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2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3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4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5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6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7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8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9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sou\PartDemand_Simulator\documents\ParameterTuning\"/>
    </mc:Choice>
  </mc:AlternateContent>
  <xr:revisionPtr revIDLastSave="0" documentId="13_ncr:1_{B07F59B4-4025-4CCA-ADAF-0C78CBE7A28C}" xr6:coauthVersionLast="47" xr6:coauthVersionMax="47" xr10:uidLastSave="{00000000-0000-0000-0000-000000000000}"/>
  <bookViews>
    <workbookView xWindow="-98" yWindow="-98" windowWidth="21795" windowHeight="12975" firstSheet="15" activeTab="19" xr2:uid="{00000000-000D-0000-FFFF-FFFF00000000}"/>
  </bookViews>
  <sheets>
    <sheet name="SIN" sheetId="1" r:id="rId1"/>
    <sheet name="ABSSIN" sheetId="2" r:id="rId2"/>
    <sheet name="ABSSIN_2PEAKS" sheetId="3" r:id="rId3"/>
    <sheet name="ABSSIN_1PEAK" sheetId="4" r:id="rId4"/>
    <sheet name="AFT" sheetId="5" r:id="rId5"/>
    <sheet name="AFT_2PEAKS" sheetId="6" r:id="rId6"/>
    <sheet name="AFT_1PEAK" sheetId="7" r:id="rId7"/>
    <sheet name="CoefFunction" sheetId="8" r:id="rId8"/>
    <sheet name="EXP_SIN1" sheetId="10" r:id="rId9"/>
    <sheet name="EXP_SIN_single" sheetId="11" r:id="rId10"/>
    <sheet name="EXP_SIN_single_linear_shift" sheetId="12" r:id="rId11"/>
    <sheet name="EXP_SIN_multiple" sheetId="16" r:id="rId12"/>
    <sheet name="EXP_SIN_multiple_linear_shift" sheetId="17" r:id="rId13"/>
    <sheet name="RBF" sheetId="9" r:id="rId14"/>
    <sheet name="RBFN" sheetId="13" r:id="rId15"/>
    <sheet name="RBFN_daily" sheetId="14" r:id="rId16"/>
    <sheet name="RBFN_daily_circulation" sheetId="15" r:id="rId17"/>
    <sheet name="RBF_winter" sheetId="18" r:id="rId18"/>
    <sheet name="RBF_summer" sheetId="19" r:id="rId19"/>
    <sheet name="RBF_behavior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9" l="1"/>
  <c r="AO9" i="19"/>
  <c r="AN9" i="19"/>
  <c r="AF9" i="19"/>
  <c r="AE9" i="19"/>
  <c r="W9" i="19"/>
  <c r="V9" i="19"/>
  <c r="AS370" i="19"/>
  <c r="AR370" i="19"/>
  <c r="AJ370" i="19"/>
  <c r="AI370" i="19"/>
  <c r="AA370" i="19"/>
  <c r="Z370" i="19"/>
  <c r="AB370" i="19" s="1"/>
  <c r="R370" i="19"/>
  <c r="Q370" i="19"/>
  <c r="AS369" i="19"/>
  <c r="AR369" i="19"/>
  <c r="AJ369" i="19"/>
  <c r="AI369" i="19"/>
  <c r="AK369" i="19" s="1"/>
  <c r="AA369" i="19"/>
  <c r="Z369" i="19"/>
  <c r="AB369" i="19" s="1"/>
  <c r="S369" i="19"/>
  <c r="R369" i="19"/>
  <c r="Q369" i="19"/>
  <c r="AS368" i="19"/>
  <c r="AR368" i="19"/>
  <c r="AJ368" i="19"/>
  <c r="AI368" i="19"/>
  <c r="AA368" i="19"/>
  <c r="Z368" i="19"/>
  <c r="R368" i="19"/>
  <c r="Q368" i="19"/>
  <c r="AS367" i="19"/>
  <c r="AR367" i="19"/>
  <c r="AJ367" i="19"/>
  <c r="AI367" i="19"/>
  <c r="AK367" i="19" s="1"/>
  <c r="AA367" i="19"/>
  <c r="Z367" i="19"/>
  <c r="R367" i="19"/>
  <c r="Q367" i="19"/>
  <c r="AS366" i="19"/>
  <c r="AR366" i="19"/>
  <c r="AJ366" i="19"/>
  <c r="AI366" i="19"/>
  <c r="AA366" i="19"/>
  <c r="Z366" i="19"/>
  <c r="R366" i="19"/>
  <c r="Q366" i="19"/>
  <c r="S366" i="19" s="1"/>
  <c r="AS365" i="19"/>
  <c r="AR365" i="19"/>
  <c r="AJ365" i="19"/>
  <c r="AI365" i="19"/>
  <c r="AA365" i="19"/>
  <c r="Z365" i="19"/>
  <c r="AB365" i="19" s="1"/>
  <c r="R365" i="19"/>
  <c r="Q365" i="19"/>
  <c r="AS364" i="19"/>
  <c r="AR364" i="19"/>
  <c r="AJ364" i="19"/>
  <c r="AI364" i="19"/>
  <c r="AA364" i="19"/>
  <c r="Z364" i="19"/>
  <c r="AB364" i="19" s="1"/>
  <c r="S364" i="19"/>
  <c r="R364" i="19"/>
  <c r="Q364" i="19"/>
  <c r="AS363" i="19"/>
  <c r="AR363" i="19"/>
  <c r="AJ363" i="19"/>
  <c r="AK363" i="19" s="1"/>
  <c r="AI363" i="19"/>
  <c r="AA363" i="19"/>
  <c r="Z363" i="19"/>
  <c r="AB363" i="19" s="1"/>
  <c r="R363" i="19"/>
  <c r="Q363" i="19"/>
  <c r="AS362" i="19"/>
  <c r="AR362" i="19"/>
  <c r="AJ362" i="19"/>
  <c r="AI362" i="19"/>
  <c r="AA362" i="19"/>
  <c r="Z362" i="19"/>
  <c r="AB362" i="19" s="1"/>
  <c r="R362" i="19"/>
  <c r="Q362" i="19"/>
  <c r="AS361" i="19"/>
  <c r="AR361" i="19"/>
  <c r="AJ361" i="19"/>
  <c r="AI361" i="19"/>
  <c r="AK361" i="19" s="1"/>
  <c r="AA361" i="19"/>
  <c r="Z361" i="19"/>
  <c r="AB361" i="19" s="1"/>
  <c r="R361" i="19"/>
  <c r="Q361" i="19"/>
  <c r="S361" i="19" s="1"/>
  <c r="AS360" i="19"/>
  <c r="AR360" i="19"/>
  <c r="AJ360" i="19"/>
  <c r="AI360" i="19"/>
  <c r="AK360" i="19" s="1"/>
  <c r="AA360" i="19"/>
  <c r="AB360" i="19" s="1"/>
  <c r="Z360" i="19"/>
  <c r="R360" i="19"/>
  <c r="Q360" i="19"/>
  <c r="AS359" i="19"/>
  <c r="AR359" i="19"/>
  <c r="AJ359" i="19"/>
  <c r="AI359" i="19"/>
  <c r="AA359" i="19"/>
  <c r="Z359" i="19"/>
  <c r="AB359" i="19" s="1"/>
  <c r="R359" i="19"/>
  <c r="Q359" i="19"/>
  <c r="S359" i="19" s="1"/>
  <c r="AS358" i="19"/>
  <c r="AR358" i="19"/>
  <c r="AJ358" i="19"/>
  <c r="AI358" i="19"/>
  <c r="AK358" i="19" s="1"/>
  <c r="AA358" i="19"/>
  <c r="Z358" i="19"/>
  <c r="AB358" i="19" s="1"/>
  <c r="S358" i="19"/>
  <c r="R358" i="19"/>
  <c r="Q358" i="19"/>
  <c r="AS357" i="19"/>
  <c r="AR357" i="19"/>
  <c r="AJ357" i="19"/>
  <c r="AI357" i="19"/>
  <c r="AK357" i="19" s="1"/>
  <c r="AA357" i="19"/>
  <c r="Z357" i="19"/>
  <c r="AB357" i="19" s="1"/>
  <c r="R357" i="19"/>
  <c r="Q357" i="19"/>
  <c r="AS356" i="19"/>
  <c r="AR356" i="19"/>
  <c r="AJ356" i="19"/>
  <c r="AI356" i="19"/>
  <c r="AK356" i="19" s="1"/>
  <c r="AA356" i="19"/>
  <c r="Z356" i="19"/>
  <c r="AB356" i="19" s="1"/>
  <c r="R356" i="19"/>
  <c r="Q356" i="19"/>
  <c r="S356" i="19" s="1"/>
  <c r="AS355" i="19"/>
  <c r="AR355" i="19"/>
  <c r="AJ355" i="19"/>
  <c r="AK355" i="19" s="1"/>
  <c r="AI355" i="19"/>
  <c r="AA355" i="19"/>
  <c r="Z355" i="19"/>
  <c r="R355" i="19"/>
  <c r="Q355" i="19"/>
  <c r="AS354" i="19"/>
  <c r="AR354" i="19"/>
  <c r="AJ354" i="19"/>
  <c r="AI354" i="19"/>
  <c r="AK354" i="19" s="1"/>
  <c r="AA354" i="19"/>
  <c r="Z354" i="19"/>
  <c r="AB354" i="19" s="1"/>
  <c r="R354" i="19"/>
  <c r="Q354" i="19"/>
  <c r="AS353" i="19"/>
  <c r="AR353" i="19"/>
  <c r="AJ353" i="19"/>
  <c r="AI353" i="19"/>
  <c r="AK353" i="19" s="1"/>
  <c r="AA353" i="19"/>
  <c r="Z353" i="19"/>
  <c r="AB353" i="19" s="1"/>
  <c r="R353" i="19"/>
  <c r="S353" i="19" s="1"/>
  <c r="Q353" i="19"/>
  <c r="AS352" i="19"/>
  <c r="AR352" i="19"/>
  <c r="AJ352" i="19"/>
  <c r="AI352" i="19"/>
  <c r="AA352" i="19"/>
  <c r="Z352" i="19"/>
  <c r="AB352" i="19" s="1"/>
  <c r="R352" i="19"/>
  <c r="Q352" i="19"/>
  <c r="AS351" i="19"/>
  <c r="AR351" i="19"/>
  <c r="AT351" i="19" s="1"/>
  <c r="AJ351" i="19"/>
  <c r="AI351" i="19"/>
  <c r="AK351" i="19" s="1"/>
  <c r="AA351" i="19"/>
  <c r="Z351" i="19"/>
  <c r="AB351" i="19" s="1"/>
  <c r="S351" i="19"/>
  <c r="R351" i="19"/>
  <c r="Q351" i="19"/>
  <c r="AS350" i="19"/>
  <c r="AR350" i="19"/>
  <c r="AJ350" i="19"/>
  <c r="AI350" i="19"/>
  <c r="AA350" i="19"/>
  <c r="Z350" i="19"/>
  <c r="R350" i="19"/>
  <c r="Q350" i="19"/>
  <c r="AS349" i="19"/>
  <c r="AR349" i="19"/>
  <c r="AJ349" i="19"/>
  <c r="AI349" i="19"/>
  <c r="AK349" i="19" s="1"/>
  <c r="AA349" i="19"/>
  <c r="Z349" i="19"/>
  <c r="AB349" i="19" s="1"/>
  <c r="R349" i="19"/>
  <c r="Q349" i="19"/>
  <c r="AS348" i="19"/>
  <c r="AR348" i="19"/>
  <c r="AJ348" i="19"/>
  <c r="AI348" i="19"/>
  <c r="AK348" i="19" s="1"/>
  <c r="AA348" i="19"/>
  <c r="Z348" i="19"/>
  <c r="AB348" i="19" s="1"/>
  <c r="R348" i="19"/>
  <c r="Q348" i="19"/>
  <c r="S348" i="19" s="1"/>
  <c r="AS347" i="19"/>
  <c r="AR347" i="19"/>
  <c r="AJ347" i="19"/>
  <c r="AI347" i="19"/>
  <c r="AK347" i="19" s="1"/>
  <c r="AB347" i="19"/>
  <c r="AA347" i="19"/>
  <c r="Z347" i="19"/>
  <c r="R347" i="19"/>
  <c r="Q347" i="19"/>
  <c r="AS346" i="19"/>
  <c r="AR346" i="19"/>
  <c r="AJ346" i="19"/>
  <c r="AI346" i="19"/>
  <c r="AK346" i="19" s="1"/>
  <c r="AA346" i="19"/>
  <c r="Z346" i="19"/>
  <c r="AB346" i="19" s="1"/>
  <c r="R346" i="19"/>
  <c r="Q346" i="19"/>
  <c r="S346" i="19" s="1"/>
  <c r="AS345" i="19"/>
  <c r="AR345" i="19"/>
  <c r="AJ345" i="19"/>
  <c r="AI345" i="19"/>
  <c r="AK345" i="19" s="1"/>
  <c r="AA345" i="19"/>
  <c r="Z345" i="19"/>
  <c r="R345" i="19"/>
  <c r="Q345" i="19"/>
  <c r="AS344" i="19"/>
  <c r="AR344" i="19"/>
  <c r="AJ344" i="19"/>
  <c r="AI344" i="19"/>
  <c r="AK344" i="19" s="1"/>
  <c r="AA344" i="19"/>
  <c r="Z344" i="19"/>
  <c r="S344" i="19"/>
  <c r="R344" i="19"/>
  <c r="Q344" i="19"/>
  <c r="AS343" i="19"/>
  <c r="AR343" i="19"/>
  <c r="AJ343" i="19"/>
  <c r="AI343" i="19"/>
  <c r="AA343" i="19"/>
  <c r="Z343" i="19"/>
  <c r="R343" i="19"/>
  <c r="Q343" i="19"/>
  <c r="S343" i="19" s="1"/>
  <c r="AS342" i="19"/>
  <c r="AR342" i="19"/>
  <c r="AJ342" i="19"/>
  <c r="AI342" i="19"/>
  <c r="AK342" i="19" s="1"/>
  <c r="AA342" i="19"/>
  <c r="Z342" i="19"/>
  <c r="R342" i="19"/>
  <c r="Q342" i="19"/>
  <c r="AS341" i="19"/>
  <c r="AR341" i="19"/>
  <c r="AJ341" i="19"/>
  <c r="AI341" i="19"/>
  <c r="AA341" i="19"/>
  <c r="Z341" i="19"/>
  <c r="S341" i="19"/>
  <c r="R341" i="19"/>
  <c r="Q341" i="19"/>
  <c r="AS340" i="19"/>
  <c r="AR340" i="19"/>
  <c r="AJ340" i="19"/>
  <c r="AI340" i="19"/>
  <c r="AK340" i="19" s="1"/>
  <c r="AA340" i="19"/>
  <c r="Z340" i="19"/>
  <c r="AB340" i="19" s="1"/>
  <c r="R340" i="19"/>
  <c r="Q340" i="19"/>
  <c r="AS339" i="19"/>
  <c r="AR339" i="19"/>
  <c r="AJ339" i="19"/>
  <c r="AI339" i="19"/>
  <c r="AA339" i="19"/>
  <c r="Z339" i="19"/>
  <c r="AB339" i="19" s="1"/>
  <c r="R339" i="19"/>
  <c r="Q339" i="19"/>
  <c r="AS338" i="19"/>
  <c r="AR338" i="19"/>
  <c r="AJ338" i="19"/>
  <c r="AI338" i="19"/>
  <c r="AK338" i="19" s="1"/>
  <c r="AA338" i="19"/>
  <c r="Z338" i="19"/>
  <c r="AB338" i="19" s="1"/>
  <c r="R338" i="19"/>
  <c r="Q338" i="19"/>
  <c r="S338" i="19" s="1"/>
  <c r="AS337" i="19"/>
  <c r="AR337" i="19"/>
  <c r="AJ337" i="19"/>
  <c r="AI337" i="19"/>
  <c r="AA337" i="19"/>
  <c r="Z337" i="19"/>
  <c r="R337" i="19"/>
  <c r="Q337" i="19"/>
  <c r="AS336" i="19"/>
  <c r="AR336" i="19"/>
  <c r="AJ336" i="19"/>
  <c r="AI336" i="19"/>
  <c r="AK336" i="19" s="1"/>
  <c r="AA336" i="19"/>
  <c r="Z336" i="19"/>
  <c r="AB336" i="19" s="1"/>
  <c r="R336" i="19"/>
  <c r="Q336" i="19"/>
  <c r="AS335" i="19"/>
  <c r="AR335" i="19"/>
  <c r="AT335" i="19" s="1"/>
  <c r="AJ335" i="19"/>
  <c r="AI335" i="19"/>
  <c r="AK335" i="19" s="1"/>
  <c r="AA335" i="19"/>
  <c r="Z335" i="19"/>
  <c r="AB335" i="19" s="1"/>
  <c r="R335" i="19"/>
  <c r="Q335" i="19"/>
  <c r="AS334" i="19"/>
  <c r="AR334" i="19"/>
  <c r="AJ334" i="19"/>
  <c r="AI334" i="19"/>
  <c r="AK334" i="19" s="1"/>
  <c r="AA334" i="19"/>
  <c r="AB334" i="19" s="1"/>
  <c r="Z334" i="19"/>
  <c r="R334" i="19"/>
  <c r="Q334" i="19"/>
  <c r="AS333" i="19"/>
  <c r="AR333" i="19"/>
  <c r="AJ333" i="19"/>
  <c r="AI333" i="19"/>
  <c r="AK333" i="19" s="1"/>
  <c r="AA333" i="19"/>
  <c r="Z333" i="19"/>
  <c r="AB333" i="19" s="1"/>
  <c r="R333" i="19"/>
  <c r="Q333" i="19"/>
  <c r="S333" i="19" s="1"/>
  <c r="AS332" i="19"/>
  <c r="AR332" i="19"/>
  <c r="AJ332" i="19"/>
  <c r="AI332" i="19"/>
  <c r="AK332" i="19" s="1"/>
  <c r="AA332" i="19"/>
  <c r="Z332" i="19"/>
  <c r="AB332" i="19" s="1"/>
  <c r="R332" i="19"/>
  <c r="Q332" i="19"/>
  <c r="AS331" i="19"/>
  <c r="AR331" i="19"/>
  <c r="AJ331" i="19"/>
  <c r="AI331" i="19"/>
  <c r="AA331" i="19"/>
  <c r="Z331" i="19"/>
  <c r="R331" i="19"/>
  <c r="Q331" i="19"/>
  <c r="S331" i="19" s="1"/>
  <c r="AS330" i="19"/>
  <c r="AR330" i="19"/>
  <c r="AT330" i="19" s="1"/>
  <c r="AJ330" i="19"/>
  <c r="AI330" i="19"/>
  <c r="AA330" i="19"/>
  <c r="Z330" i="19"/>
  <c r="AB330" i="19" s="1"/>
  <c r="R330" i="19"/>
  <c r="Q330" i="19"/>
  <c r="S330" i="19" s="1"/>
  <c r="AS329" i="19"/>
  <c r="AR329" i="19"/>
  <c r="AJ329" i="19"/>
  <c r="AI329" i="19"/>
  <c r="AK329" i="19" s="1"/>
  <c r="AA329" i="19"/>
  <c r="AB329" i="19" s="1"/>
  <c r="Z329" i="19"/>
  <c r="R329" i="19"/>
  <c r="Q329" i="19"/>
  <c r="AS328" i="19"/>
  <c r="AR328" i="19"/>
  <c r="AJ328" i="19"/>
  <c r="AI328" i="19"/>
  <c r="AA328" i="19"/>
  <c r="Z328" i="19"/>
  <c r="AB328" i="19" s="1"/>
  <c r="R328" i="19"/>
  <c r="Q328" i="19"/>
  <c r="AS327" i="19"/>
  <c r="AR327" i="19"/>
  <c r="AJ327" i="19"/>
  <c r="AI327" i="19"/>
  <c r="AK327" i="19" s="1"/>
  <c r="AA327" i="19"/>
  <c r="Z327" i="19"/>
  <c r="AB327" i="19" s="1"/>
  <c r="R327" i="19"/>
  <c r="Q327" i="19"/>
  <c r="S327" i="19" s="1"/>
  <c r="AS326" i="19"/>
  <c r="AR326" i="19"/>
  <c r="AJ326" i="19"/>
  <c r="AI326" i="19"/>
  <c r="AK326" i="19" s="1"/>
  <c r="AA326" i="19"/>
  <c r="AB326" i="19" s="1"/>
  <c r="Z326" i="19"/>
  <c r="R326" i="19"/>
  <c r="Q326" i="19"/>
  <c r="AS325" i="19"/>
  <c r="AR325" i="19"/>
  <c r="AJ325" i="19"/>
  <c r="AI325" i="19"/>
  <c r="AA325" i="19"/>
  <c r="Z325" i="19"/>
  <c r="S325" i="19"/>
  <c r="R325" i="19"/>
  <c r="Q325" i="19"/>
  <c r="AS324" i="19"/>
  <c r="AR324" i="19"/>
  <c r="AJ324" i="19"/>
  <c r="AI324" i="19"/>
  <c r="AK324" i="19" s="1"/>
  <c r="AA324" i="19"/>
  <c r="Z324" i="19"/>
  <c r="AB324" i="19" s="1"/>
  <c r="R324" i="19"/>
  <c r="Q324" i="19"/>
  <c r="AS323" i="19"/>
  <c r="AR323" i="19"/>
  <c r="AJ323" i="19"/>
  <c r="AI323" i="19"/>
  <c r="AK323" i="19" s="1"/>
  <c r="AA323" i="19"/>
  <c r="Z323" i="19"/>
  <c r="AB323" i="19" s="1"/>
  <c r="R323" i="19"/>
  <c r="Q323" i="19"/>
  <c r="AS322" i="19"/>
  <c r="AR322" i="19"/>
  <c r="AJ322" i="19"/>
  <c r="AI322" i="19"/>
  <c r="AK322" i="19" s="1"/>
  <c r="AA322" i="19"/>
  <c r="Z322" i="19"/>
  <c r="AB322" i="19" s="1"/>
  <c r="S322" i="19"/>
  <c r="R322" i="19"/>
  <c r="Q322" i="19"/>
  <c r="AS321" i="19"/>
  <c r="AR321" i="19"/>
  <c r="AJ321" i="19"/>
  <c r="AI321" i="19"/>
  <c r="AK321" i="19" s="1"/>
  <c r="AA321" i="19"/>
  <c r="Z321" i="19"/>
  <c r="R321" i="19"/>
  <c r="Q321" i="19"/>
  <c r="AS320" i="19"/>
  <c r="AR320" i="19"/>
  <c r="AJ320" i="19"/>
  <c r="AI320" i="19"/>
  <c r="AK320" i="19" s="1"/>
  <c r="AA320" i="19"/>
  <c r="Z320" i="19"/>
  <c r="AB320" i="19" s="1"/>
  <c r="R320" i="19"/>
  <c r="S320" i="19" s="1"/>
  <c r="Q320" i="19"/>
  <c r="AS319" i="19"/>
  <c r="AR319" i="19"/>
  <c r="AJ319" i="19"/>
  <c r="AI319" i="19"/>
  <c r="AA319" i="19"/>
  <c r="Z319" i="19"/>
  <c r="R319" i="19"/>
  <c r="Q319" i="19"/>
  <c r="AS318" i="19"/>
  <c r="AR318" i="19"/>
  <c r="AJ318" i="19"/>
  <c r="AI318" i="19"/>
  <c r="AK318" i="19" s="1"/>
  <c r="AA318" i="19"/>
  <c r="Z318" i="19"/>
  <c r="AB318" i="19" s="1"/>
  <c r="R318" i="19"/>
  <c r="S318" i="19" s="1"/>
  <c r="Q318" i="19"/>
  <c r="AS317" i="19"/>
  <c r="AR317" i="19"/>
  <c r="AJ317" i="19"/>
  <c r="AI317" i="19"/>
  <c r="AA317" i="19"/>
  <c r="Z317" i="19"/>
  <c r="R317" i="19"/>
  <c r="Q317" i="19"/>
  <c r="S317" i="19" s="1"/>
  <c r="AS316" i="19"/>
  <c r="AR316" i="19"/>
  <c r="AJ316" i="19"/>
  <c r="AI316" i="19"/>
  <c r="AK316" i="19" s="1"/>
  <c r="AA316" i="19"/>
  <c r="Z316" i="19"/>
  <c r="R316" i="19"/>
  <c r="Q316" i="19"/>
  <c r="AS315" i="19"/>
  <c r="AR315" i="19"/>
  <c r="AJ315" i="19"/>
  <c r="AI315" i="19"/>
  <c r="AK315" i="19" s="1"/>
  <c r="AA315" i="19"/>
  <c r="Z315" i="19"/>
  <c r="R315" i="19"/>
  <c r="Q315" i="19"/>
  <c r="S315" i="19" s="1"/>
  <c r="AS314" i="19"/>
  <c r="AR314" i="19"/>
  <c r="AJ314" i="19"/>
  <c r="AI314" i="19"/>
  <c r="AK314" i="19" s="1"/>
  <c r="AA314" i="19"/>
  <c r="Z314" i="19"/>
  <c r="AB314" i="19" s="1"/>
  <c r="R314" i="19"/>
  <c r="Q314" i="19"/>
  <c r="AS313" i="19"/>
  <c r="AR313" i="19"/>
  <c r="AT313" i="19" s="1"/>
  <c r="AJ313" i="19"/>
  <c r="AI313" i="19"/>
  <c r="AK313" i="19" s="1"/>
  <c r="AA313" i="19"/>
  <c r="AB313" i="19" s="1"/>
  <c r="Z313" i="19"/>
  <c r="R313" i="19"/>
  <c r="Q313" i="19"/>
  <c r="AS312" i="19"/>
  <c r="AR312" i="19"/>
  <c r="AJ312" i="19"/>
  <c r="AI312" i="19"/>
  <c r="AA312" i="19"/>
  <c r="Z312" i="19"/>
  <c r="R312" i="19"/>
  <c r="Q312" i="19"/>
  <c r="S312" i="19" s="1"/>
  <c r="AS311" i="19"/>
  <c r="AR311" i="19"/>
  <c r="AJ311" i="19"/>
  <c r="AI311" i="19"/>
  <c r="AK311" i="19" s="1"/>
  <c r="AA311" i="19"/>
  <c r="Z311" i="19"/>
  <c r="AB311" i="19" s="1"/>
  <c r="R311" i="19"/>
  <c r="Q311" i="19"/>
  <c r="AS310" i="19"/>
  <c r="AR310" i="19"/>
  <c r="AJ310" i="19"/>
  <c r="AI310" i="19"/>
  <c r="AA310" i="19"/>
  <c r="Z310" i="19"/>
  <c r="R310" i="19"/>
  <c r="Q310" i="19"/>
  <c r="AS309" i="19"/>
  <c r="AR309" i="19"/>
  <c r="AJ309" i="19"/>
  <c r="AI309" i="19"/>
  <c r="AK309" i="19" s="1"/>
  <c r="AA309" i="19"/>
  <c r="Z309" i="19"/>
  <c r="AB309" i="19" s="1"/>
  <c r="R309" i="19"/>
  <c r="Q309" i="19"/>
  <c r="S309" i="19" s="1"/>
  <c r="AS308" i="19"/>
  <c r="AR308" i="19"/>
  <c r="AJ308" i="19"/>
  <c r="AI308" i="19"/>
  <c r="AA308" i="19"/>
  <c r="Z308" i="19"/>
  <c r="R308" i="19"/>
  <c r="Q308" i="19"/>
  <c r="AS307" i="19"/>
  <c r="AR307" i="19"/>
  <c r="AJ307" i="19"/>
  <c r="AI307" i="19"/>
  <c r="AK307" i="19" s="1"/>
  <c r="AA307" i="19"/>
  <c r="Z307" i="19"/>
  <c r="AB307" i="19" s="1"/>
  <c r="R307" i="19"/>
  <c r="Q307" i="19"/>
  <c r="AS306" i="19"/>
  <c r="AT306" i="19" s="1"/>
  <c r="AR306" i="19"/>
  <c r="AJ306" i="19"/>
  <c r="AI306" i="19"/>
  <c r="AA306" i="19"/>
  <c r="Z306" i="19"/>
  <c r="R306" i="19"/>
  <c r="Q306" i="19"/>
  <c r="S306" i="19" s="1"/>
  <c r="AS305" i="19"/>
  <c r="AR305" i="19"/>
  <c r="AJ305" i="19"/>
  <c r="AI305" i="19"/>
  <c r="AK305" i="19" s="1"/>
  <c r="AA305" i="19"/>
  <c r="Z305" i="19"/>
  <c r="R305" i="19"/>
  <c r="Q305" i="19"/>
  <c r="AS304" i="19"/>
  <c r="AR304" i="19"/>
  <c r="AJ304" i="19"/>
  <c r="AI304" i="19"/>
  <c r="AK304" i="19" s="1"/>
  <c r="AA304" i="19"/>
  <c r="Z304" i="19"/>
  <c r="AB304" i="19" s="1"/>
  <c r="S304" i="19"/>
  <c r="R304" i="19"/>
  <c r="Q304" i="19"/>
  <c r="AS303" i="19"/>
  <c r="AR303" i="19"/>
  <c r="AJ303" i="19"/>
  <c r="AI303" i="19"/>
  <c r="AA303" i="19"/>
  <c r="Z303" i="19"/>
  <c r="AB303" i="19" s="1"/>
  <c r="R303" i="19"/>
  <c r="Q303" i="19"/>
  <c r="AS302" i="19"/>
  <c r="AR302" i="19"/>
  <c r="AJ302" i="19"/>
  <c r="AI302" i="19"/>
  <c r="AK302" i="19" s="1"/>
  <c r="AA302" i="19"/>
  <c r="Z302" i="19"/>
  <c r="AB302" i="19" s="1"/>
  <c r="R302" i="19"/>
  <c r="Q302" i="19"/>
  <c r="AS301" i="19"/>
  <c r="AR301" i="19"/>
  <c r="AJ301" i="19"/>
  <c r="AI301" i="19"/>
  <c r="AA301" i="19"/>
  <c r="Z301" i="19"/>
  <c r="R301" i="19"/>
  <c r="Q301" i="19"/>
  <c r="AS300" i="19"/>
  <c r="AR300" i="19"/>
  <c r="AJ300" i="19"/>
  <c r="AI300" i="19"/>
  <c r="AK300" i="19" s="1"/>
  <c r="AA300" i="19"/>
  <c r="Z300" i="19"/>
  <c r="R300" i="19"/>
  <c r="Q300" i="19"/>
  <c r="AS299" i="19"/>
  <c r="AR299" i="19"/>
  <c r="AJ299" i="19"/>
  <c r="AI299" i="19"/>
  <c r="AA299" i="19"/>
  <c r="Z299" i="19"/>
  <c r="R299" i="19"/>
  <c r="Q299" i="19"/>
  <c r="S299" i="19" s="1"/>
  <c r="AS298" i="19"/>
  <c r="AR298" i="19"/>
  <c r="AJ298" i="19"/>
  <c r="AI298" i="19"/>
  <c r="AK298" i="19" s="1"/>
  <c r="AA298" i="19"/>
  <c r="Z298" i="19"/>
  <c r="AB298" i="19" s="1"/>
  <c r="R298" i="19"/>
  <c r="S298" i="19" s="1"/>
  <c r="Q298" i="19"/>
  <c r="AS297" i="19"/>
  <c r="AR297" i="19"/>
  <c r="AJ297" i="19"/>
  <c r="AI297" i="19"/>
  <c r="AK297" i="19" s="1"/>
  <c r="AA297" i="19"/>
  <c r="Z297" i="19"/>
  <c r="R297" i="19"/>
  <c r="Q297" i="19"/>
  <c r="AS296" i="19"/>
  <c r="AR296" i="19"/>
  <c r="AT296" i="19" s="1"/>
  <c r="AJ296" i="19"/>
  <c r="AI296" i="19"/>
  <c r="AK296" i="19" s="1"/>
  <c r="AA296" i="19"/>
  <c r="Z296" i="19"/>
  <c r="AB296" i="19" s="1"/>
  <c r="R296" i="19"/>
  <c r="S296" i="19" s="1"/>
  <c r="Q296" i="19"/>
  <c r="AS295" i="19"/>
  <c r="AR295" i="19"/>
  <c r="AJ295" i="19"/>
  <c r="AI295" i="19"/>
  <c r="AA295" i="19"/>
  <c r="Z295" i="19"/>
  <c r="R295" i="19"/>
  <c r="Q295" i="19"/>
  <c r="AS294" i="19"/>
  <c r="AR294" i="19"/>
  <c r="AT294" i="19" s="1"/>
  <c r="AJ294" i="19"/>
  <c r="AI294" i="19"/>
  <c r="AK294" i="19" s="1"/>
  <c r="AA294" i="19"/>
  <c r="Z294" i="19"/>
  <c r="R294" i="19"/>
  <c r="Q294" i="19"/>
  <c r="AS293" i="19"/>
  <c r="AR293" i="19"/>
  <c r="AJ293" i="19"/>
  <c r="AI293" i="19"/>
  <c r="AA293" i="19"/>
  <c r="Z293" i="19"/>
  <c r="AB293" i="19" s="1"/>
  <c r="R293" i="19"/>
  <c r="Q293" i="19"/>
  <c r="AS292" i="19"/>
  <c r="AR292" i="19"/>
  <c r="AJ292" i="19"/>
  <c r="AI292" i="19"/>
  <c r="AK292" i="19" s="1"/>
  <c r="AA292" i="19"/>
  <c r="Z292" i="19"/>
  <c r="R292" i="19"/>
  <c r="Q292" i="19"/>
  <c r="AS291" i="19"/>
  <c r="AR291" i="19"/>
  <c r="AJ291" i="19"/>
  <c r="AI291" i="19"/>
  <c r="AA291" i="19"/>
  <c r="Z291" i="19"/>
  <c r="AB291" i="19" s="1"/>
  <c r="S291" i="19"/>
  <c r="R291" i="19"/>
  <c r="Q291" i="19"/>
  <c r="AS290" i="19"/>
  <c r="AR290" i="19"/>
  <c r="AJ290" i="19"/>
  <c r="AI290" i="19"/>
  <c r="AK290" i="19" s="1"/>
  <c r="AA290" i="19"/>
  <c r="Z290" i="19"/>
  <c r="R290" i="19"/>
  <c r="Q290" i="19"/>
  <c r="AS289" i="19"/>
  <c r="AR289" i="19"/>
  <c r="AT289" i="19" s="1"/>
  <c r="AJ289" i="19"/>
  <c r="AI289" i="19"/>
  <c r="AK289" i="19" s="1"/>
  <c r="AA289" i="19"/>
  <c r="Z289" i="19"/>
  <c r="R289" i="19"/>
  <c r="Q289" i="19"/>
  <c r="AS288" i="19"/>
  <c r="AR288" i="19"/>
  <c r="AJ288" i="19"/>
  <c r="AI288" i="19"/>
  <c r="AK288" i="19" s="1"/>
  <c r="AA288" i="19"/>
  <c r="Z288" i="19"/>
  <c r="AB288" i="19" s="1"/>
  <c r="R288" i="19"/>
  <c r="Q288" i="19"/>
  <c r="AS287" i="19"/>
  <c r="AR287" i="19"/>
  <c r="AJ287" i="19"/>
  <c r="AI287" i="19"/>
  <c r="AA287" i="19"/>
  <c r="Z287" i="19"/>
  <c r="R287" i="19"/>
  <c r="Q287" i="19"/>
  <c r="AS286" i="19"/>
  <c r="AR286" i="19"/>
  <c r="AJ286" i="19"/>
  <c r="AI286" i="19"/>
  <c r="AK286" i="19" s="1"/>
  <c r="AA286" i="19"/>
  <c r="Z286" i="19"/>
  <c r="AB286" i="19" s="1"/>
  <c r="R286" i="19"/>
  <c r="Q286" i="19"/>
  <c r="S286" i="19" s="1"/>
  <c r="AS285" i="19"/>
  <c r="AR285" i="19"/>
  <c r="AJ285" i="19"/>
  <c r="AI285" i="19"/>
  <c r="AK285" i="19" s="1"/>
  <c r="AA285" i="19"/>
  <c r="Z285" i="19"/>
  <c r="R285" i="19"/>
  <c r="Q285" i="19"/>
  <c r="AS284" i="19"/>
  <c r="AT284" i="19" s="1"/>
  <c r="AR284" i="19"/>
  <c r="AJ284" i="19"/>
  <c r="AI284" i="19"/>
  <c r="AK284" i="19" s="1"/>
  <c r="AA284" i="19"/>
  <c r="Z284" i="19"/>
  <c r="R284" i="19"/>
  <c r="Q284" i="19"/>
  <c r="AS283" i="19"/>
  <c r="AR283" i="19"/>
  <c r="AJ283" i="19"/>
  <c r="AI283" i="19"/>
  <c r="AK283" i="19" s="1"/>
  <c r="AA283" i="19"/>
  <c r="Z283" i="19"/>
  <c r="R283" i="19"/>
  <c r="Q283" i="19"/>
  <c r="S283" i="19" s="1"/>
  <c r="AS282" i="19"/>
  <c r="AR282" i="19"/>
  <c r="AJ282" i="19"/>
  <c r="AI282" i="19"/>
  <c r="AK282" i="19" s="1"/>
  <c r="AA282" i="19"/>
  <c r="Z282" i="19"/>
  <c r="AB282" i="19" s="1"/>
  <c r="R282" i="19"/>
  <c r="Q282" i="19"/>
  <c r="AS281" i="19"/>
  <c r="AR281" i="19"/>
  <c r="AJ281" i="19"/>
  <c r="AI281" i="19"/>
  <c r="AA281" i="19"/>
  <c r="Z281" i="19"/>
  <c r="R281" i="19"/>
  <c r="Q281" i="19"/>
  <c r="AS280" i="19"/>
  <c r="AR280" i="19"/>
  <c r="AJ280" i="19"/>
  <c r="AI280" i="19"/>
  <c r="AK280" i="19" s="1"/>
  <c r="AA280" i="19"/>
  <c r="Z280" i="19"/>
  <c r="AB280" i="19" s="1"/>
  <c r="R280" i="19"/>
  <c r="Q280" i="19"/>
  <c r="AS279" i="19"/>
  <c r="AR279" i="19"/>
  <c r="AT279" i="19" s="1"/>
  <c r="AJ279" i="19"/>
  <c r="AI279" i="19"/>
  <c r="AA279" i="19"/>
  <c r="Z279" i="19"/>
  <c r="R279" i="19"/>
  <c r="Q279" i="19"/>
  <c r="S279" i="19" s="1"/>
  <c r="AS278" i="19"/>
  <c r="AR278" i="19"/>
  <c r="AJ278" i="19"/>
  <c r="AI278" i="19"/>
  <c r="AA278" i="19"/>
  <c r="Z278" i="19"/>
  <c r="AB278" i="19" s="1"/>
  <c r="R278" i="19"/>
  <c r="Q278" i="19"/>
  <c r="S278" i="19" s="1"/>
  <c r="AS277" i="19"/>
  <c r="AR277" i="19"/>
  <c r="AJ277" i="19"/>
  <c r="AI277" i="19"/>
  <c r="AA277" i="19"/>
  <c r="Z277" i="19"/>
  <c r="AB277" i="19" s="1"/>
  <c r="R277" i="19"/>
  <c r="Q277" i="19"/>
  <c r="AS276" i="19"/>
  <c r="AR276" i="19"/>
  <c r="AJ276" i="19"/>
  <c r="AI276" i="19"/>
  <c r="AK276" i="19" s="1"/>
  <c r="AA276" i="19"/>
  <c r="Z276" i="19"/>
  <c r="R276" i="19"/>
  <c r="Q276" i="19"/>
  <c r="AS275" i="19"/>
  <c r="AR275" i="19"/>
  <c r="AT275" i="19" s="1"/>
  <c r="AJ275" i="19"/>
  <c r="AI275" i="19"/>
  <c r="AA275" i="19"/>
  <c r="Z275" i="19"/>
  <c r="AB275" i="19" s="1"/>
  <c r="R275" i="19"/>
  <c r="Q275" i="19"/>
  <c r="S275" i="19" s="1"/>
  <c r="AS274" i="19"/>
  <c r="AR274" i="19"/>
  <c r="AJ274" i="19"/>
  <c r="AI274" i="19"/>
  <c r="AK274" i="19" s="1"/>
  <c r="AA274" i="19"/>
  <c r="Z274" i="19"/>
  <c r="AB274" i="19" s="1"/>
  <c r="R274" i="19"/>
  <c r="Q274" i="19"/>
  <c r="AS273" i="19"/>
  <c r="AT273" i="19" s="1"/>
  <c r="AR273" i="19"/>
  <c r="AJ273" i="19"/>
  <c r="AI273" i="19"/>
  <c r="AA273" i="19"/>
  <c r="Z273" i="19"/>
  <c r="AB273" i="19" s="1"/>
  <c r="R273" i="19"/>
  <c r="S273" i="19" s="1"/>
  <c r="Q273" i="19"/>
  <c r="AS272" i="19"/>
  <c r="AR272" i="19"/>
  <c r="AJ272" i="19"/>
  <c r="AI272" i="19"/>
  <c r="AK272" i="19" s="1"/>
  <c r="AA272" i="19"/>
  <c r="Z272" i="19"/>
  <c r="AB272" i="19" s="1"/>
  <c r="R272" i="19"/>
  <c r="Q272" i="19"/>
  <c r="S272" i="19" s="1"/>
  <c r="AS271" i="19"/>
  <c r="AR271" i="19"/>
  <c r="AJ271" i="19"/>
  <c r="AI271" i="19"/>
  <c r="AA271" i="19"/>
  <c r="Z271" i="19"/>
  <c r="AB271" i="19" s="1"/>
  <c r="R271" i="19"/>
  <c r="Q271" i="19"/>
  <c r="AS270" i="19"/>
  <c r="AR270" i="19"/>
  <c r="AJ270" i="19"/>
  <c r="AI270" i="19"/>
  <c r="AA270" i="19"/>
  <c r="Z270" i="19"/>
  <c r="AB270" i="19" s="1"/>
  <c r="S270" i="19"/>
  <c r="R270" i="19"/>
  <c r="Q270" i="19"/>
  <c r="AS269" i="19"/>
  <c r="AR269" i="19"/>
  <c r="AJ269" i="19"/>
  <c r="AI269" i="19"/>
  <c r="AA269" i="19"/>
  <c r="Z269" i="19"/>
  <c r="AB269" i="19" s="1"/>
  <c r="R269" i="19"/>
  <c r="Q269" i="19"/>
  <c r="AS268" i="19"/>
  <c r="AR268" i="19"/>
  <c r="AJ268" i="19"/>
  <c r="AI268" i="19"/>
  <c r="AK268" i="19" s="1"/>
  <c r="AA268" i="19"/>
  <c r="AB268" i="19" s="1"/>
  <c r="Z268" i="19"/>
  <c r="R268" i="19"/>
  <c r="Q268" i="19"/>
  <c r="AS267" i="19"/>
  <c r="AR267" i="19"/>
  <c r="AJ267" i="19"/>
  <c r="AI267" i="19"/>
  <c r="AK267" i="19" s="1"/>
  <c r="AA267" i="19"/>
  <c r="Z267" i="19"/>
  <c r="AB267" i="19" s="1"/>
  <c r="R267" i="19"/>
  <c r="Q267" i="19"/>
  <c r="S267" i="19" s="1"/>
  <c r="AS266" i="19"/>
  <c r="AR266" i="19"/>
  <c r="AT266" i="19" s="1"/>
  <c r="AJ266" i="19"/>
  <c r="AI266" i="19"/>
  <c r="AK266" i="19" s="1"/>
  <c r="AA266" i="19"/>
  <c r="Z266" i="19"/>
  <c r="R266" i="19"/>
  <c r="Q266" i="19"/>
  <c r="AS265" i="19"/>
  <c r="AR265" i="19"/>
  <c r="AJ265" i="19"/>
  <c r="AI265" i="19"/>
  <c r="AA265" i="19"/>
  <c r="Z265" i="19"/>
  <c r="R265" i="19"/>
  <c r="Q265" i="19"/>
  <c r="S265" i="19" s="1"/>
  <c r="AS264" i="19"/>
  <c r="AR264" i="19"/>
  <c r="AT264" i="19" s="1"/>
  <c r="AJ264" i="19"/>
  <c r="AI264" i="19"/>
  <c r="AK264" i="19" s="1"/>
  <c r="AA264" i="19"/>
  <c r="Z264" i="19"/>
  <c r="R264" i="19"/>
  <c r="Q264" i="19"/>
  <c r="AS263" i="19"/>
  <c r="AR263" i="19"/>
  <c r="AJ263" i="19"/>
  <c r="AI263" i="19"/>
  <c r="AA263" i="19"/>
  <c r="Z263" i="19"/>
  <c r="AB263" i="19" s="1"/>
  <c r="R263" i="19"/>
  <c r="Q263" i="19"/>
  <c r="S263" i="19" s="1"/>
  <c r="AS262" i="19"/>
  <c r="AR262" i="19"/>
  <c r="AT262" i="19" s="1"/>
  <c r="AJ262" i="19"/>
  <c r="AI262" i="19"/>
  <c r="AK262" i="19" s="1"/>
  <c r="AA262" i="19"/>
  <c r="Z262" i="19"/>
  <c r="R262" i="19"/>
  <c r="Q262" i="19"/>
  <c r="AS261" i="19"/>
  <c r="AR261" i="19"/>
  <c r="AJ261" i="19"/>
  <c r="AI261" i="19"/>
  <c r="AA261" i="19"/>
  <c r="Z261" i="19"/>
  <c r="AB261" i="19" s="1"/>
  <c r="R261" i="19"/>
  <c r="Q261" i="19"/>
  <c r="AS260" i="19"/>
  <c r="AR260" i="19"/>
  <c r="AJ260" i="19"/>
  <c r="AI260" i="19"/>
  <c r="AK260" i="19" s="1"/>
  <c r="AA260" i="19"/>
  <c r="Z260" i="19"/>
  <c r="AB260" i="19" s="1"/>
  <c r="R260" i="19"/>
  <c r="Q260" i="19"/>
  <c r="AS259" i="19"/>
  <c r="AR259" i="19"/>
  <c r="AJ259" i="19"/>
  <c r="AI259" i="19"/>
  <c r="AA259" i="19"/>
  <c r="Z259" i="19"/>
  <c r="AB259" i="19" s="1"/>
  <c r="S259" i="19"/>
  <c r="R259" i="19"/>
  <c r="Q259" i="19"/>
  <c r="AS258" i="19"/>
  <c r="AR258" i="19"/>
  <c r="AJ258" i="19"/>
  <c r="AI258" i="19"/>
  <c r="AA258" i="19"/>
  <c r="Z258" i="19"/>
  <c r="AB258" i="19" s="1"/>
  <c r="R258" i="19"/>
  <c r="Q258" i="19"/>
  <c r="S258" i="19" s="1"/>
  <c r="AS257" i="19"/>
  <c r="AR257" i="19"/>
  <c r="AJ257" i="19"/>
  <c r="AI257" i="19"/>
  <c r="AA257" i="19"/>
  <c r="Z257" i="19"/>
  <c r="R257" i="19"/>
  <c r="Q257" i="19"/>
  <c r="S257" i="19" s="1"/>
  <c r="AS256" i="19"/>
  <c r="AR256" i="19"/>
  <c r="AJ256" i="19"/>
  <c r="AI256" i="19"/>
  <c r="AK256" i="19" s="1"/>
  <c r="AA256" i="19"/>
  <c r="Z256" i="19"/>
  <c r="AB256" i="19" s="1"/>
  <c r="R256" i="19"/>
  <c r="Q256" i="19"/>
  <c r="AS255" i="19"/>
  <c r="AR255" i="19"/>
  <c r="AJ255" i="19"/>
  <c r="AI255" i="19"/>
  <c r="AA255" i="19"/>
  <c r="Z255" i="19"/>
  <c r="R255" i="19"/>
  <c r="Q255" i="19"/>
  <c r="AS254" i="19"/>
  <c r="AR254" i="19"/>
  <c r="AJ254" i="19"/>
  <c r="AI254" i="19"/>
  <c r="AK254" i="19" s="1"/>
  <c r="AA254" i="19"/>
  <c r="Z254" i="19"/>
  <c r="AB254" i="19" s="1"/>
  <c r="R254" i="19"/>
  <c r="S254" i="19" s="1"/>
  <c r="Q254" i="19"/>
  <c r="AS253" i="19"/>
  <c r="AR253" i="19"/>
  <c r="AJ253" i="19"/>
  <c r="AI253" i="19"/>
  <c r="AA253" i="19"/>
  <c r="Z253" i="19"/>
  <c r="AB253" i="19" s="1"/>
  <c r="R253" i="19"/>
  <c r="Q253" i="19"/>
  <c r="AS252" i="19"/>
  <c r="AR252" i="19"/>
  <c r="AJ252" i="19"/>
  <c r="AI252" i="19"/>
  <c r="AK252" i="19" s="1"/>
  <c r="AA252" i="19"/>
  <c r="Z252" i="19"/>
  <c r="AB252" i="19" s="1"/>
  <c r="R252" i="19"/>
  <c r="S252" i="19" s="1"/>
  <c r="Q252" i="19"/>
  <c r="AS251" i="19"/>
  <c r="AR251" i="19"/>
  <c r="AT251" i="19" s="1"/>
  <c r="AJ251" i="19"/>
  <c r="AI251" i="19"/>
  <c r="AK251" i="19" s="1"/>
  <c r="AA251" i="19"/>
  <c r="Z251" i="19"/>
  <c r="R251" i="19"/>
  <c r="Q251" i="19"/>
  <c r="AS250" i="19"/>
  <c r="AR250" i="19"/>
  <c r="AT250" i="19" s="1"/>
  <c r="AJ250" i="19"/>
  <c r="AI250" i="19"/>
  <c r="AK250" i="19" s="1"/>
  <c r="AA250" i="19"/>
  <c r="Z250" i="19"/>
  <c r="AB250" i="19" s="1"/>
  <c r="R250" i="19"/>
  <c r="Q250" i="19"/>
  <c r="S250" i="19" s="1"/>
  <c r="AS249" i="19"/>
  <c r="AR249" i="19"/>
  <c r="AJ249" i="19"/>
  <c r="AI249" i="19"/>
  <c r="AA249" i="19"/>
  <c r="Z249" i="19"/>
  <c r="R249" i="19"/>
  <c r="Q249" i="19"/>
  <c r="S249" i="19" s="1"/>
  <c r="AS248" i="19"/>
  <c r="AR248" i="19"/>
  <c r="AT248" i="19" s="1"/>
  <c r="AJ248" i="19"/>
  <c r="AI248" i="19"/>
  <c r="AA248" i="19"/>
  <c r="Z248" i="19"/>
  <c r="AB248" i="19" s="1"/>
  <c r="R248" i="19"/>
  <c r="Q248" i="19"/>
  <c r="AS247" i="19"/>
  <c r="AR247" i="19"/>
  <c r="AJ247" i="19"/>
  <c r="AI247" i="19"/>
  <c r="AA247" i="19"/>
  <c r="AB247" i="19" s="1"/>
  <c r="Z247" i="19"/>
  <c r="R247" i="19"/>
  <c r="Q247" i="19"/>
  <c r="AS246" i="19"/>
  <c r="AR246" i="19"/>
  <c r="AT246" i="19" s="1"/>
  <c r="AJ246" i="19"/>
  <c r="AI246" i="19"/>
  <c r="AK246" i="19" s="1"/>
  <c r="AA246" i="19"/>
  <c r="Z246" i="19"/>
  <c r="R246" i="19"/>
  <c r="Q246" i="19"/>
  <c r="AS245" i="19"/>
  <c r="AR245" i="19"/>
  <c r="AJ245" i="19"/>
  <c r="AI245" i="19"/>
  <c r="AA245" i="19"/>
  <c r="Z245" i="19"/>
  <c r="AB245" i="19" s="1"/>
  <c r="R245" i="19"/>
  <c r="Q245" i="19"/>
  <c r="AS244" i="19"/>
  <c r="AR244" i="19"/>
  <c r="AT244" i="19" s="1"/>
  <c r="AJ244" i="19"/>
  <c r="AI244" i="19"/>
  <c r="AK244" i="19" s="1"/>
  <c r="AA244" i="19"/>
  <c r="Z244" i="19"/>
  <c r="AB244" i="19" s="1"/>
  <c r="R244" i="19"/>
  <c r="Q244" i="19"/>
  <c r="S244" i="19" s="1"/>
  <c r="AS243" i="19"/>
  <c r="AR243" i="19"/>
  <c r="AJ243" i="19"/>
  <c r="AI243" i="19"/>
  <c r="AA243" i="19"/>
  <c r="Z243" i="19"/>
  <c r="AB243" i="19" s="1"/>
  <c r="S243" i="19"/>
  <c r="R243" i="19"/>
  <c r="Q243" i="19"/>
  <c r="AS242" i="19"/>
  <c r="AR242" i="19"/>
  <c r="AT242" i="19" s="1"/>
  <c r="AJ242" i="19"/>
  <c r="AI242" i="19"/>
  <c r="AK242" i="19" s="1"/>
  <c r="AA242" i="19"/>
  <c r="Z242" i="19"/>
  <c r="AB242" i="19" s="1"/>
  <c r="R242" i="19"/>
  <c r="Q242" i="19"/>
  <c r="S242" i="19" s="1"/>
  <c r="AS241" i="19"/>
  <c r="AR241" i="19"/>
  <c r="AJ241" i="19"/>
  <c r="AI241" i="19"/>
  <c r="AA241" i="19"/>
  <c r="Z241" i="19"/>
  <c r="AB241" i="19" s="1"/>
  <c r="R241" i="19"/>
  <c r="S241" i="19" s="1"/>
  <c r="Q241" i="19"/>
  <c r="AS240" i="19"/>
  <c r="AR240" i="19"/>
  <c r="AJ240" i="19"/>
  <c r="AI240" i="19"/>
  <c r="AK240" i="19" s="1"/>
  <c r="AA240" i="19"/>
  <c r="Z240" i="19"/>
  <c r="AB240" i="19" s="1"/>
  <c r="R240" i="19"/>
  <c r="Q240" i="19"/>
  <c r="AS239" i="19"/>
  <c r="AR239" i="19"/>
  <c r="AJ239" i="19"/>
  <c r="AI239" i="19"/>
  <c r="AK239" i="19" s="1"/>
  <c r="AB239" i="19"/>
  <c r="AA239" i="19"/>
  <c r="Z239" i="19"/>
  <c r="R239" i="19"/>
  <c r="Q239" i="19"/>
  <c r="AS238" i="19"/>
  <c r="AR238" i="19"/>
  <c r="AJ238" i="19"/>
  <c r="AI238" i="19"/>
  <c r="AK238" i="19" s="1"/>
  <c r="AA238" i="19"/>
  <c r="Z238" i="19"/>
  <c r="AB238" i="19" s="1"/>
  <c r="R238" i="19"/>
  <c r="Q238" i="19"/>
  <c r="S238" i="19" s="1"/>
  <c r="AS237" i="19"/>
  <c r="AR237" i="19"/>
  <c r="AJ237" i="19"/>
  <c r="AI237" i="19"/>
  <c r="AA237" i="19"/>
  <c r="Z237" i="19"/>
  <c r="AB237" i="19" s="1"/>
  <c r="R237" i="19"/>
  <c r="Q237" i="19"/>
  <c r="AS236" i="19"/>
  <c r="AR236" i="19"/>
  <c r="AJ236" i="19"/>
  <c r="AI236" i="19"/>
  <c r="AA236" i="19"/>
  <c r="Z236" i="19"/>
  <c r="AB236" i="19" s="1"/>
  <c r="R236" i="19"/>
  <c r="S236" i="19" s="1"/>
  <c r="Q236" i="19"/>
  <c r="AS235" i="19"/>
  <c r="AR235" i="19"/>
  <c r="AJ235" i="19"/>
  <c r="AI235" i="19"/>
  <c r="AK235" i="19" s="1"/>
  <c r="AA235" i="19"/>
  <c r="Z235" i="19"/>
  <c r="R235" i="19"/>
  <c r="Q235" i="19"/>
  <c r="AS234" i="19"/>
  <c r="AR234" i="19"/>
  <c r="AJ234" i="19"/>
  <c r="AI234" i="19"/>
  <c r="AK234" i="19" s="1"/>
  <c r="AA234" i="19"/>
  <c r="Z234" i="19"/>
  <c r="AB234" i="19" s="1"/>
  <c r="R234" i="19"/>
  <c r="Q234" i="19"/>
  <c r="AS233" i="19"/>
  <c r="AR233" i="19"/>
  <c r="AJ233" i="19"/>
  <c r="AI233" i="19"/>
  <c r="AK233" i="19" s="1"/>
  <c r="AA233" i="19"/>
  <c r="Z233" i="19"/>
  <c r="AB233" i="19" s="1"/>
  <c r="R233" i="19"/>
  <c r="Q233" i="19"/>
  <c r="S233" i="19" s="1"/>
  <c r="AS232" i="19"/>
  <c r="AR232" i="19"/>
  <c r="AJ232" i="19"/>
  <c r="AI232" i="19"/>
  <c r="AA232" i="19"/>
  <c r="Z232" i="19"/>
  <c r="AB232" i="19" s="1"/>
  <c r="R232" i="19"/>
  <c r="Q232" i="19"/>
  <c r="AS231" i="19"/>
  <c r="AR231" i="19"/>
  <c r="AJ231" i="19"/>
  <c r="AI231" i="19"/>
  <c r="AK231" i="19" s="1"/>
  <c r="AA231" i="19"/>
  <c r="Z231" i="19"/>
  <c r="R231" i="19"/>
  <c r="Q231" i="19"/>
  <c r="AS230" i="19"/>
  <c r="AR230" i="19"/>
  <c r="AJ230" i="19"/>
  <c r="AI230" i="19"/>
  <c r="AK230" i="19" s="1"/>
  <c r="AA230" i="19"/>
  <c r="Z230" i="19"/>
  <c r="AB230" i="19" s="1"/>
  <c r="S230" i="19"/>
  <c r="R230" i="19"/>
  <c r="Q230" i="19"/>
  <c r="AS229" i="19"/>
  <c r="AR229" i="19"/>
  <c r="AJ229" i="19"/>
  <c r="AI229" i="19"/>
  <c r="AA229" i="19"/>
  <c r="Z229" i="19"/>
  <c r="AB229" i="19" s="1"/>
  <c r="R229" i="19"/>
  <c r="Q229" i="19"/>
  <c r="AS228" i="19"/>
  <c r="AR228" i="19"/>
  <c r="AJ228" i="19"/>
  <c r="AI228" i="19"/>
  <c r="AK228" i="19" s="1"/>
  <c r="AB228" i="19"/>
  <c r="AA228" i="19"/>
  <c r="Z228" i="19"/>
  <c r="S228" i="19"/>
  <c r="R228" i="19"/>
  <c r="Q228" i="19"/>
  <c r="AS227" i="19"/>
  <c r="AR227" i="19"/>
  <c r="AJ227" i="19"/>
  <c r="AI227" i="19"/>
  <c r="AK227" i="19" s="1"/>
  <c r="AA227" i="19"/>
  <c r="Z227" i="19"/>
  <c r="AB227" i="19" s="1"/>
  <c r="R227" i="19"/>
  <c r="Q227" i="19"/>
  <c r="AS226" i="19"/>
  <c r="AR226" i="19"/>
  <c r="AJ226" i="19"/>
  <c r="AI226" i="19"/>
  <c r="AK226" i="19" s="1"/>
  <c r="AB226" i="19"/>
  <c r="AA226" i="19"/>
  <c r="Z226" i="19"/>
  <c r="R226" i="19"/>
  <c r="Q226" i="19"/>
  <c r="AS225" i="19"/>
  <c r="AR225" i="19"/>
  <c r="AJ225" i="19"/>
  <c r="AI225" i="19"/>
  <c r="AK225" i="19" s="1"/>
  <c r="AA225" i="19"/>
  <c r="Z225" i="19"/>
  <c r="AB225" i="19" s="1"/>
  <c r="R225" i="19"/>
  <c r="Q225" i="19"/>
  <c r="S225" i="19" s="1"/>
  <c r="AS224" i="19"/>
  <c r="AR224" i="19"/>
  <c r="AJ224" i="19"/>
  <c r="AI224" i="19"/>
  <c r="AA224" i="19"/>
  <c r="Z224" i="19"/>
  <c r="R224" i="19"/>
  <c r="Q224" i="19"/>
  <c r="AS223" i="19"/>
  <c r="AR223" i="19"/>
  <c r="AJ223" i="19"/>
  <c r="AI223" i="19"/>
  <c r="AK223" i="19" s="1"/>
  <c r="AA223" i="19"/>
  <c r="Z223" i="19"/>
  <c r="AB223" i="19" s="1"/>
  <c r="R223" i="19"/>
  <c r="Q223" i="19"/>
  <c r="S223" i="19" s="1"/>
  <c r="AS222" i="19"/>
  <c r="AR222" i="19"/>
  <c r="AJ222" i="19"/>
  <c r="AI222" i="19"/>
  <c r="AK222" i="19" s="1"/>
  <c r="AA222" i="19"/>
  <c r="Z222" i="19"/>
  <c r="AB222" i="19" s="1"/>
  <c r="R222" i="19"/>
  <c r="Q222" i="19"/>
  <c r="S222" i="19" s="1"/>
  <c r="AS221" i="19"/>
  <c r="AR221" i="19"/>
  <c r="AJ221" i="19"/>
  <c r="AI221" i="19"/>
  <c r="AA221" i="19"/>
  <c r="Z221" i="19"/>
  <c r="AB221" i="19" s="1"/>
  <c r="R221" i="19"/>
  <c r="Q221" i="19"/>
  <c r="S221" i="19" s="1"/>
  <c r="AS220" i="19"/>
  <c r="AR220" i="19"/>
  <c r="AJ220" i="19"/>
  <c r="AI220" i="19"/>
  <c r="AA220" i="19"/>
  <c r="Z220" i="19"/>
  <c r="R220" i="19"/>
  <c r="Q220" i="19"/>
  <c r="AS219" i="19"/>
  <c r="AR219" i="19"/>
  <c r="AJ219" i="19"/>
  <c r="AI219" i="19"/>
  <c r="AK219" i="19" s="1"/>
  <c r="AA219" i="19"/>
  <c r="Z219" i="19"/>
  <c r="AB219" i="19" s="1"/>
  <c r="R219" i="19"/>
  <c r="Q219" i="19"/>
  <c r="AS218" i="19"/>
  <c r="AR218" i="19"/>
  <c r="AJ218" i="19"/>
  <c r="AI218" i="19"/>
  <c r="AA218" i="19"/>
  <c r="Z218" i="19"/>
  <c r="R218" i="19"/>
  <c r="Q218" i="19"/>
  <c r="AS217" i="19"/>
  <c r="AR217" i="19"/>
  <c r="AJ217" i="19"/>
  <c r="AI217" i="19"/>
  <c r="AK217" i="19" s="1"/>
  <c r="AA217" i="19"/>
  <c r="Z217" i="19"/>
  <c r="AB217" i="19" s="1"/>
  <c r="R217" i="19"/>
  <c r="Q217" i="19"/>
  <c r="S217" i="19" s="1"/>
  <c r="AS216" i="19"/>
  <c r="AR216" i="19"/>
  <c r="AJ216" i="19"/>
  <c r="AI216" i="19"/>
  <c r="AA216" i="19"/>
  <c r="Z216" i="19"/>
  <c r="AB216" i="19" s="1"/>
  <c r="R216" i="19"/>
  <c r="Q216" i="19"/>
  <c r="AS215" i="19"/>
  <c r="AR215" i="19"/>
  <c r="AJ215" i="19"/>
  <c r="AI215" i="19"/>
  <c r="AK215" i="19" s="1"/>
  <c r="AA215" i="19"/>
  <c r="Z215" i="19"/>
  <c r="AB215" i="19" s="1"/>
  <c r="S215" i="19"/>
  <c r="R215" i="19"/>
  <c r="Q215" i="19"/>
  <c r="AS214" i="19"/>
  <c r="AR214" i="19"/>
  <c r="AJ214" i="19"/>
  <c r="AI214" i="19"/>
  <c r="AA214" i="19"/>
  <c r="Z214" i="19"/>
  <c r="AB214" i="19" s="1"/>
  <c r="R214" i="19"/>
  <c r="Q214" i="19"/>
  <c r="AS213" i="19"/>
  <c r="AR213" i="19"/>
  <c r="AJ213" i="19"/>
  <c r="AI213" i="19"/>
  <c r="AK213" i="19" s="1"/>
  <c r="AA213" i="19"/>
  <c r="Z213" i="19"/>
  <c r="R213" i="19"/>
  <c r="Q213" i="19"/>
  <c r="AS212" i="19"/>
  <c r="AR212" i="19"/>
  <c r="AJ212" i="19"/>
  <c r="AI212" i="19"/>
  <c r="AK212" i="19" s="1"/>
  <c r="AA212" i="19"/>
  <c r="Z212" i="19"/>
  <c r="AB212" i="19" s="1"/>
  <c r="R212" i="19"/>
  <c r="Q212" i="19"/>
  <c r="S212" i="19" s="1"/>
  <c r="AS211" i="19"/>
  <c r="AR211" i="19"/>
  <c r="AJ211" i="19"/>
  <c r="AI211" i="19"/>
  <c r="AK211" i="19" s="1"/>
  <c r="AA211" i="19"/>
  <c r="Z211" i="19"/>
  <c r="AB211" i="19" s="1"/>
  <c r="R211" i="19"/>
  <c r="Q211" i="19"/>
  <c r="AS210" i="19"/>
  <c r="AR210" i="19"/>
  <c r="AT210" i="19" s="1"/>
  <c r="AJ210" i="19"/>
  <c r="AK210" i="19" s="1"/>
  <c r="AI210" i="19"/>
  <c r="AB210" i="19"/>
  <c r="AA210" i="19"/>
  <c r="Z210" i="19"/>
  <c r="R210" i="19"/>
  <c r="Q210" i="19"/>
  <c r="AS209" i="19"/>
  <c r="AR209" i="19"/>
  <c r="AJ209" i="19"/>
  <c r="AI209" i="19"/>
  <c r="AK209" i="19" s="1"/>
  <c r="AA209" i="19"/>
  <c r="Z209" i="19"/>
  <c r="AB209" i="19" s="1"/>
  <c r="R209" i="19"/>
  <c r="Q209" i="19"/>
  <c r="AS208" i="19"/>
  <c r="AR208" i="19"/>
  <c r="AT208" i="19" s="1"/>
  <c r="AJ208" i="19"/>
  <c r="AI208" i="19"/>
  <c r="AA208" i="19"/>
  <c r="Z208" i="19"/>
  <c r="R208" i="19"/>
  <c r="Q208" i="19"/>
  <c r="S208" i="19" s="1"/>
  <c r="AS207" i="19"/>
  <c r="AR207" i="19"/>
  <c r="AJ207" i="19"/>
  <c r="AI207" i="19"/>
  <c r="AA207" i="19"/>
  <c r="Z207" i="19"/>
  <c r="R207" i="19"/>
  <c r="Q207" i="19"/>
  <c r="S207" i="19" s="1"/>
  <c r="AS206" i="19"/>
  <c r="AR206" i="19"/>
  <c r="AT206" i="19" s="1"/>
  <c r="AJ206" i="19"/>
  <c r="AI206" i="19"/>
  <c r="AK206" i="19" s="1"/>
  <c r="AA206" i="19"/>
  <c r="Z206" i="19"/>
  <c r="R206" i="19"/>
  <c r="Q206" i="19"/>
  <c r="AS205" i="19"/>
  <c r="AR205" i="19"/>
  <c r="AJ205" i="19"/>
  <c r="AI205" i="19"/>
  <c r="AK205" i="19" s="1"/>
  <c r="AA205" i="19"/>
  <c r="Z205" i="19"/>
  <c r="AB205" i="19" s="1"/>
  <c r="R205" i="19"/>
  <c r="Q205" i="19"/>
  <c r="S205" i="19" s="1"/>
  <c r="AS204" i="19"/>
  <c r="AR204" i="19"/>
  <c r="AT204" i="19" s="1"/>
  <c r="AJ204" i="19"/>
  <c r="AI204" i="19"/>
  <c r="AK204" i="19" s="1"/>
  <c r="AA204" i="19"/>
  <c r="Z204" i="19"/>
  <c r="S204" i="19"/>
  <c r="R204" i="19"/>
  <c r="Q204" i="19"/>
  <c r="AS203" i="19"/>
  <c r="AR203" i="19"/>
  <c r="AJ203" i="19"/>
  <c r="AI203" i="19"/>
  <c r="AK203" i="19" s="1"/>
  <c r="AA203" i="19"/>
  <c r="Z203" i="19"/>
  <c r="AB203" i="19" s="1"/>
  <c r="R203" i="19"/>
  <c r="Q203" i="19"/>
  <c r="AS202" i="19"/>
  <c r="AR202" i="19"/>
  <c r="AT202" i="19" s="1"/>
  <c r="AJ202" i="19"/>
  <c r="AI202" i="19"/>
  <c r="AK202" i="19" s="1"/>
  <c r="AA202" i="19"/>
  <c r="Z202" i="19"/>
  <c r="AB202" i="19" s="1"/>
  <c r="R202" i="19"/>
  <c r="Q202" i="19"/>
  <c r="AS201" i="19"/>
  <c r="AR201" i="19"/>
  <c r="AJ201" i="19"/>
  <c r="AI201" i="19"/>
  <c r="AK201" i="19" s="1"/>
  <c r="AA201" i="19"/>
  <c r="Z201" i="19"/>
  <c r="AB201" i="19" s="1"/>
  <c r="R201" i="19"/>
  <c r="Q201" i="19"/>
  <c r="AS200" i="19"/>
  <c r="AR200" i="19"/>
  <c r="AT200" i="19" s="1"/>
  <c r="AJ200" i="19"/>
  <c r="AI200" i="19"/>
  <c r="AK200" i="19" s="1"/>
  <c r="AA200" i="19"/>
  <c r="Z200" i="19"/>
  <c r="R200" i="19"/>
  <c r="Q200" i="19"/>
  <c r="AS199" i="19"/>
  <c r="AR199" i="19"/>
  <c r="AJ199" i="19"/>
  <c r="AI199" i="19"/>
  <c r="AA199" i="19"/>
  <c r="Z199" i="19"/>
  <c r="AB199" i="19" s="1"/>
  <c r="R199" i="19"/>
  <c r="Q199" i="19"/>
  <c r="S199" i="19" s="1"/>
  <c r="AS198" i="19"/>
  <c r="AR198" i="19"/>
  <c r="AJ198" i="19"/>
  <c r="AI198" i="19"/>
  <c r="AK198" i="19" s="1"/>
  <c r="AA198" i="19"/>
  <c r="Z198" i="19"/>
  <c r="R198" i="19"/>
  <c r="Q198" i="19"/>
  <c r="AS197" i="19"/>
  <c r="AR197" i="19"/>
  <c r="AJ197" i="19"/>
  <c r="AI197" i="19"/>
  <c r="AA197" i="19"/>
  <c r="Z197" i="19"/>
  <c r="AB197" i="19" s="1"/>
  <c r="R197" i="19"/>
  <c r="Q197" i="19"/>
  <c r="S197" i="19" s="1"/>
  <c r="AS196" i="19"/>
  <c r="AR196" i="19"/>
  <c r="AJ196" i="19"/>
  <c r="AI196" i="19"/>
  <c r="AK196" i="19" s="1"/>
  <c r="AA196" i="19"/>
  <c r="Z196" i="19"/>
  <c r="R196" i="19"/>
  <c r="Q196" i="19"/>
  <c r="AS195" i="19"/>
  <c r="AT195" i="19" s="1"/>
  <c r="AR195" i="19"/>
  <c r="AJ195" i="19"/>
  <c r="AI195" i="19"/>
  <c r="AK195" i="19" s="1"/>
  <c r="AA195" i="19"/>
  <c r="Z195" i="19"/>
  <c r="AB195" i="19" s="1"/>
  <c r="R195" i="19"/>
  <c r="Q195" i="19"/>
  <c r="AS194" i="19"/>
  <c r="AR194" i="19"/>
  <c r="AJ194" i="19"/>
  <c r="AI194" i="19"/>
  <c r="AA194" i="19"/>
  <c r="Z194" i="19"/>
  <c r="AB194" i="19" s="1"/>
  <c r="R194" i="19"/>
  <c r="Q194" i="19"/>
  <c r="S194" i="19" s="1"/>
  <c r="AS193" i="19"/>
  <c r="AR193" i="19"/>
  <c r="AJ193" i="19"/>
  <c r="AI193" i="19"/>
  <c r="AK193" i="19" s="1"/>
  <c r="AA193" i="19"/>
  <c r="Z193" i="19"/>
  <c r="R193" i="19"/>
  <c r="Q193" i="19"/>
  <c r="AS192" i="19"/>
  <c r="AR192" i="19"/>
  <c r="AJ192" i="19"/>
  <c r="AI192" i="19"/>
  <c r="AK192" i="19" s="1"/>
  <c r="AA192" i="19"/>
  <c r="Z192" i="19"/>
  <c r="R192" i="19"/>
  <c r="Q192" i="19"/>
  <c r="AS191" i="19"/>
  <c r="AR191" i="19"/>
  <c r="AT191" i="19" s="1"/>
  <c r="AJ191" i="19"/>
  <c r="AI191" i="19"/>
  <c r="AK191" i="19" s="1"/>
  <c r="AA191" i="19"/>
  <c r="Z191" i="19"/>
  <c r="R191" i="19"/>
  <c r="Q191" i="19"/>
  <c r="AS190" i="19"/>
  <c r="AR190" i="19"/>
  <c r="AJ190" i="19"/>
  <c r="AI190" i="19"/>
  <c r="AK190" i="19" s="1"/>
  <c r="AA190" i="19"/>
  <c r="Z190" i="19"/>
  <c r="AB190" i="19" s="1"/>
  <c r="R190" i="19"/>
  <c r="Q190" i="19"/>
  <c r="S190" i="19" s="1"/>
  <c r="AS189" i="19"/>
  <c r="AR189" i="19"/>
  <c r="AT189" i="19" s="1"/>
  <c r="AJ189" i="19"/>
  <c r="AK189" i="19" s="1"/>
  <c r="AI189" i="19"/>
  <c r="AA189" i="19"/>
  <c r="Z189" i="19"/>
  <c r="R189" i="19"/>
  <c r="Q189" i="19"/>
  <c r="S189" i="19" s="1"/>
  <c r="AS188" i="19"/>
  <c r="AR188" i="19"/>
  <c r="AJ188" i="19"/>
  <c r="AI188" i="19"/>
  <c r="AA188" i="19"/>
  <c r="Z188" i="19"/>
  <c r="AB188" i="19" s="1"/>
  <c r="R188" i="19"/>
  <c r="Q188" i="19"/>
  <c r="AS187" i="19"/>
  <c r="AR187" i="19"/>
  <c r="AJ187" i="19"/>
  <c r="AI187" i="19"/>
  <c r="AK187" i="19" s="1"/>
  <c r="AA187" i="19"/>
  <c r="Z187" i="19"/>
  <c r="R187" i="19"/>
  <c r="Q187" i="19"/>
  <c r="S187" i="19" s="1"/>
  <c r="AS186" i="19"/>
  <c r="AR186" i="19"/>
  <c r="AK186" i="19"/>
  <c r="AJ186" i="19"/>
  <c r="AI186" i="19"/>
  <c r="AA186" i="19"/>
  <c r="Z186" i="19"/>
  <c r="AB186" i="19" s="1"/>
  <c r="R186" i="19"/>
  <c r="Q186" i="19"/>
  <c r="S186" i="19" s="1"/>
  <c r="AS185" i="19"/>
  <c r="AR185" i="19"/>
  <c r="AJ185" i="19"/>
  <c r="AI185" i="19"/>
  <c r="AK185" i="19" s="1"/>
  <c r="AA185" i="19"/>
  <c r="Z185" i="19"/>
  <c r="R185" i="19"/>
  <c r="Q185" i="19"/>
  <c r="AS184" i="19"/>
  <c r="AR184" i="19"/>
  <c r="AJ184" i="19"/>
  <c r="AK184" i="19" s="1"/>
  <c r="AI184" i="19"/>
  <c r="AA184" i="19"/>
  <c r="Z184" i="19"/>
  <c r="AB184" i="19" s="1"/>
  <c r="S184" i="19"/>
  <c r="R184" i="19"/>
  <c r="Q184" i="19"/>
  <c r="AS183" i="19"/>
  <c r="AR183" i="19"/>
  <c r="AJ183" i="19"/>
  <c r="AI183" i="19"/>
  <c r="AK183" i="19" s="1"/>
  <c r="AA183" i="19"/>
  <c r="Z183" i="19"/>
  <c r="AB183" i="19" s="1"/>
  <c r="R183" i="19"/>
  <c r="Q183" i="19"/>
  <c r="AS182" i="19"/>
  <c r="AR182" i="19"/>
  <c r="AT182" i="19" s="1"/>
  <c r="AJ182" i="19"/>
  <c r="AI182" i="19"/>
  <c r="AK182" i="19" s="1"/>
  <c r="AA182" i="19"/>
  <c r="Z182" i="19"/>
  <c r="AB182" i="19" s="1"/>
  <c r="R182" i="19"/>
  <c r="Q182" i="19"/>
  <c r="AS181" i="19"/>
  <c r="AR181" i="19"/>
  <c r="AJ181" i="19"/>
  <c r="AI181" i="19"/>
  <c r="AK181" i="19" s="1"/>
  <c r="AA181" i="19"/>
  <c r="Z181" i="19"/>
  <c r="R181" i="19"/>
  <c r="Q181" i="19"/>
  <c r="S181" i="19" s="1"/>
  <c r="AS180" i="19"/>
  <c r="AR180" i="19"/>
  <c r="AJ180" i="19"/>
  <c r="AI180" i="19"/>
  <c r="AK180" i="19" s="1"/>
  <c r="AA180" i="19"/>
  <c r="Z180" i="19"/>
  <c r="R180" i="19"/>
  <c r="Q180" i="19"/>
  <c r="AS179" i="19"/>
  <c r="AR179" i="19"/>
  <c r="AT179" i="19" s="1"/>
  <c r="AJ179" i="19"/>
  <c r="AI179" i="19"/>
  <c r="AK179" i="19" s="1"/>
  <c r="AA179" i="19"/>
  <c r="AB179" i="19" s="1"/>
  <c r="Z179" i="19"/>
  <c r="R179" i="19"/>
  <c r="Q179" i="19"/>
  <c r="S179" i="19" s="1"/>
  <c r="AS178" i="19"/>
  <c r="AR178" i="19"/>
  <c r="AJ178" i="19"/>
  <c r="AI178" i="19"/>
  <c r="AK178" i="19" s="1"/>
  <c r="AA178" i="19"/>
  <c r="Z178" i="19"/>
  <c r="AB178" i="19" s="1"/>
  <c r="R178" i="19"/>
  <c r="Q178" i="19"/>
  <c r="AS177" i="19"/>
  <c r="AR177" i="19"/>
  <c r="AT177" i="19" s="1"/>
  <c r="AJ177" i="19"/>
  <c r="AI177" i="19"/>
  <c r="AA177" i="19"/>
  <c r="Z177" i="19"/>
  <c r="AB177" i="19" s="1"/>
  <c r="R177" i="19"/>
  <c r="Q177" i="19"/>
  <c r="S177" i="19" s="1"/>
  <c r="AS176" i="19"/>
  <c r="AR176" i="19"/>
  <c r="AJ176" i="19"/>
  <c r="AI176" i="19"/>
  <c r="AA176" i="19"/>
  <c r="Z176" i="19"/>
  <c r="AB176" i="19" s="1"/>
  <c r="R176" i="19"/>
  <c r="Q176" i="19"/>
  <c r="S176" i="19" s="1"/>
  <c r="AS175" i="19"/>
  <c r="AR175" i="19"/>
  <c r="AT175" i="19" s="1"/>
  <c r="AJ175" i="19"/>
  <c r="AI175" i="19"/>
  <c r="AK175" i="19" s="1"/>
  <c r="AA175" i="19"/>
  <c r="Z175" i="19"/>
  <c r="AB175" i="19" s="1"/>
  <c r="R175" i="19"/>
  <c r="Q175" i="19"/>
  <c r="AS174" i="19"/>
  <c r="AR174" i="19"/>
  <c r="AJ174" i="19"/>
  <c r="AI174" i="19"/>
  <c r="AA174" i="19"/>
  <c r="Z174" i="19"/>
  <c r="AB174" i="19" s="1"/>
  <c r="R174" i="19"/>
  <c r="Q174" i="19"/>
  <c r="S174" i="19" s="1"/>
  <c r="AS173" i="19"/>
  <c r="AR173" i="19"/>
  <c r="AJ173" i="19"/>
  <c r="AI173" i="19"/>
  <c r="AA173" i="19"/>
  <c r="Z173" i="19"/>
  <c r="AB173" i="19" s="1"/>
  <c r="S173" i="19"/>
  <c r="R173" i="19"/>
  <c r="Q173" i="19"/>
  <c r="AS172" i="19"/>
  <c r="AR172" i="19"/>
  <c r="AJ172" i="19"/>
  <c r="AI172" i="19"/>
  <c r="AK172" i="19" s="1"/>
  <c r="AA172" i="19"/>
  <c r="Z172" i="19"/>
  <c r="AB172" i="19" s="1"/>
  <c r="R172" i="19"/>
  <c r="Q172" i="19"/>
  <c r="AS171" i="19"/>
  <c r="AR171" i="19"/>
  <c r="AT171" i="19" s="1"/>
  <c r="AJ171" i="19"/>
  <c r="AI171" i="19"/>
  <c r="AK171" i="19" s="1"/>
  <c r="AA171" i="19"/>
  <c r="Z171" i="19"/>
  <c r="R171" i="19"/>
  <c r="Q171" i="19"/>
  <c r="AS170" i="19"/>
  <c r="AR170" i="19"/>
  <c r="AJ170" i="19"/>
  <c r="AI170" i="19"/>
  <c r="AA170" i="19"/>
  <c r="Z170" i="19"/>
  <c r="AB170" i="19" s="1"/>
  <c r="R170" i="19"/>
  <c r="Q170" i="19"/>
  <c r="AS169" i="19"/>
  <c r="AR169" i="19"/>
  <c r="AT169" i="19" s="1"/>
  <c r="AJ169" i="19"/>
  <c r="AI169" i="19"/>
  <c r="AK169" i="19" s="1"/>
  <c r="AA169" i="19"/>
  <c r="Z169" i="19"/>
  <c r="R169" i="19"/>
  <c r="Q169" i="19"/>
  <c r="S169" i="19" s="1"/>
  <c r="AS168" i="19"/>
  <c r="AR168" i="19"/>
  <c r="AJ168" i="19"/>
  <c r="AI168" i="19"/>
  <c r="AA168" i="19"/>
  <c r="Z168" i="19"/>
  <c r="AB168" i="19" s="1"/>
  <c r="R168" i="19"/>
  <c r="Q168" i="19"/>
  <c r="AS167" i="19"/>
  <c r="AR167" i="19"/>
  <c r="AT167" i="19" s="1"/>
  <c r="AJ167" i="19"/>
  <c r="AI167" i="19"/>
  <c r="AK167" i="19" s="1"/>
  <c r="AA167" i="19"/>
  <c r="Z167" i="19"/>
  <c r="AB167" i="19" s="1"/>
  <c r="R167" i="19"/>
  <c r="Q167" i="19"/>
  <c r="AS166" i="19"/>
  <c r="AR166" i="19"/>
  <c r="AJ166" i="19"/>
  <c r="AI166" i="19"/>
  <c r="AA166" i="19"/>
  <c r="Z166" i="19"/>
  <c r="AB166" i="19" s="1"/>
  <c r="R166" i="19"/>
  <c r="Q166" i="19"/>
  <c r="S166" i="19" s="1"/>
  <c r="AS165" i="19"/>
  <c r="AR165" i="19"/>
  <c r="AK165" i="19"/>
  <c r="AJ165" i="19"/>
  <c r="AI165" i="19"/>
  <c r="AA165" i="19"/>
  <c r="Z165" i="19"/>
  <c r="AB165" i="19" s="1"/>
  <c r="S165" i="19"/>
  <c r="R165" i="19"/>
  <c r="Q165" i="19"/>
  <c r="AS164" i="19"/>
  <c r="AR164" i="19"/>
  <c r="AJ164" i="19"/>
  <c r="AI164" i="19"/>
  <c r="AA164" i="19"/>
  <c r="Z164" i="19"/>
  <c r="AB164" i="19" s="1"/>
  <c r="R164" i="19"/>
  <c r="Q164" i="19"/>
  <c r="S164" i="19" s="1"/>
  <c r="AS163" i="19"/>
  <c r="AR163" i="19"/>
  <c r="AJ163" i="19"/>
  <c r="AI163" i="19"/>
  <c r="AK163" i="19" s="1"/>
  <c r="AA163" i="19"/>
  <c r="Z163" i="19"/>
  <c r="R163" i="19"/>
  <c r="Q163" i="19"/>
  <c r="AS162" i="19"/>
  <c r="AR162" i="19"/>
  <c r="AJ162" i="19"/>
  <c r="AI162" i="19"/>
  <c r="AA162" i="19"/>
  <c r="Z162" i="19"/>
  <c r="R162" i="19"/>
  <c r="Q162" i="19"/>
  <c r="AS161" i="19"/>
  <c r="AR161" i="19"/>
  <c r="AJ161" i="19"/>
  <c r="AI161" i="19"/>
  <c r="AK161" i="19" s="1"/>
  <c r="AA161" i="19"/>
  <c r="Z161" i="19"/>
  <c r="AB161" i="19" s="1"/>
  <c r="R161" i="19"/>
  <c r="Q161" i="19"/>
  <c r="AS160" i="19"/>
  <c r="AR160" i="19"/>
  <c r="AJ160" i="19"/>
  <c r="AI160" i="19"/>
  <c r="AK160" i="19" s="1"/>
  <c r="AA160" i="19"/>
  <c r="Z160" i="19"/>
  <c r="S160" i="19"/>
  <c r="R160" i="19"/>
  <c r="Q160" i="19"/>
  <c r="AS159" i="19"/>
  <c r="AR159" i="19"/>
  <c r="AJ159" i="19"/>
  <c r="AI159" i="19"/>
  <c r="AK159" i="19" s="1"/>
  <c r="AA159" i="19"/>
  <c r="Z159" i="19"/>
  <c r="R159" i="19"/>
  <c r="Q159" i="19"/>
  <c r="AS158" i="19"/>
  <c r="AR158" i="19"/>
  <c r="AT158" i="19" s="1"/>
  <c r="AJ158" i="19"/>
  <c r="AI158" i="19"/>
  <c r="AK158" i="19" s="1"/>
  <c r="AA158" i="19"/>
  <c r="Z158" i="19"/>
  <c r="R158" i="19"/>
  <c r="Q158" i="19"/>
  <c r="AS157" i="19"/>
  <c r="AR157" i="19"/>
  <c r="AJ157" i="19"/>
  <c r="AI157" i="19"/>
  <c r="AA157" i="19"/>
  <c r="Z157" i="19"/>
  <c r="R157" i="19"/>
  <c r="Q157" i="19"/>
  <c r="S157" i="19" s="1"/>
  <c r="AS156" i="19"/>
  <c r="AR156" i="19"/>
  <c r="AT156" i="19" s="1"/>
  <c r="AJ156" i="19"/>
  <c r="AI156" i="19"/>
  <c r="AK156" i="19" s="1"/>
  <c r="AA156" i="19"/>
  <c r="Z156" i="19"/>
  <c r="R156" i="19"/>
  <c r="Q156" i="19"/>
  <c r="AS155" i="19"/>
  <c r="AR155" i="19"/>
  <c r="AJ155" i="19"/>
  <c r="AI155" i="19"/>
  <c r="AK155" i="19" s="1"/>
  <c r="AB155" i="19"/>
  <c r="AA155" i="19"/>
  <c r="Z155" i="19"/>
  <c r="R155" i="19"/>
  <c r="Q155" i="19"/>
  <c r="AS154" i="19"/>
  <c r="AR154" i="19"/>
  <c r="AT154" i="19" s="1"/>
  <c r="AJ154" i="19"/>
  <c r="AI154" i="19"/>
  <c r="AK154" i="19" s="1"/>
  <c r="AA154" i="19"/>
  <c r="Z154" i="19"/>
  <c r="R154" i="19"/>
  <c r="Q154" i="19"/>
  <c r="AS153" i="19"/>
  <c r="AR153" i="19"/>
  <c r="AJ153" i="19"/>
  <c r="AI153" i="19"/>
  <c r="AK153" i="19" s="1"/>
  <c r="AA153" i="19"/>
  <c r="Z153" i="19"/>
  <c r="AB153" i="19" s="1"/>
  <c r="R153" i="19"/>
  <c r="Q153" i="19"/>
  <c r="AS152" i="19"/>
  <c r="AR152" i="19"/>
  <c r="AJ152" i="19"/>
  <c r="AI152" i="19"/>
  <c r="AA152" i="19"/>
  <c r="Z152" i="19"/>
  <c r="R152" i="19"/>
  <c r="Q152" i="19"/>
  <c r="S152" i="19" s="1"/>
  <c r="AS151" i="19"/>
  <c r="AR151" i="19"/>
  <c r="AT151" i="19" s="1"/>
  <c r="AJ151" i="19"/>
  <c r="AI151" i="19"/>
  <c r="AK151" i="19" s="1"/>
  <c r="AA151" i="19"/>
  <c r="Z151" i="19"/>
  <c r="AB151" i="19" s="1"/>
  <c r="R151" i="19"/>
  <c r="Q151" i="19"/>
  <c r="AS150" i="19"/>
  <c r="AR150" i="19"/>
  <c r="AJ150" i="19"/>
  <c r="AI150" i="19"/>
  <c r="AK150" i="19" s="1"/>
  <c r="AA150" i="19"/>
  <c r="Z150" i="19"/>
  <c r="R150" i="19"/>
  <c r="Q150" i="19"/>
  <c r="AS149" i="19"/>
  <c r="AT149" i="19" s="1"/>
  <c r="AR149" i="19"/>
  <c r="AJ149" i="19"/>
  <c r="AI149" i="19"/>
  <c r="AA149" i="19"/>
  <c r="Z149" i="19"/>
  <c r="AB149" i="19" s="1"/>
  <c r="R149" i="19"/>
  <c r="Q149" i="19"/>
  <c r="AS148" i="19"/>
  <c r="AR148" i="19"/>
  <c r="AJ148" i="19"/>
  <c r="AI148" i="19"/>
  <c r="AK148" i="19" s="1"/>
  <c r="AA148" i="19"/>
  <c r="Z148" i="19"/>
  <c r="R148" i="19"/>
  <c r="Q148" i="19"/>
  <c r="AS147" i="19"/>
  <c r="AR147" i="19"/>
  <c r="AJ147" i="19"/>
  <c r="AI147" i="19"/>
  <c r="AK147" i="19" s="1"/>
  <c r="AA147" i="19"/>
  <c r="Z147" i="19"/>
  <c r="R147" i="19"/>
  <c r="Q147" i="19"/>
  <c r="S147" i="19" s="1"/>
  <c r="AS146" i="19"/>
  <c r="AR146" i="19"/>
  <c r="AJ146" i="19"/>
  <c r="AI146" i="19"/>
  <c r="AK146" i="19" s="1"/>
  <c r="AA146" i="19"/>
  <c r="Z146" i="19"/>
  <c r="AB146" i="19" s="1"/>
  <c r="R146" i="19"/>
  <c r="Q146" i="19"/>
  <c r="AS145" i="19"/>
  <c r="AR145" i="19"/>
  <c r="AJ145" i="19"/>
  <c r="AI145" i="19"/>
  <c r="AA145" i="19"/>
  <c r="Z145" i="19"/>
  <c r="R145" i="19"/>
  <c r="Q145" i="19"/>
  <c r="AS144" i="19"/>
  <c r="AR144" i="19"/>
  <c r="AT144" i="19" s="1"/>
  <c r="AJ144" i="19"/>
  <c r="AI144" i="19"/>
  <c r="AA144" i="19"/>
  <c r="AB144" i="19" s="1"/>
  <c r="Z144" i="19"/>
  <c r="R144" i="19"/>
  <c r="Q144" i="19"/>
  <c r="AS143" i="19"/>
  <c r="AR143" i="19"/>
  <c r="AJ143" i="19"/>
  <c r="AI143" i="19"/>
  <c r="AA143" i="19"/>
  <c r="Z143" i="19"/>
  <c r="AB143" i="19" s="1"/>
  <c r="R143" i="19"/>
  <c r="Q143" i="19"/>
  <c r="S143" i="19" s="1"/>
  <c r="AS142" i="19"/>
  <c r="AR142" i="19"/>
  <c r="AJ142" i="19"/>
  <c r="AI142" i="19"/>
  <c r="AK142" i="19" s="1"/>
  <c r="AA142" i="19"/>
  <c r="Z142" i="19"/>
  <c r="R142" i="19"/>
  <c r="Q142" i="19"/>
  <c r="AS141" i="19"/>
  <c r="AT141" i="19" s="1"/>
  <c r="AR141" i="19"/>
  <c r="AJ141" i="19"/>
  <c r="AI141" i="19"/>
  <c r="AA141" i="19"/>
  <c r="Z141" i="19"/>
  <c r="AB141" i="19" s="1"/>
  <c r="R141" i="19"/>
  <c r="Q141" i="19"/>
  <c r="AS140" i="19"/>
  <c r="AR140" i="19"/>
  <c r="AJ140" i="19"/>
  <c r="AI140" i="19"/>
  <c r="AK140" i="19" s="1"/>
  <c r="AA140" i="19"/>
  <c r="Z140" i="19"/>
  <c r="AB140" i="19" s="1"/>
  <c r="R140" i="19"/>
  <c r="Q140" i="19"/>
  <c r="AS139" i="19"/>
  <c r="AR139" i="19"/>
  <c r="AJ139" i="19"/>
  <c r="AI139" i="19"/>
  <c r="AK139" i="19" s="1"/>
  <c r="AA139" i="19"/>
  <c r="Z139" i="19"/>
  <c r="R139" i="19"/>
  <c r="Q139" i="19"/>
  <c r="S139" i="19" s="1"/>
  <c r="AS138" i="19"/>
  <c r="AR138" i="19"/>
  <c r="AJ138" i="19"/>
  <c r="AI138" i="19"/>
  <c r="AA138" i="19"/>
  <c r="Z138" i="19"/>
  <c r="R138" i="19"/>
  <c r="Q138" i="19"/>
  <c r="AS137" i="19"/>
  <c r="AR137" i="19"/>
  <c r="AJ137" i="19"/>
  <c r="AI137" i="19"/>
  <c r="AK137" i="19" s="1"/>
  <c r="AA137" i="19"/>
  <c r="Z137" i="19"/>
  <c r="R137" i="19"/>
  <c r="Q137" i="19"/>
  <c r="AS136" i="19"/>
  <c r="AR136" i="19"/>
  <c r="AT136" i="19" s="1"/>
  <c r="AJ136" i="19"/>
  <c r="AI136" i="19"/>
  <c r="AK136" i="19" s="1"/>
  <c r="AA136" i="19"/>
  <c r="Z136" i="19"/>
  <c r="R136" i="19"/>
  <c r="Q136" i="19"/>
  <c r="AS135" i="19"/>
  <c r="AR135" i="19"/>
  <c r="AJ135" i="19"/>
  <c r="AI135" i="19"/>
  <c r="AA135" i="19"/>
  <c r="Z135" i="19"/>
  <c r="AB135" i="19" s="1"/>
  <c r="R135" i="19"/>
  <c r="Q135" i="19"/>
  <c r="AS134" i="19"/>
  <c r="AR134" i="19"/>
  <c r="AT134" i="19" s="1"/>
  <c r="AJ134" i="19"/>
  <c r="AI134" i="19"/>
  <c r="AK134" i="19" s="1"/>
  <c r="AA134" i="19"/>
  <c r="Z134" i="19"/>
  <c r="AB134" i="19" s="1"/>
  <c r="R134" i="19"/>
  <c r="Q134" i="19"/>
  <c r="AS133" i="19"/>
  <c r="AR133" i="19"/>
  <c r="AJ133" i="19"/>
  <c r="AK133" i="19" s="1"/>
  <c r="AI133" i="19"/>
  <c r="AA133" i="19"/>
  <c r="Z133" i="19"/>
  <c r="AB133" i="19" s="1"/>
  <c r="R133" i="19"/>
  <c r="Q133" i="19"/>
  <c r="AS132" i="19"/>
  <c r="AR132" i="19"/>
  <c r="AT132" i="19" s="1"/>
  <c r="AJ132" i="19"/>
  <c r="AI132" i="19"/>
  <c r="AK132" i="19" s="1"/>
  <c r="AA132" i="19"/>
  <c r="Z132" i="19"/>
  <c r="AB132" i="19" s="1"/>
  <c r="S132" i="19"/>
  <c r="R132" i="19"/>
  <c r="Q132" i="19"/>
  <c r="AS131" i="19"/>
  <c r="AR131" i="19"/>
  <c r="AJ131" i="19"/>
  <c r="AI131" i="19"/>
  <c r="AA131" i="19"/>
  <c r="Z131" i="19"/>
  <c r="AB131" i="19" s="1"/>
  <c r="R131" i="19"/>
  <c r="Q131" i="19"/>
  <c r="AS130" i="19"/>
  <c r="AR130" i="19"/>
  <c r="AJ130" i="19"/>
  <c r="AI130" i="19"/>
  <c r="AA130" i="19"/>
  <c r="Z130" i="19"/>
  <c r="AB130" i="19" s="1"/>
  <c r="R130" i="19"/>
  <c r="Q130" i="19"/>
  <c r="S130" i="19" s="1"/>
  <c r="AS129" i="19"/>
  <c r="AR129" i="19"/>
  <c r="AJ129" i="19"/>
  <c r="AI129" i="19"/>
  <c r="AK129" i="19" s="1"/>
  <c r="AA129" i="19"/>
  <c r="Z129" i="19"/>
  <c r="AB129" i="19" s="1"/>
  <c r="R129" i="19"/>
  <c r="Q129" i="19"/>
  <c r="S129" i="19" s="1"/>
  <c r="AS128" i="19"/>
  <c r="AR128" i="19"/>
  <c r="AT128" i="19" s="1"/>
  <c r="AJ128" i="19"/>
  <c r="AK128" i="19" s="1"/>
  <c r="AI128" i="19"/>
  <c r="AA128" i="19"/>
  <c r="Z128" i="19"/>
  <c r="R128" i="19"/>
  <c r="Q128" i="19"/>
  <c r="AS127" i="19"/>
  <c r="AR127" i="19"/>
  <c r="AJ127" i="19"/>
  <c r="AI127" i="19"/>
  <c r="AK127" i="19" s="1"/>
  <c r="AA127" i="19"/>
  <c r="Z127" i="19"/>
  <c r="AB127" i="19" s="1"/>
  <c r="R127" i="19"/>
  <c r="Q127" i="19"/>
  <c r="AS126" i="19"/>
  <c r="AR126" i="19"/>
  <c r="AT126" i="19" s="1"/>
  <c r="AJ126" i="19"/>
  <c r="AI126" i="19"/>
  <c r="AK126" i="19" s="1"/>
  <c r="AA126" i="19"/>
  <c r="AB126" i="19" s="1"/>
  <c r="Z126" i="19"/>
  <c r="R126" i="19"/>
  <c r="Q126" i="19"/>
  <c r="AS125" i="19"/>
  <c r="AR125" i="19"/>
  <c r="AJ125" i="19"/>
  <c r="AI125" i="19"/>
  <c r="AA125" i="19"/>
  <c r="Z125" i="19"/>
  <c r="R125" i="19"/>
  <c r="Q125" i="19"/>
  <c r="AS124" i="19"/>
  <c r="AR124" i="19"/>
  <c r="AJ124" i="19"/>
  <c r="AI124" i="19"/>
  <c r="AK124" i="19" s="1"/>
  <c r="AA124" i="19"/>
  <c r="Z124" i="19"/>
  <c r="AB124" i="19" s="1"/>
  <c r="R124" i="19"/>
  <c r="Q124" i="19"/>
  <c r="AS123" i="19"/>
  <c r="AR123" i="19"/>
  <c r="AT123" i="19" s="1"/>
  <c r="AJ123" i="19"/>
  <c r="AI123" i="19"/>
  <c r="AA123" i="19"/>
  <c r="Z123" i="19"/>
  <c r="R123" i="19"/>
  <c r="Q123" i="19"/>
  <c r="AS122" i="19"/>
  <c r="AR122" i="19"/>
  <c r="AJ122" i="19"/>
  <c r="AI122" i="19"/>
  <c r="AA122" i="19"/>
  <c r="Z122" i="19"/>
  <c r="AB122" i="19" s="1"/>
  <c r="R122" i="19"/>
  <c r="Q122" i="19"/>
  <c r="AS121" i="19"/>
  <c r="AR121" i="19"/>
  <c r="AT121" i="19" s="1"/>
  <c r="AJ121" i="19"/>
  <c r="AI121" i="19"/>
  <c r="AA121" i="19"/>
  <c r="Z121" i="19"/>
  <c r="R121" i="19"/>
  <c r="Q121" i="19"/>
  <c r="S121" i="19" s="1"/>
  <c r="AS120" i="19"/>
  <c r="AR120" i="19"/>
  <c r="AK120" i="19"/>
  <c r="AJ120" i="19"/>
  <c r="AI120" i="19"/>
  <c r="AA120" i="19"/>
  <c r="Z120" i="19"/>
  <c r="AB120" i="19" s="1"/>
  <c r="R120" i="19"/>
  <c r="Q120" i="19"/>
  <c r="AS119" i="19"/>
  <c r="AR119" i="19"/>
  <c r="AJ119" i="19"/>
  <c r="AI119" i="19"/>
  <c r="AA119" i="19"/>
  <c r="Z119" i="19"/>
  <c r="AB119" i="19" s="1"/>
  <c r="R119" i="19"/>
  <c r="Q119" i="19"/>
  <c r="AS118" i="19"/>
  <c r="AR118" i="19"/>
  <c r="AJ118" i="19"/>
  <c r="AI118" i="19"/>
  <c r="AK118" i="19" s="1"/>
  <c r="AA118" i="19"/>
  <c r="Z118" i="19"/>
  <c r="AB118" i="19" s="1"/>
  <c r="R118" i="19"/>
  <c r="Q118" i="19"/>
  <c r="AS117" i="19"/>
  <c r="AR117" i="19"/>
  <c r="AJ117" i="19"/>
  <c r="AI117" i="19"/>
  <c r="AK117" i="19" s="1"/>
  <c r="AA117" i="19"/>
  <c r="Z117" i="19"/>
  <c r="AB117" i="19" s="1"/>
  <c r="R117" i="19"/>
  <c r="Q117" i="19"/>
  <c r="AS116" i="19"/>
  <c r="AR116" i="19"/>
  <c r="AJ116" i="19"/>
  <c r="AI116" i="19"/>
  <c r="AK116" i="19" s="1"/>
  <c r="AA116" i="19"/>
  <c r="Z116" i="19"/>
  <c r="AB116" i="19" s="1"/>
  <c r="S116" i="19"/>
  <c r="R116" i="19"/>
  <c r="Q116" i="19"/>
  <c r="AS115" i="19"/>
  <c r="AR115" i="19"/>
  <c r="AJ115" i="19"/>
  <c r="AI115" i="19"/>
  <c r="AK115" i="19" s="1"/>
  <c r="AA115" i="19"/>
  <c r="Z115" i="19"/>
  <c r="AB115" i="19" s="1"/>
  <c r="R115" i="19"/>
  <c r="Q115" i="19"/>
  <c r="AS114" i="19"/>
  <c r="AR114" i="19"/>
  <c r="AJ114" i="19"/>
  <c r="AI114" i="19"/>
  <c r="AA114" i="19"/>
  <c r="Z114" i="19"/>
  <c r="R114" i="19"/>
  <c r="Q114" i="19"/>
  <c r="S114" i="19" s="1"/>
  <c r="AS113" i="19"/>
  <c r="AR113" i="19"/>
  <c r="AJ113" i="19"/>
  <c r="AI113" i="19"/>
  <c r="AK113" i="19" s="1"/>
  <c r="AA113" i="19"/>
  <c r="Z113" i="19"/>
  <c r="AB113" i="19" s="1"/>
  <c r="R113" i="19"/>
  <c r="Q113" i="19"/>
  <c r="S113" i="19" s="1"/>
  <c r="AS112" i="19"/>
  <c r="AR112" i="19"/>
  <c r="AJ112" i="19"/>
  <c r="AI112" i="19"/>
  <c r="AA112" i="19"/>
  <c r="Z112" i="19"/>
  <c r="AB112" i="19" s="1"/>
  <c r="R112" i="19"/>
  <c r="Q112" i="19"/>
  <c r="AS111" i="19"/>
  <c r="AR111" i="19"/>
  <c r="AJ111" i="19"/>
  <c r="AI111" i="19"/>
  <c r="AK111" i="19" s="1"/>
  <c r="AA111" i="19"/>
  <c r="Z111" i="19"/>
  <c r="AB111" i="19" s="1"/>
  <c r="S111" i="19"/>
  <c r="R111" i="19"/>
  <c r="Q111" i="19"/>
  <c r="AS110" i="19"/>
  <c r="AR110" i="19"/>
  <c r="AJ110" i="19"/>
  <c r="AI110" i="19"/>
  <c r="AK110" i="19" s="1"/>
  <c r="AA110" i="19"/>
  <c r="Z110" i="19"/>
  <c r="R110" i="19"/>
  <c r="Q110" i="19"/>
  <c r="AS109" i="19"/>
  <c r="AR109" i="19"/>
  <c r="AJ109" i="19"/>
  <c r="AI109" i="19"/>
  <c r="AK109" i="19" s="1"/>
  <c r="AA109" i="19"/>
  <c r="Z109" i="19"/>
  <c r="AB109" i="19" s="1"/>
  <c r="R109" i="19"/>
  <c r="Q109" i="19"/>
  <c r="AS108" i="19"/>
  <c r="AR108" i="19"/>
  <c r="AJ108" i="19"/>
  <c r="AI108" i="19"/>
  <c r="AK108" i="19" s="1"/>
  <c r="AA108" i="19"/>
  <c r="Z108" i="19"/>
  <c r="AB108" i="19" s="1"/>
  <c r="S108" i="19"/>
  <c r="R108" i="19"/>
  <c r="Q108" i="19"/>
  <c r="AS107" i="19"/>
  <c r="AR107" i="19"/>
  <c r="AJ107" i="19"/>
  <c r="AI107" i="19"/>
  <c r="AK107" i="19" s="1"/>
  <c r="AA107" i="19"/>
  <c r="Z107" i="19"/>
  <c r="AB107" i="19" s="1"/>
  <c r="R107" i="19"/>
  <c r="Q107" i="19"/>
  <c r="S107" i="19" s="1"/>
  <c r="AS106" i="19"/>
  <c r="AR106" i="19"/>
  <c r="AJ106" i="19"/>
  <c r="AI106" i="19"/>
  <c r="AK106" i="19" s="1"/>
  <c r="AA106" i="19"/>
  <c r="Z106" i="19"/>
  <c r="AB106" i="19" s="1"/>
  <c r="R106" i="19"/>
  <c r="Q106" i="19"/>
  <c r="AS105" i="19"/>
  <c r="AR105" i="19"/>
  <c r="AJ105" i="19"/>
  <c r="AI105" i="19"/>
  <c r="AK105" i="19" s="1"/>
  <c r="AA105" i="19"/>
  <c r="Z105" i="19"/>
  <c r="R105" i="19"/>
  <c r="Q105" i="19"/>
  <c r="AS104" i="19"/>
  <c r="AR104" i="19"/>
  <c r="AT104" i="19" s="1"/>
  <c r="AJ104" i="19"/>
  <c r="AI104" i="19"/>
  <c r="AA104" i="19"/>
  <c r="Z104" i="19"/>
  <c r="AB104" i="19" s="1"/>
  <c r="R104" i="19"/>
  <c r="Q104" i="19"/>
  <c r="AS103" i="19"/>
  <c r="AR103" i="19"/>
  <c r="AJ103" i="19"/>
  <c r="AI103" i="19"/>
  <c r="AK103" i="19" s="1"/>
  <c r="AA103" i="19"/>
  <c r="Z103" i="19"/>
  <c r="R103" i="19"/>
  <c r="Q103" i="19"/>
  <c r="S103" i="19" s="1"/>
  <c r="AS102" i="19"/>
  <c r="AR102" i="19"/>
  <c r="AT102" i="19" s="1"/>
  <c r="AJ102" i="19"/>
  <c r="AK102" i="19" s="1"/>
  <c r="AI102" i="19"/>
  <c r="AA102" i="19"/>
  <c r="Z102" i="19"/>
  <c r="AB102" i="19" s="1"/>
  <c r="R102" i="19"/>
  <c r="Q102" i="19"/>
  <c r="S102" i="19" s="1"/>
  <c r="AS101" i="19"/>
  <c r="AR101" i="19"/>
  <c r="AJ101" i="19"/>
  <c r="AI101" i="19"/>
  <c r="AK101" i="19" s="1"/>
  <c r="AA101" i="19"/>
  <c r="Z101" i="19"/>
  <c r="R101" i="19"/>
  <c r="Q101" i="19"/>
  <c r="AS100" i="19"/>
  <c r="AR100" i="19"/>
  <c r="AJ100" i="19"/>
  <c r="AI100" i="19"/>
  <c r="AK100" i="19" s="1"/>
  <c r="AA100" i="19"/>
  <c r="Z100" i="19"/>
  <c r="R100" i="19"/>
  <c r="Q100" i="19"/>
  <c r="AS99" i="19"/>
  <c r="AR99" i="19"/>
  <c r="AJ99" i="19"/>
  <c r="AI99" i="19"/>
  <c r="AA99" i="19"/>
  <c r="Z99" i="19"/>
  <c r="R99" i="19"/>
  <c r="Q99" i="19"/>
  <c r="AS98" i="19"/>
  <c r="AR98" i="19"/>
  <c r="AJ98" i="19"/>
  <c r="AI98" i="19"/>
  <c r="AK98" i="19" s="1"/>
  <c r="AA98" i="19"/>
  <c r="Z98" i="19"/>
  <c r="AB98" i="19" s="1"/>
  <c r="S98" i="19"/>
  <c r="R98" i="19"/>
  <c r="Q98" i="19"/>
  <c r="AS97" i="19"/>
  <c r="AR97" i="19"/>
  <c r="AJ97" i="19"/>
  <c r="AI97" i="19"/>
  <c r="AA97" i="19"/>
  <c r="Z97" i="19"/>
  <c r="AB97" i="19" s="1"/>
  <c r="R97" i="19"/>
  <c r="Q97" i="19"/>
  <c r="AS96" i="19"/>
  <c r="AR96" i="19"/>
  <c r="AJ96" i="19"/>
  <c r="AI96" i="19"/>
  <c r="AK96" i="19" s="1"/>
  <c r="AA96" i="19"/>
  <c r="Z96" i="19"/>
  <c r="AB96" i="19" s="1"/>
  <c r="R96" i="19"/>
  <c r="Q96" i="19"/>
  <c r="AS95" i="19"/>
  <c r="AR95" i="19"/>
  <c r="AJ95" i="19"/>
  <c r="AI95" i="19"/>
  <c r="AA95" i="19"/>
  <c r="Z95" i="19"/>
  <c r="AB95" i="19" s="1"/>
  <c r="R95" i="19"/>
  <c r="Q95" i="19"/>
  <c r="S95" i="19" s="1"/>
  <c r="AS94" i="19"/>
  <c r="AR94" i="19"/>
  <c r="AJ94" i="19"/>
  <c r="AI94" i="19"/>
  <c r="AK94" i="19" s="1"/>
  <c r="AA94" i="19"/>
  <c r="Z94" i="19"/>
  <c r="AB94" i="19" s="1"/>
  <c r="R94" i="19"/>
  <c r="Q94" i="19"/>
  <c r="AS93" i="19"/>
  <c r="AR93" i="19"/>
  <c r="AT93" i="19" s="1"/>
  <c r="AJ93" i="19"/>
  <c r="AI93" i="19"/>
  <c r="AA93" i="19"/>
  <c r="Z93" i="19"/>
  <c r="R93" i="19"/>
  <c r="Q93" i="19"/>
  <c r="AS92" i="19"/>
  <c r="AR92" i="19"/>
  <c r="AJ92" i="19"/>
  <c r="AI92" i="19"/>
  <c r="AK92" i="19" s="1"/>
  <c r="AA92" i="19"/>
  <c r="Z92" i="19"/>
  <c r="R92" i="19"/>
  <c r="Q92" i="19"/>
  <c r="AS91" i="19"/>
  <c r="AR91" i="19"/>
  <c r="AJ91" i="19"/>
  <c r="AI91" i="19"/>
  <c r="AA91" i="19"/>
  <c r="Z91" i="19"/>
  <c r="AB91" i="19" s="1"/>
  <c r="R91" i="19"/>
  <c r="Q91" i="19"/>
  <c r="AS90" i="19"/>
  <c r="AR90" i="19"/>
  <c r="AJ90" i="19"/>
  <c r="AI90" i="19"/>
  <c r="AK90" i="19" s="1"/>
  <c r="AA90" i="19"/>
  <c r="Z90" i="19"/>
  <c r="AB90" i="19" s="1"/>
  <c r="R90" i="19"/>
  <c r="Q90" i="19"/>
  <c r="S90" i="19" s="1"/>
  <c r="AS89" i="19"/>
  <c r="AR89" i="19"/>
  <c r="AJ89" i="19"/>
  <c r="AI89" i="19"/>
  <c r="AA89" i="19"/>
  <c r="Z89" i="19"/>
  <c r="AB89" i="19" s="1"/>
  <c r="R89" i="19"/>
  <c r="Q89" i="19"/>
  <c r="AS88" i="19"/>
  <c r="AR88" i="19"/>
  <c r="AT88" i="19" s="1"/>
  <c r="AJ88" i="19"/>
  <c r="AK88" i="19" s="1"/>
  <c r="AI88" i="19"/>
  <c r="AA88" i="19"/>
  <c r="Z88" i="19"/>
  <c r="AB88" i="19" s="1"/>
  <c r="R88" i="19"/>
  <c r="Q88" i="19"/>
  <c r="S88" i="19" s="1"/>
  <c r="AS87" i="19"/>
  <c r="AR87" i="19"/>
  <c r="AJ87" i="19"/>
  <c r="AI87" i="19"/>
  <c r="AK87" i="19" s="1"/>
  <c r="AA87" i="19"/>
  <c r="Z87" i="19"/>
  <c r="AB87" i="19" s="1"/>
  <c r="R87" i="19"/>
  <c r="Q87" i="19"/>
  <c r="AS86" i="19"/>
  <c r="AR86" i="19"/>
  <c r="AJ86" i="19"/>
  <c r="AI86" i="19"/>
  <c r="AK86" i="19" s="1"/>
  <c r="AA86" i="19"/>
  <c r="Z86" i="19"/>
  <c r="AB86" i="19" s="1"/>
  <c r="R86" i="19"/>
  <c r="S86" i="19" s="1"/>
  <c r="Q86" i="19"/>
  <c r="AS85" i="19"/>
  <c r="AR85" i="19"/>
  <c r="AJ85" i="19"/>
  <c r="AI85" i="19"/>
  <c r="AK85" i="19" s="1"/>
  <c r="AA85" i="19"/>
  <c r="Z85" i="19"/>
  <c r="AB85" i="19" s="1"/>
  <c r="R85" i="19"/>
  <c r="Q85" i="19"/>
  <c r="S85" i="19" s="1"/>
  <c r="AS84" i="19"/>
  <c r="AR84" i="19"/>
  <c r="AJ84" i="19"/>
  <c r="AI84" i="19"/>
  <c r="AK84" i="19" s="1"/>
  <c r="AA84" i="19"/>
  <c r="Z84" i="19"/>
  <c r="R84" i="19"/>
  <c r="Q84" i="19"/>
  <c r="AS83" i="19"/>
  <c r="AR83" i="19"/>
  <c r="AT83" i="19" s="1"/>
  <c r="AJ83" i="19"/>
  <c r="AK83" i="19" s="1"/>
  <c r="AI83" i="19"/>
  <c r="AA83" i="19"/>
  <c r="Z83" i="19"/>
  <c r="AB83" i="19" s="1"/>
  <c r="R83" i="19"/>
  <c r="Q83" i="19"/>
  <c r="AS82" i="19"/>
  <c r="AR82" i="19"/>
  <c r="AJ82" i="19"/>
  <c r="AI82" i="19"/>
  <c r="AK82" i="19" s="1"/>
  <c r="AA82" i="19"/>
  <c r="Z82" i="19"/>
  <c r="AB82" i="19" s="1"/>
  <c r="R82" i="19"/>
  <c r="Q82" i="19"/>
  <c r="S82" i="19" s="1"/>
  <c r="AS81" i="19"/>
  <c r="AR81" i="19"/>
  <c r="AJ81" i="19"/>
  <c r="AI81" i="19"/>
  <c r="AK81" i="19" s="1"/>
  <c r="AA81" i="19"/>
  <c r="AB81" i="19" s="1"/>
  <c r="Z81" i="19"/>
  <c r="R81" i="19"/>
  <c r="Q81" i="19"/>
  <c r="S81" i="19" s="1"/>
  <c r="AS80" i="19"/>
  <c r="AR80" i="19"/>
  <c r="AJ80" i="19"/>
  <c r="AI80" i="19"/>
  <c r="AA80" i="19"/>
  <c r="Z80" i="19"/>
  <c r="AB80" i="19" s="1"/>
  <c r="R80" i="19"/>
  <c r="Q80" i="19"/>
  <c r="S80" i="19" s="1"/>
  <c r="AS79" i="19"/>
  <c r="AR79" i="19"/>
  <c r="AJ79" i="19"/>
  <c r="AI79" i="19"/>
  <c r="AK79" i="19" s="1"/>
  <c r="AA79" i="19"/>
  <c r="Z79" i="19"/>
  <c r="R79" i="19"/>
  <c r="Q79" i="19"/>
  <c r="AS78" i="19"/>
  <c r="AR78" i="19"/>
  <c r="AJ78" i="19"/>
  <c r="AI78" i="19"/>
  <c r="AK78" i="19" s="1"/>
  <c r="AA78" i="19"/>
  <c r="Z78" i="19"/>
  <c r="AB78" i="19" s="1"/>
  <c r="R78" i="19"/>
  <c r="Q78" i="19"/>
  <c r="AS77" i="19"/>
  <c r="AR77" i="19"/>
  <c r="AJ77" i="19"/>
  <c r="AI77" i="19"/>
  <c r="AK77" i="19" s="1"/>
  <c r="AA77" i="19"/>
  <c r="Z77" i="19"/>
  <c r="R77" i="19"/>
  <c r="Q77" i="19"/>
  <c r="S77" i="19" s="1"/>
  <c r="AT76" i="19"/>
  <c r="AS76" i="19"/>
  <c r="AR76" i="19"/>
  <c r="AJ76" i="19"/>
  <c r="AI76" i="19"/>
  <c r="AK76" i="19" s="1"/>
  <c r="AA76" i="19"/>
  <c r="Z76" i="19"/>
  <c r="R76" i="19"/>
  <c r="Q76" i="19"/>
  <c r="AS75" i="19"/>
  <c r="AR75" i="19"/>
  <c r="AJ75" i="19"/>
  <c r="AI75" i="19"/>
  <c r="AA75" i="19"/>
  <c r="Z75" i="19"/>
  <c r="AB75" i="19" s="1"/>
  <c r="R75" i="19"/>
  <c r="Q75" i="19"/>
  <c r="S75" i="19" s="1"/>
  <c r="AS74" i="19"/>
  <c r="AR74" i="19"/>
  <c r="AT74" i="19" s="1"/>
  <c r="AJ74" i="19"/>
  <c r="AI74" i="19"/>
  <c r="AA74" i="19"/>
  <c r="Z74" i="19"/>
  <c r="AB74" i="19" s="1"/>
  <c r="R74" i="19"/>
  <c r="Q74" i="19"/>
  <c r="AS73" i="19"/>
  <c r="AR73" i="19"/>
  <c r="AJ73" i="19"/>
  <c r="AI73" i="19"/>
  <c r="AK73" i="19" s="1"/>
  <c r="AA73" i="19"/>
  <c r="Z73" i="19"/>
  <c r="AB73" i="19" s="1"/>
  <c r="R73" i="19"/>
  <c r="Q73" i="19"/>
  <c r="AS72" i="19"/>
  <c r="AR72" i="19"/>
  <c r="AJ72" i="19"/>
  <c r="AI72" i="19"/>
  <c r="AA72" i="19"/>
  <c r="Z72" i="19"/>
  <c r="AB72" i="19" s="1"/>
  <c r="S72" i="19"/>
  <c r="R72" i="19"/>
  <c r="Q72" i="19"/>
  <c r="AS71" i="19"/>
  <c r="AR71" i="19"/>
  <c r="AJ71" i="19"/>
  <c r="AI71" i="19"/>
  <c r="AK71" i="19" s="1"/>
  <c r="AA71" i="19"/>
  <c r="Z71" i="19"/>
  <c r="AB71" i="19" s="1"/>
  <c r="R71" i="19"/>
  <c r="Q71" i="19"/>
  <c r="S71" i="19" s="1"/>
  <c r="AS70" i="19"/>
  <c r="AR70" i="19"/>
  <c r="AJ70" i="19"/>
  <c r="AI70" i="19"/>
  <c r="AK70" i="19" s="1"/>
  <c r="AA70" i="19"/>
  <c r="Z70" i="19"/>
  <c r="R70" i="19"/>
  <c r="Q70" i="19"/>
  <c r="AS69" i="19"/>
  <c r="AR69" i="19"/>
  <c r="AT69" i="19" s="1"/>
  <c r="AJ69" i="19"/>
  <c r="AI69" i="19"/>
  <c r="AK69" i="19" s="1"/>
  <c r="AA69" i="19"/>
  <c r="Z69" i="19"/>
  <c r="AB69" i="19" s="1"/>
  <c r="R69" i="19"/>
  <c r="Q69" i="19"/>
  <c r="AS68" i="19"/>
  <c r="AR68" i="19"/>
  <c r="AJ68" i="19"/>
  <c r="AI68" i="19"/>
  <c r="AA68" i="19"/>
  <c r="Z68" i="19"/>
  <c r="AB68" i="19" s="1"/>
  <c r="R68" i="19"/>
  <c r="Q68" i="19"/>
  <c r="AS67" i="19"/>
  <c r="AR67" i="19"/>
  <c r="AT67" i="19" s="1"/>
  <c r="AJ67" i="19"/>
  <c r="AI67" i="19"/>
  <c r="AA67" i="19"/>
  <c r="Z67" i="19"/>
  <c r="AB67" i="19" s="1"/>
  <c r="R67" i="19"/>
  <c r="Q67" i="19"/>
  <c r="AS66" i="19"/>
  <c r="AR66" i="19"/>
  <c r="AJ66" i="19"/>
  <c r="AI66" i="19"/>
  <c r="AA66" i="19"/>
  <c r="Z66" i="19"/>
  <c r="R66" i="19"/>
  <c r="Q66" i="19"/>
  <c r="AS65" i="19"/>
  <c r="AR65" i="19"/>
  <c r="AJ65" i="19"/>
  <c r="AI65" i="19"/>
  <c r="AK65" i="19" s="1"/>
  <c r="AA65" i="19"/>
  <c r="Z65" i="19"/>
  <c r="S65" i="19"/>
  <c r="R65" i="19"/>
  <c r="Q65" i="19"/>
  <c r="AS64" i="19"/>
  <c r="AR64" i="19"/>
  <c r="AJ64" i="19"/>
  <c r="AI64" i="19"/>
  <c r="AA64" i="19"/>
  <c r="Z64" i="19"/>
  <c r="AB64" i="19" s="1"/>
  <c r="R64" i="19"/>
  <c r="Q64" i="19"/>
  <c r="AS63" i="19"/>
  <c r="AR63" i="19"/>
  <c r="AT63" i="19" s="1"/>
  <c r="AJ63" i="19"/>
  <c r="AI63" i="19"/>
  <c r="AK63" i="19" s="1"/>
  <c r="AA63" i="19"/>
  <c r="Z63" i="19"/>
  <c r="AB63" i="19" s="1"/>
  <c r="R63" i="19"/>
  <c r="Q63" i="19"/>
  <c r="AS62" i="19"/>
  <c r="AR62" i="19"/>
  <c r="AJ62" i="19"/>
  <c r="AI62" i="19"/>
  <c r="AA62" i="19"/>
  <c r="Z62" i="19"/>
  <c r="AB62" i="19" s="1"/>
  <c r="R62" i="19"/>
  <c r="Q62" i="19"/>
  <c r="AS61" i="19"/>
  <c r="AR61" i="19"/>
  <c r="AT61" i="19" s="1"/>
  <c r="AJ61" i="19"/>
  <c r="AI61" i="19"/>
  <c r="AK61" i="19" s="1"/>
  <c r="AA61" i="19"/>
  <c r="Z61" i="19"/>
  <c r="AB61" i="19" s="1"/>
  <c r="R61" i="19"/>
  <c r="Q61" i="19"/>
  <c r="AS60" i="19"/>
  <c r="AR60" i="19"/>
  <c r="AJ60" i="19"/>
  <c r="AI60" i="19"/>
  <c r="AA60" i="19"/>
  <c r="Z60" i="19"/>
  <c r="AB60" i="19" s="1"/>
  <c r="R60" i="19"/>
  <c r="Q60" i="19"/>
  <c r="AS59" i="19"/>
  <c r="AR59" i="19"/>
  <c r="AT59" i="19" s="1"/>
  <c r="AJ59" i="19"/>
  <c r="AI59" i="19"/>
  <c r="AA59" i="19"/>
  <c r="Z59" i="19"/>
  <c r="R59" i="19"/>
  <c r="Q59" i="19"/>
  <c r="S59" i="19" s="1"/>
  <c r="AS58" i="19"/>
  <c r="AR58" i="19"/>
  <c r="AJ58" i="19"/>
  <c r="AI58" i="19"/>
  <c r="AA58" i="19"/>
  <c r="Z58" i="19"/>
  <c r="AB58" i="19" s="1"/>
  <c r="R58" i="19"/>
  <c r="Q58" i="19"/>
  <c r="AS57" i="19"/>
  <c r="AR57" i="19"/>
  <c r="AT57" i="19" s="1"/>
  <c r="AJ57" i="19"/>
  <c r="AI57" i="19"/>
  <c r="AK57" i="19" s="1"/>
  <c r="AA57" i="19"/>
  <c r="Z57" i="19"/>
  <c r="AB57" i="19" s="1"/>
  <c r="R57" i="19"/>
  <c r="Q57" i="19"/>
  <c r="S57" i="19" s="1"/>
  <c r="AS56" i="19"/>
  <c r="AR56" i="19"/>
  <c r="AJ56" i="19"/>
  <c r="AI56" i="19"/>
  <c r="AA56" i="19"/>
  <c r="Z56" i="19"/>
  <c r="R56" i="19"/>
  <c r="Q56" i="19"/>
  <c r="AS55" i="19"/>
  <c r="AR55" i="19"/>
  <c r="AJ55" i="19"/>
  <c r="AI55" i="19"/>
  <c r="AK55" i="19" s="1"/>
  <c r="AA55" i="19"/>
  <c r="Z55" i="19"/>
  <c r="R55" i="19"/>
  <c r="Q55" i="19"/>
  <c r="AS54" i="19"/>
  <c r="AR54" i="19"/>
  <c r="AJ54" i="19"/>
  <c r="AI54" i="19"/>
  <c r="AA54" i="19"/>
  <c r="Z54" i="19"/>
  <c r="R54" i="19"/>
  <c r="Q54" i="19"/>
  <c r="AS53" i="19"/>
  <c r="AR53" i="19"/>
  <c r="AJ53" i="19"/>
  <c r="AI53" i="19"/>
  <c r="AK53" i="19" s="1"/>
  <c r="AA53" i="19"/>
  <c r="Z53" i="19"/>
  <c r="AB53" i="19" s="1"/>
  <c r="R53" i="19"/>
  <c r="Q53" i="19"/>
  <c r="AS52" i="19"/>
  <c r="AR52" i="19"/>
  <c r="AJ52" i="19"/>
  <c r="AI52" i="19"/>
  <c r="AK52" i="19" s="1"/>
  <c r="AA52" i="19"/>
  <c r="Z52" i="19"/>
  <c r="AB52" i="19" s="1"/>
  <c r="R52" i="19"/>
  <c r="Q52" i="19"/>
  <c r="AS51" i="19"/>
  <c r="AR51" i="19"/>
  <c r="AJ51" i="19"/>
  <c r="AI51" i="19"/>
  <c r="AK51" i="19" s="1"/>
  <c r="AA51" i="19"/>
  <c r="Z51" i="19"/>
  <c r="AB51" i="19" s="1"/>
  <c r="R51" i="19"/>
  <c r="Q51" i="19"/>
  <c r="S51" i="19" s="1"/>
  <c r="AS50" i="19"/>
  <c r="AR50" i="19"/>
  <c r="AT50" i="19" s="1"/>
  <c r="AJ50" i="19"/>
  <c r="AI50" i="19"/>
  <c r="AK50" i="19" s="1"/>
  <c r="AA50" i="19"/>
  <c r="Z50" i="19"/>
  <c r="R50" i="19"/>
  <c r="Q50" i="19"/>
  <c r="AS49" i="19"/>
  <c r="AR49" i="19"/>
  <c r="AJ49" i="19"/>
  <c r="AI49" i="19"/>
  <c r="AA49" i="19"/>
  <c r="Z49" i="19"/>
  <c r="AB49" i="19" s="1"/>
  <c r="R49" i="19"/>
  <c r="Q49" i="19"/>
  <c r="S49" i="19" s="1"/>
  <c r="AS48" i="19"/>
  <c r="AR48" i="19"/>
  <c r="AT48" i="19" s="1"/>
  <c r="AJ48" i="19"/>
  <c r="AI48" i="19"/>
  <c r="AK48" i="19" s="1"/>
  <c r="AA48" i="19"/>
  <c r="Z48" i="19"/>
  <c r="AB48" i="19" s="1"/>
  <c r="R48" i="19"/>
  <c r="Q48" i="19"/>
  <c r="AS47" i="19"/>
  <c r="AR47" i="19"/>
  <c r="AJ47" i="19"/>
  <c r="AI47" i="19"/>
  <c r="AA47" i="19"/>
  <c r="Z47" i="19"/>
  <c r="R47" i="19"/>
  <c r="Q47" i="19"/>
  <c r="AS46" i="19"/>
  <c r="AR46" i="19"/>
  <c r="AJ46" i="19"/>
  <c r="AI46" i="19"/>
  <c r="AK46" i="19" s="1"/>
  <c r="AA46" i="19"/>
  <c r="Z46" i="19"/>
  <c r="R46" i="19"/>
  <c r="S46" i="19" s="1"/>
  <c r="Q46" i="19"/>
  <c r="AS45" i="19"/>
  <c r="AR45" i="19"/>
  <c r="AJ45" i="19"/>
  <c r="AI45" i="19"/>
  <c r="AA45" i="19"/>
  <c r="Z45" i="19"/>
  <c r="AB45" i="19" s="1"/>
  <c r="R45" i="19"/>
  <c r="Q45" i="19"/>
  <c r="AS44" i="19"/>
  <c r="AR44" i="19"/>
  <c r="AJ44" i="19"/>
  <c r="AI44" i="19"/>
  <c r="AA44" i="19"/>
  <c r="Z44" i="19"/>
  <c r="AB44" i="19" s="1"/>
  <c r="R44" i="19"/>
  <c r="Q44" i="19"/>
  <c r="S44" i="19" s="1"/>
  <c r="AS43" i="19"/>
  <c r="AR43" i="19"/>
  <c r="AJ43" i="19"/>
  <c r="AI43" i="19"/>
  <c r="AK43" i="19" s="1"/>
  <c r="AA43" i="19"/>
  <c r="Z43" i="19"/>
  <c r="AB43" i="19" s="1"/>
  <c r="R43" i="19"/>
  <c r="Q43" i="19"/>
  <c r="AS42" i="19"/>
  <c r="AR42" i="19"/>
  <c r="AJ42" i="19"/>
  <c r="AI42" i="19"/>
  <c r="AA42" i="19"/>
  <c r="Z42" i="19"/>
  <c r="R42" i="19"/>
  <c r="Q42" i="19"/>
  <c r="S42" i="19" s="1"/>
  <c r="AS41" i="19"/>
  <c r="AR41" i="19"/>
  <c r="AJ41" i="19"/>
  <c r="AI41" i="19"/>
  <c r="AK41" i="19" s="1"/>
  <c r="AA41" i="19"/>
  <c r="Z41" i="19"/>
  <c r="R41" i="19"/>
  <c r="Q41" i="19"/>
  <c r="S41" i="19" s="1"/>
  <c r="AS40" i="19"/>
  <c r="AR40" i="19"/>
  <c r="AJ40" i="19"/>
  <c r="AI40" i="19"/>
  <c r="AA40" i="19"/>
  <c r="Z40" i="19"/>
  <c r="AB40" i="19" s="1"/>
  <c r="R40" i="19"/>
  <c r="Q40" i="19"/>
  <c r="AS39" i="19"/>
  <c r="AR39" i="19"/>
  <c r="AJ39" i="19"/>
  <c r="AI39" i="19"/>
  <c r="AK39" i="19" s="1"/>
  <c r="AA39" i="19"/>
  <c r="Z39" i="19"/>
  <c r="AB39" i="19" s="1"/>
  <c r="R39" i="19"/>
  <c r="Q39" i="19"/>
  <c r="AS38" i="19"/>
  <c r="AR38" i="19"/>
  <c r="AJ38" i="19"/>
  <c r="AI38" i="19"/>
  <c r="AA38" i="19"/>
  <c r="Z38" i="19"/>
  <c r="AB38" i="19" s="1"/>
  <c r="S38" i="19"/>
  <c r="R38" i="19"/>
  <c r="Q38" i="19"/>
  <c r="AS37" i="19"/>
  <c r="AR37" i="19"/>
  <c r="AJ37" i="19"/>
  <c r="AI37" i="19"/>
  <c r="AA37" i="19"/>
  <c r="Z37" i="19"/>
  <c r="R37" i="19"/>
  <c r="Q37" i="19"/>
  <c r="AS36" i="19"/>
  <c r="AR36" i="19"/>
  <c r="AJ36" i="19"/>
  <c r="AI36" i="19"/>
  <c r="AA36" i="19"/>
  <c r="Z36" i="19"/>
  <c r="AB36" i="19" s="1"/>
  <c r="R36" i="19"/>
  <c r="Q36" i="19"/>
  <c r="AS35" i="19"/>
  <c r="AR35" i="19"/>
  <c r="AJ35" i="19"/>
  <c r="AI35" i="19"/>
  <c r="AK35" i="19" s="1"/>
  <c r="AA35" i="19"/>
  <c r="Z35" i="19"/>
  <c r="AB35" i="19" s="1"/>
  <c r="R35" i="19"/>
  <c r="Q35" i="19"/>
  <c r="S35" i="19" s="1"/>
  <c r="AS34" i="19"/>
  <c r="AR34" i="19"/>
  <c r="AT34" i="19" s="1"/>
  <c r="AJ34" i="19"/>
  <c r="AI34" i="19"/>
  <c r="AA34" i="19"/>
  <c r="Z34" i="19"/>
  <c r="AB34" i="19" s="1"/>
  <c r="R34" i="19"/>
  <c r="Q34" i="19"/>
  <c r="AS33" i="19"/>
  <c r="AR33" i="19"/>
  <c r="AJ33" i="19"/>
  <c r="AI33" i="19"/>
  <c r="AK33" i="19" s="1"/>
  <c r="AA33" i="19"/>
  <c r="Z33" i="19"/>
  <c r="AB33" i="19" s="1"/>
  <c r="R33" i="19"/>
  <c r="Q33" i="19"/>
  <c r="S33" i="19" s="1"/>
  <c r="AS32" i="19"/>
  <c r="AR32" i="19"/>
  <c r="AT32" i="19" s="1"/>
  <c r="AJ32" i="19"/>
  <c r="AK32" i="19" s="1"/>
  <c r="AI32" i="19"/>
  <c r="AA32" i="19"/>
  <c r="Z32" i="19"/>
  <c r="AB32" i="19" s="1"/>
  <c r="R32" i="19"/>
  <c r="Q32" i="19"/>
  <c r="AS31" i="19"/>
  <c r="AR31" i="19"/>
  <c r="AJ31" i="19"/>
  <c r="AI31" i="19"/>
  <c r="AK31" i="19" s="1"/>
  <c r="AA31" i="19"/>
  <c r="Z31" i="19"/>
  <c r="AB31" i="19" s="1"/>
  <c r="R31" i="19"/>
  <c r="Q31" i="19"/>
  <c r="AS30" i="19"/>
  <c r="AR30" i="19"/>
  <c r="AJ30" i="19"/>
  <c r="AI30" i="19"/>
  <c r="AA30" i="19"/>
  <c r="Z30" i="19"/>
  <c r="R30" i="19"/>
  <c r="Q30" i="19"/>
  <c r="AS29" i="19"/>
  <c r="AR29" i="19"/>
  <c r="AJ29" i="19"/>
  <c r="AI29" i="19"/>
  <c r="AK29" i="19" s="1"/>
  <c r="AA29" i="19"/>
  <c r="Z29" i="19"/>
  <c r="AB29" i="19" s="1"/>
  <c r="R29" i="19"/>
  <c r="Q29" i="19"/>
  <c r="AS28" i="19"/>
  <c r="AR28" i="19"/>
  <c r="AT28" i="19" s="1"/>
  <c r="AJ28" i="19"/>
  <c r="AI28" i="19"/>
  <c r="AA28" i="19"/>
  <c r="Z28" i="19"/>
  <c r="S28" i="19"/>
  <c r="R28" i="19"/>
  <c r="Q28" i="19"/>
  <c r="AS27" i="19"/>
  <c r="AR27" i="19"/>
  <c r="AJ27" i="19"/>
  <c r="AI27" i="19"/>
  <c r="AK27" i="19" s="1"/>
  <c r="AA27" i="19"/>
  <c r="Z27" i="19"/>
  <c r="R27" i="19"/>
  <c r="Q27" i="19"/>
  <c r="S27" i="19" s="1"/>
  <c r="AS26" i="19"/>
  <c r="AR26" i="19"/>
  <c r="AT26" i="19" s="1"/>
  <c r="AJ26" i="19"/>
  <c r="AI26" i="19"/>
  <c r="AA26" i="19"/>
  <c r="Z26" i="19"/>
  <c r="R26" i="19"/>
  <c r="Q26" i="19"/>
  <c r="AS25" i="19"/>
  <c r="AR25" i="19"/>
  <c r="AT25" i="19" s="1"/>
  <c r="AJ25" i="19"/>
  <c r="AI25" i="19"/>
  <c r="AK25" i="19" s="1"/>
  <c r="AA25" i="19"/>
  <c r="Z25" i="19"/>
  <c r="AB25" i="19" s="1"/>
  <c r="R25" i="19"/>
  <c r="S25" i="19" s="1"/>
  <c r="Q25" i="19"/>
  <c r="AS24" i="19"/>
  <c r="AR24" i="19"/>
  <c r="AT24" i="19" s="1"/>
  <c r="AK24" i="19"/>
  <c r="AJ24" i="19"/>
  <c r="AI24" i="19"/>
  <c r="AA24" i="19"/>
  <c r="Z24" i="19"/>
  <c r="R24" i="19"/>
  <c r="Q24" i="19"/>
  <c r="AS23" i="19"/>
  <c r="AR23" i="19"/>
  <c r="AJ23" i="19"/>
  <c r="AI23" i="19"/>
  <c r="AK23" i="19" s="1"/>
  <c r="AA23" i="19"/>
  <c r="Z23" i="19"/>
  <c r="AB23" i="19" s="1"/>
  <c r="R23" i="19"/>
  <c r="Q23" i="19"/>
  <c r="AS22" i="19"/>
  <c r="AT22" i="19" s="1"/>
  <c r="AR22" i="19"/>
  <c r="AJ22" i="19"/>
  <c r="AI22" i="19"/>
  <c r="AA22" i="19"/>
  <c r="Z22" i="19"/>
  <c r="R22" i="19"/>
  <c r="Q22" i="19"/>
  <c r="S22" i="19" s="1"/>
  <c r="AS21" i="19"/>
  <c r="AR21" i="19"/>
  <c r="AJ21" i="19"/>
  <c r="AI21" i="19"/>
  <c r="AK21" i="19" s="1"/>
  <c r="AA21" i="19"/>
  <c r="Z21" i="19"/>
  <c r="AB21" i="19" s="1"/>
  <c r="R21" i="19"/>
  <c r="Q21" i="19"/>
  <c r="AS20" i="19"/>
  <c r="AR20" i="19"/>
  <c r="AJ20" i="19"/>
  <c r="AI20" i="19"/>
  <c r="AA20" i="19"/>
  <c r="Z20" i="19"/>
  <c r="R20" i="19"/>
  <c r="S20" i="19" s="1"/>
  <c r="Q20" i="19"/>
  <c r="AS19" i="19"/>
  <c r="AR19" i="19"/>
  <c r="AJ19" i="19"/>
  <c r="AI19" i="19"/>
  <c r="AK19" i="19" s="1"/>
  <c r="AA19" i="19"/>
  <c r="Z19" i="19"/>
  <c r="AB19" i="19" s="1"/>
  <c r="R19" i="19"/>
  <c r="Q19" i="19"/>
  <c r="S19" i="19" s="1"/>
  <c r="AS18" i="19"/>
  <c r="AR18" i="19"/>
  <c r="AJ18" i="19"/>
  <c r="AI18" i="19"/>
  <c r="AA18" i="19"/>
  <c r="Z18" i="19"/>
  <c r="AB18" i="19" s="1"/>
  <c r="R18" i="19"/>
  <c r="Q18" i="19"/>
  <c r="AS17" i="19"/>
  <c r="AR17" i="19"/>
  <c r="AJ17" i="19"/>
  <c r="AI17" i="19"/>
  <c r="AK17" i="19" s="1"/>
  <c r="AA17" i="19"/>
  <c r="Z17" i="19"/>
  <c r="AB17" i="19" s="1"/>
  <c r="S17" i="19"/>
  <c r="R17" i="19"/>
  <c r="Q17" i="19"/>
  <c r="AS16" i="19"/>
  <c r="AR16" i="19"/>
  <c r="AJ16" i="19"/>
  <c r="AI16" i="19"/>
  <c r="AA16" i="19"/>
  <c r="Z16" i="19"/>
  <c r="AB16" i="19" s="1"/>
  <c r="R16" i="19"/>
  <c r="Q16" i="19"/>
  <c r="I16" i="19"/>
  <c r="J16" i="19" s="1"/>
  <c r="H16" i="19"/>
  <c r="B16" i="19"/>
  <c r="AS15" i="19"/>
  <c r="AR15" i="19"/>
  <c r="AJ15" i="19"/>
  <c r="AI15" i="19"/>
  <c r="AK15" i="19" s="1"/>
  <c r="AA15" i="19"/>
  <c r="Z15" i="19"/>
  <c r="R15" i="19"/>
  <c r="Q15" i="19"/>
  <c r="S15" i="19" s="1"/>
  <c r="J15" i="19"/>
  <c r="I15" i="19"/>
  <c r="H15" i="19"/>
  <c r="B15" i="19"/>
  <c r="AS14" i="19"/>
  <c r="AR14" i="19"/>
  <c r="AJ14" i="19"/>
  <c r="AI14" i="19"/>
  <c r="AK14" i="19" s="1"/>
  <c r="AA14" i="19"/>
  <c r="Z14" i="19"/>
  <c r="AB14" i="19" s="1"/>
  <c r="R14" i="19"/>
  <c r="Q14" i="19"/>
  <c r="I14" i="19"/>
  <c r="H14" i="19"/>
  <c r="J14" i="19" s="1"/>
  <c r="B14" i="19"/>
  <c r="AS13" i="19"/>
  <c r="AR13" i="19"/>
  <c r="AJ13" i="19"/>
  <c r="AI13" i="19"/>
  <c r="AA13" i="19"/>
  <c r="Z13" i="19"/>
  <c r="AB13" i="19" s="1"/>
  <c r="R13" i="19"/>
  <c r="S13" i="19" s="1"/>
  <c r="Q13" i="19"/>
  <c r="I13" i="19"/>
  <c r="H13" i="19"/>
  <c r="J13" i="19" s="1"/>
  <c r="B13" i="19"/>
  <c r="AS12" i="19"/>
  <c r="AR12" i="19"/>
  <c r="AT12" i="19" s="1"/>
  <c r="AJ12" i="19"/>
  <c r="AI12" i="19"/>
  <c r="AK12" i="19" s="1"/>
  <c r="AA12" i="19"/>
  <c r="Z12" i="19"/>
  <c r="AB12" i="19" s="1"/>
  <c r="R12" i="19"/>
  <c r="Q12" i="19"/>
  <c r="J12" i="19"/>
  <c r="I12" i="19"/>
  <c r="H12" i="19"/>
  <c r="B12" i="19"/>
  <c r="AS11" i="19"/>
  <c r="AR11" i="19"/>
  <c r="AJ11" i="19"/>
  <c r="AI11" i="19"/>
  <c r="AK11" i="19" s="1"/>
  <c r="AA11" i="19"/>
  <c r="Z11" i="19"/>
  <c r="AB11" i="19" s="1"/>
  <c r="R11" i="19"/>
  <c r="Q11" i="19"/>
  <c r="S11" i="19" s="1"/>
  <c r="J11" i="19"/>
  <c r="I11" i="19"/>
  <c r="H11" i="19"/>
  <c r="B11" i="19"/>
  <c r="AS10" i="19"/>
  <c r="AR10" i="19"/>
  <c r="AK10" i="19"/>
  <c r="AJ10" i="19"/>
  <c r="AI10" i="19"/>
  <c r="AA10" i="19"/>
  <c r="Z10" i="19"/>
  <c r="AB10" i="19" s="1"/>
  <c r="R10" i="19"/>
  <c r="Q10" i="19"/>
  <c r="I10" i="19"/>
  <c r="H10" i="19"/>
  <c r="J10" i="19" s="1"/>
  <c r="B10" i="19"/>
  <c r="AS9" i="19"/>
  <c r="AR9" i="19"/>
  <c r="AT9" i="19" s="1"/>
  <c r="AT254" i="19"/>
  <c r="AJ9" i="19"/>
  <c r="AI9" i="19"/>
  <c r="AK352" i="19"/>
  <c r="AA9" i="19"/>
  <c r="Z9" i="19"/>
  <c r="AB9" i="19" s="1"/>
  <c r="AB345" i="19"/>
  <c r="R9" i="19"/>
  <c r="Q9" i="19"/>
  <c r="N9" i="19"/>
  <c r="S303" i="19" s="1"/>
  <c r="M9" i="19"/>
  <c r="I9" i="19"/>
  <c r="H9" i="19"/>
  <c r="J9" i="19" s="1"/>
  <c r="B9" i="19"/>
  <c r="AS8" i="19"/>
  <c r="AR8" i="19"/>
  <c r="AT8" i="19" s="1"/>
  <c r="AJ8" i="19"/>
  <c r="AI8" i="19"/>
  <c r="AK8" i="19" s="1"/>
  <c r="AA8" i="19"/>
  <c r="Z8" i="19"/>
  <c r="AB8" i="19" s="1"/>
  <c r="R8" i="19"/>
  <c r="Q8" i="19"/>
  <c r="S8" i="19" s="1"/>
  <c r="I8" i="19"/>
  <c r="H8" i="19"/>
  <c r="J8" i="19" s="1"/>
  <c r="B8" i="19"/>
  <c r="AS7" i="19"/>
  <c r="AR7" i="19"/>
  <c r="AJ7" i="19"/>
  <c r="AI7" i="19"/>
  <c r="AA7" i="19"/>
  <c r="Z7" i="19"/>
  <c r="AB7" i="19" s="1"/>
  <c r="R7" i="19"/>
  <c r="Q7" i="19"/>
  <c r="I7" i="19"/>
  <c r="H7" i="19"/>
  <c r="J7" i="19" s="1"/>
  <c r="B7" i="19"/>
  <c r="AS6" i="19"/>
  <c r="AR6" i="19"/>
  <c r="AJ6" i="19"/>
  <c r="AI6" i="19"/>
  <c r="AA6" i="19"/>
  <c r="Z6" i="19"/>
  <c r="AB6" i="19" s="1"/>
  <c r="R6" i="19"/>
  <c r="S6" i="19" s="1"/>
  <c r="Q6" i="19"/>
  <c r="I6" i="19"/>
  <c r="H6" i="19"/>
  <c r="J6" i="19" s="1"/>
  <c r="B6" i="19"/>
  <c r="AS5" i="19"/>
  <c r="AR5" i="19"/>
  <c r="AJ5" i="19"/>
  <c r="AI5" i="19"/>
  <c r="AA5" i="19"/>
  <c r="Z5" i="19"/>
  <c r="AB5" i="19" s="1"/>
  <c r="R5" i="19"/>
  <c r="I5" i="19"/>
  <c r="H5" i="19"/>
  <c r="J5" i="19" s="1"/>
  <c r="B5" i="19"/>
  <c r="AT6" i="18"/>
  <c r="AT7" i="18"/>
  <c r="AT8" i="18"/>
  <c r="AT9" i="18"/>
  <c r="AT10" i="18"/>
  <c r="AT11" i="18"/>
  <c r="AT12" i="18"/>
  <c r="AT13" i="18"/>
  <c r="AT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28" i="18"/>
  <c r="AT29" i="18"/>
  <c r="AT30" i="18"/>
  <c r="AT31" i="18"/>
  <c r="AT32" i="18"/>
  <c r="AT33" i="18"/>
  <c r="AT34" i="18"/>
  <c r="AT35" i="18"/>
  <c r="AT36" i="18"/>
  <c r="AT37" i="18"/>
  <c r="AT38" i="18"/>
  <c r="AT39" i="18"/>
  <c r="AT40" i="18"/>
  <c r="AT41" i="18"/>
  <c r="AT42" i="18"/>
  <c r="AT43" i="18"/>
  <c r="AT44" i="18"/>
  <c r="AT45" i="18"/>
  <c r="AT46" i="18"/>
  <c r="AT47" i="18"/>
  <c r="AT48" i="18"/>
  <c r="AT49" i="18"/>
  <c r="AT50" i="18"/>
  <c r="AT51" i="18"/>
  <c r="AT52" i="18"/>
  <c r="AT53" i="18"/>
  <c r="AT54" i="18"/>
  <c r="AT55" i="18"/>
  <c r="AT56" i="18"/>
  <c r="AT57" i="18"/>
  <c r="AT58" i="18"/>
  <c r="AT59" i="18"/>
  <c r="AT60" i="18"/>
  <c r="AT61" i="18"/>
  <c r="AT62" i="18"/>
  <c r="AT63" i="18"/>
  <c r="AT64" i="18"/>
  <c r="AT65" i="18"/>
  <c r="AT66" i="18"/>
  <c r="AT67" i="18"/>
  <c r="AT68" i="18"/>
  <c r="AT69" i="18"/>
  <c r="AT70" i="18"/>
  <c r="AT71" i="18"/>
  <c r="AT72" i="18"/>
  <c r="AT73" i="18"/>
  <c r="AT74" i="18"/>
  <c r="AT75" i="18"/>
  <c r="AT76" i="18"/>
  <c r="AT77" i="18"/>
  <c r="AT78" i="18"/>
  <c r="AT79" i="18"/>
  <c r="AT80" i="18"/>
  <c r="AT81" i="18"/>
  <c r="AT82" i="18"/>
  <c r="AT83" i="18"/>
  <c r="AT84" i="18"/>
  <c r="AT85" i="18"/>
  <c r="AT86" i="18"/>
  <c r="AT87" i="18"/>
  <c r="AT88" i="18"/>
  <c r="AT89" i="18"/>
  <c r="AT90" i="18"/>
  <c r="AT91" i="18"/>
  <c r="AT92" i="18"/>
  <c r="AT93" i="18"/>
  <c r="AT94" i="18"/>
  <c r="AT95" i="18"/>
  <c r="AT96" i="18"/>
  <c r="AT97" i="18"/>
  <c r="AT98" i="18"/>
  <c r="AT99" i="18"/>
  <c r="AT100" i="18"/>
  <c r="AT101" i="18"/>
  <c r="AT102" i="18"/>
  <c r="AT103" i="18"/>
  <c r="AT104" i="18"/>
  <c r="AT105" i="18"/>
  <c r="AT106" i="18"/>
  <c r="AT107" i="18"/>
  <c r="AT108" i="18"/>
  <c r="AT109" i="18"/>
  <c r="AT110" i="18"/>
  <c r="AT111" i="18"/>
  <c r="AT112" i="18"/>
  <c r="AT113" i="18"/>
  <c r="AT114" i="18"/>
  <c r="AT115" i="18"/>
  <c r="AT116" i="18"/>
  <c r="AT117" i="18"/>
  <c r="AT118" i="18"/>
  <c r="AT119" i="18"/>
  <c r="AT120" i="18"/>
  <c r="AT121" i="18"/>
  <c r="AT122" i="18"/>
  <c r="AT123" i="18"/>
  <c r="AT124" i="18"/>
  <c r="AT125" i="18"/>
  <c r="AT126" i="18"/>
  <c r="AT127" i="18"/>
  <c r="AT128" i="18"/>
  <c r="AT129" i="18"/>
  <c r="AT130" i="18"/>
  <c r="AT131" i="18"/>
  <c r="AT132" i="18"/>
  <c r="AT133" i="18"/>
  <c r="AT134" i="18"/>
  <c r="AT135" i="18"/>
  <c r="AT136" i="18"/>
  <c r="AT137" i="18"/>
  <c r="AT138" i="18"/>
  <c r="AT139" i="18"/>
  <c r="AT140" i="18"/>
  <c r="AT141" i="18"/>
  <c r="AT142" i="18"/>
  <c r="AT143" i="18"/>
  <c r="AT144" i="18"/>
  <c r="AT145" i="18"/>
  <c r="AT146" i="18"/>
  <c r="AT147" i="18"/>
  <c r="AT148" i="18"/>
  <c r="AT149" i="18"/>
  <c r="AT150" i="18"/>
  <c r="AT151" i="18"/>
  <c r="AT152" i="18"/>
  <c r="AT153" i="18"/>
  <c r="AT154" i="18"/>
  <c r="AT155" i="18"/>
  <c r="AT156" i="18"/>
  <c r="AT157" i="18"/>
  <c r="AT158" i="18"/>
  <c r="AT159" i="18"/>
  <c r="AT160" i="18"/>
  <c r="AT161" i="18"/>
  <c r="AT162" i="18"/>
  <c r="AT163" i="18"/>
  <c r="AT164" i="18"/>
  <c r="AT165" i="18"/>
  <c r="AT166" i="18"/>
  <c r="AT167" i="18"/>
  <c r="AT168" i="18"/>
  <c r="AT169" i="18"/>
  <c r="AT170" i="18"/>
  <c r="AT171" i="18"/>
  <c r="AT172" i="18"/>
  <c r="AT173" i="18"/>
  <c r="AT174" i="18"/>
  <c r="AT175" i="18"/>
  <c r="AT176" i="18"/>
  <c r="AT177" i="18"/>
  <c r="AT178" i="18"/>
  <c r="AT179" i="18"/>
  <c r="AT180" i="18"/>
  <c r="AT181" i="18"/>
  <c r="AT182" i="18"/>
  <c r="AT183" i="18"/>
  <c r="AT184" i="18"/>
  <c r="AT185" i="18"/>
  <c r="AT186" i="18"/>
  <c r="AT187" i="18"/>
  <c r="AT188" i="18"/>
  <c r="AT189" i="18"/>
  <c r="AT190" i="18"/>
  <c r="AT191" i="18"/>
  <c r="AT192" i="18"/>
  <c r="AT193" i="18"/>
  <c r="AT194" i="18"/>
  <c r="AT195" i="18"/>
  <c r="AT196" i="18"/>
  <c r="AT197" i="18"/>
  <c r="AT198" i="18"/>
  <c r="AT199" i="18"/>
  <c r="AT200" i="18"/>
  <c r="AT201" i="18"/>
  <c r="AT202" i="18"/>
  <c r="AT203" i="18"/>
  <c r="AT204" i="18"/>
  <c r="AT205" i="18"/>
  <c r="AT206" i="18"/>
  <c r="AT207" i="18"/>
  <c r="AT208" i="18"/>
  <c r="AT209" i="18"/>
  <c r="AT210" i="18"/>
  <c r="AT211" i="18"/>
  <c r="AT212" i="18"/>
  <c r="AT213" i="18"/>
  <c r="AT214" i="18"/>
  <c r="AT215" i="18"/>
  <c r="AT216" i="18"/>
  <c r="AT217" i="18"/>
  <c r="AT218" i="18"/>
  <c r="AT219" i="18"/>
  <c r="AT220" i="18"/>
  <c r="AT221" i="18"/>
  <c r="AT222" i="18"/>
  <c r="AT223" i="18"/>
  <c r="AT224" i="18"/>
  <c r="AT225" i="18"/>
  <c r="AT226" i="18"/>
  <c r="AT227" i="18"/>
  <c r="AT228" i="18"/>
  <c r="AT229" i="18"/>
  <c r="AT230" i="18"/>
  <c r="AT231" i="18"/>
  <c r="AT232" i="18"/>
  <c r="AT233" i="18"/>
  <c r="AT234" i="18"/>
  <c r="AT235" i="18"/>
  <c r="AT236" i="18"/>
  <c r="AT237" i="18"/>
  <c r="AT238" i="18"/>
  <c r="AT239" i="18"/>
  <c r="AT240" i="18"/>
  <c r="AT241" i="18"/>
  <c r="AT242" i="18"/>
  <c r="AT243" i="18"/>
  <c r="AT244" i="18"/>
  <c r="AT245" i="18"/>
  <c r="AT246" i="18"/>
  <c r="AT247" i="18"/>
  <c r="AT248" i="18"/>
  <c r="AT249" i="18"/>
  <c r="AT250" i="18"/>
  <c r="AT251" i="18"/>
  <c r="AT252" i="18"/>
  <c r="AT253" i="18"/>
  <c r="AT254" i="18"/>
  <c r="AT255" i="18"/>
  <c r="AT256" i="18"/>
  <c r="AT257" i="18"/>
  <c r="AT258" i="18"/>
  <c r="AT259" i="18"/>
  <c r="AT260" i="18"/>
  <c r="AT261" i="18"/>
  <c r="AT262" i="18"/>
  <c r="AT263" i="18"/>
  <c r="AT264" i="18"/>
  <c r="AT265" i="18"/>
  <c r="AT266" i="18"/>
  <c r="AT267" i="18"/>
  <c r="AT268" i="18"/>
  <c r="AT269" i="18"/>
  <c r="AT270" i="18"/>
  <c r="AT271" i="18"/>
  <c r="AT272" i="18"/>
  <c r="AT273" i="18"/>
  <c r="AT274" i="18"/>
  <c r="AT275" i="18"/>
  <c r="AT276" i="18"/>
  <c r="AT277" i="18"/>
  <c r="AT278" i="18"/>
  <c r="AT279" i="18"/>
  <c r="AT280" i="18"/>
  <c r="AT281" i="18"/>
  <c r="AT282" i="18"/>
  <c r="AT283" i="18"/>
  <c r="AT284" i="18"/>
  <c r="AT285" i="18"/>
  <c r="AT286" i="18"/>
  <c r="AT287" i="18"/>
  <c r="AT288" i="18"/>
  <c r="AT289" i="18"/>
  <c r="AT290" i="18"/>
  <c r="AT291" i="18"/>
  <c r="AT292" i="18"/>
  <c r="AT293" i="18"/>
  <c r="AT294" i="18"/>
  <c r="AT295" i="18"/>
  <c r="AT296" i="18"/>
  <c r="AT297" i="18"/>
  <c r="AT298" i="18"/>
  <c r="AT299" i="18"/>
  <c r="AT300" i="18"/>
  <c r="AT301" i="18"/>
  <c r="AT302" i="18"/>
  <c r="AT303" i="18"/>
  <c r="AT304" i="18"/>
  <c r="AT305" i="18"/>
  <c r="AT306" i="18"/>
  <c r="AT307" i="18"/>
  <c r="AT308" i="18"/>
  <c r="AT309" i="18"/>
  <c r="AT310" i="18"/>
  <c r="AT311" i="18"/>
  <c r="AT312" i="18"/>
  <c r="AT313" i="18"/>
  <c r="AT314" i="18"/>
  <c r="AT315" i="18"/>
  <c r="AT316" i="18"/>
  <c r="AT317" i="18"/>
  <c r="AT318" i="18"/>
  <c r="AT319" i="18"/>
  <c r="AT320" i="18"/>
  <c r="AT321" i="18"/>
  <c r="AT322" i="18"/>
  <c r="AT323" i="18"/>
  <c r="AT324" i="18"/>
  <c r="AT325" i="18"/>
  <c r="AT326" i="18"/>
  <c r="AT327" i="18"/>
  <c r="AT328" i="18"/>
  <c r="AT329" i="18"/>
  <c r="AT330" i="18"/>
  <c r="AT331" i="18"/>
  <c r="AT332" i="18"/>
  <c r="AT333" i="18"/>
  <c r="AT334" i="18"/>
  <c r="AT335" i="18"/>
  <c r="AT336" i="18"/>
  <c r="AT337" i="18"/>
  <c r="AT338" i="18"/>
  <c r="AT339" i="18"/>
  <c r="AT340" i="18"/>
  <c r="AT341" i="18"/>
  <c r="AT342" i="18"/>
  <c r="AT343" i="18"/>
  <c r="AT344" i="18"/>
  <c r="AT345" i="18"/>
  <c r="AT346" i="18"/>
  <c r="AT347" i="18"/>
  <c r="AT348" i="18"/>
  <c r="AT349" i="18"/>
  <c r="AT350" i="18"/>
  <c r="AT351" i="18"/>
  <c r="AT352" i="18"/>
  <c r="AT353" i="18"/>
  <c r="AT354" i="18"/>
  <c r="AT355" i="18"/>
  <c r="AT356" i="18"/>
  <c r="AT357" i="18"/>
  <c r="AT358" i="18"/>
  <c r="AT359" i="18"/>
  <c r="AT360" i="18"/>
  <c r="AT361" i="18"/>
  <c r="AT362" i="18"/>
  <c r="AT363" i="18"/>
  <c r="AT364" i="18"/>
  <c r="AT365" i="18"/>
  <c r="AT366" i="18"/>
  <c r="AT367" i="18"/>
  <c r="AT368" i="18"/>
  <c r="AT369" i="18"/>
  <c r="AT370" i="18"/>
  <c r="AT5" i="18"/>
  <c r="AR6" i="18"/>
  <c r="AS6" i="18"/>
  <c r="AR7" i="18"/>
  <c r="AS7" i="18"/>
  <c r="AR8" i="18"/>
  <c r="AS8" i="18"/>
  <c r="AR9" i="18"/>
  <c r="AS9" i="18"/>
  <c r="AR10" i="18"/>
  <c r="AS10" i="18"/>
  <c r="AR11" i="18"/>
  <c r="AS11" i="18"/>
  <c r="AR12" i="18"/>
  <c r="AS12" i="18"/>
  <c r="AR13" i="18"/>
  <c r="AS13" i="18"/>
  <c r="AR14" i="18"/>
  <c r="AS14" i="18"/>
  <c r="AR15" i="18"/>
  <c r="AS15" i="18"/>
  <c r="AR16" i="18"/>
  <c r="AS16" i="18"/>
  <c r="AR17" i="18"/>
  <c r="AS17" i="18"/>
  <c r="AR18" i="18"/>
  <c r="AS18" i="18"/>
  <c r="AR19" i="18"/>
  <c r="AS19" i="18"/>
  <c r="AR20" i="18"/>
  <c r="AS20" i="18"/>
  <c r="AR21" i="18"/>
  <c r="AS21" i="18"/>
  <c r="AR22" i="18"/>
  <c r="AS22" i="18"/>
  <c r="AR23" i="18"/>
  <c r="AS23" i="18"/>
  <c r="AR24" i="18"/>
  <c r="AS24" i="18"/>
  <c r="AR25" i="18"/>
  <c r="AS25" i="18"/>
  <c r="AR26" i="18"/>
  <c r="AS26" i="18"/>
  <c r="AR27" i="18"/>
  <c r="AS27" i="18"/>
  <c r="AR28" i="18"/>
  <c r="AS28" i="18"/>
  <c r="AR29" i="18"/>
  <c r="AS29" i="18"/>
  <c r="AR30" i="18"/>
  <c r="AS30" i="18"/>
  <c r="AR31" i="18"/>
  <c r="AS31" i="18"/>
  <c r="AR32" i="18"/>
  <c r="AS32" i="18"/>
  <c r="AR33" i="18"/>
  <c r="AS33" i="18"/>
  <c r="AR34" i="18"/>
  <c r="AS34" i="18"/>
  <c r="AR35" i="18"/>
  <c r="AS35" i="18"/>
  <c r="AR36" i="18"/>
  <c r="AS36" i="18"/>
  <c r="AR37" i="18"/>
  <c r="AS37" i="18"/>
  <c r="AR38" i="18"/>
  <c r="AS38" i="18"/>
  <c r="AR39" i="18"/>
  <c r="AS39" i="18"/>
  <c r="AR40" i="18"/>
  <c r="AS40" i="18"/>
  <c r="AR41" i="18"/>
  <c r="AS41" i="18"/>
  <c r="AR42" i="18"/>
  <c r="AS42" i="18"/>
  <c r="AR43" i="18"/>
  <c r="AS43" i="18"/>
  <c r="AR44" i="18"/>
  <c r="AS44" i="18"/>
  <c r="AR45" i="18"/>
  <c r="AS45" i="18"/>
  <c r="AR46" i="18"/>
  <c r="AS46" i="18"/>
  <c r="AR47" i="18"/>
  <c r="AS47" i="18"/>
  <c r="AR48" i="18"/>
  <c r="AS48" i="18"/>
  <c r="AR49" i="18"/>
  <c r="AS49" i="18"/>
  <c r="AR50" i="18"/>
  <c r="AS50" i="18"/>
  <c r="AR51" i="18"/>
  <c r="AS51" i="18"/>
  <c r="AR52" i="18"/>
  <c r="AS52" i="18"/>
  <c r="AR53" i="18"/>
  <c r="AS53" i="18"/>
  <c r="AR54" i="18"/>
  <c r="AS54" i="18"/>
  <c r="AR55" i="18"/>
  <c r="AS55" i="18"/>
  <c r="AR56" i="18"/>
  <c r="AS56" i="18"/>
  <c r="AR57" i="18"/>
  <c r="AS57" i="18"/>
  <c r="AR58" i="18"/>
  <c r="AS58" i="18"/>
  <c r="AR59" i="18"/>
  <c r="AS59" i="18"/>
  <c r="AR60" i="18"/>
  <c r="AS60" i="18"/>
  <c r="AR61" i="18"/>
  <c r="AS61" i="18"/>
  <c r="AR62" i="18"/>
  <c r="AS62" i="18"/>
  <c r="AR63" i="18"/>
  <c r="AS63" i="18"/>
  <c r="AR64" i="18"/>
  <c r="AS64" i="18"/>
  <c r="AR65" i="18"/>
  <c r="AS65" i="18"/>
  <c r="AR66" i="18"/>
  <c r="AS66" i="18"/>
  <c r="AR67" i="18"/>
  <c r="AS67" i="18"/>
  <c r="AR68" i="18"/>
  <c r="AS68" i="18"/>
  <c r="AR69" i="18"/>
  <c r="AS69" i="18"/>
  <c r="AR70" i="18"/>
  <c r="AS70" i="18"/>
  <c r="AR71" i="18"/>
  <c r="AS71" i="18"/>
  <c r="AR72" i="18"/>
  <c r="AS72" i="18"/>
  <c r="AR73" i="18"/>
  <c r="AS73" i="18"/>
  <c r="AR74" i="18"/>
  <c r="AS74" i="18"/>
  <c r="AR75" i="18"/>
  <c r="AS75" i="18"/>
  <c r="AR76" i="18"/>
  <c r="AS76" i="18"/>
  <c r="AR77" i="18"/>
  <c r="AS77" i="18"/>
  <c r="AR78" i="18"/>
  <c r="AS78" i="18"/>
  <c r="AR79" i="18"/>
  <c r="AS79" i="18"/>
  <c r="AR80" i="18"/>
  <c r="AS80" i="18"/>
  <c r="AR81" i="18"/>
  <c r="AS81" i="18"/>
  <c r="AR82" i="18"/>
  <c r="AS82" i="18"/>
  <c r="AR83" i="18"/>
  <c r="AS83" i="18"/>
  <c r="AR84" i="18"/>
  <c r="AS84" i="18"/>
  <c r="AR85" i="18"/>
  <c r="AS85" i="18"/>
  <c r="AR86" i="18"/>
  <c r="AS86" i="18"/>
  <c r="AR87" i="18"/>
  <c r="AS87" i="18"/>
  <c r="AR88" i="18"/>
  <c r="AS88" i="18"/>
  <c r="AR89" i="18"/>
  <c r="AS89" i="18"/>
  <c r="AR90" i="18"/>
  <c r="AS90" i="18"/>
  <c r="AR91" i="18"/>
  <c r="AS91" i="18"/>
  <c r="AR92" i="18"/>
  <c r="AS92" i="18"/>
  <c r="AR93" i="18"/>
  <c r="AS93" i="18"/>
  <c r="AR94" i="18"/>
  <c r="AS94" i="18"/>
  <c r="AR95" i="18"/>
  <c r="AS95" i="18"/>
  <c r="AR96" i="18"/>
  <c r="AS96" i="18"/>
  <c r="AR97" i="18"/>
  <c r="AS97" i="18"/>
  <c r="AR98" i="18"/>
  <c r="AS98" i="18"/>
  <c r="AR99" i="18"/>
  <c r="AS99" i="18"/>
  <c r="AR100" i="18"/>
  <c r="AS100" i="18"/>
  <c r="AR101" i="18"/>
  <c r="AS101" i="18"/>
  <c r="AR102" i="18"/>
  <c r="AS102" i="18"/>
  <c r="AR103" i="18"/>
  <c r="AS103" i="18"/>
  <c r="AR104" i="18"/>
  <c r="AS104" i="18"/>
  <c r="AR105" i="18"/>
  <c r="AS105" i="18"/>
  <c r="AR106" i="18"/>
  <c r="AS106" i="18"/>
  <c r="AR107" i="18"/>
  <c r="AS107" i="18"/>
  <c r="AR108" i="18"/>
  <c r="AS108" i="18"/>
  <c r="AR109" i="18"/>
  <c r="AS109" i="18"/>
  <c r="AR110" i="18"/>
  <c r="AS110" i="18"/>
  <c r="AR111" i="18"/>
  <c r="AS111" i="18"/>
  <c r="AR112" i="18"/>
  <c r="AS112" i="18"/>
  <c r="AR113" i="18"/>
  <c r="AS113" i="18"/>
  <c r="AR114" i="18"/>
  <c r="AS114" i="18"/>
  <c r="AR115" i="18"/>
  <c r="AS115" i="18"/>
  <c r="AR116" i="18"/>
  <c r="AS116" i="18"/>
  <c r="AR117" i="18"/>
  <c r="AS117" i="18"/>
  <c r="AR118" i="18"/>
  <c r="AS118" i="18"/>
  <c r="AR119" i="18"/>
  <c r="AS119" i="18"/>
  <c r="AR120" i="18"/>
  <c r="AS120" i="18"/>
  <c r="AR121" i="18"/>
  <c r="AS121" i="18"/>
  <c r="AR122" i="18"/>
  <c r="AS122" i="18"/>
  <c r="AR123" i="18"/>
  <c r="AS123" i="18"/>
  <c r="AR124" i="18"/>
  <c r="AS124" i="18"/>
  <c r="AR125" i="18"/>
  <c r="AS125" i="18"/>
  <c r="AR126" i="18"/>
  <c r="AS126" i="18"/>
  <c r="AR127" i="18"/>
  <c r="AS127" i="18"/>
  <c r="AR128" i="18"/>
  <c r="AS128" i="18"/>
  <c r="AR129" i="18"/>
  <c r="AS129" i="18"/>
  <c r="AR130" i="18"/>
  <c r="AS130" i="18"/>
  <c r="AR131" i="18"/>
  <c r="AS131" i="18"/>
  <c r="AR132" i="18"/>
  <c r="AS132" i="18"/>
  <c r="AR133" i="18"/>
  <c r="AS133" i="18"/>
  <c r="AR134" i="18"/>
  <c r="AS134" i="18"/>
  <c r="AR135" i="18"/>
  <c r="AS135" i="18"/>
  <c r="AR136" i="18"/>
  <c r="AS136" i="18"/>
  <c r="AR137" i="18"/>
  <c r="AS137" i="18"/>
  <c r="AR138" i="18"/>
  <c r="AS138" i="18"/>
  <c r="AR139" i="18"/>
  <c r="AS139" i="18"/>
  <c r="AR140" i="18"/>
  <c r="AS140" i="18"/>
  <c r="AR141" i="18"/>
  <c r="AS141" i="18"/>
  <c r="AR142" i="18"/>
  <c r="AS142" i="18"/>
  <c r="AR143" i="18"/>
  <c r="AS143" i="18"/>
  <c r="AR144" i="18"/>
  <c r="AS144" i="18"/>
  <c r="AR145" i="18"/>
  <c r="AS145" i="18"/>
  <c r="AR146" i="18"/>
  <c r="AS146" i="18"/>
  <c r="AR147" i="18"/>
  <c r="AS147" i="18"/>
  <c r="AR148" i="18"/>
  <c r="AS148" i="18"/>
  <c r="AR149" i="18"/>
  <c r="AS149" i="18"/>
  <c r="AR150" i="18"/>
  <c r="AS150" i="18"/>
  <c r="AR151" i="18"/>
  <c r="AS151" i="18"/>
  <c r="AR152" i="18"/>
  <c r="AS152" i="18"/>
  <c r="AR153" i="18"/>
  <c r="AS153" i="18"/>
  <c r="AR154" i="18"/>
  <c r="AS154" i="18"/>
  <c r="AR155" i="18"/>
  <c r="AS155" i="18"/>
  <c r="AR156" i="18"/>
  <c r="AS156" i="18"/>
  <c r="AR157" i="18"/>
  <c r="AS157" i="18"/>
  <c r="AR158" i="18"/>
  <c r="AS158" i="18"/>
  <c r="AR159" i="18"/>
  <c r="AS159" i="18"/>
  <c r="AR160" i="18"/>
  <c r="AS160" i="18"/>
  <c r="AR161" i="18"/>
  <c r="AS161" i="18"/>
  <c r="AR162" i="18"/>
  <c r="AS162" i="18"/>
  <c r="AR163" i="18"/>
  <c r="AS163" i="18"/>
  <c r="AR164" i="18"/>
  <c r="AS164" i="18"/>
  <c r="AR165" i="18"/>
  <c r="AS165" i="18"/>
  <c r="AR166" i="18"/>
  <c r="AS166" i="18"/>
  <c r="AR167" i="18"/>
  <c r="AS167" i="18"/>
  <c r="AR168" i="18"/>
  <c r="AS168" i="18"/>
  <c r="AR169" i="18"/>
  <c r="AS169" i="18"/>
  <c r="AR170" i="18"/>
  <c r="AS170" i="18"/>
  <c r="AR171" i="18"/>
  <c r="AS171" i="18"/>
  <c r="AR172" i="18"/>
  <c r="AS172" i="18"/>
  <c r="AR173" i="18"/>
  <c r="AS173" i="18"/>
  <c r="AR174" i="18"/>
  <c r="AS174" i="18"/>
  <c r="AR175" i="18"/>
  <c r="AS175" i="18"/>
  <c r="AR176" i="18"/>
  <c r="AS176" i="18"/>
  <c r="AR177" i="18"/>
  <c r="AS177" i="18"/>
  <c r="AR178" i="18"/>
  <c r="AS178" i="18"/>
  <c r="AR179" i="18"/>
  <c r="AS179" i="18"/>
  <c r="AR180" i="18"/>
  <c r="AS180" i="18"/>
  <c r="AR181" i="18"/>
  <c r="AS181" i="18"/>
  <c r="AR182" i="18"/>
  <c r="AS182" i="18"/>
  <c r="AR183" i="18"/>
  <c r="AS183" i="18"/>
  <c r="AR184" i="18"/>
  <c r="AS184" i="18"/>
  <c r="AR185" i="18"/>
  <c r="AS185" i="18"/>
  <c r="AR186" i="18"/>
  <c r="AS186" i="18"/>
  <c r="AR187" i="18"/>
  <c r="AS187" i="18"/>
  <c r="AR188" i="18"/>
  <c r="AS188" i="18"/>
  <c r="AR189" i="18"/>
  <c r="AS189" i="18"/>
  <c r="AR190" i="18"/>
  <c r="AS190" i="18"/>
  <c r="AR191" i="18"/>
  <c r="AS191" i="18"/>
  <c r="AR192" i="18"/>
  <c r="AS192" i="18"/>
  <c r="AR193" i="18"/>
  <c r="AS193" i="18"/>
  <c r="AR194" i="18"/>
  <c r="AS194" i="18"/>
  <c r="AR195" i="18"/>
  <c r="AS195" i="18"/>
  <c r="AR196" i="18"/>
  <c r="AS196" i="18"/>
  <c r="AR197" i="18"/>
  <c r="AS197" i="18"/>
  <c r="AR198" i="18"/>
  <c r="AS198" i="18"/>
  <c r="AR199" i="18"/>
  <c r="AS199" i="18"/>
  <c r="AR200" i="18"/>
  <c r="AS200" i="18"/>
  <c r="AR201" i="18"/>
  <c r="AS201" i="18"/>
  <c r="AR202" i="18"/>
  <c r="AS202" i="18"/>
  <c r="AR203" i="18"/>
  <c r="AS203" i="18"/>
  <c r="AR204" i="18"/>
  <c r="AS204" i="18"/>
  <c r="AR205" i="18"/>
  <c r="AS205" i="18"/>
  <c r="AR206" i="18"/>
  <c r="AS206" i="18"/>
  <c r="AR207" i="18"/>
  <c r="AS207" i="18"/>
  <c r="AR208" i="18"/>
  <c r="AS208" i="18"/>
  <c r="AR209" i="18"/>
  <c r="AS209" i="18"/>
  <c r="AR210" i="18"/>
  <c r="AS210" i="18"/>
  <c r="AR211" i="18"/>
  <c r="AS211" i="18"/>
  <c r="AR212" i="18"/>
  <c r="AS212" i="18"/>
  <c r="AR213" i="18"/>
  <c r="AS213" i="18"/>
  <c r="AR214" i="18"/>
  <c r="AS214" i="18"/>
  <c r="AR215" i="18"/>
  <c r="AS215" i="18"/>
  <c r="AR216" i="18"/>
  <c r="AS216" i="18"/>
  <c r="AR217" i="18"/>
  <c r="AS217" i="18"/>
  <c r="AR218" i="18"/>
  <c r="AS218" i="18"/>
  <c r="AR219" i="18"/>
  <c r="AS219" i="18"/>
  <c r="AR220" i="18"/>
  <c r="AS220" i="18"/>
  <c r="AR221" i="18"/>
  <c r="AS221" i="18"/>
  <c r="AR222" i="18"/>
  <c r="AS222" i="18"/>
  <c r="AR223" i="18"/>
  <c r="AS223" i="18"/>
  <c r="AR224" i="18"/>
  <c r="AS224" i="18"/>
  <c r="AR225" i="18"/>
  <c r="AS225" i="18"/>
  <c r="AR226" i="18"/>
  <c r="AS226" i="18"/>
  <c r="AR227" i="18"/>
  <c r="AS227" i="18"/>
  <c r="AR228" i="18"/>
  <c r="AS228" i="18"/>
  <c r="AR229" i="18"/>
  <c r="AS229" i="18"/>
  <c r="AR230" i="18"/>
  <c r="AS230" i="18"/>
  <c r="AR231" i="18"/>
  <c r="AS231" i="18"/>
  <c r="AR232" i="18"/>
  <c r="AS232" i="18"/>
  <c r="AR233" i="18"/>
  <c r="AS233" i="18"/>
  <c r="AR234" i="18"/>
  <c r="AS234" i="18"/>
  <c r="AR235" i="18"/>
  <c r="AS235" i="18"/>
  <c r="AR236" i="18"/>
  <c r="AS236" i="18"/>
  <c r="AR237" i="18"/>
  <c r="AS237" i="18"/>
  <c r="AR238" i="18"/>
  <c r="AS238" i="18"/>
  <c r="AR239" i="18"/>
  <c r="AS239" i="18"/>
  <c r="AR240" i="18"/>
  <c r="AS240" i="18"/>
  <c r="AR241" i="18"/>
  <c r="AS241" i="18"/>
  <c r="AR242" i="18"/>
  <c r="AS242" i="18"/>
  <c r="AR243" i="18"/>
  <c r="AS243" i="18"/>
  <c r="AR244" i="18"/>
  <c r="AS244" i="18"/>
  <c r="AR245" i="18"/>
  <c r="AS245" i="18"/>
  <c r="AR246" i="18"/>
  <c r="AS246" i="18"/>
  <c r="AR247" i="18"/>
  <c r="AS247" i="18"/>
  <c r="AR248" i="18"/>
  <c r="AS248" i="18"/>
  <c r="AR249" i="18"/>
  <c r="AS249" i="18"/>
  <c r="AR250" i="18"/>
  <c r="AS250" i="18"/>
  <c r="AR251" i="18"/>
  <c r="AS251" i="18"/>
  <c r="AR252" i="18"/>
  <c r="AS252" i="18"/>
  <c r="AR253" i="18"/>
  <c r="AS253" i="18"/>
  <c r="AR254" i="18"/>
  <c r="AS254" i="18"/>
  <c r="AR255" i="18"/>
  <c r="AS255" i="18"/>
  <c r="AR256" i="18"/>
  <c r="AS256" i="18"/>
  <c r="AR257" i="18"/>
  <c r="AS257" i="18"/>
  <c r="AR258" i="18"/>
  <c r="AS258" i="18"/>
  <c r="AR259" i="18"/>
  <c r="AS259" i="18"/>
  <c r="AR260" i="18"/>
  <c r="AS260" i="18"/>
  <c r="AR261" i="18"/>
  <c r="AS261" i="18"/>
  <c r="AR262" i="18"/>
  <c r="AS262" i="18"/>
  <c r="AR263" i="18"/>
  <c r="AS263" i="18"/>
  <c r="AR264" i="18"/>
  <c r="AS264" i="18"/>
  <c r="AR265" i="18"/>
  <c r="AS265" i="18"/>
  <c r="AR266" i="18"/>
  <c r="AS266" i="18"/>
  <c r="AR267" i="18"/>
  <c r="AS267" i="18"/>
  <c r="AR268" i="18"/>
  <c r="AS268" i="18"/>
  <c r="AR269" i="18"/>
  <c r="AS269" i="18"/>
  <c r="AR270" i="18"/>
  <c r="AS270" i="18"/>
  <c r="AR271" i="18"/>
  <c r="AS271" i="18"/>
  <c r="AR272" i="18"/>
  <c r="AS272" i="18"/>
  <c r="AR273" i="18"/>
  <c r="AS273" i="18"/>
  <c r="AR274" i="18"/>
  <c r="AS274" i="18"/>
  <c r="AR275" i="18"/>
  <c r="AS275" i="18"/>
  <c r="AR276" i="18"/>
  <c r="AS276" i="18"/>
  <c r="AR277" i="18"/>
  <c r="AS277" i="18"/>
  <c r="AR278" i="18"/>
  <c r="AS278" i="18"/>
  <c r="AR279" i="18"/>
  <c r="AS279" i="18"/>
  <c r="AR280" i="18"/>
  <c r="AS280" i="18"/>
  <c r="AR281" i="18"/>
  <c r="AS281" i="18"/>
  <c r="AR282" i="18"/>
  <c r="AS282" i="18"/>
  <c r="AR283" i="18"/>
  <c r="AS283" i="18"/>
  <c r="AR284" i="18"/>
  <c r="AS284" i="18"/>
  <c r="AR285" i="18"/>
  <c r="AS285" i="18"/>
  <c r="AR286" i="18"/>
  <c r="AS286" i="18"/>
  <c r="AR287" i="18"/>
  <c r="AS287" i="18"/>
  <c r="AR288" i="18"/>
  <c r="AS288" i="18"/>
  <c r="AR289" i="18"/>
  <c r="AS289" i="18"/>
  <c r="AR290" i="18"/>
  <c r="AS290" i="18"/>
  <c r="AR291" i="18"/>
  <c r="AS291" i="18"/>
  <c r="AR292" i="18"/>
  <c r="AS292" i="18"/>
  <c r="AR293" i="18"/>
  <c r="AS293" i="18"/>
  <c r="AR294" i="18"/>
  <c r="AS294" i="18"/>
  <c r="AR295" i="18"/>
  <c r="AS295" i="18"/>
  <c r="AR296" i="18"/>
  <c r="AS296" i="18"/>
  <c r="AR297" i="18"/>
  <c r="AS297" i="18"/>
  <c r="AR298" i="18"/>
  <c r="AS298" i="18"/>
  <c r="AR299" i="18"/>
  <c r="AS299" i="18"/>
  <c r="AR300" i="18"/>
  <c r="AS300" i="18"/>
  <c r="AR301" i="18"/>
  <c r="AS301" i="18"/>
  <c r="AR302" i="18"/>
  <c r="AS302" i="18"/>
  <c r="AR303" i="18"/>
  <c r="AS303" i="18"/>
  <c r="AR304" i="18"/>
  <c r="AS304" i="18"/>
  <c r="AR305" i="18"/>
  <c r="AS305" i="18"/>
  <c r="AR306" i="18"/>
  <c r="AS306" i="18"/>
  <c r="AR307" i="18"/>
  <c r="AS307" i="18"/>
  <c r="AR308" i="18"/>
  <c r="AS308" i="18"/>
  <c r="AR309" i="18"/>
  <c r="AS309" i="18"/>
  <c r="AR310" i="18"/>
  <c r="AS310" i="18"/>
  <c r="AR311" i="18"/>
  <c r="AS311" i="18"/>
  <c r="AR312" i="18"/>
  <c r="AS312" i="18"/>
  <c r="AR313" i="18"/>
  <c r="AS313" i="18"/>
  <c r="AR314" i="18"/>
  <c r="AS314" i="18"/>
  <c r="AR315" i="18"/>
  <c r="AS315" i="18"/>
  <c r="AR316" i="18"/>
  <c r="AS316" i="18"/>
  <c r="AR317" i="18"/>
  <c r="AS317" i="18"/>
  <c r="AR318" i="18"/>
  <c r="AS318" i="18"/>
  <c r="AR319" i="18"/>
  <c r="AS319" i="18"/>
  <c r="AR320" i="18"/>
  <c r="AS320" i="18"/>
  <c r="AR321" i="18"/>
  <c r="AS321" i="18"/>
  <c r="AR322" i="18"/>
  <c r="AS322" i="18"/>
  <c r="AR323" i="18"/>
  <c r="AS323" i="18"/>
  <c r="AR324" i="18"/>
  <c r="AS324" i="18"/>
  <c r="AR325" i="18"/>
  <c r="AS325" i="18"/>
  <c r="AR326" i="18"/>
  <c r="AS326" i="18"/>
  <c r="AR327" i="18"/>
  <c r="AS327" i="18"/>
  <c r="AR328" i="18"/>
  <c r="AS328" i="18"/>
  <c r="AR329" i="18"/>
  <c r="AS329" i="18"/>
  <c r="AR330" i="18"/>
  <c r="AS330" i="18"/>
  <c r="AR331" i="18"/>
  <c r="AS331" i="18"/>
  <c r="AR332" i="18"/>
  <c r="AS332" i="18"/>
  <c r="AR333" i="18"/>
  <c r="AS333" i="18"/>
  <c r="AR334" i="18"/>
  <c r="AS334" i="18"/>
  <c r="AR335" i="18"/>
  <c r="AS335" i="18"/>
  <c r="AR336" i="18"/>
  <c r="AS336" i="18"/>
  <c r="AR337" i="18"/>
  <c r="AS337" i="18"/>
  <c r="AR338" i="18"/>
  <c r="AS338" i="18"/>
  <c r="AR339" i="18"/>
  <c r="AS339" i="18"/>
  <c r="AR340" i="18"/>
  <c r="AS340" i="18"/>
  <c r="AR341" i="18"/>
  <c r="AS341" i="18"/>
  <c r="AR342" i="18"/>
  <c r="AS342" i="18"/>
  <c r="AR343" i="18"/>
  <c r="AS343" i="18"/>
  <c r="AR344" i="18"/>
  <c r="AS344" i="18"/>
  <c r="AR345" i="18"/>
  <c r="AS345" i="18"/>
  <c r="AR346" i="18"/>
  <c r="AS346" i="18"/>
  <c r="AR347" i="18"/>
  <c r="AS347" i="18"/>
  <c r="AR348" i="18"/>
  <c r="AS348" i="18"/>
  <c r="AR349" i="18"/>
  <c r="AS349" i="18"/>
  <c r="AR350" i="18"/>
  <c r="AS350" i="18"/>
  <c r="AR351" i="18"/>
  <c r="AS351" i="18"/>
  <c r="AR352" i="18"/>
  <c r="AS352" i="18"/>
  <c r="AR353" i="18"/>
  <c r="AS353" i="18"/>
  <c r="AR354" i="18"/>
  <c r="AS354" i="18"/>
  <c r="AR355" i="18"/>
  <c r="AS355" i="18"/>
  <c r="AR356" i="18"/>
  <c r="AS356" i="18"/>
  <c r="AR357" i="18"/>
  <c r="AS357" i="18"/>
  <c r="AR358" i="18"/>
  <c r="AS358" i="18"/>
  <c r="AR359" i="18"/>
  <c r="AS359" i="18"/>
  <c r="AR360" i="18"/>
  <c r="AS360" i="18"/>
  <c r="AR361" i="18"/>
  <c r="AS361" i="18"/>
  <c r="AR362" i="18"/>
  <c r="AS362" i="18"/>
  <c r="AR363" i="18"/>
  <c r="AS363" i="18"/>
  <c r="AR364" i="18"/>
  <c r="AS364" i="18"/>
  <c r="AR365" i="18"/>
  <c r="AS365" i="18"/>
  <c r="AR366" i="18"/>
  <c r="AS366" i="18"/>
  <c r="AR367" i="18"/>
  <c r="AS367" i="18"/>
  <c r="AR368" i="18"/>
  <c r="AS368" i="18"/>
  <c r="AR369" i="18"/>
  <c r="AS369" i="18"/>
  <c r="AR370" i="18"/>
  <c r="AS370" i="18"/>
  <c r="AS5" i="18"/>
  <c r="AR5" i="18"/>
  <c r="AO9" i="18"/>
  <c r="AN9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AK133" i="18"/>
  <c r="AK134" i="18"/>
  <c r="AK135" i="18"/>
  <c r="AK136" i="18"/>
  <c r="AK137" i="18"/>
  <c r="AK138" i="18"/>
  <c r="AK139" i="18"/>
  <c r="AK140" i="18"/>
  <c r="AK141" i="18"/>
  <c r="AK142" i="18"/>
  <c r="AK143" i="18"/>
  <c r="AK144" i="18"/>
  <c r="AK145" i="18"/>
  <c r="AK146" i="18"/>
  <c r="AK147" i="18"/>
  <c r="AK148" i="18"/>
  <c r="AK149" i="18"/>
  <c r="AK150" i="18"/>
  <c r="AK151" i="18"/>
  <c r="AK152" i="18"/>
  <c r="AK153" i="18"/>
  <c r="AK154" i="18"/>
  <c r="AK155" i="18"/>
  <c r="AK156" i="18"/>
  <c r="AK157" i="18"/>
  <c r="AK158" i="18"/>
  <c r="AK159" i="18"/>
  <c r="AK160" i="18"/>
  <c r="AK161" i="18"/>
  <c r="AK162" i="18"/>
  <c r="AK163" i="18"/>
  <c r="AK164" i="18"/>
  <c r="AK165" i="18"/>
  <c r="AK166" i="18"/>
  <c r="AK167" i="18"/>
  <c r="AK168" i="18"/>
  <c r="AK169" i="18"/>
  <c r="AK170" i="18"/>
  <c r="AK171" i="18"/>
  <c r="AK172" i="18"/>
  <c r="AK173" i="18"/>
  <c r="AK174" i="18"/>
  <c r="AK175" i="18"/>
  <c r="AK176" i="18"/>
  <c r="AK177" i="18"/>
  <c r="AK178" i="18"/>
  <c r="AK179" i="18"/>
  <c r="AK180" i="18"/>
  <c r="AK181" i="18"/>
  <c r="AK182" i="18"/>
  <c r="AK183" i="18"/>
  <c r="AK184" i="18"/>
  <c r="AK185" i="18"/>
  <c r="AK186" i="18"/>
  <c r="AK187" i="18"/>
  <c r="AK188" i="18"/>
  <c r="AK189" i="18"/>
  <c r="AK190" i="18"/>
  <c r="AK191" i="18"/>
  <c r="AK192" i="18"/>
  <c r="AK193" i="18"/>
  <c r="AK194" i="18"/>
  <c r="AK195" i="18"/>
  <c r="AK196" i="18"/>
  <c r="AK197" i="18"/>
  <c r="AK198" i="18"/>
  <c r="AK199" i="18"/>
  <c r="AK200" i="18"/>
  <c r="AK201" i="18"/>
  <c r="AK202" i="18"/>
  <c r="AK203" i="18"/>
  <c r="AK204" i="18"/>
  <c r="AK205" i="18"/>
  <c r="AK206" i="18"/>
  <c r="AK207" i="18"/>
  <c r="AK208" i="18"/>
  <c r="AK209" i="18"/>
  <c r="AK210" i="18"/>
  <c r="AK211" i="18"/>
  <c r="AK212" i="18"/>
  <c r="AK213" i="18"/>
  <c r="AK214" i="18"/>
  <c r="AK215" i="18"/>
  <c r="AK216" i="18"/>
  <c r="AK217" i="18"/>
  <c r="AK218" i="18"/>
  <c r="AK219" i="18"/>
  <c r="AK220" i="18"/>
  <c r="AK221" i="18"/>
  <c r="AK222" i="18"/>
  <c r="AK223" i="18"/>
  <c r="AK224" i="18"/>
  <c r="AK225" i="18"/>
  <c r="AK226" i="18"/>
  <c r="AK227" i="18"/>
  <c r="AK228" i="18"/>
  <c r="AK229" i="18"/>
  <c r="AK230" i="18"/>
  <c r="AK231" i="18"/>
  <c r="AK232" i="18"/>
  <c r="AK233" i="18"/>
  <c r="AK234" i="18"/>
  <c r="AK235" i="18"/>
  <c r="AK236" i="18"/>
  <c r="AK237" i="18"/>
  <c r="AK238" i="18"/>
  <c r="AK239" i="18"/>
  <c r="AK240" i="18"/>
  <c r="AK241" i="18"/>
  <c r="AK242" i="18"/>
  <c r="AK243" i="18"/>
  <c r="AK244" i="18"/>
  <c r="AK245" i="18"/>
  <c r="AK246" i="18"/>
  <c r="AK247" i="18"/>
  <c r="AK248" i="18"/>
  <c r="AK249" i="18"/>
  <c r="AK250" i="18"/>
  <c r="AK251" i="18"/>
  <c r="AK252" i="18"/>
  <c r="AK253" i="18"/>
  <c r="AK254" i="18"/>
  <c r="AK255" i="18"/>
  <c r="AK256" i="18"/>
  <c r="AK257" i="18"/>
  <c r="AK258" i="18"/>
  <c r="AK259" i="18"/>
  <c r="AK260" i="18"/>
  <c r="AK261" i="18"/>
  <c r="AK262" i="18"/>
  <c r="AK263" i="18"/>
  <c r="AK264" i="18"/>
  <c r="AK265" i="18"/>
  <c r="AK266" i="18"/>
  <c r="AK267" i="18"/>
  <c r="AK268" i="18"/>
  <c r="AK269" i="18"/>
  <c r="AK270" i="18"/>
  <c r="AK271" i="18"/>
  <c r="AK272" i="18"/>
  <c r="AK273" i="18"/>
  <c r="AK274" i="18"/>
  <c r="AK275" i="18"/>
  <c r="AK276" i="18"/>
  <c r="AK277" i="18"/>
  <c r="AK278" i="18"/>
  <c r="AK279" i="18"/>
  <c r="AK280" i="18"/>
  <c r="AK281" i="18"/>
  <c r="AK282" i="18"/>
  <c r="AK283" i="18"/>
  <c r="AK284" i="18"/>
  <c r="AK285" i="18"/>
  <c r="AK286" i="18"/>
  <c r="AK287" i="18"/>
  <c r="AK288" i="18"/>
  <c r="AK289" i="18"/>
  <c r="AK290" i="18"/>
  <c r="AK291" i="18"/>
  <c r="AK292" i="18"/>
  <c r="AK293" i="18"/>
  <c r="AK294" i="18"/>
  <c r="AK295" i="18"/>
  <c r="AK296" i="18"/>
  <c r="AK297" i="18"/>
  <c r="AK298" i="18"/>
  <c r="AK299" i="18"/>
  <c r="AK300" i="18"/>
  <c r="AK301" i="18"/>
  <c r="AK302" i="18"/>
  <c r="AK303" i="18"/>
  <c r="AK304" i="18"/>
  <c r="AK305" i="18"/>
  <c r="AK306" i="18"/>
  <c r="AK307" i="18"/>
  <c r="AK308" i="18"/>
  <c r="AK309" i="18"/>
  <c r="AK310" i="18"/>
  <c r="AK311" i="18"/>
  <c r="AK312" i="18"/>
  <c r="AK313" i="18"/>
  <c r="AK314" i="18"/>
  <c r="AK315" i="18"/>
  <c r="AK316" i="18"/>
  <c r="AK317" i="18"/>
  <c r="AK318" i="18"/>
  <c r="AK319" i="18"/>
  <c r="AK320" i="18"/>
  <c r="AK321" i="18"/>
  <c r="AK322" i="18"/>
  <c r="AK323" i="18"/>
  <c r="AK324" i="18"/>
  <c r="AK325" i="18"/>
  <c r="AK326" i="18"/>
  <c r="AK327" i="18"/>
  <c r="AK328" i="18"/>
  <c r="AK329" i="18"/>
  <c r="AK330" i="18"/>
  <c r="AK331" i="18"/>
  <c r="AK332" i="18"/>
  <c r="AK333" i="18"/>
  <c r="AK334" i="18"/>
  <c r="AK335" i="18"/>
  <c r="AK336" i="18"/>
  <c r="AK337" i="18"/>
  <c r="AK338" i="18"/>
  <c r="AK339" i="18"/>
  <c r="AK340" i="18"/>
  <c r="AK341" i="18"/>
  <c r="AK342" i="18"/>
  <c r="AK343" i="18"/>
  <c r="AK344" i="18"/>
  <c r="AK345" i="18"/>
  <c r="AK346" i="18"/>
  <c r="AK347" i="18"/>
  <c r="AK348" i="18"/>
  <c r="AK349" i="18"/>
  <c r="AK350" i="18"/>
  <c r="AK351" i="18"/>
  <c r="AK352" i="18"/>
  <c r="AK353" i="18"/>
  <c r="AK354" i="18"/>
  <c r="AK355" i="18"/>
  <c r="AK356" i="18"/>
  <c r="AK357" i="18"/>
  <c r="AK358" i="18"/>
  <c r="AK359" i="18"/>
  <c r="AK360" i="18"/>
  <c r="AK361" i="18"/>
  <c r="AK362" i="18"/>
  <c r="AK363" i="18"/>
  <c r="AK364" i="18"/>
  <c r="AK365" i="18"/>
  <c r="AK366" i="18"/>
  <c r="AK367" i="18"/>
  <c r="AK368" i="18"/>
  <c r="AK369" i="18"/>
  <c r="AK370" i="18"/>
  <c r="AI6" i="18"/>
  <c r="AJ6" i="18"/>
  <c r="AI7" i="18"/>
  <c r="AJ7" i="18"/>
  <c r="AI8" i="18"/>
  <c r="AJ8" i="18"/>
  <c r="AI9" i="18"/>
  <c r="AJ9" i="18"/>
  <c r="AI10" i="18"/>
  <c r="AJ10" i="18"/>
  <c r="AI11" i="18"/>
  <c r="AJ11" i="18"/>
  <c r="AI12" i="18"/>
  <c r="AJ12" i="18"/>
  <c r="AI13" i="18"/>
  <c r="AJ13" i="18"/>
  <c r="AI14" i="18"/>
  <c r="AJ14" i="18"/>
  <c r="AI15" i="18"/>
  <c r="AJ15" i="18"/>
  <c r="AI16" i="18"/>
  <c r="AJ16" i="18"/>
  <c r="AI17" i="18"/>
  <c r="AJ17" i="18"/>
  <c r="AI18" i="18"/>
  <c r="AJ18" i="18"/>
  <c r="AI19" i="18"/>
  <c r="AJ19" i="18"/>
  <c r="AI20" i="18"/>
  <c r="AJ20" i="18"/>
  <c r="AI21" i="18"/>
  <c r="AJ21" i="18"/>
  <c r="AI22" i="18"/>
  <c r="AJ22" i="18"/>
  <c r="AI23" i="18"/>
  <c r="AJ23" i="18"/>
  <c r="AI24" i="18"/>
  <c r="AJ24" i="18"/>
  <c r="AI25" i="18"/>
  <c r="AJ25" i="18"/>
  <c r="AI26" i="18"/>
  <c r="AJ26" i="18"/>
  <c r="AI27" i="18"/>
  <c r="AJ27" i="18"/>
  <c r="AI28" i="18"/>
  <c r="AJ28" i="18"/>
  <c r="AI29" i="18"/>
  <c r="AJ29" i="18"/>
  <c r="AI30" i="18"/>
  <c r="AJ30" i="18"/>
  <c r="AI31" i="18"/>
  <c r="AJ31" i="18"/>
  <c r="AI32" i="18"/>
  <c r="AJ32" i="18"/>
  <c r="AI33" i="18"/>
  <c r="AJ33" i="18"/>
  <c r="AI34" i="18"/>
  <c r="AJ34" i="18"/>
  <c r="AI35" i="18"/>
  <c r="AJ35" i="18"/>
  <c r="AI36" i="18"/>
  <c r="AJ36" i="18"/>
  <c r="AI37" i="18"/>
  <c r="AJ37" i="18"/>
  <c r="AI38" i="18"/>
  <c r="AJ38" i="18"/>
  <c r="AI39" i="18"/>
  <c r="AJ39" i="18"/>
  <c r="AI40" i="18"/>
  <c r="AJ40" i="18"/>
  <c r="AI41" i="18"/>
  <c r="AJ41" i="18"/>
  <c r="AI42" i="18"/>
  <c r="AJ42" i="18"/>
  <c r="AI43" i="18"/>
  <c r="AJ43" i="18"/>
  <c r="AI44" i="18"/>
  <c r="AJ44" i="18"/>
  <c r="AI45" i="18"/>
  <c r="AJ45" i="18"/>
  <c r="AI46" i="18"/>
  <c r="AJ46" i="18"/>
  <c r="AI47" i="18"/>
  <c r="AJ47" i="18"/>
  <c r="AI48" i="18"/>
  <c r="AJ48" i="18"/>
  <c r="AI49" i="18"/>
  <c r="AJ49" i="18"/>
  <c r="AI50" i="18"/>
  <c r="AJ50" i="18"/>
  <c r="AI51" i="18"/>
  <c r="AJ51" i="18"/>
  <c r="AI52" i="18"/>
  <c r="AJ52" i="18"/>
  <c r="AI53" i="18"/>
  <c r="AJ53" i="18"/>
  <c r="AI54" i="18"/>
  <c r="AJ54" i="18"/>
  <c r="AI55" i="18"/>
  <c r="AJ55" i="18"/>
  <c r="AI56" i="18"/>
  <c r="AJ56" i="18"/>
  <c r="AI57" i="18"/>
  <c r="AJ57" i="18"/>
  <c r="AI58" i="18"/>
  <c r="AJ58" i="18"/>
  <c r="AI59" i="18"/>
  <c r="AJ59" i="18"/>
  <c r="AI60" i="18"/>
  <c r="AJ60" i="18"/>
  <c r="AI61" i="18"/>
  <c r="AJ61" i="18"/>
  <c r="AI62" i="18"/>
  <c r="AJ62" i="18"/>
  <c r="AI63" i="18"/>
  <c r="AJ63" i="18"/>
  <c r="AI64" i="18"/>
  <c r="AJ64" i="18"/>
  <c r="AI65" i="18"/>
  <c r="AJ65" i="18"/>
  <c r="AI66" i="18"/>
  <c r="AJ66" i="18"/>
  <c r="AI67" i="18"/>
  <c r="AJ67" i="18"/>
  <c r="AI68" i="18"/>
  <c r="AJ68" i="18"/>
  <c r="AI69" i="18"/>
  <c r="AJ69" i="18"/>
  <c r="AI70" i="18"/>
  <c r="AJ70" i="18"/>
  <c r="AI71" i="18"/>
  <c r="AJ71" i="18"/>
  <c r="AI72" i="18"/>
  <c r="AJ72" i="18"/>
  <c r="AI73" i="18"/>
  <c r="AJ73" i="18"/>
  <c r="AI74" i="18"/>
  <c r="AJ74" i="18"/>
  <c r="AI75" i="18"/>
  <c r="AJ75" i="18"/>
  <c r="AI76" i="18"/>
  <c r="AJ76" i="18"/>
  <c r="AI77" i="18"/>
  <c r="AJ77" i="18"/>
  <c r="AI78" i="18"/>
  <c r="AJ78" i="18"/>
  <c r="AI79" i="18"/>
  <c r="AJ79" i="18"/>
  <c r="AI80" i="18"/>
  <c r="AJ80" i="18"/>
  <c r="AI81" i="18"/>
  <c r="AJ81" i="18"/>
  <c r="AI82" i="18"/>
  <c r="AJ82" i="18"/>
  <c r="AI83" i="18"/>
  <c r="AJ83" i="18"/>
  <c r="AI84" i="18"/>
  <c r="AJ84" i="18"/>
  <c r="AI85" i="18"/>
  <c r="AJ85" i="18"/>
  <c r="AI86" i="18"/>
  <c r="AJ86" i="18"/>
  <c r="AI87" i="18"/>
  <c r="AJ87" i="18"/>
  <c r="AI88" i="18"/>
  <c r="AJ88" i="18"/>
  <c r="AI89" i="18"/>
  <c r="AJ89" i="18"/>
  <c r="AI90" i="18"/>
  <c r="AJ90" i="18"/>
  <c r="AI91" i="18"/>
  <c r="AJ91" i="18"/>
  <c r="AI92" i="18"/>
  <c r="AJ92" i="18"/>
  <c r="AI93" i="18"/>
  <c r="AJ93" i="18"/>
  <c r="AI94" i="18"/>
  <c r="AJ94" i="18"/>
  <c r="AI95" i="18"/>
  <c r="AJ95" i="18"/>
  <c r="AI96" i="18"/>
  <c r="AJ96" i="18"/>
  <c r="AI97" i="18"/>
  <c r="AJ97" i="18"/>
  <c r="AI98" i="18"/>
  <c r="AJ98" i="18"/>
  <c r="AI99" i="18"/>
  <c r="AJ99" i="18"/>
  <c r="AI100" i="18"/>
  <c r="AJ100" i="18"/>
  <c r="AI101" i="18"/>
  <c r="AJ101" i="18"/>
  <c r="AI102" i="18"/>
  <c r="AJ102" i="18"/>
  <c r="AI103" i="18"/>
  <c r="AJ103" i="18"/>
  <c r="AI104" i="18"/>
  <c r="AJ104" i="18"/>
  <c r="AI105" i="18"/>
  <c r="AJ105" i="18"/>
  <c r="AI106" i="18"/>
  <c r="AJ106" i="18"/>
  <c r="AI107" i="18"/>
  <c r="AJ107" i="18"/>
  <c r="AI108" i="18"/>
  <c r="AJ108" i="18"/>
  <c r="AI109" i="18"/>
  <c r="AJ109" i="18"/>
  <c r="AI110" i="18"/>
  <c r="AJ110" i="18"/>
  <c r="AI111" i="18"/>
  <c r="AJ111" i="18"/>
  <c r="AI112" i="18"/>
  <c r="AJ112" i="18"/>
  <c r="AI113" i="18"/>
  <c r="AJ113" i="18"/>
  <c r="AI114" i="18"/>
  <c r="AJ114" i="18"/>
  <c r="AI115" i="18"/>
  <c r="AJ115" i="18"/>
  <c r="AI116" i="18"/>
  <c r="AJ116" i="18"/>
  <c r="AI117" i="18"/>
  <c r="AJ117" i="18"/>
  <c r="AI118" i="18"/>
  <c r="AJ118" i="18"/>
  <c r="AI119" i="18"/>
  <c r="AJ119" i="18"/>
  <c r="AI120" i="18"/>
  <c r="AJ120" i="18"/>
  <c r="AI121" i="18"/>
  <c r="AJ121" i="18"/>
  <c r="AI122" i="18"/>
  <c r="AJ122" i="18"/>
  <c r="AI123" i="18"/>
  <c r="AJ123" i="18"/>
  <c r="AI124" i="18"/>
  <c r="AJ124" i="18"/>
  <c r="AI125" i="18"/>
  <c r="AJ125" i="18"/>
  <c r="AI126" i="18"/>
  <c r="AJ126" i="18"/>
  <c r="AI127" i="18"/>
  <c r="AJ127" i="18"/>
  <c r="AI128" i="18"/>
  <c r="AJ128" i="18"/>
  <c r="AI129" i="18"/>
  <c r="AJ129" i="18"/>
  <c r="AI130" i="18"/>
  <c r="AJ130" i="18"/>
  <c r="AI131" i="18"/>
  <c r="AJ131" i="18"/>
  <c r="AI132" i="18"/>
  <c r="AJ132" i="18"/>
  <c r="AI133" i="18"/>
  <c r="AJ133" i="18"/>
  <c r="AI134" i="18"/>
  <c r="AJ134" i="18"/>
  <c r="AI135" i="18"/>
  <c r="AJ135" i="18"/>
  <c r="AI136" i="18"/>
  <c r="AJ136" i="18"/>
  <c r="AI137" i="18"/>
  <c r="AJ137" i="18"/>
  <c r="AI138" i="18"/>
  <c r="AJ138" i="18"/>
  <c r="AI139" i="18"/>
  <c r="AJ139" i="18"/>
  <c r="AI140" i="18"/>
  <c r="AJ140" i="18"/>
  <c r="AI141" i="18"/>
  <c r="AJ141" i="18"/>
  <c r="AI142" i="18"/>
  <c r="AJ142" i="18"/>
  <c r="AI143" i="18"/>
  <c r="AJ143" i="18"/>
  <c r="AI144" i="18"/>
  <c r="AJ144" i="18"/>
  <c r="AI145" i="18"/>
  <c r="AJ145" i="18"/>
  <c r="AI146" i="18"/>
  <c r="AJ146" i="18"/>
  <c r="AI147" i="18"/>
  <c r="AJ147" i="18"/>
  <c r="AI148" i="18"/>
  <c r="AJ148" i="18"/>
  <c r="AI149" i="18"/>
  <c r="AJ149" i="18"/>
  <c r="AI150" i="18"/>
  <c r="AJ150" i="18"/>
  <c r="AI151" i="18"/>
  <c r="AJ151" i="18"/>
  <c r="AI152" i="18"/>
  <c r="AJ152" i="18"/>
  <c r="AI153" i="18"/>
  <c r="AJ153" i="18"/>
  <c r="AI154" i="18"/>
  <c r="AJ154" i="18"/>
  <c r="AI155" i="18"/>
  <c r="AJ155" i="18"/>
  <c r="AI156" i="18"/>
  <c r="AJ156" i="18"/>
  <c r="AI157" i="18"/>
  <c r="AJ157" i="18"/>
  <c r="AI158" i="18"/>
  <c r="AJ158" i="18"/>
  <c r="AI159" i="18"/>
  <c r="AJ159" i="18"/>
  <c r="AI160" i="18"/>
  <c r="AJ160" i="18"/>
  <c r="AI161" i="18"/>
  <c r="AJ161" i="18"/>
  <c r="AI162" i="18"/>
  <c r="AJ162" i="18"/>
  <c r="AI163" i="18"/>
  <c r="AJ163" i="18"/>
  <c r="AI164" i="18"/>
  <c r="AJ164" i="18"/>
  <c r="AI165" i="18"/>
  <c r="AJ165" i="18"/>
  <c r="AI166" i="18"/>
  <c r="AJ166" i="18"/>
  <c r="AI167" i="18"/>
  <c r="AJ167" i="18"/>
  <c r="AI168" i="18"/>
  <c r="AJ168" i="18"/>
  <c r="AI169" i="18"/>
  <c r="AJ169" i="18"/>
  <c r="AI170" i="18"/>
  <c r="AJ170" i="18"/>
  <c r="AI171" i="18"/>
  <c r="AJ171" i="18"/>
  <c r="AI172" i="18"/>
  <c r="AJ172" i="18"/>
  <c r="AI173" i="18"/>
  <c r="AJ173" i="18"/>
  <c r="AI174" i="18"/>
  <c r="AJ174" i="18"/>
  <c r="AI175" i="18"/>
  <c r="AJ175" i="18"/>
  <c r="AI176" i="18"/>
  <c r="AJ176" i="18"/>
  <c r="AI177" i="18"/>
  <c r="AJ177" i="18"/>
  <c r="AI178" i="18"/>
  <c r="AJ178" i="18"/>
  <c r="AI179" i="18"/>
  <c r="AJ179" i="18"/>
  <c r="AI180" i="18"/>
  <c r="AJ180" i="18"/>
  <c r="AI181" i="18"/>
  <c r="AJ181" i="18"/>
  <c r="AI182" i="18"/>
  <c r="AJ182" i="18"/>
  <c r="AI183" i="18"/>
  <c r="AJ183" i="18"/>
  <c r="AI184" i="18"/>
  <c r="AJ184" i="18"/>
  <c r="AI185" i="18"/>
  <c r="AJ185" i="18"/>
  <c r="AI186" i="18"/>
  <c r="AJ186" i="18"/>
  <c r="AI187" i="18"/>
  <c r="AJ187" i="18"/>
  <c r="AI188" i="18"/>
  <c r="AJ188" i="18"/>
  <c r="AI189" i="18"/>
  <c r="AJ189" i="18"/>
  <c r="AI190" i="18"/>
  <c r="AJ190" i="18"/>
  <c r="AI191" i="18"/>
  <c r="AJ191" i="18"/>
  <c r="AI192" i="18"/>
  <c r="AJ192" i="18"/>
  <c r="AI193" i="18"/>
  <c r="AJ193" i="18"/>
  <c r="AI194" i="18"/>
  <c r="AJ194" i="18"/>
  <c r="AI195" i="18"/>
  <c r="AJ195" i="18"/>
  <c r="AI196" i="18"/>
  <c r="AJ196" i="18"/>
  <c r="AI197" i="18"/>
  <c r="AJ197" i="18"/>
  <c r="AI198" i="18"/>
  <c r="AJ198" i="18"/>
  <c r="AI199" i="18"/>
  <c r="AJ199" i="18"/>
  <c r="AI200" i="18"/>
  <c r="AJ200" i="18"/>
  <c r="AI201" i="18"/>
  <c r="AJ201" i="18"/>
  <c r="AI202" i="18"/>
  <c r="AJ202" i="18"/>
  <c r="AI203" i="18"/>
  <c r="AJ203" i="18"/>
  <c r="AI204" i="18"/>
  <c r="AJ204" i="18"/>
  <c r="AI205" i="18"/>
  <c r="AJ205" i="18"/>
  <c r="AI206" i="18"/>
  <c r="AJ206" i="18"/>
  <c r="AI207" i="18"/>
  <c r="AJ207" i="18"/>
  <c r="AI208" i="18"/>
  <c r="AJ208" i="18"/>
  <c r="AI209" i="18"/>
  <c r="AJ209" i="18"/>
  <c r="AI210" i="18"/>
  <c r="AJ210" i="18"/>
  <c r="AI211" i="18"/>
  <c r="AJ211" i="18"/>
  <c r="AI212" i="18"/>
  <c r="AJ212" i="18"/>
  <c r="AI213" i="18"/>
  <c r="AJ213" i="18"/>
  <c r="AI214" i="18"/>
  <c r="AJ214" i="18"/>
  <c r="AI215" i="18"/>
  <c r="AJ215" i="18"/>
  <c r="AI216" i="18"/>
  <c r="AJ216" i="18"/>
  <c r="AI217" i="18"/>
  <c r="AJ217" i="18"/>
  <c r="AI218" i="18"/>
  <c r="AJ218" i="18"/>
  <c r="AI219" i="18"/>
  <c r="AJ219" i="18"/>
  <c r="AI220" i="18"/>
  <c r="AJ220" i="18"/>
  <c r="AI221" i="18"/>
  <c r="AJ221" i="18"/>
  <c r="AI222" i="18"/>
  <c r="AJ222" i="18"/>
  <c r="AI223" i="18"/>
  <c r="AJ223" i="18"/>
  <c r="AI224" i="18"/>
  <c r="AJ224" i="18"/>
  <c r="AI225" i="18"/>
  <c r="AJ225" i="18"/>
  <c r="AI226" i="18"/>
  <c r="AJ226" i="18"/>
  <c r="AI227" i="18"/>
  <c r="AJ227" i="18"/>
  <c r="AI228" i="18"/>
  <c r="AJ228" i="18"/>
  <c r="AI229" i="18"/>
  <c r="AJ229" i="18"/>
  <c r="AI230" i="18"/>
  <c r="AJ230" i="18"/>
  <c r="AI231" i="18"/>
  <c r="AJ231" i="18"/>
  <c r="AI232" i="18"/>
  <c r="AJ232" i="18"/>
  <c r="AI233" i="18"/>
  <c r="AJ233" i="18"/>
  <c r="AI234" i="18"/>
  <c r="AJ234" i="18"/>
  <c r="AI235" i="18"/>
  <c r="AJ235" i="18"/>
  <c r="AI236" i="18"/>
  <c r="AJ236" i="18"/>
  <c r="AI237" i="18"/>
  <c r="AJ237" i="18"/>
  <c r="AI238" i="18"/>
  <c r="AJ238" i="18"/>
  <c r="AI239" i="18"/>
  <c r="AJ239" i="18"/>
  <c r="AI240" i="18"/>
  <c r="AJ240" i="18"/>
  <c r="AI241" i="18"/>
  <c r="AJ241" i="18"/>
  <c r="AI242" i="18"/>
  <c r="AJ242" i="18"/>
  <c r="AI243" i="18"/>
  <c r="AJ243" i="18"/>
  <c r="AI244" i="18"/>
  <c r="AJ244" i="18"/>
  <c r="AI245" i="18"/>
  <c r="AJ245" i="18"/>
  <c r="AI246" i="18"/>
  <c r="AJ246" i="18"/>
  <c r="AI247" i="18"/>
  <c r="AJ247" i="18"/>
  <c r="AI248" i="18"/>
  <c r="AJ248" i="18"/>
  <c r="AI249" i="18"/>
  <c r="AJ249" i="18"/>
  <c r="AI250" i="18"/>
  <c r="AJ250" i="18"/>
  <c r="AI251" i="18"/>
  <c r="AJ251" i="18"/>
  <c r="AI252" i="18"/>
  <c r="AJ252" i="18"/>
  <c r="AI253" i="18"/>
  <c r="AJ253" i="18"/>
  <c r="AI254" i="18"/>
  <c r="AJ254" i="18"/>
  <c r="AI255" i="18"/>
  <c r="AJ255" i="18"/>
  <c r="AI256" i="18"/>
  <c r="AJ256" i="18"/>
  <c r="AI257" i="18"/>
  <c r="AJ257" i="18"/>
  <c r="AI258" i="18"/>
  <c r="AJ258" i="18"/>
  <c r="AI259" i="18"/>
  <c r="AJ259" i="18"/>
  <c r="AI260" i="18"/>
  <c r="AJ260" i="18"/>
  <c r="AI261" i="18"/>
  <c r="AJ261" i="18"/>
  <c r="AI262" i="18"/>
  <c r="AJ262" i="18"/>
  <c r="AI263" i="18"/>
  <c r="AJ263" i="18"/>
  <c r="AI264" i="18"/>
  <c r="AJ264" i="18"/>
  <c r="AI265" i="18"/>
  <c r="AJ265" i="18"/>
  <c r="AI266" i="18"/>
  <c r="AJ266" i="18"/>
  <c r="AI267" i="18"/>
  <c r="AJ267" i="18"/>
  <c r="AI268" i="18"/>
  <c r="AJ268" i="18"/>
  <c r="AI269" i="18"/>
  <c r="AJ269" i="18"/>
  <c r="AI270" i="18"/>
  <c r="AJ270" i="18"/>
  <c r="AI271" i="18"/>
  <c r="AJ271" i="18"/>
  <c r="AI272" i="18"/>
  <c r="AJ272" i="18"/>
  <c r="AI273" i="18"/>
  <c r="AJ273" i="18"/>
  <c r="AI274" i="18"/>
  <c r="AJ274" i="18"/>
  <c r="AI275" i="18"/>
  <c r="AJ275" i="18"/>
  <c r="AI276" i="18"/>
  <c r="AJ276" i="18"/>
  <c r="AI277" i="18"/>
  <c r="AJ277" i="18"/>
  <c r="AI278" i="18"/>
  <c r="AJ278" i="18"/>
  <c r="AI279" i="18"/>
  <c r="AJ279" i="18"/>
  <c r="AI280" i="18"/>
  <c r="AJ280" i="18"/>
  <c r="AI281" i="18"/>
  <c r="AJ281" i="18"/>
  <c r="AI282" i="18"/>
  <c r="AJ282" i="18"/>
  <c r="AI283" i="18"/>
  <c r="AJ283" i="18"/>
  <c r="AI284" i="18"/>
  <c r="AJ284" i="18"/>
  <c r="AI285" i="18"/>
  <c r="AJ285" i="18"/>
  <c r="AI286" i="18"/>
  <c r="AJ286" i="18"/>
  <c r="AI287" i="18"/>
  <c r="AJ287" i="18"/>
  <c r="AI288" i="18"/>
  <c r="AJ288" i="18"/>
  <c r="AI289" i="18"/>
  <c r="AJ289" i="18"/>
  <c r="AI290" i="18"/>
  <c r="AJ290" i="18"/>
  <c r="AI291" i="18"/>
  <c r="AJ291" i="18"/>
  <c r="AI292" i="18"/>
  <c r="AJ292" i="18"/>
  <c r="AI293" i="18"/>
  <c r="AJ293" i="18"/>
  <c r="AI294" i="18"/>
  <c r="AJ294" i="18"/>
  <c r="AI295" i="18"/>
  <c r="AJ295" i="18"/>
  <c r="AI296" i="18"/>
  <c r="AJ296" i="18"/>
  <c r="AI297" i="18"/>
  <c r="AJ297" i="18"/>
  <c r="AI298" i="18"/>
  <c r="AJ298" i="18"/>
  <c r="AI299" i="18"/>
  <c r="AJ299" i="18"/>
  <c r="AI300" i="18"/>
  <c r="AJ300" i="18"/>
  <c r="AI301" i="18"/>
  <c r="AJ301" i="18"/>
  <c r="AI302" i="18"/>
  <c r="AJ302" i="18"/>
  <c r="AI303" i="18"/>
  <c r="AJ303" i="18"/>
  <c r="AI304" i="18"/>
  <c r="AJ304" i="18"/>
  <c r="AI305" i="18"/>
  <c r="AJ305" i="18"/>
  <c r="AI306" i="18"/>
  <c r="AJ306" i="18"/>
  <c r="AI307" i="18"/>
  <c r="AJ307" i="18"/>
  <c r="AI308" i="18"/>
  <c r="AJ308" i="18"/>
  <c r="AI309" i="18"/>
  <c r="AJ309" i="18"/>
  <c r="AI310" i="18"/>
  <c r="AJ310" i="18"/>
  <c r="AI311" i="18"/>
  <c r="AJ311" i="18"/>
  <c r="AI312" i="18"/>
  <c r="AJ312" i="18"/>
  <c r="AI313" i="18"/>
  <c r="AJ313" i="18"/>
  <c r="AI314" i="18"/>
  <c r="AJ314" i="18"/>
  <c r="AI315" i="18"/>
  <c r="AJ315" i="18"/>
  <c r="AI316" i="18"/>
  <c r="AJ316" i="18"/>
  <c r="AI317" i="18"/>
  <c r="AJ317" i="18"/>
  <c r="AI318" i="18"/>
  <c r="AJ318" i="18"/>
  <c r="AI319" i="18"/>
  <c r="AJ319" i="18"/>
  <c r="AI320" i="18"/>
  <c r="AJ320" i="18"/>
  <c r="AI321" i="18"/>
  <c r="AJ321" i="18"/>
  <c r="AI322" i="18"/>
  <c r="AJ322" i="18"/>
  <c r="AI323" i="18"/>
  <c r="AJ323" i="18"/>
  <c r="AI324" i="18"/>
  <c r="AJ324" i="18"/>
  <c r="AI325" i="18"/>
  <c r="AJ325" i="18"/>
  <c r="AI326" i="18"/>
  <c r="AJ326" i="18"/>
  <c r="AI327" i="18"/>
  <c r="AJ327" i="18"/>
  <c r="AI328" i="18"/>
  <c r="AJ328" i="18"/>
  <c r="AI329" i="18"/>
  <c r="AJ329" i="18"/>
  <c r="AI330" i="18"/>
  <c r="AJ330" i="18"/>
  <c r="AI331" i="18"/>
  <c r="AJ331" i="18"/>
  <c r="AI332" i="18"/>
  <c r="AJ332" i="18"/>
  <c r="AI333" i="18"/>
  <c r="AJ333" i="18"/>
  <c r="AI334" i="18"/>
  <c r="AJ334" i="18"/>
  <c r="AI335" i="18"/>
  <c r="AJ335" i="18"/>
  <c r="AI336" i="18"/>
  <c r="AJ336" i="18"/>
  <c r="AI337" i="18"/>
  <c r="AJ337" i="18"/>
  <c r="AI338" i="18"/>
  <c r="AJ338" i="18"/>
  <c r="AI339" i="18"/>
  <c r="AJ339" i="18"/>
  <c r="AI340" i="18"/>
  <c r="AJ340" i="18"/>
  <c r="AI341" i="18"/>
  <c r="AJ341" i="18"/>
  <c r="AI342" i="18"/>
  <c r="AJ342" i="18"/>
  <c r="AI343" i="18"/>
  <c r="AJ343" i="18"/>
  <c r="AI344" i="18"/>
  <c r="AJ344" i="18"/>
  <c r="AI345" i="18"/>
  <c r="AJ345" i="18"/>
  <c r="AI346" i="18"/>
  <c r="AJ346" i="18"/>
  <c r="AI347" i="18"/>
  <c r="AJ347" i="18"/>
  <c r="AI348" i="18"/>
  <c r="AJ348" i="18"/>
  <c r="AI349" i="18"/>
  <c r="AJ349" i="18"/>
  <c r="AI350" i="18"/>
  <c r="AJ350" i="18"/>
  <c r="AI351" i="18"/>
  <c r="AJ351" i="18"/>
  <c r="AI352" i="18"/>
  <c r="AJ352" i="18"/>
  <c r="AI353" i="18"/>
  <c r="AJ353" i="18"/>
  <c r="AI354" i="18"/>
  <c r="AJ354" i="18"/>
  <c r="AI355" i="18"/>
  <c r="AJ355" i="18"/>
  <c r="AI356" i="18"/>
  <c r="AJ356" i="18"/>
  <c r="AI357" i="18"/>
  <c r="AJ357" i="18"/>
  <c r="AI358" i="18"/>
  <c r="AJ358" i="18"/>
  <c r="AI359" i="18"/>
  <c r="AJ359" i="18"/>
  <c r="AI360" i="18"/>
  <c r="AJ360" i="18"/>
  <c r="AI361" i="18"/>
  <c r="AJ361" i="18"/>
  <c r="AI362" i="18"/>
  <c r="AJ362" i="18"/>
  <c r="AI363" i="18"/>
  <c r="AJ363" i="18"/>
  <c r="AI364" i="18"/>
  <c r="AJ364" i="18"/>
  <c r="AI365" i="18"/>
  <c r="AJ365" i="18"/>
  <c r="AI366" i="18"/>
  <c r="AJ366" i="18"/>
  <c r="AI367" i="18"/>
  <c r="AJ367" i="18"/>
  <c r="AI368" i="18"/>
  <c r="AJ368" i="18"/>
  <c r="AI369" i="18"/>
  <c r="AJ369" i="18"/>
  <c r="AI370" i="18"/>
  <c r="AJ370" i="18"/>
  <c r="AJ5" i="18"/>
  <c r="AI5" i="18"/>
  <c r="AF9" i="18"/>
  <c r="AE9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5" i="18"/>
  <c r="AB66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147" i="18"/>
  <c r="AB148" i="18"/>
  <c r="AB149" i="18"/>
  <c r="AB150" i="18"/>
  <c r="AB151" i="18"/>
  <c r="AB152" i="18"/>
  <c r="AB153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174" i="18"/>
  <c r="AB175" i="18"/>
  <c r="AB176" i="18"/>
  <c r="AB177" i="18"/>
  <c r="AB178" i="18"/>
  <c r="AB179" i="18"/>
  <c r="AB180" i="18"/>
  <c r="AB181" i="18"/>
  <c r="AB182" i="18"/>
  <c r="AB183" i="18"/>
  <c r="AB184" i="18"/>
  <c r="AB185" i="18"/>
  <c r="AB186" i="18"/>
  <c r="AB187" i="18"/>
  <c r="AB188" i="18"/>
  <c r="AB189" i="18"/>
  <c r="AB190" i="18"/>
  <c r="AB191" i="18"/>
  <c r="AB192" i="18"/>
  <c r="AB193" i="18"/>
  <c r="AB194" i="18"/>
  <c r="AB195" i="18"/>
  <c r="AB196" i="18"/>
  <c r="AB197" i="18"/>
  <c r="AB198" i="18"/>
  <c r="AB199" i="18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AB219" i="18"/>
  <c r="AB220" i="18"/>
  <c r="AB221" i="18"/>
  <c r="AB222" i="18"/>
  <c r="AB223" i="18"/>
  <c r="AB224" i="18"/>
  <c r="AB225" i="18"/>
  <c r="AB226" i="18"/>
  <c r="AB227" i="18"/>
  <c r="AB228" i="18"/>
  <c r="AB229" i="18"/>
  <c r="AB230" i="18"/>
  <c r="AB231" i="18"/>
  <c r="AB232" i="18"/>
  <c r="AB233" i="18"/>
  <c r="AB234" i="18"/>
  <c r="AB235" i="18"/>
  <c r="AB236" i="18"/>
  <c r="AB237" i="18"/>
  <c r="AB238" i="18"/>
  <c r="AB239" i="18"/>
  <c r="AB240" i="18"/>
  <c r="AB241" i="18"/>
  <c r="AB242" i="18"/>
  <c r="AB243" i="18"/>
  <c r="AB244" i="18"/>
  <c r="AB245" i="18"/>
  <c r="AB246" i="18"/>
  <c r="AB247" i="18"/>
  <c r="AB248" i="18"/>
  <c r="AB249" i="18"/>
  <c r="AB250" i="18"/>
  <c r="AB251" i="18"/>
  <c r="AB252" i="18"/>
  <c r="AB253" i="18"/>
  <c r="AB254" i="18"/>
  <c r="AB255" i="18"/>
  <c r="AB256" i="18"/>
  <c r="AB257" i="18"/>
  <c r="AB258" i="18"/>
  <c r="AB259" i="18"/>
  <c r="AB260" i="18"/>
  <c r="AB261" i="18"/>
  <c r="AB262" i="18"/>
  <c r="AB263" i="18"/>
  <c r="AB264" i="18"/>
  <c r="AB265" i="18"/>
  <c r="AB266" i="18"/>
  <c r="AB267" i="18"/>
  <c r="AB268" i="18"/>
  <c r="AB269" i="18"/>
  <c r="AB270" i="18"/>
  <c r="AB271" i="18"/>
  <c r="AB272" i="18"/>
  <c r="AB273" i="18"/>
  <c r="AB274" i="18"/>
  <c r="AB275" i="18"/>
  <c r="AB276" i="18"/>
  <c r="AB277" i="18"/>
  <c r="AB278" i="18"/>
  <c r="AB279" i="18"/>
  <c r="AB280" i="18"/>
  <c r="AB281" i="18"/>
  <c r="AB282" i="18"/>
  <c r="AB283" i="18"/>
  <c r="AB284" i="18"/>
  <c r="AB285" i="18"/>
  <c r="AB286" i="18"/>
  <c r="AB287" i="18"/>
  <c r="AB288" i="18"/>
  <c r="AB289" i="18"/>
  <c r="AB290" i="18"/>
  <c r="AB291" i="18"/>
  <c r="AB292" i="18"/>
  <c r="AB293" i="18"/>
  <c r="AB294" i="18"/>
  <c r="AB295" i="18"/>
  <c r="AB296" i="18"/>
  <c r="AB297" i="18"/>
  <c r="AB298" i="18"/>
  <c r="AB299" i="18"/>
  <c r="AB300" i="18"/>
  <c r="AB301" i="18"/>
  <c r="AB302" i="18"/>
  <c r="AB303" i="18"/>
  <c r="AB304" i="18"/>
  <c r="AB305" i="18"/>
  <c r="AB306" i="18"/>
  <c r="AB307" i="18"/>
  <c r="AB308" i="18"/>
  <c r="AB309" i="18"/>
  <c r="AB310" i="18"/>
  <c r="AB311" i="18"/>
  <c r="AB312" i="18"/>
  <c r="AB313" i="18"/>
  <c r="AB314" i="18"/>
  <c r="AB315" i="18"/>
  <c r="AB316" i="18"/>
  <c r="AB317" i="18"/>
  <c r="AB318" i="18"/>
  <c r="AB319" i="18"/>
  <c r="AB320" i="18"/>
  <c r="AB321" i="18"/>
  <c r="AB322" i="18"/>
  <c r="AB323" i="18"/>
  <c r="AB324" i="18"/>
  <c r="AB325" i="18"/>
  <c r="AB326" i="18"/>
  <c r="AB327" i="18"/>
  <c r="AB328" i="18"/>
  <c r="AB329" i="18"/>
  <c r="AB330" i="18"/>
  <c r="AB331" i="18"/>
  <c r="AB332" i="18"/>
  <c r="AB333" i="18"/>
  <c r="AB334" i="18"/>
  <c r="AB335" i="18"/>
  <c r="AB336" i="18"/>
  <c r="AB337" i="18"/>
  <c r="AB338" i="18"/>
  <c r="AB339" i="18"/>
  <c r="AB340" i="18"/>
  <c r="AB341" i="18"/>
  <c r="AB342" i="18"/>
  <c r="AB343" i="18"/>
  <c r="AB344" i="18"/>
  <c r="AB345" i="18"/>
  <c r="AB346" i="18"/>
  <c r="AB347" i="18"/>
  <c r="AB348" i="18"/>
  <c r="AB349" i="18"/>
  <c r="AB350" i="18"/>
  <c r="AB351" i="18"/>
  <c r="AB352" i="18"/>
  <c r="AB353" i="18"/>
  <c r="AB354" i="18"/>
  <c r="AB355" i="18"/>
  <c r="AB356" i="18"/>
  <c r="AB357" i="18"/>
  <c r="AB358" i="18"/>
  <c r="AB359" i="18"/>
  <c r="AB360" i="18"/>
  <c r="AB361" i="18"/>
  <c r="AB362" i="18"/>
  <c r="AB363" i="18"/>
  <c r="AB364" i="18"/>
  <c r="AB365" i="18"/>
  <c r="AB366" i="18"/>
  <c r="AB367" i="18"/>
  <c r="AB368" i="18"/>
  <c r="AB369" i="18"/>
  <c r="AB370" i="18"/>
  <c r="AB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56" i="18"/>
  <c r="Z57" i="18"/>
  <c r="Z58" i="18"/>
  <c r="Z59" i="18"/>
  <c r="Z60" i="18"/>
  <c r="Z61" i="18"/>
  <c r="Z62" i="18"/>
  <c r="Z63" i="18"/>
  <c r="Z64" i="18"/>
  <c r="Z65" i="18"/>
  <c r="Z66" i="18"/>
  <c r="Z67" i="18"/>
  <c r="Z68" i="18"/>
  <c r="Z69" i="18"/>
  <c r="Z70" i="18"/>
  <c r="Z71" i="18"/>
  <c r="Z72" i="18"/>
  <c r="Z73" i="18"/>
  <c r="Z74" i="18"/>
  <c r="Z75" i="18"/>
  <c r="Z76" i="18"/>
  <c r="Z77" i="18"/>
  <c r="Z78" i="18"/>
  <c r="Z79" i="18"/>
  <c r="Z80" i="18"/>
  <c r="Z81" i="18"/>
  <c r="Z82" i="18"/>
  <c r="Z83" i="18"/>
  <c r="Z84" i="18"/>
  <c r="Z85" i="18"/>
  <c r="Z86" i="18"/>
  <c r="Z87" i="18"/>
  <c r="Z88" i="18"/>
  <c r="Z89" i="18"/>
  <c r="Z90" i="18"/>
  <c r="Z91" i="18"/>
  <c r="Z92" i="18"/>
  <c r="Z93" i="18"/>
  <c r="Z94" i="18"/>
  <c r="Z95" i="18"/>
  <c r="Z96" i="18"/>
  <c r="Z97" i="18"/>
  <c r="Z98" i="18"/>
  <c r="Z99" i="18"/>
  <c r="Z100" i="18"/>
  <c r="Z101" i="18"/>
  <c r="Z102" i="18"/>
  <c r="Z103" i="18"/>
  <c r="Z104" i="18"/>
  <c r="Z105" i="18"/>
  <c r="Z106" i="18"/>
  <c r="Z107" i="18"/>
  <c r="Z108" i="18"/>
  <c r="Z109" i="18"/>
  <c r="Z110" i="18"/>
  <c r="Z111" i="18"/>
  <c r="Z112" i="18"/>
  <c r="Z113" i="18"/>
  <c r="Z114" i="18"/>
  <c r="Z115" i="18"/>
  <c r="Z116" i="18"/>
  <c r="Z117" i="18"/>
  <c r="Z118" i="18"/>
  <c r="Z119" i="18"/>
  <c r="Z120" i="18"/>
  <c r="Z121" i="18"/>
  <c r="Z122" i="18"/>
  <c r="Z123" i="18"/>
  <c r="Z124" i="18"/>
  <c r="Z125" i="18"/>
  <c r="Z126" i="18"/>
  <c r="Z127" i="18"/>
  <c r="Z128" i="18"/>
  <c r="Z129" i="18"/>
  <c r="Z130" i="18"/>
  <c r="Z131" i="18"/>
  <c r="Z132" i="18"/>
  <c r="Z133" i="18"/>
  <c r="Z134" i="18"/>
  <c r="Z135" i="18"/>
  <c r="Z136" i="18"/>
  <c r="Z137" i="18"/>
  <c r="Z138" i="18"/>
  <c r="Z139" i="18"/>
  <c r="Z140" i="18"/>
  <c r="Z141" i="18"/>
  <c r="Z142" i="18"/>
  <c r="Z143" i="18"/>
  <c r="Z144" i="18"/>
  <c r="Z145" i="18"/>
  <c r="Z146" i="18"/>
  <c r="Z147" i="18"/>
  <c r="Z148" i="18"/>
  <c r="Z149" i="18"/>
  <c r="Z150" i="18"/>
  <c r="Z151" i="18"/>
  <c r="Z152" i="18"/>
  <c r="Z153" i="18"/>
  <c r="Z154" i="18"/>
  <c r="Z155" i="18"/>
  <c r="Z156" i="18"/>
  <c r="Z157" i="18"/>
  <c r="Z158" i="18"/>
  <c r="Z159" i="18"/>
  <c r="Z160" i="18"/>
  <c r="Z161" i="18"/>
  <c r="Z162" i="18"/>
  <c r="Z163" i="18"/>
  <c r="Z164" i="18"/>
  <c r="Z165" i="18"/>
  <c r="Z166" i="18"/>
  <c r="Z167" i="18"/>
  <c r="Z168" i="18"/>
  <c r="Z169" i="18"/>
  <c r="Z170" i="18"/>
  <c r="Z171" i="18"/>
  <c r="Z172" i="18"/>
  <c r="Z173" i="18"/>
  <c r="Z174" i="18"/>
  <c r="Z175" i="18"/>
  <c r="Z176" i="18"/>
  <c r="Z177" i="18"/>
  <c r="Z178" i="18"/>
  <c r="Z179" i="18"/>
  <c r="Z180" i="18"/>
  <c r="Z181" i="18"/>
  <c r="Z182" i="18"/>
  <c r="Z183" i="18"/>
  <c r="Z184" i="18"/>
  <c r="Z185" i="18"/>
  <c r="Z186" i="18"/>
  <c r="Z187" i="18"/>
  <c r="Z188" i="18"/>
  <c r="Z189" i="18"/>
  <c r="Z190" i="18"/>
  <c r="Z191" i="18"/>
  <c r="Z192" i="18"/>
  <c r="Z193" i="18"/>
  <c r="Z194" i="18"/>
  <c r="Z195" i="18"/>
  <c r="Z196" i="18"/>
  <c r="Z197" i="18"/>
  <c r="Z198" i="18"/>
  <c r="Z199" i="18"/>
  <c r="Z200" i="18"/>
  <c r="Z201" i="18"/>
  <c r="Z202" i="18"/>
  <c r="Z203" i="18"/>
  <c r="Z204" i="18"/>
  <c r="Z205" i="18"/>
  <c r="Z206" i="18"/>
  <c r="Z207" i="18"/>
  <c r="Z208" i="18"/>
  <c r="Z209" i="18"/>
  <c r="Z210" i="18"/>
  <c r="Z211" i="18"/>
  <c r="Z212" i="18"/>
  <c r="Z213" i="18"/>
  <c r="Z214" i="18"/>
  <c r="Z215" i="18"/>
  <c r="Z216" i="18"/>
  <c r="Z217" i="18"/>
  <c r="Z218" i="18"/>
  <c r="Z219" i="18"/>
  <c r="Z220" i="18"/>
  <c r="Z221" i="18"/>
  <c r="Z222" i="18"/>
  <c r="Z223" i="18"/>
  <c r="Z224" i="18"/>
  <c r="Z225" i="18"/>
  <c r="Z226" i="18"/>
  <c r="Z227" i="18"/>
  <c r="Z228" i="18"/>
  <c r="Z229" i="18"/>
  <c r="Z230" i="18"/>
  <c r="Z231" i="18"/>
  <c r="Z232" i="18"/>
  <c r="Z233" i="18"/>
  <c r="Z234" i="18"/>
  <c r="Z235" i="18"/>
  <c r="Z236" i="18"/>
  <c r="Z237" i="18"/>
  <c r="Z238" i="18"/>
  <c r="Z239" i="18"/>
  <c r="Z240" i="18"/>
  <c r="Z241" i="18"/>
  <c r="Z242" i="18"/>
  <c r="Z243" i="18"/>
  <c r="Z244" i="18"/>
  <c r="Z245" i="18"/>
  <c r="Z246" i="18"/>
  <c r="Z247" i="18"/>
  <c r="Z248" i="18"/>
  <c r="Z249" i="18"/>
  <c r="Z250" i="18"/>
  <c r="Z251" i="18"/>
  <c r="Z252" i="18"/>
  <c r="Z253" i="18"/>
  <c r="Z254" i="18"/>
  <c r="Z255" i="18"/>
  <c r="Z256" i="18"/>
  <c r="Z257" i="18"/>
  <c r="Z258" i="18"/>
  <c r="Z259" i="18"/>
  <c r="Z260" i="18"/>
  <c r="Z261" i="18"/>
  <c r="Z262" i="18"/>
  <c r="Z263" i="18"/>
  <c r="Z264" i="18"/>
  <c r="Z265" i="18"/>
  <c r="Z266" i="18"/>
  <c r="Z267" i="18"/>
  <c r="Z268" i="18"/>
  <c r="Z269" i="18"/>
  <c r="Z270" i="18"/>
  <c r="Z271" i="18"/>
  <c r="Z272" i="18"/>
  <c r="Z273" i="18"/>
  <c r="Z274" i="18"/>
  <c r="Z275" i="18"/>
  <c r="Z276" i="18"/>
  <c r="Z277" i="18"/>
  <c r="Z278" i="18"/>
  <c r="Z279" i="18"/>
  <c r="Z280" i="18"/>
  <c r="Z281" i="18"/>
  <c r="Z282" i="18"/>
  <c r="Z283" i="18"/>
  <c r="Z284" i="18"/>
  <c r="Z285" i="18"/>
  <c r="Z286" i="18"/>
  <c r="Z287" i="18"/>
  <c r="Z288" i="18"/>
  <c r="Z289" i="18"/>
  <c r="Z290" i="18"/>
  <c r="Z291" i="18"/>
  <c r="Z292" i="18"/>
  <c r="Z293" i="18"/>
  <c r="Z294" i="18"/>
  <c r="Z295" i="18"/>
  <c r="Z296" i="18"/>
  <c r="Z297" i="18"/>
  <c r="Z298" i="18"/>
  <c r="Z299" i="18"/>
  <c r="Z300" i="18"/>
  <c r="Z301" i="18"/>
  <c r="Z302" i="18"/>
  <c r="Z303" i="18"/>
  <c r="Z304" i="18"/>
  <c r="Z305" i="18"/>
  <c r="Z306" i="18"/>
  <c r="Z307" i="18"/>
  <c r="Z308" i="18"/>
  <c r="Z309" i="18"/>
  <c r="Z310" i="18"/>
  <c r="Z311" i="18"/>
  <c r="Z312" i="18"/>
  <c r="Z313" i="18"/>
  <c r="Z314" i="18"/>
  <c r="Z315" i="18"/>
  <c r="Z316" i="18"/>
  <c r="Z317" i="18"/>
  <c r="Z318" i="18"/>
  <c r="Z319" i="18"/>
  <c r="Z320" i="18"/>
  <c r="Z321" i="18"/>
  <c r="Z322" i="18"/>
  <c r="Z323" i="18"/>
  <c r="Z324" i="18"/>
  <c r="Z325" i="18"/>
  <c r="Z326" i="18"/>
  <c r="Z327" i="18"/>
  <c r="Z328" i="18"/>
  <c r="Z329" i="18"/>
  <c r="Z330" i="18"/>
  <c r="Z331" i="18"/>
  <c r="Z332" i="18"/>
  <c r="Z333" i="18"/>
  <c r="Z334" i="18"/>
  <c r="Z335" i="18"/>
  <c r="Z336" i="18"/>
  <c r="Z337" i="18"/>
  <c r="Z338" i="18"/>
  <c r="Z339" i="18"/>
  <c r="Z340" i="18"/>
  <c r="Z341" i="18"/>
  <c r="Z342" i="18"/>
  <c r="Z343" i="18"/>
  <c r="Z344" i="18"/>
  <c r="Z345" i="18"/>
  <c r="Z346" i="18"/>
  <c r="Z347" i="18"/>
  <c r="Z348" i="18"/>
  <c r="Z349" i="18"/>
  <c r="Z350" i="18"/>
  <c r="Z351" i="18"/>
  <c r="Z352" i="18"/>
  <c r="Z353" i="18"/>
  <c r="Z354" i="18"/>
  <c r="Z355" i="18"/>
  <c r="Z356" i="18"/>
  <c r="Z357" i="18"/>
  <c r="Z358" i="18"/>
  <c r="Z359" i="18"/>
  <c r="Z360" i="18"/>
  <c r="Z361" i="18"/>
  <c r="Z362" i="18"/>
  <c r="Z363" i="18"/>
  <c r="Z364" i="18"/>
  <c r="Z365" i="18"/>
  <c r="Z366" i="18"/>
  <c r="Z367" i="18"/>
  <c r="Z368" i="18"/>
  <c r="Z369" i="18"/>
  <c r="Z370" i="18"/>
  <c r="Z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40" i="18"/>
  <c r="AA41" i="18"/>
  <c r="AA42" i="18"/>
  <c r="AA43" i="18"/>
  <c r="AA44" i="18"/>
  <c r="AA45" i="18"/>
  <c r="AA46" i="18"/>
  <c r="AA47" i="18"/>
  <c r="AA48" i="18"/>
  <c r="AA49" i="18"/>
  <c r="AA50" i="18"/>
  <c r="AA51" i="18"/>
  <c r="AA52" i="18"/>
  <c r="AA53" i="18"/>
  <c r="AA54" i="18"/>
  <c r="AA55" i="18"/>
  <c r="AA56" i="18"/>
  <c r="AA57" i="18"/>
  <c r="AA58" i="18"/>
  <c r="AA59" i="18"/>
  <c r="AA60" i="18"/>
  <c r="AA61" i="18"/>
  <c r="AA62" i="18"/>
  <c r="AA63" i="18"/>
  <c r="AA64" i="18"/>
  <c r="AA65" i="18"/>
  <c r="AA66" i="18"/>
  <c r="AA67" i="18"/>
  <c r="AA68" i="18"/>
  <c r="AA69" i="18"/>
  <c r="AA70" i="18"/>
  <c r="AA71" i="18"/>
  <c r="AA72" i="18"/>
  <c r="AA73" i="18"/>
  <c r="AA74" i="18"/>
  <c r="AA75" i="18"/>
  <c r="AA76" i="18"/>
  <c r="AA77" i="18"/>
  <c r="AA78" i="18"/>
  <c r="AA79" i="18"/>
  <c r="AA80" i="18"/>
  <c r="AA81" i="18"/>
  <c r="AA82" i="18"/>
  <c r="AA83" i="18"/>
  <c r="AA84" i="18"/>
  <c r="AA85" i="18"/>
  <c r="AA86" i="18"/>
  <c r="AA87" i="18"/>
  <c r="AA88" i="18"/>
  <c r="AA89" i="18"/>
  <c r="AA90" i="18"/>
  <c r="AA91" i="18"/>
  <c r="AA92" i="18"/>
  <c r="AA93" i="18"/>
  <c r="AA94" i="18"/>
  <c r="AA95" i="18"/>
  <c r="AA96" i="18"/>
  <c r="AA97" i="18"/>
  <c r="AA98" i="18"/>
  <c r="AA99" i="18"/>
  <c r="AA100" i="18"/>
  <c r="AA101" i="18"/>
  <c r="AA102" i="18"/>
  <c r="AA103" i="18"/>
  <c r="AA104" i="18"/>
  <c r="AA105" i="18"/>
  <c r="AA106" i="18"/>
  <c r="AA107" i="18"/>
  <c r="AA108" i="18"/>
  <c r="AA109" i="18"/>
  <c r="AA110" i="18"/>
  <c r="AA111" i="18"/>
  <c r="AA112" i="18"/>
  <c r="AA113" i="18"/>
  <c r="AA114" i="18"/>
  <c r="AA115" i="18"/>
  <c r="AA116" i="18"/>
  <c r="AA117" i="18"/>
  <c r="AA118" i="18"/>
  <c r="AA119" i="18"/>
  <c r="AA120" i="18"/>
  <c r="AA121" i="18"/>
  <c r="AA122" i="18"/>
  <c r="AA123" i="18"/>
  <c r="AA124" i="18"/>
  <c r="AA125" i="18"/>
  <c r="AA126" i="18"/>
  <c r="AA127" i="18"/>
  <c r="AA128" i="18"/>
  <c r="AA129" i="18"/>
  <c r="AA130" i="18"/>
  <c r="AA131" i="18"/>
  <c r="AA132" i="18"/>
  <c r="AA133" i="18"/>
  <c r="AA134" i="18"/>
  <c r="AA135" i="18"/>
  <c r="AA136" i="18"/>
  <c r="AA137" i="18"/>
  <c r="AA138" i="18"/>
  <c r="AA139" i="18"/>
  <c r="AA140" i="18"/>
  <c r="AA141" i="18"/>
  <c r="AA142" i="18"/>
  <c r="AA143" i="18"/>
  <c r="AA144" i="18"/>
  <c r="AA145" i="18"/>
  <c r="AA146" i="18"/>
  <c r="AA147" i="18"/>
  <c r="AA148" i="18"/>
  <c r="AA149" i="18"/>
  <c r="AA150" i="18"/>
  <c r="AA151" i="18"/>
  <c r="AA152" i="18"/>
  <c r="AA153" i="18"/>
  <c r="AA154" i="18"/>
  <c r="AA155" i="18"/>
  <c r="AA156" i="18"/>
  <c r="AA157" i="18"/>
  <c r="AA158" i="18"/>
  <c r="AA159" i="18"/>
  <c r="AA160" i="18"/>
  <c r="AA161" i="18"/>
  <c r="AA162" i="18"/>
  <c r="AA163" i="18"/>
  <c r="AA164" i="18"/>
  <c r="AA165" i="18"/>
  <c r="AA166" i="18"/>
  <c r="AA167" i="18"/>
  <c r="AA168" i="18"/>
  <c r="AA169" i="18"/>
  <c r="AA170" i="18"/>
  <c r="AA171" i="18"/>
  <c r="AA172" i="18"/>
  <c r="AA173" i="18"/>
  <c r="AA174" i="18"/>
  <c r="AA175" i="18"/>
  <c r="AA176" i="18"/>
  <c r="AA177" i="18"/>
  <c r="AA178" i="18"/>
  <c r="AA179" i="18"/>
  <c r="AA180" i="18"/>
  <c r="AA181" i="18"/>
  <c r="AA182" i="18"/>
  <c r="AA183" i="18"/>
  <c r="AA184" i="18"/>
  <c r="AA185" i="18"/>
  <c r="AA186" i="18"/>
  <c r="AA187" i="18"/>
  <c r="AA188" i="18"/>
  <c r="AA189" i="18"/>
  <c r="AA190" i="18"/>
  <c r="AA191" i="18"/>
  <c r="AA192" i="18"/>
  <c r="AA193" i="18"/>
  <c r="AA194" i="18"/>
  <c r="AA195" i="18"/>
  <c r="AA196" i="18"/>
  <c r="AA197" i="18"/>
  <c r="AA198" i="18"/>
  <c r="AA199" i="18"/>
  <c r="AA200" i="18"/>
  <c r="AA201" i="18"/>
  <c r="AA202" i="18"/>
  <c r="AA203" i="18"/>
  <c r="AA204" i="18"/>
  <c r="AA205" i="18"/>
  <c r="AA206" i="18"/>
  <c r="AA207" i="18"/>
  <c r="AA208" i="18"/>
  <c r="AA209" i="18"/>
  <c r="AA210" i="18"/>
  <c r="AA211" i="18"/>
  <c r="AA212" i="18"/>
  <c r="AA213" i="18"/>
  <c r="AA214" i="18"/>
  <c r="AA215" i="18"/>
  <c r="AA216" i="18"/>
  <c r="AA217" i="18"/>
  <c r="AA218" i="18"/>
  <c r="AA219" i="18"/>
  <c r="AA220" i="18"/>
  <c r="AA221" i="18"/>
  <c r="AA222" i="18"/>
  <c r="AA223" i="18"/>
  <c r="AA224" i="18"/>
  <c r="AA225" i="18"/>
  <c r="AA226" i="18"/>
  <c r="AA227" i="18"/>
  <c r="AA228" i="18"/>
  <c r="AA229" i="18"/>
  <c r="AA230" i="18"/>
  <c r="AA231" i="18"/>
  <c r="AA232" i="18"/>
  <c r="AA233" i="18"/>
  <c r="AA234" i="18"/>
  <c r="AA235" i="18"/>
  <c r="AA236" i="18"/>
  <c r="AA237" i="18"/>
  <c r="AA238" i="18"/>
  <c r="AA239" i="18"/>
  <c r="AA240" i="18"/>
  <c r="AA241" i="18"/>
  <c r="AA242" i="18"/>
  <c r="AA243" i="18"/>
  <c r="AA244" i="18"/>
  <c r="AA245" i="18"/>
  <c r="AA246" i="18"/>
  <c r="AA247" i="18"/>
  <c r="AA248" i="18"/>
  <c r="AA249" i="18"/>
  <c r="AA250" i="18"/>
  <c r="AA251" i="18"/>
  <c r="AA252" i="18"/>
  <c r="AA253" i="18"/>
  <c r="AA254" i="18"/>
  <c r="AA255" i="18"/>
  <c r="AA256" i="18"/>
  <c r="AA257" i="18"/>
  <c r="AA258" i="18"/>
  <c r="AA259" i="18"/>
  <c r="AA260" i="18"/>
  <c r="AA261" i="18"/>
  <c r="AA262" i="18"/>
  <c r="AA263" i="18"/>
  <c r="AA264" i="18"/>
  <c r="AA265" i="18"/>
  <c r="AA266" i="18"/>
  <c r="AA267" i="18"/>
  <c r="AA268" i="18"/>
  <c r="AA269" i="18"/>
  <c r="AA270" i="18"/>
  <c r="AA271" i="18"/>
  <c r="AA272" i="18"/>
  <c r="AA273" i="18"/>
  <c r="AA274" i="18"/>
  <c r="AA275" i="18"/>
  <c r="AA276" i="18"/>
  <c r="AA277" i="18"/>
  <c r="AA278" i="18"/>
  <c r="AA279" i="18"/>
  <c r="AA280" i="18"/>
  <c r="AA281" i="18"/>
  <c r="AA282" i="18"/>
  <c r="AA283" i="18"/>
  <c r="AA284" i="18"/>
  <c r="AA285" i="18"/>
  <c r="AA286" i="18"/>
  <c r="AA287" i="18"/>
  <c r="AA288" i="18"/>
  <c r="AA289" i="18"/>
  <c r="AA290" i="18"/>
  <c r="AA291" i="18"/>
  <c r="AA292" i="18"/>
  <c r="AA293" i="18"/>
  <c r="AA294" i="18"/>
  <c r="AA295" i="18"/>
  <c r="AA296" i="18"/>
  <c r="AA297" i="18"/>
  <c r="AA298" i="18"/>
  <c r="AA299" i="18"/>
  <c r="AA300" i="18"/>
  <c r="AA301" i="18"/>
  <c r="AA302" i="18"/>
  <c r="AA303" i="18"/>
  <c r="AA304" i="18"/>
  <c r="AA305" i="18"/>
  <c r="AA306" i="18"/>
  <c r="AA307" i="18"/>
  <c r="AA308" i="18"/>
  <c r="AA309" i="18"/>
  <c r="AA310" i="18"/>
  <c r="AA311" i="18"/>
  <c r="AA312" i="18"/>
  <c r="AA313" i="18"/>
  <c r="AA314" i="18"/>
  <c r="AA315" i="18"/>
  <c r="AA316" i="18"/>
  <c r="AA317" i="18"/>
  <c r="AA318" i="18"/>
  <c r="AA319" i="18"/>
  <c r="AA320" i="18"/>
  <c r="AA321" i="18"/>
  <c r="AA322" i="18"/>
  <c r="AA323" i="18"/>
  <c r="AA324" i="18"/>
  <c r="AA325" i="18"/>
  <c r="AA326" i="18"/>
  <c r="AA327" i="18"/>
  <c r="AA328" i="18"/>
  <c r="AA329" i="18"/>
  <c r="AA330" i="18"/>
  <c r="AA331" i="18"/>
  <c r="AA332" i="18"/>
  <c r="AA333" i="18"/>
  <c r="AA334" i="18"/>
  <c r="AA335" i="18"/>
  <c r="AA336" i="18"/>
  <c r="AA337" i="18"/>
  <c r="AA338" i="18"/>
  <c r="AA339" i="18"/>
  <c r="AA340" i="18"/>
  <c r="AA341" i="18"/>
  <c r="AA342" i="18"/>
  <c r="AA343" i="18"/>
  <c r="AA344" i="18"/>
  <c r="AA345" i="18"/>
  <c r="AA346" i="18"/>
  <c r="AA347" i="18"/>
  <c r="AA348" i="18"/>
  <c r="AA349" i="18"/>
  <c r="AA350" i="18"/>
  <c r="AA351" i="18"/>
  <c r="AA352" i="18"/>
  <c r="AA353" i="18"/>
  <c r="AA354" i="18"/>
  <c r="AA355" i="18"/>
  <c r="AA356" i="18"/>
  <c r="AA357" i="18"/>
  <c r="AA358" i="18"/>
  <c r="AA359" i="18"/>
  <c r="AA360" i="18"/>
  <c r="AA361" i="18"/>
  <c r="AA362" i="18"/>
  <c r="AA363" i="18"/>
  <c r="AA364" i="18"/>
  <c r="AA365" i="18"/>
  <c r="AA366" i="18"/>
  <c r="AA367" i="18"/>
  <c r="AA368" i="18"/>
  <c r="AA369" i="18"/>
  <c r="AA370" i="18"/>
  <c r="AA5" i="18"/>
  <c r="W9" i="18"/>
  <c r="V9" i="18"/>
  <c r="R370" i="18"/>
  <c r="Q370" i="18"/>
  <c r="R369" i="18"/>
  <c r="Q369" i="18"/>
  <c r="R368" i="18"/>
  <c r="Q368" i="18"/>
  <c r="R367" i="18"/>
  <c r="Q367" i="18"/>
  <c r="R366" i="18"/>
  <c r="Q366" i="18"/>
  <c r="R365" i="18"/>
  <c r="Q365" i="18"/>
  <c r="R364" i="18"/>
  <c r="Q364" i="18"/>
  <c r="R363" i="18"/>
  <c r="Q363" i="18"/>
  <c r="R362" i="18"/>
  <c r="Q362" i="18"/>
  <c r="R361" i="18"/>
  <c r="Q361" i="18"/>
  <c r="R360" i="18"/>
  <c r="Q360" i="18"/>
  <c r="R359" i="18"/>
  <c r="Q359" i="18"/>
  <c r="R358" i="18"/>
  <c r="Q358" i="18"/>
  <c r="R357" i="18"/>
  <c r="Q357" i="18"/>
  <c r="R356" i="18"/>
  <c r="Q356" i="18"/>
  <c r="R355" i="18"/>
  <c r="Q355" i="18"/>
  <c r="R354" i="18"/>
  <c r="Q354" i="18"/>
  <c r="R353" i="18"/>
  <c r="Q353" i="18"/>
  <c r="R352" i="18"/>
  <c r="Q352" i="18"/>
  <c r="R351" i="18"/>
  <c r="Q351" i="18"/>
  <c r="R350" i="18"/>
  <c r="Q350" i="18"/>
  <c r="R349" i="18"/>
  <c r="Q349" i="18"/>
  <c r="R348" i="18"/>
  <c r="Q348" i="18"/>
  <c r="R347" i="18"/>
  <c r="Q347" i="18"/>
  <c r="R346" i="18"/>
  <c r="Q346" i="18"/>
  <c r="R345" i="18"/>
  <c r="Q345" i="18"/>
  <c r="R344" i="18"/>
  <c r="Q344" i="18"/>
  <c r="R343" i="18"/>
  <c r="Q343" i="18"/>
  <c r="R342" i="18"/>
  <c r="Q342" i="18"/>
  <c r="R341" i="18"/>
  <c r="Q341" i="18"/>
  <c r="R340" i="18"/>
  <c r="Q340" i="18"/>
  <c r="R339" i="18"/>
  <c r="Q339" i="18"/>
  <c r="R338" i="18"/>
  <c r="Q338" i="18"/>
  <c r="R337" i="18"/>
  <c r="Q337" i="18"/>
  <c r="R336" i="18"/>
  <c r="Q336" i="18"/>
  <c r="R335" i="18"/>
  <c r="Q335" i="18"/>
  <c r="R334" i="18"/>
  <c r="Q334" i="18"/>
  <c r="R333" i="18"/>
  <c r="Q333" i="18"/>
  <c r="R332" i="18"/>
  <c r="Q332" i="18"/>
  <c r="R331" i="18"/>
  <c r="Q331" i="18"/>
  <c r="R330" i="18"/>
  <c r="Q330" i="18"/>
  <c r="R329" i="18"/>
  <c r="Q329" i="18"/>
  <c r="R328" i="18"/>
  <c r="Q328" i="18"/>
  <c r="R327" i="18"/>
  <c r="Q327" i="18"/>
  <c r="R326" i="18"/>
  <c r="Q326" i="18"/>
  <c r="R325" i="18"/>
  <c r="Q325" i="18"/>
  <c r="R324" i="18"/>
  <c r="Q324" i="18"/>
  <c r="R323" i="18"/>
  <c r="Q323" i="18"/>
  <c r="R322" i="18"/>
  <c r="Q322" i="18"/>
  <c r="R321" i="18"/>
  <c r="Q321" i="18"/>
  <c r="R320" i="18"/>
  <c r="Q320" i="18"/>
  <c r="R319" i="18"/>
  <c r="Q319" i="18"/>
  <c r="R318" i="18"/>
  <c r="Q318" i="18"/>
  <c r="R317" i="18"/>
  <c r="Q317" i="18"/>
  <c r="R316" i="18"/>
  <c r="Q316" i="18"/>
  <c r="R315" i="18"/>
  <c r="Q315" i="18"/>
  <c r="R314" i="18"/>
  <c r="Q314" i="18"/>
  <c r="R313" i="18"/>
  <c r="Q313" i="18"/>
  <c r="R312" i="18"/>
  <c r="Q312" i="18"/>
  <c r="R311" i="18"/>
  <c r="Q311" i="18"/>
  <c r="R310" i="18"/>
  <c r="Q310" i="18"/>
  <c r="R309" i="18"/>
  <c r="Q309" i="18"/>
  <c r="R308" i="18"/>
  <c r="Q308" i="18"/>
  <c r="R307" i="18"/>
  <c r="Q307" i="18"/>
  <c r="R306" i="18"/>
  <c r="Q306" i="18"/>
  <c r="R305" i="18"/>
  <c r="Q305" i="18"/>
  <c r="R304" i="18"/>
  <c r="Q304" i="18"/>
  <c r="R303" i="18"/>
  <c r="Q303" i="18"/>
  <c r="R302" i="18"/>
  <c r="Q302" i="18"/>
  <c r="R301" i="18"/>
  <c r="Q301" i="18"/>
  <c r="R300" i="18"/>
  <c r="Q300" i="18"/>
  <c r="R299" i="18"/>
  <c r="Q299" i="18"/>
  <c r="R298" i="18"/>
  <c r="Q298" i="18"/>
  <c r="R297" i="18"/>
  <c r="Q297" i="18"/>
  <c r="R296" i="18"/>
  <c r="Q296" i="18"/>
  <c r="R295" i="18"/>
  <c r="Q295" i="18"/>
  <c r="R294" i="18"/>
  <c r="Q294" i="18"/>
  <c r="R293" i="18"/>
  <c r="Q293" i="18"/>
  <c r="R292" i="18"/>
  <c r="Q292" i="18"/>
  <c r="R291" i="18"/>
  <c r="Q291" i="18"/>
  <c r="R290" i="18"/>
  <c r="Q290" i="18"/>
  <c r="R289" i="18"/>
  <c r="Q289" i="18"/>
  <c r="R288" i="18"/>
  <c r="Q288" i="18"/>
  <c r="R287" i="18"/>
  <c r="Q287" i="18"/>
  <c r="R286" i="18"/>
  <c r="Q286" i="18"/>
  <c r="R285" i="18"/>
  <c r="Q285" i="18"/>
  <c r="R284" i="18"/>
  <c r="Q284" i="18"/>
  <c r="R283" i="18"/>
  <c r="Q283" i="18"/>
  <c r="R282" i="18"/>
  <c r="Q282" i="18"/>
  <c r="R281" i="18"/>
  <c r="Q281" i="18"/>
  <c r="R280" i="18"/>
  <c r="Q280" i="18"/>
  <c r="R279" i="18"/>
  <c r="Q279" i="18"/>
  <c r="R278" i="18"/>
  <c r="Q278" i="18"/>
  <c r="R277" i="18"/>
  <c r="Q277" i="18"/>
  <c r="R276" i="18"/>
  <c r="Q276" i="18"/>
  <c r="R275" i="18"/>
  <c r="Q275" i="18"/>
  <c r="R274" i="18"/>
  <c r="Q274" i="18"/>
  <c r="R273" i="18"/>
  <c r="Q273" i="18"/>
  <c r="R272" i="18"/>
  <c r="Q272" i="18"/>
  <c r="R271" i="18"/>
  <c r="Q271" i="18"/>
  <c r="R270" i="18"/>
  <c r="Q270" i="18"/>
  <c r="R269" i="18"/>
  <c r="Q269" i="18"/>
  <c r="R268" i="18"/>
  <c r="Q268" i="18"/>
  <c r="R267" i="18"/>
  <c r="Q267" i="18"/>
  <c r="R266" i="18"/>
  <c r="Q266" i="18"/>
  <c r="R265" i="18"/>
  <c r="Q265" i="18"/>
  <c r="R264" i="18"/>
  <c r="Q264" i="18"/>
  <c r="R263" i="18"/>
  <c r="Q263" i="18"/>
  <c r="R262" i="18"/>
  <c r="Q262" i="18"/>
  <c r="R261" i="18"/>
  <c r="Q261" i="18"/>
  <c r="R260" i="18"/>
  <c r="Q260" i="18"/>
  <c r="R259" i="18"/>
  <c r="Q259" i="18"/>
  <c r="R258" i="18"/>
  <c r="Q258" i="18"/>
  <c r="R257" i="18"/>
  <c r="Q257" i="18"/>
  <c r="R256" i="18"/>
  <c r="Q256" i="18"/>
  <c r="R255" i="18"/>
  <c r="Q255" i="18"/>
  <c r="R254" i="18"/>
  <c r="Q254" i="18"/>
  <c r="R253" i="18"/>
  <c r="Q253" i="18"/>
  <c r="R252" i="18"/>
  <c r="Q252" i="18"/>
  <c r="R251" i="18"/>
  <c r="Q251" i="18"/>
  <c r="R250" i="18"/>
  <c r="Q250" i="18"/>
  <c r="R249" i="18"/>
  <c r="Q249" i="18"/>
  <c r="R248" i="18"/>
  <c r="Q248" i="18"/>
  <c r="R247" i="18"/>
  <c r="Q247" i="18"/>
  <c r="R246" i="18"/>
  <c r="Q246" i="18"/>
  <c r="R245" i="18"/>
  <c r="Q245" i="18"/>
  <c r="R244" i="18"/>
  <c r="Q244" i="18"/>
  <c r="R243" i="18"/>
  <c r="Q243" i="18"/>
  <c r="R242" i="18"/>
  <c r="Q242" i="18"/>
  <c r="R241" i="18"/>
  <c r="Q241" i="18"/>
  <c r="R240" i="18"/>
  <c r="Q240" i="18"/>
  <c r="R239" i="18"/>
  <c r="Q239" i="18"/>
  <c r="R238" i="18"/>
  <c r="Q238" i="18"/>
  <c r="R237" i="18"/>
  <c r="Q237" i="18"/>
  <c r="R236" i="18"/>
  <c r="Q236" i="18"/>
  <c r="R235" i="18"/>
  <c r="Q235" i="18"/>
  <c r="R234" i="18"/>
  <c r="Q234" i="18"/>
  <c r="R233" i="18"/>
  <c r="Q233" i="18"/>
  <c r="R232" i="18"/>
  <c r="Q232" i="18"/>
  <c r="R231" i="18"/>
  <c r="Q231" i="18"/>
  <c r="R230" i="18"/>
  <c r="Q230" i="18"/>
  <c r="R229" i="18"/>
  <c r="Q229" i="18"/>
  <c r="R228" i="18"/>
  <c r="Q228" i="18"/>
  <c r="R227" i="18"/>
  <c r="Q227" i="18"/>
  <c r="R226" i="18"/>
  <c r="Q226" i="18"/>
  <c r="R225" i="18"/>
  <c r="Q225" i="18"/>
  <c r="R224" i="18"/>
  <c r="Q224" i="18"/>
  <c r="R223" i="18"/>
  <c r="Q223" i="18"/>
  <c r="R222" i="18"/>
  <c r="Q222" i="18"/>
  <c r="R221" i="18"/>
  <c r="Q221" i="18"/>
  <c r="R220" i="18"/>
  <c r="Q220" i="18"/>
  <c r="R219" i="18"/>
  <c r="Q219" i="18"/>
  <c r="R218" i="18"/>
  <c r="Q218" i="18"/>
  <c r="R217" i="18"/>
  <c r="Q217" i="18"/>
  <c r="R216" i="18"/>
  <c r="Q216" i="18"/>
  <c r="R215" i="18"/>
  <c r="Q215" i="18"/>
  <c r="R214" i="18"/>
  <c r="Q214" i="18"/>
  <c r="R213" i="18"/>
  <c r="Q213" i="18"/>
  <c r="R212" i="18"/>
  <c r="Q212" i="18"/>
  <c r="R211" i="18"/>
  <c r="Q211" i="18"/>
  <c r="R210" i="18"/>
  <c r="Q210" i="18"/>
  <c r="R209" i="18"/>
  <c r="Q209" i="18"/>
  <c r="R208" i="18"/>
  <c r="Q208" i="18"/>
  <c r="R207" i="18"/>
  <c r="Q207" i="18"/>
  <c r="R206" i="18"/>
  <c r="Q206" i="18"/>
  <c r="R205" i="18"/>
  <c r="Q205" i="18"/>
  <c r="R204" i="18"/>
  <c r="Q204" i="18"/>
  <c r="R203" i="18"/>
  <c r="Q203" i="18"/>
  <c r="R202" i="18"/>
  <c r="Q202" i="18"/>
  <c r="R201" i="18"/>
  <c r="Q201" i="18"/>
  <c r="R200" i="18"/>
  <c r="Q200" i="18"/>
  <c r="R199" i="18"/>
  <c r="Q199" i="18"/>
  <c r="R198" i="18"/>
  <c r="Q198" i="18"/>
  <c r="R197" i="18"/>
  <c r="Q197" i="18"/>
  <c r="R196" i="18"/>
  <c r="Q196" i="18"/>
  <c r="R195" i="18"/>
  <c r="Q195" i="18"/>
  <c r="R194" i="18"/>
  <c r="Q194" i="18"/>
  <c r="R193" i="18"/>
  <c r="Q193" i="18"/>
  <c r="R192" i="18"/>
  <c r="Q192" i="18"/>
  <c r="R191" i="18"/>
  <c r="Q191" i="18"/>
  <c r="R190" i="18"/>
  <c r="Q190" i="18"/>
  <c r="R189" i="18"/>
  <c r="Q189" i="18"/>
  <c r="R188" i="18"/>
  <c r="Q188" i="18"/>
  <c r="R187" i="18"/>
  <c r="Q187" i="18"/>
  <c r="R186" i="18"/>
  <c r="Q186" i="18"/>
  <c r="R185" i="18"/>
  <c r="Q185" i="18"/>
  <c r="R184" i="18"/>
  <c r="Q184" i="18"/>
  <c r="R183" i="18"/>
  <c r="Q183" i="18"/>
  <c r="R182" i="18"/>
  <c r="Q182" i="18"/>
  <c r="R181" i="18"/>
  <c r="Q181" i="18"/>
  <c r="R180" i="18"/>
  <c r="Q180" i="18"/>
  <c r="R179" i="18"/>
  <c r="Q179" i="18"/>
  <c r="R178" i="18"/>
  <c r="Q178" i="18"/>
  <c r="R177" i="18"/>
  <c r="Q177" i="18"/>
  <c r="R176" i="18"/>
  <c r="Q176" i="18"/>
  <c r="R175" i="18"/>
  <c r="Q175" i="18"/>
  <c r="R174" i="18"/>
  <c r="Q174" i="18"/>
  <c r="R173" i="18"/>
  <c r="Q173" i="18"/>
  <c r="R172" i="18"/>
  <c r="Q172" i="18"/>
  <c r="R171" i="18"/>
  <c r="Q171" i="18"/>
  <c r="R170" i="18"/>
  <c r="Q170" i="18"/>
  <c r="R169" i="18"/>
  <c r="Q169" i="18"/>
  <c r="R168" i="18"/>
  <c r="Q168" i="18"/>
  <c r="R167" i="18"/>
  <c r="Q167" i="18"/>
  <c r="R166" i="18"/>
  <c r="Q166" i="18"/>
  <c r="R165" i="18"/>
  <c r="Q165" i="18"/>
  <c r="R164" i="18"/>
  <c r="Q164" i="18"/>
  <c r="R163" i="18"/>
  <c r="Q163" i="18"/>
  <c r="R162" i="18"/>
  <c r="Q162" i="18"/>
  <c r="R161" i="18"/>
  <c r="Q161" i="18"/>
  <c r="R160" i="18"/>
  <c r="Q160" i="18"/>
  <c r="R159" i="18"/>
  <c r="Q159" i="18"/>
  <c r="R158" i="18"/>
  <c r="Q158" i="18"/>
  <c r="R157" i="18"/>
  <c r="Q157" i="18"/>
  <c r="R156" i="18"/>
  <c r="Q156" i="18"/>
  <c r="R155" i="18"/>
  <c r="Q155" i="18"/>
  <c r="R154" i="18"/>
  <c r="Q154" i="18"/>
  <c r="R153" i="18"/>
  <c r="Q153" i="18"/>
  <c r="R152" i="18"/>
  <c r="Q152" i="18"/>
  <c r="R151" i="18"/>
  <c r="Q151" i="18"/>
  <c r="R150" i="18"/>
  <c r="Q150" i="18"/>
  <c r="R149" i="18"/>
  <c r="Q149" i="18"/>
  <c r="R148" i="18"/>
  <c r="Q148" i="18"/>
  <c r="R147" i="18"/>
  <c r="Q147" i="18"/>
  <c r="R146" i="18"/>
  <c r="Q146" i="18"/>
  <c r="R145" i="18"/>
  <c r="Q145" i="18"/>
  <c r="R144" i="18"/>
  <c r="Q144" i="18"/>
  <c r="R143" i="18"/>
  <c r="Q143" i="18"/>
  <c r="R142" i="18"/>
  <c r="Q142" i="18"/>
  <c r="R141" i="18"/>
  <c r="Q141" i="18"/>
  <c r="R140" i="18"/>
  <c r="Q140" i="18"/>
  <c r="R139" i="18"/>
  <c r="Q139" i="18"/>
  <c r="R138" i="18"/>
  <c r="Q138" i="18"/>
  <c r="R137" i="18"/>
  <c r="Q137" i="18"/>
  <c r="R136" i="18"/>
  <c r="Q136" i="18"/>
  <c r="R135" i="18"/>
  <c r="Q135" i="18"/>
  <c r="R134" i="18"/>
  <c r="Q134" i="18"/>
  <c r="R133" i="18"/>
  <c r="Q133" i="18"/>
  <c r="R132" i="18"/>
  <c r="Q132" i="18"/>
  <c r="R131" i="18"/>
  <c r="Q131" i="18"/>
  <c r="R130" i="18"/>
  <c r="Q130" i="18"/>
  <c r="R129" i="18"/>
  <c r="Q129" i="18"/>
  <c r="R128" i="18"/>
  <c r="Q128" i="18"/>
  <c r="R127" i="18"/>
  <c r="Q127" i="18"/>
  <c r="R126" i="18"/>
  <c r="Q126" i="18"/>
  <c r="R125" i="18"/>
  <c r="Q125" i="18"/>
  <c r="R124" i="18"/>
  <c r="Q124" i="18"/>
  <c r="R123" i="18"/>
  <c r="Q123" i="18"/>
  <c r="R122" i="18"/>
  <c r="Q122" i="18"/>
  <c r="R121" i="18"/>
  <c r="Q121" i="18"/>
  <c r="R120" i="18"/>
  <c r="Q120" i="18"/>
  <c r="R119" i="18"/>
  <c r="Q119" i="18"/>
  <c r="R118" i="18"/>
  <c r="Q118" i="18"/>
  <c r="R117" i="18"/>
  <c r="Q117" i="18"/>
  <c r="R116" i="18"/>
  <c r="Q116" i="18"/>
  <c r="R115" i="18"/>
  <c r="Q115" i="18"/>
  <c r="R114" i="18"/>
  <c r="Q114" i="18"/>
  <c r="R113" i="18"/>
  <c r="Q113" i="18"/>
  <c r="R112" i="18"/>
  <c r="Q112" i="18"/>
  <c r="R111" i="18"/>
  <c r="Q111" i="18"/>
  <c r="R110" i="18"/>
  <c r="Q110" i="18"/>
  <c r="R109" i="18"/>
  <c r="Q109" i="18"/>
  <c r="R108" i="18"/>
  <c r="Q108" i="18"/>
  <c r="R107" i="18"/>
  <c r="Q107" i="18"/>
  <c r="R106" i="18"/>
  <c r="Q106" i="18"/>
  <c r="R105" i="18"/>
  <c r="Q105" i="18"/>
  <c r="R104" i="18"/>
  <c r="Q104" i="18"/>
  <c r="R103" i="18"/>
  <c r="Q103" i="18"/>
  <c r="R102" i="18"/>
  <c r="Q102" i="18"/>
  <c r="R101" i="18"/>
  <c r="Q101" i="18"/>
  <c r="R100" i="18"/>
  <c r="Q100" i="18"/>
  <c r="R99" i="18"/>
  <c r="Q99" i="18"/>
  <c r="R98" i="18"/>
  <c r="Q98" i="18"/>
  <c r="R97" i="18"/>
  <c r="Q97" i="18"/>
  <c r="R96" i="18"/>
  <c r="Q96" i="18"/>
  <c r="R95" i="18"/>
  <c r="Q95" i="18"/>
  <c r="R94" i="18"/>
  <c r="Q94" i="18"/>
  <c r="R93" i="18"/>
  <c r="Q93" i="18"/>
  <c r="R92" i="18"/>
  <c r="Q92" i="18"/>
  <c r="R91" i="18"/>
  <c r="Q91" i="18"/>
  <c r="R90" i="18"/>
  <c r="Q90" i="18"/>
  <c r="R89" i="18"/>
  <c r="Q89" i="18"/>
  <c r="R88" i="18"/>
  <c r="Q88" i="18"/>
  <c r="R87" i="18"/>
  <c r="Q87" i="18"/>
  <c r="R86" i="18"/>
  <c r="Q86" i="18"/>
  <c r="R85" i="18"/>
  <c r="Q85" i="18"/>
  <c r="R84" i="18"/>
  <c r="Q84" i="18"/>
  <c r="R83" i="18"/>
  <c r="Q83" i="18"/>
  <c r="R82" i="18"/>
  <c r="Q82" i="18"/>
  <c r="R81" i="18"/>
  <c r="Q81" i="18"/>
  <c r="R80" i="18"/>
  <c r="Q80" i="18"/>
  <c r="R79" i="18"/>
  <c r="Q79" i="18"/>
  <c r="R78" i="18"/>
  <c r="Q78" i="18"/>
  <c r="R77" i="18"/>
  <c r="Q77" i="18"/>
  <c r="R76" i="18"/>
  <c r="Q76" i="18"/>
  <c r="R75" i="18"/>
  <c r="Q75" i="18"/>
  <c r="R74" i="18"/>
  <c r="Q74" i="18"/>
  <c r="R73" i="18"/>
  <c r="Q73" i="18"/>
  <c r="R72" i="18"/>
  <c r="Q72" i="18"/>
  <c r="R71" i="18"/>
  <c r="Q71" i="18"/>
  <c r="R70" i="18"/>
  <c r="Q70" i="18"/>
  <c r="R69" i="18"/>
  <c r="Q69" i="18"/>
  <c r="R68" i="18"/>
  <c r="Q68" i="18"/>
  <c r="R67" i="18"/>
  <c r="Q67" i="18"/>
  <c r="R66" i="18"/>
  <c r="Q66" i="18"/>
  <c r="R65" i="18"/>
  <c r="Q65" i="18"/>
  <c r="R64" i="18"/>
  <c r="Q64" i="18"/>
  <c r="R63" i="18"/>
  <c r="Q63" i="18"/>
  <c r="R62" i="18"/>
  <c r="Q62" i="18"/>
  <c r="R61" i="18"/>
  <c r="Q61" i="18"/>
  <c r="R60" i="18"/>
  <c r="Q60" i="18"/>
  <c r="R59" i="18"/>
  <c r="Q59" i="18"/>
  <c r="R58" i="18"/>
  <c r="Q58" i="18"/>
  <c r="R57" i="18"/>
  <c r="Q57" i="18"/>
  <c r="R56" i="18"/>
  <c r="Q56" i="18"/>
  <c r="R55" i="18"/>
  <c r="Q55" i="18"/>
  <c r="R54" i="18"/>
  <c r="Q54" i="18"/>
  <c r="R53" i="18"/>
  <c r="Q53" i="18"/>
  <c r="R52" i="18"/>
  <c r="Q52" i="18"/>
  <c r="R51" i="18"/>
  <c r="Q51" i="18"/>
  <c r="R50" i="18"/>
  <c r="Q50" i="18"/>
  <c r="R49" i="18"/>
  <c r="Q49" i="18"/>
  <c r="R48" i="18"/>
  <c r="Q48" i="18"/>
  <c r="R47" i="18"/>
  <c r="Q47" i="18"/>
  <c r="R46" i="18"/>
  <c r="Q46" i="18"/>
  <c r="R45" i="18"/>
  <c r="Q45" i="18"/>
  <c r="R44" i="18"/>
  <c r="Q44" i="18"/>
  <c r="R43" i="18"/>
  <c r="Q43" i="18"/>
  <c r="R42" i="18"/>
  <c r="Q42" i="18"/>
  <c r="R41" i="18"/>
  <c r="Q41" i="18"/>
  <c r="R40" i="18"/>
  <c r="Q40" i="18"/>
  <c r="R39" i="18"/>
  <c r="Q39" i="18"/>
  <c r="R38" i="18"/>
  <c r="Q38" i="18"/>
  <c r="R37" i="18"/>
  <c r="Q37" i="18"/>
  <c r="R36" i="18"/>
  <c r="Q36" i="18"/>
  <c r="R35" i="18"/>
  <c r="Q35" i="18"/>
  <c r="R34" i="18"/>
  <c r="Q34" i="18"/>
  <c r="R33" i="18"/>
  <c r="Q33" i="18"/>
  <c r="R32" i="18"/>
  <c r="Q32" i="18"/>
  <c r="R31" i="18"/>
  <c r="Q31" i="18"/>
  <c r="R30" i="18"/>
  <c r="Q30" i="18"/>
  <c r="R29" i="18"/>
  <c r="Q29" i="18"/>
  <c r="R28" i="18"/>
  <c r="Q28" i="18"/>
  <c r="R27" i="18"/>
  <c r="Q27" i="18"/>
  <c r="R26" i="18"/>
  <c r="Q26" i="18"/>
  <c r="R25" i="18"/>
  <c r="Q25" i="18"/>
  <c r="R24" i="18"/>
  <c r="Q24" i="18"/>
  <c r="R23" i="18"/>
  <c r="Q23" i="18"/>
  <c r="R22" i="18"/>
  <c r="Q22" i="18"/>
  <c r="R21" i="18"/>
  <c r="Q21" i="18"/>
  <c r="R20" i="18"/>
  <c r="Q20" i="18"/>
  <c r="R19" i="18"/>
  <c r="Q19" i="18"/>
  <c r="R18" i="18"/>
  <c r="Q18" i="18"/>
  <c r="R17" i="18"/>
  <c r="Q17" i="18"/>
  <c r="R16" i="18"/>
  <c r="Q16" i="18"/>
  <c r="I16" i="18"/>
  <c r="H16" i="18"/>
  <c r="B16" i="18"/>
  <c r="R15" i="18"/>
  <c r="Q15" i="18"/>
  <c r="I15" i="18"/>
  <c r="H15" i="18"/>
  <c r="J15" i="18" s="1"/>
  <c r="B15" i="18"/>
  <c r="R14" i="18"/>
  <c r="Q14" i="18"/>
  <c r="I14" i="18"/>
  <c r="H14" i="18"/>
  <c r="J14" i="18" s="1"/>
  <c r="B14" i="18"/>
  <c r="R13" i="18"/>
  <c r="Q13" i="18"/>
  <c r="J13" i="18"/>
  <c r="I13" i="18"/>
  <c r="H13" i="18"/>
  <c r="B13" i="18"/>
  <c r="R12" i="18"/>
  <c r="Q12" i="18"/>
  <c r="I12" i="18"/>
  <c r="H12" i="18"/>
  <c r="J12" i="18" s="1"/>
  <c r="B12" i="18"/>
  <c r="R11" i="18"/>
  <c r="Q11" i="18"/>
  <c r="I11" i="18"/>
  <c r="H11" i="18"/>
  <c r="J11" i="18" s="1"/>
  <c r="B11" i="18"/>
  <c r="R10" i="18"/>
  <c r="Q10" i="18"/>
  <c r="I10" i="18"/>
  <c r="H10" i="18"/>
  <c r="J10" i="18" s="1"/>
  <c r="B10" i="18"/>
  <c r="R9" i="18"/>
  <c r="Q9" i="18"/>
  <c r="N9" i="18"/>
  <c r="M9" i="18"/>
  <c r="I9" i="18"/>
  <c r="H9" i="18"/>
  <c r="J9" i="18" s="1"/>
  <c r="B9" i="18"/>
  <c r="R8" i="18"/>
  <c r="Q8" i="18"/>
  <c r="I8" i="18"/>
  <c r="H8" i="18"/>
  <c r="J8" i="18" s="1"/>
  <c r="B8" i="18"/>
  <c r="R7" i="18"/>
  <c r="Q7" i="18"/>
  <c r="I7" i="18"/>
  <c r="H7" i="18"/>
  <c r="J7" i="18" s="1"/>
  <c r="B7" i="18"/>
  <c r="R6" i="18"/>
  <c r="Q6" i="18"/>
  <c r="I6" i="18"/>
  <c r="H6" i="18"/>
  <c r="B6" i="18"/>
  <c r="R5" i="18"/>
  <c r="Q5" i="18"/>
  <c r="I5" i="18"/>
  <c r="J5" i="18" s="1"/>
  <c r="H5" i="18"/>
  <c r="B5" i="18"/>
  <c r="S6" i="9"/>
  <c r="S7" i="9"/>
  <c r="S8" i="9"/>
  <c r="S9" i="9"/>
  <c r="S10" i="9"/>
  <c r="S11" i="9"/>
  <c r="S12" i="9"/>
  <c r="S13" i="9"/>
  <c r="S14" i="9"/>
  <c r="S15" i="9"/>
  <c r="S16" i="9"/>
  <c r="S17" i="9"/>
  <c r="U17" i="9" s="1"/>
  <c r="S18" i="9"/>
  <c r="U18" i="9" s="1"/>
  <c r="S19" i="9"/>
  <c r="S20" i="9"/>
  <c r="U20" i="9" s="1"/>
  <c r="S21" i="9"/>
  <c r="U21" i="9" s="1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U255" i="9" s="1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U296" i="9" s="1"/>
  <c r="S297" i="9"/>
  <c r="S298" i="9"/>
  <c r="S299" i="9"/>
  <c r="S300" i="9"/>
  <c r="S301" i="9"/>
  <c r="S302" i="9"/>
  <c r="S303" i="9"/>
  <c r="S304" i="9"/>
  <c r="S305" i="9"/>
  <c r="S306" i="9"/>
  <c r="U306" i="9" s="1"/>
  <c r="S307" i="9"/>
  <c r="S308" i="9"/>
  <c r="S309" i="9"/>
  <c r="S310" i="9"/>
  <c r="S311" i="9"/>
  <c r="S312" i="9"/>
  <c r="S313" i="9"/>
  <c r="S314" i="9"/>
  <c r="S315" i="9"/>
  <c r="S316" i="9"/>
  <c r="S317" i="9"/>
  <c r="S318" i="9"/>
  <c r="U318" i="9" s="1"/>
  <c r="S319" i="9"/>
  <c r="S320" i="9"/>
  <c r="S321" i="9"/>
  <c r="S322" i="9"/>
  <c r="S323" i="9"/>
  <c r="S324" i="9"/>
  <c r="S325" i="9"/>
  <c r="S326" i="9"/>
  <c r="S327" i="9"/>
  <c r="U327" i="9" s="1"/>
  <c r="S328" i="9"/>
  <c r="U328" i="9" s="1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5" i="9"/>
  <c r="R5" i="9"/>
  <c r="Q5" i="9"/>
  <c r="N9" i="9"/>
  <c r="M9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5" i="9"/>
  <c r="U150" i="9"/>
  <c r="U187" i="9"/>
  <c r="U120" i="9"/>
  <c r="U142" i="9"/>
  <c r="U143" i="9"/>
  <c r="U186" i="9"/>
  <c r="U208" i="9"/>
  <c r="U252" i="9"/>
  <c r="X65" i="17"/>
  <c r="X173" i="17"/>
  <c r="X220" i="17"/>
  <c r="X221" i="17"/>
  <c r="X261" i="17"/>
  <c r="X264" i="17"/>
  <c r="X265" i="17"/>
  <c r="X266" i="17"/>
  <c r="X267" i="17"/>
  <c r="U14" i="17"/>
  <c r="U15" i="17"/>
  <c r="U16" i="17"/>
  <c r="U17" i="17"/>
  <c r="U18" i="17"/>
  <c r="U34" i="17"/>
  <c r="U35" i="17"/>
  <c r="U36" i="17"/>
  <c r="U37" i="17"/>
  <c r="U38" i="17"/>
  <c r="U39" i="17"/>
  <c r="U79" i="17"/>
  <c r="U84" i="17"/>
  <c r="U147" i="17"/>
  <c r="U148" i="17"/>
  <c r="U149" i="17"/>
  <c r="U150" i="17"/>
  <c r="U166" i="17"/>
  <c r="U167" i="17"/>
  <c r="U168" i="17"/>
  <c r="U169" i="17"/>
  <c r="U170" i="17"/>
  <c r="U171" i="17"/>
  <c r="U216" i="17"/>
  <c r="U232" i="17"/>
  <c r="U233" i="17"/>
  <c r="U234" i="17"/>
  <c r="U237" i="17"/>
  <c r="U238" i="17"/>
  <c r="U254" i="17"/>
  <c r="U301" i="17"/>
  <c r="U302" i="17"/>
  <c r="U303" i="17"/>
  <c r="U348" i="17"/>
  <c r="U364" i="17"/>
  <c r="U365" i="17"/>
  <c r="U366" i="17"/>
  <c r="U369" i="17"/>
  <c r="U370" i="17"/>
  <c r="B6" i="17"/>
  <c r="B7" i="17"/>
  <c r="B8" i="17"/>
  <c r="B9" i="17"/>
  <c r="B10" i="17"/>
  <c r="B11" i="17"/>
  <c r="B12" i="17"/>
  <c r="B13" i="17"/>
  <c r="B14" i="17"/>
  <c r="B15" i="17"/>
  <c r="B16" i="17"/>
  <c r="B5" i="17"/>
  <c r="E6" i="17"/>
  <c r="E7" i="17"/>
  <c r="E8" i="17"/>
  <c r="E9" i="17"/>
  <c r="E10" i="17"/>
  <c r="E11" i="17"/>
  <c r="E12" i="17"/>
  <c r="E13" i="17"/>
  <c r="E14" i="17"/>
  <c r="E15" i="17"/>
  <c r="E16" i="17"/>
  <c r="E5" i="17"/>
  <c r="Y370" i="17"/>
  <c r="V370" i="17"/>
  <c r="Y369" i="17"/>
  <c r="V369" i="17"/>
  <c r="Y368" i="17"/>
  <c r="V368" i="17"/>
  <c r="Y367" i="17"/>
  <c r="V367" i="17"/>
  <c r="Y366" i="17"/>
  <c r="V366" i="17"/>
  <c r="Y365" i="17"/>
  <c r="V365" i="17"/>
  <c r="Y364" i="17"/>
  <c r="V364" i="17"/>
  <c r="Y363" i="17"/>
  <c r="V363" i="17"/>
  <c r="Y362" i="17"/>
  <c r="V362" i="17"/>
  <c r="Y361" i="17"/>
  <c r="V361" i="17"/>
  <c r="Y360" i="17"/>
  <c r="V360" i="17"/>
  <c r="Y359" i="17"/>
  <c r="V359" i="17"/>
  <c r="Y358" i="17"/>
  <c r="V358" i="17"/>
  <c r="Y357" i="17"/>
  <c r="V357" i="17"/>
  <c r="Y356" i="17"/>
  <c r="V356" i="17"/>
  <c r="Y355" i="17"/>
  <c r="V355" i="17"/>
  <c r="Y354" i="17"/>
  <c r="V354" i="17"/>
  <c r="Y353" i="17"/>
  <c r="V353" i="17"/>
  <c r="Y352" i="17"/>
  <c r="V352" i="17"/>
  <c r="Y351" i="17"/>
  <c r="V351" i="17"/>
  <c r="Y350" i="17"/>
  <c r="V350" i="17"/>
  <c r="Y349" i="17"/>
  <c r="V349" i="17"/>
  <c r="Y348" i="17"/>
  <c r="V348" i="17"/>
  <c r="Y347" i="17"/>
  <c r="V347" i="17"/>
  <c r="Y346" i="17"/>
  <c r="V346" i="17"/>
  <c r="Y345" i="17"/>
  <c r="V345" i="17"/>
  <c r="Y344" i="17"/>
  <c r="V344" i="17"/>
  <c r="Y343" i="17"/>
  <c r="V343" i="17"/>
  <c r="Y342" i="17"/>
  <c r="V342" i="17"/>
  <c r="Y341" i="17"/>
  <c r="V341" i="17"/>
  <c r="Y340" i="17"/>
  <c r="V340" i="17"/>
  <c r="Y339" i="17"/>
  <c r="V339" i="17"/>
  <c r="Y338" i="17"/>
  <c r="V338" i="17"/>
  <c r="Y337" i="17"/>
  <c r="V337" i="17"/>
  <c r="Y336" i="17"/>
  <c r="V336" i="17"/>
  <c r="Y335" i="17"/>
  <c r="V335" i="17"/>
  <c r="Y334" i="17"/>
  <c r="V334" i="17"/>
  <c r="Y333" i="17"/>
  <c r="V333" i="17"/>
  <c r="Y332" i="17"/>
  <c r="V332" i="17"/>
  <c r="Y331" i="17"/>
  <c r="V331" i="17"/>
  <c r="Y330" i="17"/>
  <c r="V330" i="17"/>
  <c r="Y329" i="17"/>
  <c r="V329" i="17"/>
  <c r="Y328" i="17"/>
  <c r="V328" i="17"/>
  <c r="Y327" i="17"/>
  <c r="V327" i="17"/>
  <c r="Y326" i="17"/>
  <c r="V326" i="17"/>
  <c r="Y325" i="17"/>
  <c r="V325" i="17"/>
  <c r="Y324" i="17"/>
  <c r="V324" i="17"/>
  <c r="Y323" i="17"/>
  <c r="V323" i="17"/>
  <c r="Y322" i="17"/>
  <c r="V322" i="17"/>
  <c r="Y321" i="17"/>
  <c r="V321" i="17"/>
  <c r="Y320" i="17"/>
  <c r="V320" i="17"/>
  <c r="Y319" i="17"/>
  <c r="V319" i="17"/>
  <c r="Y318" i="17"/>
  <c r="V318" i="17"/>
  <c r="Y317" i="17"/>
  <c r="V317" i="17"/>
  <c r="Y316" i="17"/>
  <c r="V316" i="17"/>
  <c r="Y315" i="17"/>
  <c r="V315" i="17"/>
  <c r="Y314" i="17"/>
  <c r="V314" i="17"/>
  <c r="Y313" i="17"/>
  <c r="V313" i="17"/>
  <c r="Y312" i="17"/>
  <c r="V312" i="17"/>
  <c r="Y311" i="17"/>
  <c r="V311" i="17"/>
  <c r="Y310" i="17"/>
  <c r="V310" i="17"/>
  <c r="Y309" i="17"/>
  <c r="V309" i="17"/>
  <c r="Y308" i="17"/>
  <c r="V308" i="17"/>
  <c r="Y307" i="17"/>
  <c r="V307" i="17"/>
  <c r="Y306" i="17"/>
  <c r="V306" i="17"/>
  <c r="Y305" i="17"/>
  <c r="V305" i="17"/>
  <c r="Y304" i="17"/>
  <c r="V304" i="17"/>
  <c r="Y303" i="17"/>
  <c r="V303" i="17"/>
  <c r="Y302" i="17"/>
  <c r="V302" i="17"/>
  <c r="Y301" i="17"/>
  <c r="V301" i="17"/>
  <c r="Y300" i="17"/>
  <c r="V300" i="17"/>
  <c r="Y299" i="17"/>
  <c r="V299" i="17"/>
  <c r="Y298" i="17"/>
  <c r="V298" i="17"/>
  <c r="Y297" i="17"/>
  <c r="V297" i="17"/>
  <c r="Y296" i="17"/>
  <c r="V296" i="17"/>
  <c r="Y295" i="17"/>
  <c r="V295" i="17"/>
  <c r="Y294" i="17"/>
  <c r="V294" i="17"/>
  <c r="Y293" i="17"/>
  <c r="V293" i="17"/>
  <c r="Y292" i="17"/>
  <c r="V292" i="17"/>
  <c r="Y291" i="17"/>
  <c r="V291" i="17"/>
  <c r="Y290" i="17"/>
  <c r="V290" i="17"/>
  <c r="Y289" i="17"/>
  <c r="V289" i="17"/>
  <c r="Y288" i="17"/>
  <c r="V288" i="17"/>
  <c r="Y287" i="17"/>
  <c r="V287" i="17"/>
  <c r="Y286" i="17"/>
  <c r="V286" i="17"/>
  <c r="Y285" i="17"/>
  <c r="V285" i="17"/>
  <c r="Y284" i="17"/>
  <c r="V284" i="17"/>
  <c r="Y283" i="17"/>
  <c r="V283" i="17"/>
  <c r="Y282" i="17"/>
  <c r="V282" i="17"/>
  <c r="Y281" i="17"/>
  <c r="V281" i="17"/>
  <c r="Y280" i="17"/>
  <c r="V280" i="17"/>
  <c r="Y279" i="17"/>
  <c r="V279" i="17"/>
  <c r="Y278" i="17"/>
  <c r="V278" i="17"/>
  <c r="Y277" i="17"/>
  <c r="V277" i="17"/>
  <c r="Y276" i="17"/>
  <c r="V276" i="17"/>
  <c r="Y275" i="17"/>
  <c r="V275" i="17"/>
  <c r="Y274" i="17"/>
  <c r="V274" i="17"/>
  <c r="Y273" i="17"/>
  <c r="V273" i="17"/>
  <c r="Y272" i="17"/>
  <c r="V272" i="17"/>
  <c r="Y271" i="17"/>
  <c r="V271" i="17"/>
  <c r="Y270" i="17"/>
  <c r="V270" i="17"/>
  <c r="Y269" i="17"/>
  <c r="V269" i="17"/>
  <c r="Y268" i="17"/>
  <c r="V268" i="17"/>
  <c r="Y267" i="17"/>
  <c r="V267" i="17"/>
  <c r="Y266" i="17"/>
  <c r="V266" i="17"/>
  <c r="Y265" i="17"/>
  <c r="V265" i="17"/>
  <c r="Y264" i="17"/>
  <c r="V264" i="17"/>
  <c r="Y263" i="17"/>
  <c r="V263" i="17"/>
  <c r="Y262" i="17"/>
  <c r="V262" i="17"/>
  <c r="Y261" i="17"/>
  <c r="V261" i="17"/>
  <c r="Y260" i="17"/>
  <c r="V260" i="17"/>
  <c r="Y259" i="17"/>
  <c r="V259" i="17"/>
  <c r="Y258" i="17"/>
  <c r="V258" i="17"/>
  <c r="Y257" i="17"/>
  <c r="V257" i="17"/>
  <c r="Y256" i="17"/>
  <c r="V256" i="17"/>
  <c r="Y255" i="17"/>
  <c r="V255" i="17"/>
  <c r="Y254" i="17"/>
  <c r="V254" i="17"/>
  <c r="Y253" i="17"/>
  <c r="V253" i="17"/>
  <c r="Y252" i="17"/>
  <c r="V252" i="17"/>
  <c r="Y251" i="17"/>
  <c r="V251" i="17"/>
  <c r="Y250" i="17"/>
  <c r="V250" i="17"/>
  <c r="Y249" i="17"/>
  <c r="V249" i="17"/>
  <c r="Y248" i="17"/>
  <c r="V248" i="17"/>
  <c r="Y247" i="17"/>
  <c r="V247" i="17"/>
  <c r="Y246" i="17"/>
  <c r="V246" i="17"/>
  <c r="Y245" i="17"/>
  <c r="V245" i="17"/>
  <c r="Y244" i="17"/>
  <c r="V244" i="17"/>
  <c r="Y243" i="17"/>
  <c r="V243" i="17"/>
  <c r="Y242" i="17"/>
  <c r="V242" i="17"/>
  <c r="Y241" i="17"/>
  <c r="V241" i="17"/>
  <c r="Y240" i="17"/>
  <c r="V240" i="17"/>
  <c r="Y239" i="17"/>
  <c r="V239" i="17"/>
  <c r="Y238" i="17"/>
  <c r="V238" i="17"/>
  <c r="Y237" i="17"/>
  <c r="V237" i="17"/>
  <c r="Y236" i="17"/>
  <c r="V236" i="17"/>
  <c r="Y235" i="17"/>
  <c r="V235" i="17"/>
  <c r="Y234" i="17"/>
  <c r="V234" i="17"/>
  <c r="Y233" i="17"/>
  <c r="V233" i="17"/>
  <c r="Y232" i="17"/>
  <c r="V232" i="17"/>
  <c r="Y231" i="17"/>
  <c r="V231" i="17"/>
  <c r="Y230" i="17"/>
  <c r="V230" i="17"/>
  <c r="Y229" i="17"/>
  <c r="V229" i="17"/>
  <c r="Y228" i="17"/>
  <c r="V228" i="17"/>
  <c r="Y227" i="17"/>
  <c r="V227" i="17"/>
  <c r="Y226" i="17"/>
  <c r="V226" i="17"/>
  <c r="Y225" i="17"/>
  <c r="V225" i="17"/>
  <c r="Y224" i="17"/>
  <c r="V224" i="17"/>
  <c r="Y223" i="17"/>
  <c r="V223" i="17"/>
  <c r="Y222" i="17"/>
  <c r="V222" i="17"/>
  <c r="Y221" i="17"/>
  <c r="V221" i="17"/>
  <c r="Y220" i="17"/>
  <c r="V220" i="17"/>
  <c r="Y219" i="17"/>
  <c r="V219" i="17"/>
  <c r="Y218" i="17"/>
  <c r="V218" i="17"/>
  <c r="Y217" i="17"/>
  <c r="V217" i="17"/>
  <c r="Y216" i="17"/>
  <c r="V216" i="17"/>
  <c r="Y215" i="17"/>
  <c r="V215" i="17"/>
  <c r="Y214" i="17"/>
  <c r="V214" i="17"/>
  <c r="Y213" i="17"/>
  <c r="V213" i="17"/>
  <c r="Y212" i="17"/>
  <c r="V212" i="17"/>
  <c r="Y211" i="17"/>
  <c r="V211" i="17"/>
  <c r="Y210" i="17"/>
  <c r="V210" i="17"/>
  <c r="Y209" i="17"/>
  <c r="V209" i="17"/>
  <c r="Y208" i="17"/>
  <c r="V208" i="17"/>
  <c r="Y207" i="17"/>
  <c r="V207" i="17"/>
  <c r="Y206" i="17"/>
  <c r="V206" i="17"/>
  <c r="Y205" i="17"/>
  <c r="V205" i="17"/>
  <c r="Y204" i="17"/>
  <c r="V204" i="17"/>
  <c r="Y203" i="17"/>
  <c r="V203" i="17"/>
  <c r="Y202" i="17"/>
  <c r="V202" i="17"/>
  <c r="Y201" i="17"/>
  <c r="V201" i="17"/>
  <c r="Y200" i="17"/>
  <c r="V200" i="17"/>
  <c r="Y199" i="17"/>
  <c r="V199" i="17"/>
  <c r="Y198" i="17"/>
  <c r="V198" i="17"/>
  <c r="Y197" i="17"/>
  <c r="V197" i="17"/>
  <c r="Y196" i="17"/>
  <c r="V196" i="17"/>
  <c r="Y195" i="17"/>
  <c r="V195" i="17"/>
  <c r="Y194" i="17"/>
  <c r="V194" i="17"/>
  <c r="Y193" i="17"/>
  <c r="V193" i="17"/>
  <c r="Y192" i="17"/>
  <c r="V192" i="17"/>
  <c r="Y191" i="17"/>
  <c r="V191" i="17"/>
  <c r="Y190" i="17"/>
  <c r="V190" i="17"/>
  <c r="Y189" i="17"/>
  <c r="V189" i="17"/>
  <c r="Y188" i="17"/>
  <c r="V188" i="17"/>
  <c r="Y187" i="17"/>
  <c r="V187" i="17"/>
  <c r="Y186" i="17"/>
  <c r="V186" i="17"/>
  <c r="Y185" i="17"/>
  <c r="V185" i="17"/>
  <c r="Y184" i="17"/>
  <c r="V184" i="17"/>
  <c r="Y183" i="17"/>
  <c r="V183" i="17"/>
  <c r="Y182" i="17"/>
  <c r="V182" i="17"/>
  <c r="Y181" i="17"/>
  <c r="V181" i="17"/>
  <c r="Y180" i="17"/>
  <c r="V180" i="17"/>
  <c r="Y179" i="17"/>
  <c r="V179" i="17"/>
  <c r="Y178" i="17"/>
  <c r="V178" i="17"/>
  <c r="Y177" i="17"/>
  <c r="V177" i="17"/>
  <c r="Y176" i="17"/>
  <c r="V176" i="17"/>
  <c r="Y175" i="17"/>
  <c r="V175" i="17"/>
  <c r="Y174" i="17"/>
  <c r="V174" i="17"/>
  <c r="Y173" i="17"/>
  <c r="V173" i="17"/>
  <c r="Y172" i="17"/>
  <c r="V172" i="17"/>
  <c r="Y171" i="17"/>
  <c r="V171" i="17"/>
  <c r="Y170" i="17"/>
  <c r="V170" i="17"/>
  <c r="Y169" i="17"/>
  <c r="V169" i="17"/>
  <c r="Y168" i="17"/>
  <c r="V168" i="17"/>
  <c r="Y167" i="17"/>
  <c r="V167" i="17"/>
  <c r="Y166" i="17"/>
  <c r="V166" i="17"/>
  <c r="Y165" i="17"/>
  <c r="V165" i="17"/>
  <c r="Y164" i="17"/>
  <c r="V164" i="17"/>
  <c r="Y163" i="17"/>
  <c r="V163" i="17"/>
  <c r="Y162" i="17"/>
  <c r="V162" i="17"/>
  <c r="Y161" i="17"/>
  <c r="V161" i="17"/>
  <c r="Y160" i="17"/>
  <c r="V160" i="17"/>
  <c r="Y159" i="17"/>
  <c r="V159" i="17"/>
  <c r="Y158" i="17"/>
  <c r="V158" i="17"/>
  <c r="Y157" i="17"/>
  <c r="V157" i="17"/>
  <c r="Y156" i="17"/>
  <c r="V156" i="17"/>
  <c r="Y155" i="17"/>
  <c r="V155" i="17"/>
  <c r="Y154" i="17"/>
  <c r="V154" i="17"/>
  <c r="Y153" i="17"/>
  <c r="V153" i="17"/>
  <c r="Y152" i="17"/>
  <c r="V152" i="17"/>
  <c r="Y151" i="17"/>
  <c r="V151" i="17"/>
  <c r="Y150" i="17"/>
  <c r="V150" i="17"/>
  <c r="Y149" i="17"/>
  <c r="V149" i="17"/>
  <c r="Y148" i="17"/>
  <c r="V148" i="17"/>
  <c r="Y147" i="17"/>
  <c r="V147" i="17"/>
  <c r="Y146" i="17"/>
  <c r="V146" i="17"/>
  <c r="Y145" i="17"/>
  <c r="V145" i="17"/>
  <c r="Y144" i="17"/>
  <c r="V144" i="17"/>
  <c r="Y143" i="17"/>
  <c r="V143" i="17"/>
  <c r="Y142" i="17"/>
  <c r="V142" i="17"/>
  <c r="Y141" i="17"/>
  <c r="V141" i="17"/>
  <c r="Y140" i="17"/>
  <c r="V140" i="17"/>
  <c r="Y139" i="17"/>
  <c r="V139" i="17"/>
  <c r="Y138" i="17"/>
  <c r="V138" i="17"/>
  <c r="Y137" i="17"/>
  <c r="V137" i="17"/>
  <c r="Y136" i="17"/>
  <c r="V136" i="17"/>
  <c r="Y135" i="17"/>
  <c r="V135" i="17"/>
  <c r="Y134" i="17"/>
  <c r="V134" i="17"/>
  <c r="Y133" i="17"/>
  <c r="V133" i="17"/>
  <c r="Y132" i="17"/>
  <c r="V132" i="17"/>
  <c r="Y131" i="17"/>
  <c r="V131" i="17"/>
  <c r="Y130" i="17"/>
  <c r="V130" i="17"/>
  <c r="Y129" i="17"/>
  <c r="V129" i="17"/>
  <c r="Y128" i="17"/>
  <c r="V128" i="17"/>
  <c r="Y127" i="17"/>
  <c r="V127" i="17"/>
  <c r="Y126" i="17"/>
  <c r="V126" i="17"/>
  <c r="Y125" i="17"/>
  <c r="V125" i="17"/>
  <c r="Y124" i="17"/>
  <c r="V124" i="17"/>
  <c r="Y123" i="17"/>
  <c r="V123" i="17"/>
  <c r="Y122" i="17"/>
  <c r="V122" i="17"/>
  <c r="Y121" i="17"/>
  <c r="V121" i="17"/>
  <c r="Y120" i="17"/>
  <c r="V120" i="17"/>
  <c r="Y119" i="17"/>
  <c r="V119" i="17"/>
  <c r="Y118" i="17"/>
  <c r="V118" i="17"/>
  <c r="Y117" i="17"/>
  <c r="V117" i="17"/>
  <c r="Y116" i="17"/>
  <c r="V116" i="17"/>
  <c r="Y115" i="17"/>
  <c r="V115" i="17"/>
  <c r="Y114" i="17"/>
  <c r="V114" i="17"/>
  <c r="Y113" i="17"/>
  <c r="V113" i="17"/>
  <c r="Y112" i="17"/>
  <c r="V112" i="17"/>
  <c r="Y111" i="17"/>
  <c r="V111" i="17"/>
  <c r="Y110" i="17"/>
  <c r="V110" i="17"/>
  <c r="Y109" i="17"/>
  <c r="V109" i="17"/>
  <c r="Y108" i="17"/>
  <c r="V108" i="17"/>
  <c r="Y107" i="17"/>
  <c r="V107" i="17"/>
  <c r="Y106" i="17"/>
  <c r="V106" i="17"/>
  <c r="Y105" i="17"/>
  <c r="V105" i="17"/>
  <c r="Y104" i="17"/>
  <c r="V104" i="17"/>
  <c r="Y103" i="17"/>
  <c r="V103" i="17"/>
  <c r="Y102" i="17"/>
  <c r="V102" i="17"/>
  <c r="Y101" i="17"/>
  <c r="V101" i="17"/>
  <c r="Y100" i="17"/>
  <c r="V100" i="17"/>
  <c r="Y99" i="17"/>
  <c r="V99" i="17"/>
  <c r="Y98" i="17"/>
  <c r="V98" i="17"/>
  <c r="Y97" i="17"/>
  <c r="V97" i="17"/>
  <c r="Y96" i="17"/>
  <c r="V96" i="17"/>
  <c r="Y95" i="17"/>
  <c r="V95" i="17"/>
  <c r="Y94" i="17"/>
  <c r="V94" i="17"/>
  <c r="Y93" i="17"/>
  <c r="V93" i="17"/>
  <c r="Y92" i="17"/>
  <c r="V92" i="17"/>
  <c r="Y91" i="17"/>
  <c r="V91" i="17"/>
  <c r="Y90" i="17"/>
  <c r="V90" i="17"/>
  <c r="Y89" i="17"/>
  <c r="V89" i="17"/>
  <c r="Y88" i="17"/>
  <c r="V88" i="17"/>
  <c r="Y87" i="17"/>
  <c r="V87" i="17"/>
  <c r="Y86" i="17"/>
  <c r="V86" i="17"/>
  <c r="Y85" i="17"/>
  <c r="V85" i="17"/>
  <c r="Y84" i="17"/>
  <c r="V84" i="17"/>
  <c r="Y83" i="17"/>
  <c r="V83" i="17"/>
  <c r="Y82" i="17"/>
  <c r="V82" i="17"/>
  <c r="Y81" i="17"/>
  <c r="V81" i="17"/>
  <c r="Y80" i="17"/>
  <c r="V80" i="17"/>
  <c r="Y79" i="17"/>
  <c r="V79" i="17"/>
  <c r="Y78" i="17"/>
  <c r="V78" i="17"/>
  <c r="Y77" i="17"/>
  <c r="V77" i="17"/>
  <c r="Y76" i="17"/>
  <c r="V76" i="17"/>
  <c r="Y75" i="17"/>
  <c r="V75" i="17"/>
  <c r="Y74" i="17"/>
  <c r="V74" i="17"/>
  <c r="Y73" i="17"/>
  <c r="V73" i="17"/>
  <c r="Y72" i="17"/>
  <c r="V72" i="17"/>
  <c r="Y71" i="17"/>
  <c r="V71" i="17"/>
  <c r="Y70" i="17"/>
  <c r="V70" i="17"/>
  <c r="Y69" i="17"/>
  <c r="V69" i="17"/>
  <c r="Y68" i="17"/>
  <c r="V68" i="17"/>
  <c r="Y67" i="17"/>
  <c r="V67" i="17"/>
  <c r="Y66" i="17"/>
  <c r="V66" i="17"/>
  <c r="Y65" i="17"/>
  <c r="V65" i="17"/>
  <c r="Y64" i="17"/>
  <c r="V64" i="17"/>
  <c r="Y63" i="17"/>
  <c r="V63" i="17"/>
  <c r="Y62" i="17"/>
  <c r="V62" i="17"/>
  <c r="Y61" i="17"/>
  <c r="V61" i="17"/>
  <c r="Y60" i="17"/>
  <c r="V60" i="17"/>
  <c r="Y59" i="17"/>
  <c r="V59" i="17"/>
  <c r="Y58" i="17"/>
  <c r="V58" i="17"/>
  <c r="Y57" i="17"/>
  <c r="V57" i="17"/>
  <c r="Y56" i="17"/>
  <c r="V56" i="17"/>
  <c r="Y55" i="17"/>
  <c r="V55" i="17"/>
  <c r="Y54" i="17"/>
  <c r="V54" i="17"/>
  <c r="Y53" i="17"/>
  <c r="V53" i="17"/>
  <c r="Y52" i="17"/>
  <c r="V52" i="17"/>
  <c r="Y51" i="17"/>
  <c r="V51" i="17"/>
  <c r="Y50" i="17"/>
  <c r="V50" i="17"/>
  <c r="Y49" i="17"/>
  <c r="V49" i="17"/>
  <c r="Y48" i="17"/>
  <c r="V48" i="17"/>
  <c r="Y47" i="17"/>
  <c r="V47" i="17"/>
  <c r="Y46" i="17"/>
  <c r="V46" i="17"/>
  <c r="Y45" i="17"/>
  <c r="V45" i="17"/>
  <c r="Y44" i="17"/>
  <c r="V44" i="17"/>
  <c r="Y43" i="17"/>
  <c r="V43" i="17"/>
  <c r="Y42" i="17"/>
  <c r="V42" i="17"/>
  <c r="Y41" i="17"/>
  <c r="V41" i="17"/>
  <c r="Y40" i="17"/>
  <c r="V40" i="17"/>
  <c r="Y39" i="17"/>
  <c r="V39" i="17"/>
  <c r="Y38" i="17"/>
  <c r="V38" i="17"/>
  <c r="Y37" i="17"/>
  <c r="V37" i="17"/>
  <c r="Y36" i="17"/>
  <c r="V36" i="17"/>
  <c r="Y35" i="17"/>
  <c r="V35" i="17"/>
  <c r="Y34" i="17"/>
  <c r="V34" i="17"/>
  <c r="Y33" i="17"/>
  <c r="V33" i="17"/>
  <c r="Y32" i="17"/>
  <c r="V32" i="17"/>
  <c r="Y31" i="17"/>
  <c r="V31" i="17"/>
  <c r="Y30" i="17"/>
  <c r="V30" i="17"/>
  <c r="Y29" i="17"/>
  <c r="V29" i="17"/>
  <c r="Y28" i="17"/>
  <c r="V28" i="17"/>
  <c r="Y27" i="17"/>
  <c r="V27" i="17"/>
  <c r="Y26" i="17"/>
  <c r="V26" i="17"/>
  <c r="Y25" i="17"/>
  <c r="V25" i="17"/>
  <c r="Y24" i="17"/>
  <c r="V24" i="17"/>
  <c r="Y23" i="17"/>
  <c r="V23" i="17"/>
  <c r="Y22" i="17"/>
  <c r="V22" i="17"/>
  <c r="Y21" i="17"/>
  <c r="V21" i="17"/>
  <c r="Y20" i="17"/>
  <c r="V20" i="17"/>
  <c r="Y19" i="17"/>
  <c r="V19" i="17"/>
  <c r="Y18" i="17"/>
  <c r="V18" i="17"/>
  <c r="Y17" i="17"/>
  <c r="V17" i="17"/>
  <c r="Y16" i="17"/>
  <c r="V16" i="17"/>
  <c r="G16" i="17"/>
  <c r="Y15" i="17"/>
  <c r="V15" i="17"/>
  <c r="Y14" i="17"/>
  <c r="V14" i="17"/>
  <c r="Y13" i="17"/>
  <c r="V13" i="17"/>
  <c r="Y12" i="17"/>
  <c r="V12" i="17"/>
  <c r="Y11" i="17"/>
  <c r="V11" i="17"/>
  <c r="Y10" i="17"/>
  <c r="V10" i="17"/>
  <c r="Y9" i="17"/>
  <c r="V9" i="17"/>
  <c r="Y8" i="17"/>
  <c r="V8" i="17"/>
  <c r="G8" i="17"/>
  <c r="D8" i="17"/>
  <c r="H8" i="17" s="1"/>
  <c r="Y7" i="17"/>
  <c r="V7" i="17"/>
  <c r="Y6" i="17"/>
  <c r="V6" i="17"/>
  <c r="Y5" i="17"/>
  <c r="V5" i="17"/>
  <c r="AD4" i="17"/>
  <c r="X92" i="17" s="1"/>
  <c r="AC4" i="17"/>
  <c r="U19" i="17" s="1"/>
  <c r="L4" i="17"/>
  <c r="K4" i="17"/>
  <c r="AD4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Y137" i="16"/>
  <c r="Y138" i="16"/>
  <c r="Y139" i="16"/>
  <c r="Y140" i="16"/>
  <c r="Y141" i="16"/>
  <c r="Y142" i="16"/>
  <c r="Y143" i="16"/>
  <c r="Y144" i="16"/>
  <c r="Y145" i="16"/>
  <c r="Y146" i="16"/>
  <c r="Y147" i="16"/>
  <c r="Y148" i="16"/>
  <c r="Y149" i="16"/>
  <c r="Y150" i="16"/>
  <c r="Y151" i="16"/>
  <c r="Y152" i="16"/>
  <c r="Y153" i="16"/>
  <c r="Y154" i="16"/>
  <c r="Y155" i="16"/>
  <c r="Y156" i="16"/>
  <c r="Y157" i="16"/>
  <c r="Y158" i="16"/>
  <c r="Y159" i="16"/>
  <c r="Y160" i="16"/>
  <c r="Y161" i="16"/>
  <c r="Y162" i="16"/>
  <c r="Y163" i="16"/>
  <c r="Y164" i="16"/>
  <c r="Y165" i="16"/>
  <c r="Y166" i="16"/>
  <c r="Y167" i="16"/>
  <c r="Y168" i="16"/>
  <c r="Y169" i="16"/>
  <c r="Y170" i="16"/>
  <c r="Y171" i="16"/>
  <c r="Y172" i="16"/>
  <c r="Y173" i="16"/>
  <c r="Y174" i="16"/>
  <c r="Y175" i="16"/>
  <c r="Y176" i="16"/>
  <c r="Y177" i="16"/>
  <c r="Y178" i="16"/>
  <c r="Y179" i="16"/>
  <c r="Y180" i="16"/>
  <c r="Y181" i="16"/>
  <c r="Y182" i="16"/>
  <c r="Y183" i="16"/>
  <c r="Y184" i="16"/>
  <c r="Y185" i="16"/>
  <c r="Y186" i="16"/>
  <c r="Y187" i="16"/>
  <c r="Y188" i="16"/>
  <c r="Y189" i="16"/>
  <c r="Y190" i="16"/>
  <c r="Y191" i="16"/>
  <c r="Y192" i="16"/>
  <c r="Y193" i="16"/>
  <c r="Y194" i="16"/>
  <c r="Y195" i="16"/>
  <c r="Y196" i="16"/>
  <c r="Y197" i="16"/>
  <c r="Y198" i="16"/>
  <c r="Y199" i="16"/>
  <c r="Y200" i="16"/>
  <c r="Y201" i="16"/>
  <c r="Y202" i="16"/>
  <c r="Y203" i="16"/>
  <c r="Y204" i="16"/>
  <c r="Y205" i="16"/>
  <c r="Y206" i="16"/>
  <c r="Y207" i="16"/>
  <c r="Y208" i="16"/>
  <c r="Y209" i="16"/>
  <c r="Y210" i="16"/>
  <c r="Y211" i="16"/>
  <c r="Y212" i="16"/>
  <c r="Y213" i="16"/>
  <c r="Y214" i="16"/>
  <c r="Y215" i="16"/>
  <c r="Y216" i="16"/>
  <c r="Y217" i="16"/>
  <c r="Y218" i="16"/>
  <c r="Y219" i="16"/>
  <c r="Y220" i="16"/>
  <c r="Y221" i="16"/>
  <c r="Y222" i="16"/>
  <c r="Y223" i="16"/>
  <c r="Y224" i="16"/>
  <c r="Y225" i="16"/>
  <c r="Y226" i="16"/>
  <c r="Y227" i="16"/>
  <c r="Y228" i="16"/>
  <c r="Y229" i="16"/>
  <c r="Y230" i="16"/>
  <c r="Y231" i="16"/>
  <c r="Y232" i="16"/>
  <c r="Y233" i="16"/>
  <c r="Y234" i="16"/>
  <c r="Y235" i="16"/>
  <c r="Y236" i="16"/>
  <c r="Y237" i="16"/>
  <c r="Y238" i="16"/>
  <c r="Y239" i="16"/>
  <c r="Y240" i="16"/>
  <c r="Y241" i="16"/>
  <c r="Y242" i="16"/>
  <c r="Y243" i="16"/>
  <c r="Y244" i="16"/>
  <c r="Y245" i="16"/>
  <c r="Y246" i="16"/>
  <c r="Y247" i="16"/>
  <c r="Y248" i="16"/>
  <c r="Y249" i="16"/>
  <c r="Y250" i="16"/>
  <c r="Y251" i="16"/>
  <c r="Y252" i="16"/>
  <c r="Y253" i="16"/>
  <c r="Y254" i="16"/>
  <c r="Y255" i="16"/>
  <c r="Y256" i="16"/>
  <c r="Y257" i="16"/>
  <c r="Y258" i="16"/>
  <c r="Y259" i="16"/>
  <c r="Y260" i="16"/>
  <c r="Y261" i="16"/>
  <c r="Y262" i="16"/>
  <c r="Y263" i="16"/>
  <c r="Y264" i="16"/>
  <c r="Y265" i="16"/>
  <c r="Y266" i="16"/>
  <c r="Y267" i="16"/>
  <c r="Y268" i="16"/>
  <c r="Y269" i="16"/>
  <c r="Y270" i="16"/>
  <c r="Y271" i="16"/>
  <c r="Y272" i="16"/>
  <c r="Y273" i="16"/>
  <c r="Y274" i="16"/>
  <c r="Y275" i="16"/>
  <c r="Y276" i="16"/>
  <c r="Y277" i="16"/>
  <c r="Y278" i="16"/>
  <c r="Y279" i="16"/>
  <c r="Y280" i="16"/>
  <c r="Y281" i="16"/>
  <c r="Y282" i="16"/>
  <c r="Y283" i="16"/>
  <c r="Y284" i="16"/>
  <c r="Y285" i="16"/>
  <c r="Y286" i="16"/>
  <c r="Y287" i="16"/>
  <c r="Y288" i="16"/>
  <c r="Y289" i="16"/>
  <c r="Y290" i="16"/>
  <c r="Y291" i="16"/>
  <c r="Y292" i="16"/>
  <c r="Y293" i="16"/>
  <c r="Y294" i="16"/>
  <c r="Y295" i="16"/>
  <c r="Y296" i="16"/>
  <c r="Y297" i="16"/>
  <c r="Y298" i="16"/>
  <c r="Y299" i="16"/>
  <c r="Y300" i="16"/>
  <c r="Y301" i="16"/>
  <c r="Y302" i="16"/>
  <c r="Y303" i="16"/>
  <c r="Y304" i="16"/>
  <c r="Y305" i="16"/>
  <c r="Y306" i="16"/>
  <c r="Y307" i="16"/>
  <c r="Y308" i="16"/>
  <c r="Y309" i="16"/>
  <c r="Y310" i="16"/>
  <c r="Y311" i="16"/>
  <c r="Y312" i="16"/>
  <c r="Y313" i="16"/>
  <c r="Y314" i="16"/>
  <c r="Y315" i="16"/>
  <c r="Y316" i="16"/>
  <c r="Y317" i="16"/>
  <c r="Y318" i="16"/>
  <c r="Y319" i="16"/>
  <c r="Y320" i="16"/>
  <c r="Y321" i="16"/>
  <c r="Y322" i="16"/>
  <c r="Y323" i="16"/>
  <c r="Y324" i="16"/>
  <c r="Y325" i="16"/>
  <c r="Y326" i="16"/>
  <c r="Y327" i="16"/>
  <c r="Y328" i="16"/>
  <c r="Y329" i="16"/>
  <c r="Y330" i="16"/>
  <c r="Y331" i="16"/>
  <c r="Y332" i="16"/>
  <c r="Y333" i="16"/>
  <c r="Y334" i="16"/>
  <c r="Y335" i="16"/>
  <c r="Y336" i="16"/>
  <c r="Y337" i="16"/>
  <c r="Y338" i="16"/>
  <c r="Y339" i="16"/>
  <c r="Y340" i="16"/>
  <c r="Y341" i="16"/>
  <c r="Y342" i="16"/>
  <c r="Y343" i="16"/>
  <c r="Y344" i="16"/>
  <c r="Y345" i="16"/>
  <c r="Y346" i="16"/>
  <c r="Y347" i="16"/>
  <c r="Y348" i="16"/>
  <c r="Y349" i="16"/>
  <c r="Y350" i="16"/>
  <c r="Y351" i="16"/>
  <c r="Y352" i="16"/>
  <c r="Y353" i="16"/>
  <c r="Y354" i="16"/>
  <c r="Y355" i="16"/>
  <c r="Y356" i="16"/>
  <c r="Y357" i="16"/>
  <c r="Y358" i="16"/>
  <c r="Y359" i="16"/>
  <c r="Y360" i="16"/>
  <c r="Y361" i="16"/>
  <c r="Y362" i="16"/>
  <c r="Y363" i="16"/>
  <c r="Y364" i="16"/>
  <c r="Y365" i="16"/>
  <c r="Y366" i="16"/>
  <c r="Y367" i="16"/>
  <c r="Y368" i="16"/>
  <c r="Y369" i="16"/>
  <c r="Y370" i="16"/>
  <c r="Y5" i="16"/>
  <c r="X47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5" i="16"/>
  <c r="L4" i="16"/>
  <c r="E6" i="16" s="1"/>
  <c r="G6" i="16" s="1"/>
  <c r="B12" i="16"/>
  <c r="AC4" i="16"/>
  <c r="U353" i="16" s="1"/>
  <c r="K4" i="16"/>
  <c r="B7" i="16" s="1"/>
  <c r="A22" i="15"/>
  <c r="B22" i="15"/>
  <c r="C22" i="15"/>
  <c r="D22" i="15"/>
  <c r="E22" i="15"/>
  <c r="F22" i="15"/>
  <c r="G22" i="15"/>
  <c r="H22" i="15"/>
  <c r="I22" i="15"/>
  <c r="J22" i="15"/>
  <c r="K22" i="15"/>
  <c r="L22" i="15"/>
  <c r="A23" i="15"/>
  <c r="B23" i="15"/>
  <c r="C23" i="15"/>
  <c r="D23" i="15"/>
  <c r="E23" i="15"/>
  <c r="F23" i="15"/>
  <c r="G23" i="15"/>
  <c r="H23" i="15"/>
  <c r="I23" i="15"/>
  <c r="J23" i="15"/>
  <c r="K23" i="15"/>
  <c r="L23" i="15"/>
  <c r="A24" i="15"/>
  <c r="B24" i="15"/>
  <c r="C24" i="15"/>
  <c r="D24" i="15"/>
  <c r="E24" i="15"/>
  <c r="F24" i="15"/>
  <c r="G24" i="15"/>
  <c r="H24" i="15"/>
  <c r="I24" i="15"/>
  <c r="J24" i="15"/>
  <c r="K24" i="15"/>
  <c r="L24" i="15"/>
  <c r="A25" i="15"/>
  <c r="B25" i="15"/>
  <c r="C25" i="15"/>
  <c r="D25" i="15"/>
  <c r="E25" i="15"/>
  <c r="F25" i="15"/>
  <c r="G25" i="15"/>
  <c r="H25" i="15"/>
  <c r="I25" i="15"/>
  <c r="J25" i="15"/>
  <c r="K25" i="15"/>
  <c r="L25" i="15"/>
  <c r="A26" i="15"/>
  <c r="B26" i="15"/>
  <c r="C26" i="15"/>
  <c r="D26" i="15"/>
  <c r="E26" i="15"/>
  <c r="F26" i="15"/>
  <c r="G26" i="15"/>
  <c r="H26" i="15"/>
  <c r="I26" i="15"/>
  <c r="J26" i="15"/>
  <c r="K26" i="15"/>
  <c r="L26" i="15"/>
  <c r="A27" i="15"/>
  <c r="B27" i="15"/>
  <c r="C27" i="15"/>
  <c r="D27" i="15"/>
  <c r="E27" i="15"/>
  <c r="F27" i="15"/>
  <c r="G27" i="15"/>
  <c r="H27" i="15"/>
  <c r="I27" i="15"/>
  <c r="J27" i="15"/>
  <c r="K27" i="15"/>
  <c r="L27" i="15"/>
  <c r="A28" i="15"/>
  <c r="B28" i="15"/>
  <c r="C28" i="15"/>
  <c r="D28" i="15"/>
  <c r="E28" i="15"/>
  <c r="F28" i="15"/>
  <c r="G28" i="15"/>
  <c r="H28" i="15"/>
  <c r="I28" i="15"/>
  <c r="J28" i="15"/>
  <c r="K28" i="15"/>
  <c r="L28" i="15"/>
  <c r="A29" i="15"/>
  <c r="B29" i="15"/>
  <c r="C29" i="15"/>
  <c r="D29" i="15"/>
  <c r="E29" i="15"/>
  <c r="F29" i="15"/>
  <c r="G29" i="15"/>
  <c r="H29" i="15"/>
  <c r="I29" i="15"/>
  <c r="J29" i="15"/>
  <c r="K29" i="15"/>
  <c r="L29" i="15"/>
  <c r="A30" i="15"/>
  <c r="B30" i="15"/>
  <c r="C30" i="15"/>
  <c r="D30" i="15"/>
  <c r="E30" i="15"/>
  <c r="F30" i="15"/>
  <c r="G30" i="15"/>
  <c r="H30" i="15"/>
  <c r="I30" i="15"/>
  <c r="J30" i="15"/>
  <c r="K30" i="15"/>
  <c r="L30" i="15"/>
  <c r="A31" i="15"/>
  <c r="B31" i="15"/>
  <c r="C31" i="15"/>
  <c r="D31" i="15"/>
  <c r="E31" i="15"/>
  <c r="F31" i="15"/>
  <c r="G31" i="15"/>
  <c r="H31" i="15"/>
  <c r="I31" i="15"/>
  <c r="J31" i="15"/>
  <c r="K31" i="15"/>
  <c r="L31" i="15"/>
  <c r="A32" i="15"/>
  <c r="B32" i="15"/>
  <c r="C32" i="15"/>
  <c r="D32" i="15"/>
  <c r="E32" i="15"/>
  <c r="F32" i="15"/>
  <c r="G32" i="15"/>
  <c r="H32" i="15"/>
  <c r="I32" i="15"/>
  <c r="J32" i="15"/>
  <c r="K32" i="15"/>
  <c r="L32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L32" i="14"/>
  <c r="K32" i="14"/>
  <c r="J32" i="14"/>
  <c r="I32" i="14"/>
  <c r="H32" i="14"/>
  <c r="G32" i="14"/>
  <c r="F32" i="14"/>
  <c r="E32" i="14"/>
  <c r="D32" i="14"/>
  <c r="C32" i="14"/>
  <c r="B32" i="14"/>
  <c r="A32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23" i="13"/>
  <c r="A35" i="13" s="1" a="1"/>
  <c r="A35" i="13" s="1"/>
  <c r="A49" i="13" s="1" a="1"/>
  <c r="A49" i="13" s="1"/>
  <c r="A63" i="13" s="1" a="1"/>
  <c r="A63" i="13" s="1"/>
  <c r="A77" i="13" s="1" a="1"/>
  <c r="A77" i="13" s="1"/>
  <c r="A91" i="13" s="1" a="1"/>
  <c r="B23" i="13"/>
  <c r="C23" i="13"/>
  <c r="D23" i="13"/>
  <c r="E23" i="13"/>
  <c r="F23" i="13"/>
  <c r="G23" i="13"/>
  <c r="H23" i="13"/>
  <c r="I23" i="13"/>
  <c r="J23" i="13"/>
  <c r="K23" i="13"/>
  <c r="L23" i="13"/>
  <c r="A24" i="13"/>
  <c r="B24" i="13"/>
  <c r="C24" i="13"/>
  <c r="D24" i="13"/>
  <c r="E24" i="13"/>
  <c r="F24" i="13"/>
  <c r="G24" i="13"/>
  <c r="H24" i="13"/>
  <c r="I24" i="13"/>
  <c r="J24" i="13"/>
  <c r="K24" i="13"/>
  <c r="L24" i="13"/>
  <c r="A25" i="13"/>
  <c r="B25" i="13"/>
  <c r="C25" i="13"/>
  <c r="D25" i="13"/>
  <c r="E25" i="13"/>
  <c r="F25" i="13"/>
  <c r="G25" i="13"/>
  <c r="H25" i="13"/>
  <c r="I25" i="13"/>
  <c r="J25" i="13"/>
  <c r="K25" i="13"/>
  <c r="L25" i="13"/>
  <c r="A26" i="13"/>
  <c r="B26" i="13"/>
  <c r="C26" i="13"/>
  <c r="D26" i="13"/>
  <c r="E26" i="13"/>
  <c r="F26" i="13"/>
  <c r="G26" i="13"/>
  <c r="H26" i="13"/>
  <c r="I26" i="13"/>
  <c r="J26" i="13"/>
  <c r="K26" i="13"/>
  <c r="L26" i="13"/>
  <c r="A27" i="13"/>
  <c r="B27" i="13"/>
  <c r="C27" i="13"/>
  <c r="D27" i="13"/>
  <c r="E27" i="13"/>
  <c r="F27" i="13"/>
  <c r="G27" i="13"/>
  <c r="H27" i="13"/>
  <c r="I27" i="13"/>
  <c r="J27" i="13"/>
  <c r="K27" i="13"/>
  <c r="L27" i="13"/>
  <c r="A28" i="13"/>
  <c r="B28" i="13"/>
  <c r="C28" i="13"/>
  <c r="D28" i="13"/>
  <c r="E28" i="13"/>
  <c r="F28" i="13"/>
  <c r="G28" i="13"/>
  <c r="H28" i="13"/>
  <c r="I28" i="13"/>
  <c r="J28" i="13"/>
  <c r="K28" i="13"/>
  <c r="L28" i="13"/>
  <c r="A29" i="13"/>
  <c r="B29" i="13"/>
  <c r="C29" i="13"/>
  <c r="D29" i="13"/>
  <c r="E29" i="13"/>
  <c r="F29" i="13"/>
  <c r="G29" i="13"/>
  <c r="H29" i="13"/>
  <c r="I29" i="13"/>
  <c r="J29" i="13"/>
  <c r="K29" i="13"/>
  <c r="L29" i="13"/>
  <c r="A30" i="13"/>
  <c r="B30" i="13"/>
  <c r="C30" i="13"/>
  <c r="D30" i="13"/>
  <c r="E30" i="13"/>
  <c r="F30" i="13"/>
  <c r="G30" i="13"/>
  <c r="H30" i="13"/>
  <c r="I30" i="13"/>
  <c r="J30" i="13"/>
  <c r="K30" i="13"/>
  <c r="L30" i="13"/>
  <c r="A31" i="13"/>
  <c r="B31" i="13"/>
  <c r="C31" i="13"/>
  <c r="D31" i="13"/>
  <c r="E31" i="13"/>
  <c r="F31" i="13"/>
  <c r="G31" i="13"/>
  <c r="H31" i="13"/>
  <c r="I31" i="13"/>
  <c r="J31" i="13"/>
  <c r="K31" i="13"/>
  <c r="L31" i="13"/>
  <c r="A32" i="13"/>
  <c r="B32" i="13"/>
  <c r="C32" i="13"/>
  <c r="D32" i="13"/>
  <c r="E32" i="13"/>
  <c r="F32" i="13"/>
  <c r="G32" i="13"/>
  <c r="H32" i="13"/>
  <c r="I32" i="13"/>
  <c r="J32" i="13"/>
  <c r="K32" i="13"/>
  <c r="L32" i="13"/>
  <c r="A22" i="13"/>
  <c r="B22" i="13"/>
  <c r="C22" i="13"/>
  <c r="D22" i="13"/>
  <c r="E22" i="13"/>
  <c r="F22" i="13"/>
  <c r="G22" i="13"/>
  <c r="H22" i="13"/>
  <c r="I22" i="13"/>
  <c r="J22" i="13"/>
  <c r="K22" i="13"/>
  <c r="L22" i="13"/>
  <c r="L21" i="13"/>
  <c r="K21" i="13"/>
  <c r="J21" i="13"/>
  <c r="I21" i="13"/>
  <c r="H21" i="13"/>
  <c r="G21" i="13"/>
  <c r="F21" i="13"/>
  <c r="E21" i="13"/>
  <c r="A21" i="13"/>
  <c r="B21" i="13"/>
  <c r="C21" i="13"/>
  <c r="D21" i="13"/>
  <c r="T370" i="12"/>
  <c r="T369" i="12"/>
  <c r="T368" i="12"/>
  <c r="T367" i="12"/>
  <c r="T366" i="12"/>
  <c r="T365" i="12"/>
  <c r="T364" i="12"/>
  <c r="T363" i="12"/>
  <c r="T362" i="12"/>
  <c r="T361" i="12"/>
  <c r="T360" i="12"/>
  <c r="T359" i="12"/>
  <c r="T358" i="12"/>
  <c r="T357" i="12"/>
  <c r="T356" i="12"/>
  <c r="T355" i="12"/>
  <c r="T354" i="12"/>
  <c r="T353" i="12"/>
  <c r="T352" i="12"/>
  <c r="T351" i="12"/>
  <c r="T350" i="12"/>
  <c r="T349" i="12"/>
  <c r="T348" i="12"/>
  <c r="T347" i="12"/>
  <c r="T346" i="12"/>
  <c r="T345" i="12"/>
  <c r="T344" i="12"/>
  <c r="T343" i="12"/>
  <c r="T342" i="12"/>
  <c r="T341" i="12"/>
  <c r="T340" i="12"/>
  <c r="T339" i="12"/>
  <c r="T338" i="12"/>
  <c r="T337" i="12"/>
  <c r="T336" i="12"/>
  <c r="T335" i="12"/>
  <c r="T334" i="12"/>
  <c r="T333" i="12"/>
  <c r="T332" i="12"/>
  <c r="T331" i="12"/>
  <c r="T330" i="12"/>
  <c r="T329" i="12"/>
  <c r="T328" i="12"/>
  <c r="T327" i="12"/>
  <c r="T326" i="12"/>
  <c r="T325" i="12"/>
  <c r="T324" i="12"/>
  <c r="T323" i="12"/>
  <c r="T322" i="12"/>
  <c r="T321" i="12"/>
  <c r="T320" i="12"/>
  <c r="T319" i="12"/>
  <c r="T318" i="12"/>
  <c r="T317" i="12"/>
  <c r="T316" i="12"/>
  <c r="T315" i="12"/>
  <c r="T314" i="12"/>
  <c r="T313" i="12"/>
  <c r="T312" i="12"/>
  <c r="T311" i="12"/>
  <c r="T310" i="12"/>
  <c r="T309" i="12"/>
  <c r="T308" i="12"/>
  <c r="T307" i="12"/>
  <c r="T306" i="12"/>
  <c r="T305" i="12"/>
  <c r="T304" i="12"/>
  <c r="T303" i="12"/>
  <c r="T302" i="12"/>
  <c r="T301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88" i="12"/>
  <c r="T287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256" i="12"/>
  <c r="T255" i="12"/>
  <c r="T254" i="12"/>
  <c r="T253" i="12"/>
  <c r="T252" i="12"/>
  <c r="T251" i="12"/>
  <c r="T250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X4" i="12"/>
  <c r="R314" i="12" s="1"/>
  <c r="U314" i="12" s="1"/>
  <c r="H4" i="12"/>
  <c r="B15" i="12" s="1"/>
  <c r="E15" i="12" s="1"/>
  <c r="T5" i="11"/>
  <c r="S5" i="11"/>
  <c r="R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V4" i="11"/>
  <c r="R24" i="11" s="1"/>
  <c r="T24" i="11" s="1"/>
  <c r="R16" i="11"/>
  <c r="T16" i="11" s="1"/>
  <c r="R17" i="11"/>
  <c r="T17" i="11" s="1"/>
  <c r="R20" i="11"/>
  <c r="T20" i="11" s="1"/>
  <c r="R21" i="11"/>
  <c r="T21" i="11" s="1"/>
  <c r="R44" i="11"/>
  <c r="T44" i="11" s="1"/>
  <c r="R60" i="11"/>
  <c r="T60" i="11" s="1"/>
  <c r="R258" i="11"/>
  <c r="T258" i="11" s="1"/>
  <c r="R352" i="11"/>
  <c r="T352" i="11" s="1"/>
  <c r="R353" i="11"/>
  <c r="T353" i="11" s="1"/>
  <c r="H4" i="11"/>
  <c r="F8" i="11" s="1"/>
  <c r="C5" i="10"/>
  <c r="F4" i="10"/>
  <c r="E4" i="10"/>
  <c r="C8" i="10" s="1"/>
  <c r="U165" i="9"/>
  <c r="U231" i="9"/>
  <c r="Q6" i="9"/>
  <c r="R6" i="9"/>
  <c r="Q7" i="9"/>
  <c r="R7" i="9"/>
  <c r="Q8" i="9"/>
  <c r="R8" i="9"/>
  <c r="Q9" i="9"/>
  <c r="R9" i="9"/>
  <c r="Q10" i="9"/>
  <c r="R10" i="9"/>
  <c r="Q11" i="9"/>
  <c r="R11" i="9"/>
  <c r="Q12" i="9"/>
  <c r="R12" i="9"/>
  <c r="Q13" i="9"/>
  <c r="R13" i="9"/>
  <c r="Q14" i="9"/>
  <c r="R14" i="9"/>
  <c r="Q15" i="9"/>
  <c r="R15" i="9"/>
  <c r="Q16" i="9"/>
  <c r="R16" i="9"/>
  <c r="Q17" i="9"/>
  <c r="R17" i="9"/>
  <c r="Q18" i="9"/>
  <c r="R18" i="9"/>
  <c r="Q19" i="9"/>
  <c r="U19" i="9" s="1"/>
  <c r="R19" i="9"/>
  <c r="Q20" i="9"/>
  <c r="R20" i="9"/>
  <c r="Q21" i="9"/>
  <c r="R21" i="9"/>
  <c r="Q22" i="9"/>
  <c r="R22" i="9"/>
  <c r="Q23" i="9"/>
  <c r="R23" i="9"/>
  <c r="Q24" i="9"/>
  <c r="R24" i="9"/>
  <c r="Q25" i="9"/>
  <c r="R25" i="9"/>
  <c r="Q26" i="9"/>
  <c r="R26" i="9"/>
  <c r="Q27" i="9"/>
  <c r="R27" i="9"/>
  <c r="Q28" i="9"/>
  <c r="R28" i="9"/>
  <c r="Q29" i="9"/>
  <c r="R29" i="9"/>
  <c r="Q30" i="9"/>
  <c r="R30" i="9"/>
  <c r="Q31" i="9"/>
  <c r="R31" i="9"/>
  <c r="Q32" i="9"/>
  <c r="U32" i="9" s="1"/>
  <c r="R32" i="9"/>
  <c r="Q33" i="9"/>
  <c r="U33" i="9" s="1"/>
  <c r="R33" i="9"/>
  <c r="Q34" i="9"/>
  <c r="R34" i="9"/>
  <c r="Q35" i="9"/>
  <c r="R35" i="9"/>
  <c r="Q36" i="9"/>
  <c r="R36" i="9"/>
  <c r="Q37" i="9"/>
  <c r="R37" i="9"/>
  <c r="Q38" i="9"/>
  <c r="R38" i="9"/>
  <c r="Q39" i="9"/>
  <c r="R39" i="9"/>
  <c r="Q40" i="9"/>
  <c r="R40" i="9"/>
  <c r="Q41" i="9"/>
  <c r="R41" i="9"/>
  <c r="Q42" i="9"/>
  <c r="R42" i="9"/>
  <c r="Q43" i="9"/>
  <c r="R43" i="9"/>
  <c r="Q44" i="9"/>
  <c r="R44" i="9"/>
  <c r="Q45" i="9"/>
  <c r="R45" i="9"/>
  <c r="Q46" i="9"/>
  <c r="R46" i="9"/>
  <c r="Q47" i="9"/>
  <c r="R47" i="9"/>
  <c r="Q48" i="9"/>
  <c r="R48" i="9"/>
  <c r="Q49" i="9"/>
  <c r="R49" i="9"/>
  <c r="Q50" i="9"/>
  <c r="R50" i="9"/>
  <c r="Q51" i="9"/>
  <c r="R51" i="9"/>
  <c r="Q52" i="9"/>
  <c r="R52" i="9"/>
  <c r="Q53" i="9"/>
  <c r="R53" i="9"/>
  <c r="Q54" i="9"/>
  <c r="R54" i="9"/>
  <c r="Q55" i="9"/>
  <c r="R55" i="9"/>
  <c r="Q56" i="9"/>
  <c r="R56" i="9"/>
  <c r="Q57" i="9"/>
  <c r="R57" i="9"/>
  <c r="Q58" i="9"/>
  <c r="R58" i="9"/>
  <c r="Q59" i="9"/>
  <c r="R59" i="9"/>
  <c r="Q60" i="9"/>
  <c r="R60" i="9"/>
  <c r="Q61" i="9"/>
  <c r="R61" i="9"/>
  <c r="Q62" i="9"/>
  <c r="R62" i="9"/>
  <c r="Q63" i="9"/>
  <c r="R63" i="9"/>
  <c r="Q64" i="9"/>
  <c r="R64" i="9"/>
  <c r="Q65" i="9"/>
  <c r="R65" i="9"/>
  <c r="Q66" i="9"/>
  <c r="R66" i="9"/>
  <c r="Q67" i="9"/>
  <c r="R67" i="9"/>
  <c r="Q68" i="9"/>
  <c r="R68" i="9"/>
  <c r="Q69" i="9"/>
  <c r="R69" i="9"/>
  <c r="Q70" i="9"/>
  <c r="R70" i="9"/>
  <c r="Q71" i="9"/>
  <c r="R71" i="9"/>
  <c r="Q72" i="9"/>
  <c r="R72" i="9"/>
  <c r="Q73" i="9"/>
  <c r="R73" i="9"/>
  <c r="Q74" i="9"/>
  <c r="R74" i="9"/>
  <c r="Q75" i="9"/>
  <c r="R75" i="9"/>
  <c r="Q76" i="9"/>
  <c r="U76" i="9" s="1"/>
  <c r="R76" i="9"/>
  <c r="Q77" i="9"/>
  <c r="U77" i="9" s="1"/>
  <c r="R77" i="9"/>
  <c r="Q78" i="9"/>
  <c r="R78" i="9"/>
  <c r="Q79" i="9"/>
  <c r="R79" i="9"/>
  <c r="Q80" i="9"/>
  <c r="R80" i="9"/>
  <c r="Q81" i="9"/>
  <c r="R81" i="9"/>
  <c r="Q82" i="9"/>
  <c r="R82" i="9"/>
  <c r="Q83" i="9"/>
  <c r="U83" i="9" s="1"/>
  <c r="R83" i="9"/>
  <c r="Q84" i="9"/>
  <c r="U84" i="9" s="1"/>
  <c r="R84" i="9"/>
  <c r="Q85" i="9"/>
  <c r="U85" i="9" s="1"/>
  <c r="R85" i="9"/>
  <c r="Q86" i="9"/>
  <c r="R86" i="9"/>
  <c r="Q87" i="9"/>
  <c r="R87" i="9"/>
  <c r="Q88" i="9"/>
  <c r="R88" i="9"/>
  <c r="Q89" i="9"/>
  <c r="R89" i="9"/>
  <c r="Q90" i="9"/>
  <c r="R90" i="9"/>
  <c r="Q91" i="9"/>
  <c r="R91" i="9"/>
  <c r="Q92" i="9"/>
  <c r="R92" i="9"/>
  <c r="Q93" i="9"/>
  <c r="R93" i="9"/>
  <c r="Q94" i="9"/>
  <c r="R94" i="9"/>
  <c r="Q95" i="9"/>
  <c r="R95" i="9"/>
  <c r="Q96" i="9"/>
  <c r="R96" i="9"/>
  <c r="Q97" i="9"/>
  <c r="R97" i="9"/>
  <c r="Q98" i="9"/>
  <c r="U98" i="9" s="1"/>
  <c r="R98" i="9"/>
  <c r="Q99" i="9"/>
  <c r="U99" i="9" s="1"/>
  <c r="R99" i="9"/>
  <c r="Q100" i="9"/>
  <c r="R100" i="9"/>
  <c r="Q101" i="9"/>
  <c r="R101" i="9"/>
  <c r="Q102" i="9"/>
  <c r="R102" i="9"/>
  <c r="Q103" i="9"/>
  <c r="R103" i="9"/>
  <c r="Q104" i="9"/>
  <c r="R104" i="9"/>
  <c r="Q105" i="9"/>
  <c r="R105" i="9"/>
  <c r="Q106" i="9"/>
  <c r="R106" i="9"/>
  <c r="Q107" i="9"/>
  <c r="R107" i="9"/>
  <c r="Q108" i="9"/>
  <c r="R108" i="9"/>
  <c r="Q109" i="9"/>
  <c r="R109" i="9"/>
  <c r="Q110" i="9"/>
  <c r="R110" i="9"/>
  <c r="Q111" i="9"/>
  <c r="R111" i="9"/>
  <c r="Q112" i="9"/>
  <c r="R112" i="9"/>
  <c r="Q113" i="9"/>
  <c r="R113" i="9"/>
  <c r="Q114" i="9"/>
  <c r="R114" i="9"/>
  <c r="Q115" i="9"/>
  <c r="R115" i="9"/>
  <c r="Q116" i="9"/>
  <c r="R116" i="9"/>
  <c r="Q117" i="9"/>
  <c r="R117" i="9"/>
  <c r="Q118" i="9"/>
  <c r="R118" i="9"/>
  <c r="Q119" i="9"/>
  <c r="R119" i="9"/>
  <c r="Q120" i="9"/>
  <c r="R120" i="9"/>
  <c r="Q121" i="9"/>
  <c r="R121" i="9"/>
  <c r="Q122" i="9"/>
  <c r="R122" i="9"/>
  <c r="Q123" i="9"/>
  <c r="R123" i="9"/>
  <c r="Q124" i="9"/>
  <c r="R124" i="9"/>
  <c r="Q125" i="9"/>
  <c r="R125" i="9"/>
  <c r="Q126" i="9"/>
  <c r="R126" i="9"/>
  <c r="Q127" i="9"/>
  <c r="U127" i="9" s="1"/>
  <c r="R127" i="9"/>
  <c r="Q128" i="9"/>
  <c r="R128" i="9"/>
  <c r="Q129" i="9"/>
  <c r="R129" i="9"/>
  <c r="Q130" i="9"/>
  <c r="R130" i="9"/>
  <c r="Q131" i="9"/>
  <c r="R131" i="9"/>
  <c r="Q132" i="9"/>
  <c r="R132" i="9"/>
  <c r="Q133" i="9"/>
  <c r="R133" i="9"/>
  <c r="Q134" i="9"/>
  <c r="R134" i="9"/>
  <c r="Q135" i="9"/>
  <c r="R135" i="9"/>
  <c r="Q136" i="9"/>
  <c r="R136" i="9"/>
  <c r="Q137" i="9"/>
  <c r="R137" i="9"/>
  <c r="Q138" i="9"/>
  <c r="R138" i="9"/>
  <c r="Q139" i="9"/>
  <c r="R139" i="9"/>
  <c r="Q140" i="9"/>
  <c r="R140" i="9"/>
  <c r="Q141" i="9"/>
  <c r="R141" i="9"/>
  <c r="Q142" i="9"/>
  <c r="R142" i="9"/>
  <c r="Q143" i="9"/>
  <c r="R143" i="9"/>
  <c r="Q144" i="9"/>
  <c r="R144" i="9"/>
  <c r="Q145" i="9"/>
  <c r="R145" i="9"/>
  <c r="Q146" i="9"/>
  <c r="R146" i="9"/>
  <c r="Q147" i="9"/>
  <c r="R147" i="9"/>
  <c r="Q148" i="9"/>
  <c r="R148" i="9"/>
  <c r="Q149" i="9"/>
  <c r="U149" i="9" s="1"/>
  <c r="R149" i="9"/>
  <c r="Q150" i="9"/>
  <c r="R150" i="9"/>
  <c r="Q151" i="9"/>
  <c r="R151" i="9"/>
  <c r="Q152" i="9"/>
  <c r="R152" i="9"/>
  <c r="Q153" i="9"/>
  <c r="R153" i="9"/>
  <c r="Q154" i="9"/>
  <c r="R154" i="9"/>
  <c r="Q155" i="9"/>
  <c r="R155" i="9"/>
  <c r="Q156" i="9"/>
  <c r="R156" i="9"/>
  <c r="Q157" i="9"/>
  <c r="R157" i="9"/>
  <c r="Q158" i="9"/>
  <c r="R158" i="9"/>
  <c r="Q159" i="9"/>
  <c r="R159" i="9"/>
  <c r="Q160" i="9"/>
  <c r="R160" i="9"/>
  <c r="Q161" i="9"/>
  <c r="R161" i="9"/>
  <c r="Q162" i="9"/>
  <c r="R162" i="9"/>
  <c r="Q163" i="9"/>
  <c r="R163" i="9"/>
  <c r="Q164" i="9"/>
  <c r="U164" i="9" s="1"/>
  <c r="R164" i="9"/>
  <c r="Q165" i="9"/>
  <c r="R165" i="9"/>
  <c r="Q166" i="9"/>
  <c r="R166" i="9"/>
  <c r="Q167" i="9"/>
  <c r="R167" i="9"/>
  <c r="Q168" i="9"/>
  <c r="R168" i="9"/>
  <c r="Q169" i="9"/>
  <c r="R169" i="9"/>
  <c r="Q170" i="9"/>
  <c r="R170" i="9"/>
  <c r="Q171" i="9"/>
  <c r="R171" i="9"/>
  <c r="Q172" i="9"/>
  <c r="R172" i="9"/>
  <c r="Q173" i="9"/>
  <c r="R173" i="9"/>
  <c r="Q174" i="9"/>
  <c r="R174" i="9"/>
  <c r="Q175" i="9"/>
  <c r="R175" i="9"/>
  <c r="Q176" i="9"/>
  <c r="R176" i="9"/>
  <c r="Q177" i="9"/>
  <c r="R177" i="9"/>
  <c r="Q178" i="9"/>
  <c r="R178" i="9"/>
  <c r="Q179" i="9"/>
  <c r="R179" i="9"/>
  <c r="Q180" i="9"/>
  <c r="R180" i="9"/>
  <c r="Q181" i="9"/>
  <c r="R181" i="9"/>
  <c r="Q182" i="9"/>
  <c r="R182" i="9"/>
  <c r="Q183" i="9"/>
  <c r="R183" i="9"/>
  <c r="Q184" i="9"/>
  <c r="R184" i="9"/>
  <c r="Q185" i="9"/>
  <c r="R185" i="9"/>
  <c r="Q186" i="9"/>
  <c r="R186" i="9"/>
  <c r="Q187" i="9"/>
  <c r="R187" i="9"/>
  <c r="Q188" i="9"/>
  <c r="R188" i="9"/>
  <c r="Q189" i="9"/>
  <c r="R189" i="9"/>
  <c r="Q190" i="9"/>
  <c r="R190" i="9"/>
  <c r="Q191" i="9"/>
  <c r="R191" i="9"/>
  <c r="Q192" i="9"/>
  <c r="R192" i="9"/>
  <c r="Q193" i="9"/>
  <c r="U193" i="9" s="1"/>
  <c r="R193" i="9"/>
  <c r="Q194" i="9"/>
  <c r="U194" i="9" s="1"/>
  <c r="R194" i="9"/>
  <c r="Q195" i="9"/>
  <c r="U195" i="9" s="1"/>
  <c r="R195" i="9"/>
  <c r="Q196" i="9"/>
  <c r="U196" i="9" s="1"/>
  <c r="R196" i="9"/>
  <c r="Q197" i="9"/>
  <c r="U197" i="9" s="1"/>
  <c r="R197" i="9"/>
  <c r="Q198" i="9"/>
  <c r="R198" i="9"/>
  <c r="Q199" i="9"/>
  <c r="R199" i="9"/>
  <c r="Q200" i="9"/>
  <c r="R200" i="9"/>
  <c r="Q201" i="9"/>
  <c r="R201" i="9"/>
  <c r="Q202" i="9"/>
  <c r="R202" i="9"/>
  <c r="Q203" i="9"/>
  <c r="R203" i="9"/>
  <c r="Q204" i="9"/>
  <c r="R204" i="9"/>
  <c r="Q205" i="9"/>
  <c r="R205" i="9"/>
  <c r="Q206" i="9"/>
  <c r="R206" i="9"/>
  <c r="Q207" i="9"/>
  <c r="R207" i="9"/>
  <c r="Q208" i="9"/>
  <c r="R208" i="9"/>
  <c r="Q209" i="9"/>
  <c r="U209" i="9" s="1"/>
  <c r="R209" i="9"/>
  <c r="Q210" i="9"/>
  <c r="R210" i="9"/>
  <c r="Q211" i="9"/>
  <c r="R211" i="9"/>
  <c r="Q212" i="9"/>
  <c r="R212" i="9"/>
  <c r="Q213" i="9"/>
  <c r="R213" i="9"/>
  <c r="Q214" i="9"/>
  <c r="R214" i="9"/>
  <c r="Q215" i="9"/>
  <c r="R215" i="9"/>
  <c r="Q216" i="9"/>
  <c r="R216" i="9"/>
  <c r="Q217" i="9"/>
  <c r="U217" i="9" s="1"/>
  <c r="R217" i="9"/>
  <c r="Q218" i="9"/>
  <c r="R218" i="9"/>
  <c r="Q219" i="9"/>
  <c r="R219" i="9"/>
  <c r="Q220" i="9"/>
  <c r="R220" i="9"/>
  <c r="Q221" i="9"/>
  <c r="R221" i="9"/>
  <c r="Q222" i="9"/>
  <c r="R222" i="9"/>
  <c r="Q223" i="9"/>
  <c r="R223" i="9"/>
  <c r="Q224" i="9"/>
  <c r="R224" i="9"/>
  <c r="Q225" i="9"/>
  <c r="R225" i="9"/>
  <c r="Q226" i="9"/>
  <c r="R226" i="9"/>
  <c r="Q227" i="9"/>
  <c r="R227" i="9"/>
  <c r="Q228" i="9"/>
  <c r="R228" i="9"/>
  <c r="Q229" i="9"/>
  <c r="R229" i="9"/>
  <c r="Q230" i="9"/>
  <c r="U230" i="9" s="1"/>
  <c r="R230" i="9"/>
  <c r="Q231" i="9"/>
  <c r="R231" i="9"/>
  <c r="Q232" i="9"/>
  <c r="R232" i="9"/>
  <c r="Q233" i="9"/>
  <c r="R233" i="9"/>
  <c r="Q234" i="9"/>
  <c r="R234" i="9"/>
  <c r="Q235" i="9"/>
  <c r="R235" i="9"/>
  <c r="Q236" i="9"/>
  <c r="R236" i="9"/>
  <c r="Q237" i="9"/>
  <c r="U237" i="9" s="1"/>
  <c r="R237" i="9"/>
  <c r="Q238" i="9"/>
  <c r="U238" i="9" s="1"/>
  <c r="R238" i="9"/>
  <c r="Q239" i="9"/>
  <c r="R239" i="9"/>
  <c r="Q240" i="9"/>
  <c r="R240" i="9"/>
  <c r="Q241" i="9"/>
  <c r="R241" i="9"/>
  <c r="Q242" i="9"/>
  <c r="R242" i="9"/>
  <c r="Q243" i="9"/>
  <c r="R243" i="9"/>
  <c r="Q244" i="9"/>
  <c r="R244" i="9"/>
  <c r="Q245" i="9"/>
  <c r="R245" i="9"/>
  <c r="Q246" i="9"/>
  <c r="R246" i="9"/>
  <c r="Q247" i="9"/>
  <c r="R247" i="9"/>
  <c r="Q248" i="9"/>
  <c r="R248" i="9"/>
  <c r="Q249" i="9"/>
  <c r="R249" i="9"/>
  <c r="Q250" i="9"/>
  <c r="R250" i="9"/>
  <c r="Q251" i="9"/>
  <c r="R251" i="9"/>
  <c r="Q252" i="9"/>
  <c r="R252" i="9"/>
  <c r="Q253" i="9"/>
  <c r="U253" i="9" s="1"/>
  <c r="R253" i="9"/>
  <c r="Q254" i="9"/>
  <c r="R254" i="9"/>
  <c r="Q255" i="9"/>
  <c r="R255" i="9"/>
  <c r="Q256" i="9"/>
  <c r="R256" i="9"/>
  <c r="Q257" i="9"/>
  <c r="R257" i="9"/>
  <c r="Q258" i="9"/>
  <c r="R258" i="9"/>
  <c r="Q259" i="9"/>
  <c r="R259" i="9"/>
  <c r="Q260" i="9"/>
  <c r="R260" i="9"/>
  <c r="Q261" i="9"/>
  <c r="R261" i="9"/>
  <c r="Q262" i="9"/>
  <c r="R262" i="9"/>
  <c r="Q263" i="9"/>
  <c r="R263" i="9"/>
  <c r="Q264" i="9"/>
  <c r="R264" i="9"/>
  <c r="Q265" i="9"/>
  <c r="R265" i="9"/>
  <c r="Q266" i="9"/>
  <c r="R266" i="9"/>
  <c r="Q267" i="9"/>
  <c r="R267" i="9"/>
  <c r="Q268" i="9"/>
  <c r="R268" i="9"/>
  <c r="Q269" i="9"/>
  <c r="R269" i="9"/>
  <c r="Q270" i="9"/>
  <c r="R270" i="9"/>
  <c r="Q271" i="9"/>
  <c r="R271" i="9"/>
  <c r="Q272" i="9"/>
  <c r="R272" i="9"/>
  <c r="Q273" i="9"/>
  <c r="R273" i="9"/>
  <c r="Q274" i="9"/>
  <c r="U274" i="9" s="1"/>
  <c r="R274" i="9"/>
  <c r="Q275" i="9"/>
  <c r="U275" i="9" s="1"/>
  <c r="R275" i="9"/>
  <c r="Q276" i="9"/>
  <c r="R276" i="9"/>
  <c r="Q277" i="9"/>
  <c r="R277" i="9"/>
  <c r="Q278" i="9"/>
  <c r="R278" i="9"/>
  <c r="Q279" i="9"/>
  <c r="R279" i="9"/>
  <c r="Q280" i="9"/>
  <c r="R280" i="9"/>
  <c r="Q281" i="9"/>
  <c r="R281" i="9"/>
  <c r="Q282" i="9"/>
  <c r="R282" i="9"/>
  <c r="Q283" i="9"/>
  <c r="R283" i="9"/>
  <c r="Q284" i="9"/>
  <c r="R284" i="9"/>
  <c r="Q285" i="9"/>
  <c r="R285" i="9"/>
  <c r="Q286" i="9"/>
  <c r="R286" i="9"/>
  <c r="Q287" i="9"/>
  <c r="R287" i="9"/>
  <c r="Q288" i="9"/>
  <c r="R288" i="9"/>
  <c r="Q289" i="9"/>
  <c r="R289" i="9"/>
  <c r="Q290" i="9"/>
  <c r="R290" i="9"/>
  <c r="Q291" i="9"/>
  <c r="R291" i="9"/>
  <c r="Q292" i="9"/>
  <c r="R292" i="9"/>
  <c r="Q293" i="9"/>
  <c r="R293" i="9"/>
  <c r="Q294" i="9"/>
  <c r="R294" i="9"/>
  <c r="Q295" i="9"/>
  <c r="R295" i="9"/>
  <c r="Q296" i="9"/>
  <c r="R296" i="9"/>
  <c r="Q297" i="9"/>
  <c r="U297" i="9" s="1"/>
  <c r="R297" i="9"/>
  <c r="Q298" i="9"/>
  <c r="R298" i="9"/>
  <c r="Q299" i="9"/>
  <c r="R299" i="9"/>
  <c r="Q300" i="9"/>
  <c r="R300" i="9"/>
  <c r="Q301" i="9"/>
  <c r="R301" i="9"/>
  <c r="Q302" i="9"/>
  <c r="R302" i="9"/>
  <c r="Q303" i="9"/>
  <c r="U303" i="9" s="1"/>
  <c r="R303" i="9"/>
  <c r="Q304" i="9"/>
  <c r="U304" i="9" s="1"/>
  <c r="R304" i="9"/>
  <c r="Q305" i="9"/>
  <c r="U305" i="9" s="1"/>
  <c r="R305" i="9"/>
  <c r="Q306" i="9"/>
  <c r="R306" i="9"/>
  <c r="Q307" i="9"/>
  <c r="U307" i="9" s="1"/>
  <c r="R307" i="9"/>
  <c r="Q308" i="9"/>
  <c r="R308" i="9"/>
  <c r="Q309" i="9"/>
  <c r="R309" i="9"/>
  <c r="Q310" i="9"/>
  <c r="R310" i="9"/>
  <c r="Q311" i="9"/>
  <c r="R311" i="9"/>
  <c r="Q312" i="9"/>
  <c r="R312" i="9"/>
  <c r="Q313" i="9"/>
  <c r="R313" i="9"/>
  <c r="Q314" i="9"/>
  <c r="R314" i="9"/>
  <c r="Q315" i="9"/>
  <c r="R315" i="9"/>
  <c r="Q316" i="9"/>
  <c r="R316" i="9"/>
  <c r="Q317" i="9"/>
  <c r="R317" i="9"/>
  <c r="Q318" i="9"/>
  <c r="R318" i="9"/>
  <c r="Q319" i="9"/>
  <c r="U319" i="9" s="1"/>
  <c r="R319" i="9"/>
  <c r="Q320" i="9"/>
  <c r="R320" i="9"/>
  <c r="Q321" i="9"/>
  <c r="R321" i="9"/>
  <c r="Q322" i="9"/>
  <c r="R322" i="9"/>
  <c r="Q323" i="9"/>
  <c r="R323" i="9"/>
  <c r="Q324" i="9"/>
  <c r="R324" i="9"/>
  <c r="Q325" i="9"/>
  <c r="R325" i="9"/>
  <c r="Q326" i="9"/>
  <c r="R326" i="9"/>
  <c r="Q327" i="9"/>
  <c r="R327" i="9"/>
  <c r="Q328" i="9"/>
  <c r="R328" i="9"/>
  <c r="Q329" i="9"/>
  <c r="R329" i="9"/>
  <c r="Q330" i="9"/>
  <c r="R330" i="9"/>
  <c r="Q331" i="9"/>
  <c r="R331" i="9"/>
  <c r="Q332" i="9"/>
  <c r="R332" i="9"/>
  <c r="Q333" i="9"/>
  <c r="R333" i="9"/>
  <c r="Q334" i="9"/>
  <c r="R334" i="9"/>
  <c r="Q335" i="9"/>
  <c r="R335" i="9"/>
  <c r="Q336" i="9"/>
  <c r="R336" i="9"/>
  <c r="Q337" i="9"/>
  <c r="R337" i="9"/>
  <c r="Q338" i="9"/>
  <c r="R338" i="9"/>
  <c r="Q339" i="9"/>
  <c r="R339" i="9"/>
  <c r="Q340" i="9"/>
  <c r="U340" i="9" s="1"/>
  <c r="R340" i="9"/>
  <c r="Q341" i="9"/>
  <c r="U341" i="9" s="1"/>
  <c r="R341" i="9"/>
  <c r="Q342" i="9"/>
  <c r="R342" i="9"/>
  <c r="Q343" i="9"/>
  <c r="R343" i="9"/>
  <c r="Q344" i="9"/>
  <c r="R344" i="9"/>
  <c r="Q345" i="9"/>
  <c r="R345" i="9"/>
  <c r="Q346" i="9"/>
  <c r="R346" i="9"/>
  <c r="Q347" i="9"/>
  <c r="R347" i="9"/>
  <c r="Q348" i="9"/>
  <c r="R348" i="9"/>
  <c r="Q349" i="9"/>
  <c r="R349" i="9"/>
  <c r="Q350" i="9"/>
  <c r="R350" i="9"/>
  <c r="Q351" i="9"/>
  <c r="R351" i="9"/>
  <c r="Q352" i="9"/>
  <c r="R352" i="9"/>
  <c r="Q353" i="9"/>
  <c r="R353" i="9"/>
  <c r="Q354" i="9"/>
  <c r="R354" i="9"/>
  <c r="Q355" i="9"/>
  <c r="R355" i="9"/>
  <c r="Q356" i="9"/>
  <c r="R356" i="9"/>
  <c r="Q357" i="9"/>
  <c r="R357" i="9"/>
  <c r="Q358" i="9"/>
  <c r="R358" i="9"/>
  <c r="Q359" i="9"/>
  <c r="R359" i="9"/>
  <c r="Q360" i="9"/>
  <c r="R360" i="9"/>
  <c r="Q361" i="9"/>
  <c r="R361" i="9"/>
  <c r="Q362" i="9"/>
  <c r="R362" i="9"/>
  <c r="Q363" i="9"/>
  <c r="R363" i="9"/>
  <c r="Q364" i="9"/>
  <c r="R364" i="9"/>
  <c r="Q365" i="9"/>
  <c r="R365" i="9"/>
  <c r="Q366" i="9"/>
  <c r="R366" i="9"/>
  <c r="Q367" i="9"/>
  <c r="R367" i="9"/>
  <c r="Q368" i="9"/>
  <c r="R368" i="9"/>
  <c r="Q369" i="9"/>
  <c r="U369" i="9" s="1"/>
  <c r="R369" i="9"/>
  <c r="Q370" i="9"/>
  <c r="U370" i="9" s="1"/>
  <c r="R370" i="9"/>
  <c r="U5" i="9"/>
  <c r="H6" i="9"/>
  <c r="I6" i="9"/>
  <c r="H7" i="9"/>
  <c r="I7" i="9"/>
  <c r="H8" i="9"/>
  <c r="J8" i="9" s="1"/>
  <c r="I8" i="9"/>
  <c r="H9" i="9"/>
  <c r="J9" i="9" s="1"/>
  <c r="I9" i="9"/>
  <c r="H10" i="9"/>
  <c r="I10" i="9"/>
  <c r="H11" i="9"/>
  <c r="J11" i="9" s="1"/>
  <c r="I11" i="9"/>
  <c r="H12" i="9"/>
  <c r="J12" i="9" s="1"/>
  <c r="I12" i="9"/>
  <c r="H13" i="9"/>
  <c r="I13" i="9"/>
  <c r="H14" i="9"/>
  <c r="I14" i="9"/>
  <c r="H15" i="9"/>
  <c r="I15" i="9"/>
  <c r="H16" i="9"/>
  <c r="I16" i="9"/>
  <c r="I5" i="9"/>
  <c r="H5" i="9"/>
  <c r="J5" i="9" s="1"/>
  <c r="B6" i="9"/>
  <c r="B7" i="9"/>
  <c r="B8" i="9"/>
  <c r="B9" i="9"/>
  <c r="B10" i="9"/>
  <c r="B11" i="9"/>
  <c r="B12" i="9"/>
  <c r="B13" i="9"/>
  <c r="B14" i="9"/>
  <c r="B15" i="9"/>
  <c r="B16" i="9"/>
  <c r="B5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" i="8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85" i="5"/>
  <c r="B86" i="5"/>
  <c r="B87" i="5"/>
  <c r="B88" i="5"/>
  <c r="B89" i="5"/>
  <c r="B90" i="5"/>
  <c r="B91" i="5"/>
  <c r="B92" i="5"/>
  <c r="B93" i="5"/>
  <c r="B94" i="5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I3" i="6"/>
  <c r="H3" i="6"/>
  <c r="G3" i="6"/>
  <c r="F3" i="6"/>
  <c r="E3" i="6"/>
  <c r="E4" i="7"/>
  <c r="F4" i="7"/>
  <c r="G4" i="7"/>
  <c r="H4" i="7"/>
  <c r="I4" i="7"/>
  <c r="J4" i="7"/>
  <c r="E5" i="7"/>
  <c r="F5" i="7"/>
  <c r="G5" i="7"/>
  <c r="H5" i="7"/>
  <c r="I5" i="7"/>
  <c r="J5" i="7"/>
  <c r="E6" i="7"/>
  <c r="F6" i="7"/>
  <c r="G6" i="7"/>
  <c r="H6" i="7"/>
  <c r="I6" i="7"/>
  <c r="J6" i="7"/>
  <c r="E7" i="7"/>
  <c r="F7" i="7"/>
  <c r="G7" i="7"/>
  <c r="H7" i="7"/>
  <c r="I7" i="7"/>
  <c r="J7" i="7"/>
  <c r="E8" i="7"/>
  <c r="F8" i="7"/>
  <c r="G8" i="7"/>
  <c r="H8" i="7"/>
  <c r="I8" i="7"/>
  <c r="J8" i="7"/>
  <c r="E9" i="7"/>
  <c r="F9" i="7"/>
  <c r="G9" i="7"/>
  <c r="H9" i="7"/>
  <c r="I9" i="7"/>
  <c r="J9" i="7"/>
  <c r="E10" i="7"/>
  <c r="F10" i="7"/>
  <c r="G10" i="7"/>
  <c r="H10" i="7"/>
  <c r="I10" i="7"/>
  <c r="J10" i="7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E14" i="7"/>
  <c r="F14" i="7"/>
  <c r="G14" i="7"/>
  <c r="H14" i="7"/>
  <c r="I14" i="7"/>
  <c r="J14" i="7"/>
  <c r="J3" i="7"/>
  <c r="I3" i="7"/>
  <c r="H3" i="7"/>
  <c r="G3" i="7"/>
  <c r="F3" i="7"/>
  <c r="E3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J9" i="5"/>
  <c r="H11" i="5"/>
  <c r="J11" i="5" s="1"/>
  <c r="H10" i="5"/>
  <c r="J10" i="5" s="1"/>
  <c r="H6" i="5"/>
  <c r="J6" i="5" s="1"/>
  <c r="H5" i="5"/>
  <c r="J5" i="5" s="1"/>
  <c r="J4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4" i="5"/>
  <c r="J4" i="4"/>
  <c r="J5" i="4"/>
  <c r="J6" i="4"/>
  <c r="J7" i="4"/>
  <c r="J8" i="4"/>
  <c r="J9" i="4"/>
  <c r="J10" i="4"/>
  <c r="J11" i="4"/>
  <c r="J12" i="4"/>
  <c r="J13" i="4"/>
  <c r="J14" i="4"/>
  <c r="J3" i="4"/>
  <c r="I3" i="4"/>
  <c r="H3" i="4"/>
  <c r="I4" i="4"/>
  <c r="I5" i="4"/>
  <c r="I6" i="4"/>
  <c r="I7" i="4"/>
  <c r="I8" i="4"/>
  <c r="I9" i="4"/>
  <c r="I10" i="4"/>
  <c r="I11" i="4"/>
  <c r="I12" i="4"/>
  <c r="I13" i="4"/>
  <c r="I14" i="4"/>
  <c r="H4" i="4"/>
  <c r="H5" i="4"/>
  <c r="H6" i="4"/>
  <c r="H7" i="4"/>
  <c r="H8" i="4"/>
  <c r="H9" i="4"/>
  <c r="H10" i="4"/>
  <c r="H11" i="4"/>
  <c r="H12" i="4"/>
  <c r="H13" i="4"/>
  <c r="H14" i="4"/>
  <c r="G4" i="4"/>
  <c r="G5" i="4"/>
  <c r="G6" i="4"/>
  <c r="G7" i="4"/>
  <c r="G8" i="4"/>
  <c r="G9" i="4"/>
  <c r="G10" i="4"/>
  <c r="G11" i="4"/>
  <c r="G12" i="4"/>
  <c r="G13" i="4"/>
  <c r="G14" i="4"/>
  <c r="G3" i="4"/>
  <c r="F4" i="4"/>
  <c r="F5" i="4"/>
  <c r="F6" i="4"/>
  <c r="F7" i="4"/>
  <c r="F8" i="4"/>
  <c r="F9" i="4"/>
  <c r="F10" i="4"/>
  <c r="F11" i="4"/>
  <c r="F12" i="4"/>
  <c r="F13" i="4"/>
  <c r="F14" i="4"/>
  <c r="F3" i="4"/>
  <c r="E4" i="4"/>
  <c r="E5" i="4"/>
  <c r="E6" i="4"/>
  <c r="E7" i="4"/>
  <c r="E8" i="4"/>
  <c r="E9" i="4"/>
  <c r="E10" i="4"/>
  <c r="E11" i="4"/>
  <c r="E12" i="4"/>
  <c r="E13" i="4"/>
  <c r="E14" i="4"/>
  <c r="E3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H4" i="3"/>
  <c r="H5" i="3"/>
  <c r="H6" i="3"/>
  <c r="H7" i="3"/>
  <c r="H8" i="3"/>
  <c r="H9" i="3"/>
  <c r="H10" i="3"/>
  <c r="H11" i="3"/>
  <c r="H12" i="3"/>
  <c r="H13" i="3"/>
  <c r="H14" i="3"/>
  <c r="H3" i="3"/>
  <c r="G4" i="3"/>
  <c r="G5" i="3"/>
  <c r="G6" i="3"/>
  <c r="G7" i="3"/>
  <c r="G8" i="3"/>
  <c r="G9" i="3"/>
  <c r="G10" i="3"/>
  <c r="G11" i="3"/>
  <c r="G12" i="3"/>
  <c r="G13" i="3"/>
  <c r="G14" i="3"/>
  <c r="G3" i="3"/>
  <c r="F4" i="3"/>
  <c r="F5" i="3"/>
  <c r="F6" i="3"/>
  <c r="F7" i="3"/>
  <c r="F8" i="3"/>
  <c r="F9" i="3"/>
  <c r="F10" i="3"/>
  <c r="F11" i="3"/>
  <c r="F12" i="3"/>
  <c r="F13" i="3"/>
  <c r="F14" i="3"/>
  <c r="F3" i="3"/>
  <c r="I4" i="3"/>
  <c r="I5" i="3"/>
  <c r="I6" i="3"/>
  <c r="I7" i="3"/>
  <c r="I8" i="3"/>
  <c r="I9" i="3"/>
  <c r="I10" i="3"/>
  <c r="I11" i="3"/>
  <c r="I12" i="3"/>
  <c r="I13" i="3"/>
  <c r="I14" i="3"/>
  <c r="I3" i="3"/>
  <c r="E4" i="3"/>
  <c r="E5" i="3"/>
  <c r="E6" i="3"/>
  <c r="E7" i="3"/>
  <c r="E8" i="3"/>
  <c r="E9" i="3"/>
  <c r="E10" i="3"/>
  <c r="E11" i="3"/>
  <c r="E12" i="3"/>
  <c r="E13" i="3"/>
  <c r="E14" i="3"/>
  <c r="E3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H4" i="2"/>
  <c r="H5" i="2"/>
  <c r="H6" i="2"/>
  <c r="H7" i="2"/>
  <c r="H8" i="2"/>
  <c r="H9" i="2"/>
  <c r="H10" i="2"/>
  <c r="H11" i="2"/>
  <c r="H12" i="2"/>
  <c r="H13" i="2"/>
  <c r="H14" i="2"/>
  <c r="H3" i="2"/>
  <c r="G4" i="2"/>
  <c r="G5" i="2"/>
  <c r="G6" i="2"/>
  <c r="G7" i="2"/>
  <c r="G8" i="2"/>
  <c r="G9" i="2"/>
  <c r="G10" i="2"/>
  <c r="G11" i="2"/>
  <c r="G12" i="2"/>
  <c r="G13" i="2"/>
  <c r="G14" i="2"/>
  <c r="G3" i="2"/>
  <c r="F4" i="2"/>
  <c r="F5" i="2"/>
  <c r="F6" i="2"/>
  <c r="F7" i="2"/>
  <c r="F8" i="2"/>
  <c r="F9" i="2"/>
  <c r="F10" i="2"/>
  <c r="F11" i="2"/>
  <c r="F12" i="2"/>
  <c r="F13" i="2"/>
  <c r="F14" i="2"/>
  <c r="F3" i="2"/>
  <c r="E4" i="2"/>
  <c r="E5" i="2"/>
  <c r="E6" i="2"/>
  <c r="E7" i="2"/>
  <c r="E8" i="2"/>
  <c r="E9" i="2"/>
  <c r="E10" i="2"/>
  <c r="E11" i="2"/>
  <c r="E12" i="2"/>
  <c r="E13" i="2"/>
  <c r="E14" i="2"/>
  <c r="E3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F3" i="1"/>
  <c r="F4" i="1"/>
  <c r="F5" i="1"/>
  <c r="F6" i="1"/>
  <c r="F7" i="1"/>
  <c r="F8" i="1"/>
  <c r="F9" i="1"/>
  <c r="F10" i="1"/>
  <c r="F11" i="1"/>
  <c r="F12" i="1"/>
  <c r="F13" i="1"/>
  <c r="F14" i="1"/>
  <c r="H4" i="1"/>
  <c r="H5" i="1"/>
  <c r="H6" i="1"/>
  <c r="H7" i="1"/>
  <c r="H8" i="1"/>
  <c r="H9" i="1"/>
  <c r="H10" i="1"/>
  <c r="H11" i="1"/>
  <c r="H12" i="1"/>
  <c r="H13" i="1"/>
  <c r="H14" i="1"/>
  <c r="H3" i="1"/>
  <c r="E4" i="1"/>
  <c r="E5" i="1"/>
  <c r="E6" i="1"/>
  <c r="E7" i="1"/>
  <c r="E8" i="1"/>
  <c r="E9" i="1"/>
  <c r="E10" i="1"/>
  <c r="E11" i="1"/>
  <c r="E12" i="1"/>
  <c r="E13" i="1"/>
  <c r="E14" i="1"/>
  <c r="E3" i="1"/>
  <c r="G3" i="1"/>
  <c r="G4" i="1"/>
  <c r="G5" i="1"/>
  <c r="G6" i="1"/>
  <c r="G7" i="1"/>
  <c r="G8" i="1"/>
  <c r="G9" i="1"/>
  <c r="G10" i="1"/>
  <c r="G11" i="1"/>
  <c r="G12" i="1"/>
  <c r="G13" i="1"/>
  <c r="G14" i="1"/>
  <c r="B4" i="1"/>
  <c r="B3" i="1"/>
  <c r="B2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AT363" i="19" l="1"/>
  <c r="AT111" i="19"/>
  <c r="AT173" i="19"/>
  <c r="AT219" i="19"/>
  <c r="AT147" i="19"/>
  <c r="AT196" i="19"/>
  <c r="AT277" i="19"/>
  <c r="AT180" i="19"/>
  <c r="AT91" i="19"/>
  <c r="AT45" i="19"/>
  <c r="AT97" i="19"/>
  <c r="AT308" i="19"/>
  <c r="AT43" i="19"/>
  <c r="AT65" i="19"/>
  <c r="AT138" i="19"/>
  <c r="AT184" i="19"/>
  <c r="AT268" i="19"/>
  <c r="AT163" i="19"/>
  <c r="AT36" i="19"/>
  <c r="AT20" i="19"/>
  <c r="AT193" i="19"/>
  <c r="AT261" i="19"/>
  <c r="AT53" i="19"/>
  <c r="AT140" i="19"/>
  <c r="AT143" i="19"/>
  <c r="AT30" i="19"/>
  <c r="AT325" i="19"/>
  <c r="AK131" i="19"/>
  <c r="AK248" i="19"/>
  <c r="AK30" i="19"/>
  <c r="AK278" i="19"/>
  <c r="AK188" i="19"/>
  <c r="AK26" i="19"/>
  <c r="AK104" i="19"/>
  <c r="AK287" i="19"/>
  <c r="AK37" i="19"/>
  <c r="AK64" i="19"/>
  <c r="AK122" i="19"/>
  <c r="AK138" i="19"/>
  <c r="AK162" i="19"/>
  <c r="AK194" i="19"/>
  <c r="AK258" i="19"/>
  <c r="AK306" i="19"/>
  <c r="AK325" i="19"/>
  <c r="AK365" i="19"/>
  <c r="AK13" i="19"/>
  <c r="AK28" i="19"/>
  <c r="AK40" i="19"/>
  <c r="AK67" i="19"/>
  <c r="AK75" i="19"/>
  <c r="AK157" i="19"/>
  <c r="AK173" i="19"/>
  <c r="AK221" i="19"/>
  <c r="AK229" i="19"/>
  <c r="AK177" i="19"/>
  <c r="AK80" i="19"/>
  <c r="AK149" i="19"/>
  <c r="AK5" i="19"/>
  <c r="AK7" i="19"/>
  <c r="AK59" i="19"/>
  <c r="AK112" i="19"/>
  <c r="AK144" i="19"/>
  <c r="AK152" i="19"/>
  <c r="AK208" i="19"/>
  <c r="AK237" i="19"/>
  <c r="AK269" i="19"/>
  <c r="AK312" i="19"/>
  <c r="AK331" i="19"/>
  <c r="AB158" i="19"/>
  <c r="AB290" i="19"/>
  <c r="AB180" i="19"/>
  <c r="AB59" i="19"/>
  <c r="AB114" i="19"/>
  <c r="AB206" i="19"/>
  <c r="AB312" i="19"/>
  <c r="AB325" i="19"/>
  <c r="AB235" i="19"/>
  <c r="AB191" i="19"/>
  <c r="AB344" i="19"/>
  <c r="AB65" i="19"/>
  <c r="AB162" i="19"/>
  <c r="AB246" i="19"/>
  <c r="AB204" i="19"/>
  <c r="AB257" i="19"/>
  <c r="AB181" i="19"/>
  <c r="AB249" i="19"/>
  <c r="AB294" i="19"/>
  <c r="AB331" i="19"/>
  <c r="AB20" i="19"/>
  <c r="AB47" i="19"/>
  <c r="AB76" i="19"/>
  <c r="AB110" i="19"/>
  <c r="AB128" i="19"/>
  <c r="AB157" i="19"/>
  <c r="AB207" i="19"/>
  <c r="AB265" i="19"/>
  <c r="AB305" i="19"/>
  <c r="AB342" i="19"/>
  <c r="AB100" i="19"/>
  <c r="AB139" i="19"/>
  <c r="AB231" i="19"/>
  <c r="AB255" i="19"/>
  <c r="AB276" i="19"/>
  <c r="AB300" i="19"/>
  <c r="AB337" i="19"/>
  <c r="AB150" i="19"/>
  <c r="AB142" i="19"/>
  <c r="AB213" i="19"/>
  <c r="AB37" i="19"/>
  <c r="AB208" i="19"/>
  <c r="AB137" i="19"/>
  <c r="AB169" i="19"/>
  <c r="AB148" i="19"/>
  <c r="AB193" i="19"/>
  <c r="AB159" i="19"/>
  <c r="AB367" i="19"/>
  <c r="AB138" i="19"/>
  <c r="AB315" i="19"/>
  <c r="AB41" i="19"/>
  <c r="AB136" i="19"/>
  <c r="AB368" i="19"/>
  <c r="AB42" i="19"/>
  <c r="AB50" i="19"/>
  <c r="AB66" i="19"/>
  <c r="AB84" i="19"/>
  <c r="AB92" i="19"/>
  <c r="AB163" i="19"/>
  <c r="AB171" i="19"/>
  <c r="AB192" i="19"/>
  <c r="AB218" i="19"/>
  <c r="AB292" i="19"/>
  <c r="AB316" i="19"/>
  <c r="S47" i="19"/>
  <c r="S52" i="19"/>
  <c r="S60" i="19"/>
  <c r="S78" i="19"/>
  <c r="S153" i="19"/>
  <c r="S158" i="19"/>
  <c r="S260" i="19"/>
  <c r="S281" i="19"/>
  <c r="S307" i="19"/>
  <c r="S23" i="19"/>
  <c r="S31" i="19"/>
  <c r="S83" i="19"/>
  <c r="S99" i="19"/>
  <c r="S140" i="19"/>
  <c r="S148" i="19"/>
  <c r="S182" i="19"/>
  <c r="S213" i="19"/>
  <c r="S231" i="19"/>
  <c r="S239" i="19"/>
  <c r="S255" i="19"/>
  <c r="S268" i="19"/>
  <c r="S276" i="19"/>
  <c r="S323" i="19"/>
  <c r="S354" i="19"/>
  <c r="S367" i="19"/>
  <c r="S122" i="19"/>
  <c r="S127" i="19"/>
  <c r="S161" i="19"/>
  <c r="S195" i="19"/>
  <c r="S200" i="19"/>
  <c r="S218" i="19"/>
  <c r="S226" i="19"/>
  <c r="S247" i="19"/>
  <c r="S284" i="19"/>
  <c r="S289" i="19"/>
  <c r="S294" i="19"/>
  <c r="S302" i="19"/>
  <c r="S310" i="19"/>
  <c r="S328" i="19"/>
  <c r="S336" i="19"/>
  <c r="S349" i="19"/>
  <c r="S362" i="19"/>
  <c r="S370" i="19"/>
  <c r="S45" i="19"/>
  <c r="S50" i="19"/>
  <c r="S58" i="19"/>
  <c r="S66" i="19"/>
  <c r="S94" i="19"/>
  <c r="S125" i="19"/>
  <c r="S135" i="19"/>
  <c r="S156" i="19"/>
  <c r="S172" i="19"/>
  <c r="S180" i="19"/>
  <c r="S185" i="19"/>
  <c r="S234" i="19"/>
  <c r="S271" i="19"/>
  <c r="S305" i="19"/>
  <c r="S313" i="19"/>
  <c r="S339" i="19"/>
  <c r="S357" i="19"/>
  <c r="S7" i="19"/>
  <c r="S314" i="19"/>
  <c r="S37" i="19"/>
  <c r="S97" i="19"/>
  <c r="S112" i="19"/>
  <c r="S120" i="19"/>
  <c r="S146" i="19"/>
  <c r="S198" i="19"/>
  <c r="S216" i="19"/>
  <c r="S224" i="19"/>
  <c r="S321" i="19"/>
  <c r="S365" i="19"/>
  <c r="S9" i="19"/>
  <c r="S79" i="19"/>
  <c r="S89" i="19"/>
  <c r="S115" i="19"/>
  <c r="S138" i="19"/>
  <c r="S154" i="19"/>
  <c r="S175" i="19"/>
  <c r="S183" i="19"/>
  <c r="S193" i="19"/>
  <c r="S253" i="19"/>
  <c r="S261" i="19"/>
  <c r="S282" i="19"/>
  <c r="S316" i="19"/>
  <c r="S14" i="19"/>
  <c r="S24" i="19"/>
  <c r="S32" i="19"/>
  <c r="S40" i="19"/>
  <c r="S61" i="19"/>
  <c r="S92" i="19"/>
  <c r="S105" i="19"/>
  <c r="S110" i="19"/>
  <c r="S128" i="19"/>
  <c r="S206" i="19"/>
  <c r="S214" i="19"/>
  <c r="S269" i="19"/>
  <c r="S277" i="19"/>
  <c r="S295" i="19"/>
  <c r="S368" i="19"/>
  <c r="S64" i="19"/>
  <c r="S69" i="19"/>
  <c r="S74" i="19"/>
  <c r="S84" i="19"/>
  <c r="S123" i="19"/>
  <c r="S133" i="19"/>
  <c r="S141" i="19"/>
  <c r="S162" i="19"/>
  <c r="S167" i="19"/>
  <c r="S240" i="19"/>
  <c r="S324" i="19"/>
  <c r="S12" i="19"/>
  <c r="S21" i="19"/>
  <c r="S29" i="19"/>
  <c r="S48" i="19"/>
  <c r="S53" i="19"/>
  <c r="S159" i="19"/>
  <c r="S211" i="19"/>
  <c r="S229" i="19"/>
  <c r="S274" i="19"/>
  <c r="S292" i="19"/>
  <c r="S300" i="19"/>
  <c r="S308" i="19"/>
  <c r="S16" i="19"/>
  <c r="S43" i="19"/>
  <c r="S56" i="19"/>
  <c r="S100" i="19"/>
  <c r="S118" i="19"/>
  <c r="S149" i="19"/>
  <c r="S178" i="19"/>
  <c r="S191" i="19"/>
  <c r="S196" i="19"/>
  <c r="S209" i="19"/>
  <c r="S227" i="19"/>
  <c r="S232" i="19"/>
  <c r="S264" i="19"/>
  <c r="S363" i="19"/>
  <c r="S54" i="19"/>
  <c r="S62" i="19"/>
  <c r="S67" i="19"/>
  <c r="S126" i="19"/>
  <c r="S131" i="19"/>
  <c r="S136" i="19"/>
  <c r="S144" i="19"/>
  <c r="S170" i="19"/>
  <c r="S188" i="19"/>
  <c r="S201" i="19"/>
  <c r="S219" i="19"/>
  <c r="S237" i="19"/>
  <c r="S245" i="19"/>
  <c r="S266" i="19"/>
  <c r="S287" i="19"/>
  <c r="S326" i="19"/>
  <c r="S334" i="19"/>
  <c r="S36" i="19"/>
  <c r="S70" i="19"/>
  <c r="S93" i="19"/>
  <c r="S101" i="19"/>
  <c r="S106" i="19"/>
  <c r="S155" i="19"/>
  <c r="S235" i="19"/>
  <c r="S248" i="19"/>
  <c r="S256" i="19"/>
  <c r="S285" i="19"/>
  <c r="S290" i="19"/>
  <c r="S311" i="19"/>
  <c r="S329" i="19"/>
  <c r="S342" i="19"/>
  <c r="S347" i="19"/>
  <c r="S352" i="19"/>
  <c r="S96" i="19"/>
  <c r="S119" i="19"/>
  <c r="S124" i="19"/>
  <c r="S134" i="19"/>
  <c r="S142" i="19"/>
  <c r="S150" i="19"/>
  <c r="S168" i="19"/>
  <c r="S251" i="19"/>
  <c r="S280" i="19"/>
  <c r="S319" i="19"/>
  <c r="S332" i="19"/>
  <c r="S337" i="19"/>
  <c r="S345" i="19"/>
  <c r="S360" i="19"/>
  <c r="S5" i="19"/>
  <c r="S10" i="19"/>
  <c r="S26" i="19"/>
  <c r="S34" i="19"/>
  <c r="S39" i="19"/>
  <c r="S55" i="19"/>
  <c r="S68" i="19"/>
  <c r="S73" i="19"/>
  <c r="S104" i="19"/>
  <c r="S137" i="19"/>
  <c r="S145" i="19"/>
  <c r="S163" i="19"/>
  <c r="S202" i="19"/>
  <c r="S246" i="19"/>
  <c r="S288" i="19"/>
  <c r="S293" i="19"/>
  <c r="S301" i="19"/>
  <c r="S335" i="19"/>
  <c r="S340" i="19"/>
  <c r="S355" i="19"/>
  <c r="S18" i="19"/>
  <c r="S63" i="19"/>
  <c r="S91" i="19"/>
  <c r="S109" i="19"/>
  <c r="S171" i="19"/>
  <c r="S192" i="19"/>
  <c r="S210" i="19"/>
  <c r="S220" i="19"/>
  <c r="S262" i="19"/>
  <c r="S350" i="19"/>
  <c r="AT19" i="19"/>
  <c r="AT120" i="19"/>
  <c r="AB160" i="19"/>
  <c r="S203" i="19"/>
  <c r="AT329" i="19"/>
  <c r="AT295" i="19"/>
  <c r="AT253" i="19"/>
  <c r="AT255" i="19"/>
  <c r="AT66" i="19"/>
  <c r="AT257" i="19"/>
  <c r="AT176" i="19"/>
  <c r="AT243" i="19"/>
  <c r="AT116" i="19"/>
  <c r="AT185" i="19"/>
  <c r="AT218" i="19"/>
  <c r="AT305" i="19"/>
  <c r="AT349" i="19"/>
  <c r="AT220" i="19"/>
  <c r="AT347" i="19"/>
  <c r="AT79" i="19"/>
  <c r="AT44" i="19"/>
  <c r="AT213" i="19"/>
  <c r="AT364" i="19"/>
  <c r="AT145" i="19"/>
  <c r="AT237" i="19"/>
  <c r="AT309" i="19"/>
  <c r="AT35" i="19"/>
  <c r="AT302" i="19"/>
  <c r="AT367" i="19"/>
  <c r="AT80" i="19"/>
  <c r="AT99" i="19"/>
  <c r="AT300" i="19"/>
  <c r="AT15" i="19"/>
  <c r="AT85" i="19"/>
  <c r="AT118" i="19"/>
  <c r="AT228" i="19"/>
  <c r="AT233" i="19"/>
  <c r="AT317" i="19"/>
  <c r="AT365" i="19"/>
  <c r="AT100" i="19"/>
  <c r="AT222" i="19"/>
  <c r="AT109" i="19"/>
  <c r="AT328" i="19"/>
  <c r="AT72" i="19"/>
  <c r="AT77" i="19"/>
  <c r="AT107" i="19"/>
  <c r="AT124" i="19"/>
  <c r="AT142" i="19"/>
  <c r="AT187" i="19"/>
  <c r="AT215" i="19"/>
  <c r="AT239" i="19"/>
  <c r="AT287" i="19"/>
  <c r="AT292" i="19"/>
  <c r="AT311" i="19"/>
  <c r="AT342" i="19"/>
  <c r="AT39" i="19"/>
  <c r="AT84" i="19"/>
  <c r="AT96" i="19"/>
  <c r="AT321" i="19"/>
  <c r="AT89" i="19"/>
  <c r="AT112" i="19"/>
  <c r="AT280" i="19"/>
  <c r="AT82" i="19"/>
  <c r="AT87" i="19"/>
  <c r="AT94" i="19"/>
  <c r="AT290" i="19"/>
  <c r="AT331" i="19"/>
  <c r="AT230" i="19"/>
  <c r="AT115" i="19"/>
  <c r="AT47" i="19"/>
  <c r="AT235" i="19"/>
  <c r="AT7" i="19"/>
  <c r="AT188" i="19"/>
  <c r="AT259" i="19"/>
  <c r="AT271" i="19"/>
  <c r="AT283" i="19"/>
  <c r="AT312" i="19"/>
  <c r="AT360" i="19"/>
  <c r="AB27" i="19"/>
  <c r="AT55" i="19"/>
  <c r="AT90" i="19"/>
  <c r="AT113" i="19"/>
  <c r="AT221" i="19"/>
  <c r="AK224" i="19"/>
  <c r="AT6" i="19"/>
  <c r="AT14" i="19"/>
  <c r="AT217" i="19"/>
  <c r="AT41" i="19"/>
  <c r="AT46" i="19"/>
  <c r="AT299" i="19"/>
  <c r="AT323" i="19"/>
  <c r="AT98" i="19"/>
  <c r="AT114" i="19"/>
  <c r="AT119" i="19"/>
  <c r="AT318" i="19"/>
  <c r="AT333" i="19"/>
  <c r="AT117" i="19"/>
  <c r="AT263" i="19"/>
  <c r="AT270" i="19"/>
  <c r="AT297" i="19"/>
  <c r="AT316" i="19"/>
  <c r="AT340" i="19"/>
  <c r="AT54" i="19"/>
  <c r="AT105" i="19"/>
  <c r="AT11" i="19"/>
  <c r="AT103" i="19"/>
  <c r="AT304" i="19"/>
  <c r="AT369" i="19"/>
  <c r="AT37" i="19"/>
  <c r="AT75" i="19"/>
  <c r="AT122" i="19"/>
  <c r="AT152" i="19"/>
  <c r="AT197" i="19"/>
  <c r="AT285" i="19"/>
  <c r="AT357" i="19"/>
  <c r="AT362" i="19"/>
  <c r="AT314" i="19"/>
  <c r="AT5" i="19"/>
  <c r="AT42" i="19"/>
  <c r="AT101" i="19"/>
  <c r="AT319" i="19"/>
  <c r="AT52" i="19"/>
  <c r="AT92" i="19"/>
  <c r="AT110" i="19"/>
  <c r="AT10" i="19"/>
  <c r="AT17" i="19"/>
  <c r="AT78" i="19"/>
  <c r="AT95" i="19"/>
  <c r="AT130" i="19"/>
  <c r="AT155" i="19"/>
  <c r="AT160" i="19"/>
  <c r="AT165" i="19"/>
  <c r="AT198" i="19"/>
  <c r="AT226" i="19"/>
  <c r="AT252" i="19"/>
  <c r="AT281" i="19"/>
  <c r="AT298" i="19"/>
  <c r="AT310" i="19"/>
  <c r="AT327" i="19"/>
  <c r="AT341" i="19"/>
  <c r="AT353" i="19"/>
  <c r="AT71" i="19"/>
  <c r="AT106" i="19"/>
  <c r="AT153" i="19"/>
  <c r="AT186" i="19"/>
  <c r="AT224" i="19"/>
  <c r="AT286" i="19"/>
  <c r="AT291" i="19"/>
  <c r="AT315" i="19"/>
  <c r="AT337" i="19"/>
  <c r="AT339" i="19"/>
  <c r="AT31" i="19"/>
  <c r="AT40" i="19"/>
  <c r="AB56" i="19"/>
  <c r="AK62" i="19"/>
  <c r="AT68" i="19"/>
  <c r="S151" i="19"/>
  <c r="AK170" i="19"/>
  <c r="AT194" i="19"/>
  <c r="AT207" i="19"/>
  <c r="AK214" i="19"/>
  <c r="AK236" i="19"/>
  <c r="AK265" i="19"/>
  <c r="AT274" i="19"/>
  <c r="AK279" i="19"/>
  <c r="AK281" i="19"/>
  <c r="S297" i="19"/>
  <c r="AT334" i="19"/>
  <c r="AK343" i="19"/>
  <c r="AT354" i="19"/>
  <c r="AT260" i="19"/>
  <c r="AT269" i="19"/>
  <c r="AT307" i="19"/>
  <c r="AT33" i="19"/>
  <c r="AT70" i="19"/>
  <c r="AT81" i="19"/>
  <c r="AT150" i="19"/>
  <c r="AT148" i="19"/>
  <c r="AT216" i="19"/>
  <c r="AT345" i="19"/>
  <c r="AT29" i="19"/>
  <c r="AT192" i="19"/>
  <c r="AT236" i="19"/>
  <c r="AK56" i="19"/>
  <c r="AK60" i="19"/>
  <c r="AK125" i="19"/>
  <c r="AK168" i="19"/>
  <c r="AT183" i="19"/>
  <c r="AT256" i="19"/>
  <c r="AK263" i="19"/>
  <c r="AT265" i="19"/>
  <c r="AK303" i="19"/>
  <c r="AK310" i="19"/>
  <c r="AK317" i="19"/>
  <c r="AK319" i="19"/>
  <c r="AT343" i="19"/>
  <c r="AK6" i="19"/>
  <c r="S30" i="19"/>
  <c r="AK38" i="19"/>
  <c r="AK45" i="19"/>
  <c r="AK47" i="19"/>
  <c r="AT49" i="19"/>
  <c r="AB54" i="19"/>
  <c r="S76" i="19"/>
  <c r="AK114" i="19"/>
  <c r="AK166" i="19"/>
  <c r="AK232" i="19"/>
  <c r="AT272" i="19"/>
  <c r="AK277" i="19"/>
  <c r="AK301" i="19"/>
  <c r="AT303" i="19"/>
  <c r="AB350" i="19"/>
  <c r="AB366" i="19"/>
  <c r="AT135" i="19"/>
  <c r="AT231" i="19"/>
  <c r="AT240" i="19"/>
  <c r="AT338" i="19"/>
  <c r="AT178" i="19"/>
  <c r="AT276" i="19"/>
  <c r="AT358" i="19"/>
  <c r="AT13" i="19"/>
  <c r="AT161" i="19"/>
  <c r="AT209" i="19"/>
  <c r="AT336" i="19"/>
  <c r="AT356" i="19"/>
  <c r="AT258" i="19"/>
  <c r="AT267" i="19"/>
  <c r="AT27" i="19"/>
  <c r="AT51" i="19"/>
  <c r="AT127" i="19"/>
  <c r="AT146" i="19"/>
  <c r="AT159" i="19"/>
  <c r="AT214" i="19"/>
  <c r="AK275" i="19"/>
  <c r="AK143" i="19"/>
  <c r="AK22" i="19"/>
  <c r="AK253" i="19"/>
  <c r="AK176" i="19"/>
  <c r="AK66" i="19"/>
  <c r="AK291" i="19"/>
  <c r="AK95" i="19"/>
  <c r="AK99" i="19"/>
  <c r="AK44" i="19"/>
  <c r="AK341" i="19"/>
  <c r="AK220" i="19"/>
  <c r="AK121" i="19"/>
  <c r="AK145" i="19"/>
  <c r="AK74" i="19"/>
  <c r="AK72" i="19"/>
  <c r="AT23" i="19"/>
  <c r="AK49" i="19"/>
  <c r="AK58" i="19"/>
  <c r="AK9" i="19"/>
  <c r="AT21" i="19"/>
  <c r="AK36" i="19"/>
  <c r="AT38" i="19"/>
  <c r="AT73" i="19"/>
  <c r="AT86" i="19"/>
  <c r="AT125" i="19"/>
  <c r="AT157" i="19"/>
  <c r="AK164" i="19"/>
  <c r="AT181" i="19"/>
  <c r="AK199" i="19"/>
  <c r="AT212" i="19"/>
  <c r="AT241" i="19"/>
  <c r="AK261" i="19"/>
  <c r="AK270" i="19"/>
  <c r="AT288" i="19"/>
  <c r="AT301" i="19"/>
  <c r="AK308" i="19"/>
  <c r="AT352" i="19"/>
  <c r="AT361" i="19"/>
  <c r="AK34" i="19"/>
  <c r="AK54" i="19"/>
  <c r="S87" i="19"/>
  <c r="S117" i="19"/>
  <c r="AK123" i="19"/>
  <c r="AK130" i="19"/>
  <c r="AT190" i="19"/>
  <c r="AK197" i="19"/>
  <c r="AT232" i="19"/>
  <c r="AB284" i="19"/>
  <c r="AK299" i="19"/>
  <c r="AK330" i="19"/>
  <c r="AK350" i="19"/>
  <c r="AB355" i="19"/>
  <c r="AK359" i="19"/>
  <c r="AK257" i="19"/>
  <c r="AK259" i="19"/>
  <c r="AB343" i="19"/>
  <c r="AB46" i="19"/>
  <c r="AK68" i="19"/>
  <c r="AB121" i="19"/>
  <c r="AB123" i="19"/>
  <c r="AB125" i="19"/>
  <c r="AK135" i="19"/>
  <c r="AK174" i="19"/>
  <c r="AK207" i="19"/>
  <c r="AT211" i="19"/>
  <c r="AB220" i="19"/>
  <c r="AB224" i="19"/>
  <c r="AT238" i="19"/>
  <c r="AB251" i="19"/>
  <c r="AK255" i="19"/>
  <c r="AT282" i="19"/>
  <c r="AK328" i="19"/>
  <c r="AT332" i="19"/>
  <c r="AB341" i="19"/>
  <c r="AT359" i="19"/>
  <c r="AT58" i="19"/>
  <c r="AB93" i="19"/>
  <c r="AB103" i="19"/>
  <c r="AK119" i="19"/>
  <c r="AT131" i="19"/>
  <c r="AT133" i="19"/>
  <c r="AB154" i="19"/>
  <c r="AB156" i="19"/>
  <c r="AK218" i="19"/>
  <c r="AT234" i="19"/>
  <c r="AK247" i="19"/>
  <c r="AB266" i="19"/>
  <c r="AT278" i="19"/>
  <c r="AB289" i="19"/>
  <c r="AK293" i="19"/>
  <c r="AB310" i="19"/>
  <c r="AK339" i="19"/>
  <c r="AT355" i="19"/>
  <c r="AK368" i="19"/>
  <c r="AB301" i="19"/>
  <c r="AB26" i="19"/>
  <c r="AB279" i="19"/>
  <c r="AB70" i="19"/>
  <c r="AB147" i="19"/>
  <c r="AB22" i="19"/>
  <c r="AB24" i="19"/>
  <c r="AB28" i="19"/>
  <c r="AK42" i="19"/>
  <c r="AT56" i="19"/>
  <c r="AB105" i="19"/>
  <c r="AT129" i="19"/>
  <c r="AB187" i="19"/>
  <c r="AB189" i="19"/>
  <c r="AT201" i="19"/>
  <c r="AT203" i="19"/>
  <c r="AT205" i="19"/>
  <c r="AK245" i="19"/>
  <c r="AB285" i="19"/>
  <c r="AB287" i="19"/>
  <c r="AB308" i="19"/>
  <c r="AT322" i="19"/>
  <c r="AT324" i="19"/>
  <c r="AT326" i="19"/>
  <c r="AK366" i="19"/>
  <c r="AB30" i="19"/>
  <c r="AK93" i="19"/>
  <c r="AB152" i="19"/>
  <c r="AT164" i="19"/>
  <c r="AT166" i="19"/>
  <c r="AB185" i="19"/>
  <c r="AT199" i="19"/>
  <c r="AK216" i="19"/>
  <c r="AK243" i="19"/>
  <c r="AB264" i="19"/>
  <c r="AB283" i="19"/>
  <c r="AT293" i="19"/>
  <c r="AT320" i="19"/>
  <c r="AK337" i="19"/>
  <c r="AK364" i="19"/>
  <c r="AK16" i="19"/>
  <c r="AK18" i="19"/>
  <c r="AB77" i="19"/>
  <c r="AB79" i="19"/>
  <c r="AK89" i="19"/>
  <c r="AK91" i="19"/>
  <c r="AT162" i="19"/>
  <c r="AK241" i="19"/>
  <c r="AB262" i="19"/>
  <c r="AB281" i="19"/>
  <c r="AB306" i="19"/>
  <c r="AK362" i="19"/>
  <c r="AT60" i="19"/>
  <c r="AK249" i="19"/>
  <c r="AT225" i="19"/>
  <c r="AT344" i="19"/>
  <c r="AT348" i="19"/>
  <c r="AK370" i="19"/>
  <c r="AK20" i="19"/>
  <c r="AT62" i="19"/>
  <c r="AB99" i="19"/>
  <c r="AT108" i="19"/>
  <c r="AK141" i="19"/>
  <c r="AT168" i="19"/>
  <c r="AT170" i="19"/>
  <c r="AT229" i="19"/>
  <c r="AK273" i="19"/>
  <c r="AB295" i="19"/>
  <c r="AB297" i="19"/>
  <c r="AB299" i="19"/>
  <c r="AT350" i="19"/>
  <c r="AT223" i="19"/>
  <c r="AT227" i="19"/>
  <c r="AT346" i="19"/>
  <c r="AT16" i="19"/>
  <c r="AB101" i="19"/>
  <c r="AT137" i="19"/>
  <c r="AT172" i="19"/>
  <c r="AT245" i="19"/>
  <c r="AT247" i="19"/>
  <c r="AT249" i="19"/>
  <c r="AK271" i="19"/>
  <c r="AT366" i="19"/>
  <c r="AT368" i="19"/>
  <c r="AT370" i="19"/>
  <c r="AB145" i="19"/>
  <c r="AB15" i="19"/>
  <c r="AT18" i="19"/>
  <c r="AB55" i="19"/>
  <c r="AT64" i="19"/>
  <c r="AK97" i="19"/>
  <c r="AT139" i="19"/>
  <c r="AT174" i="19"/>
  <c r="AB196" i="19"/>
  <c r="AB198" i="19"/>
  <c r="AB200" i="19"/>
  <c r="AK295" i="19"/>
  <c r="AB317" i="19"/>
  <c r="AB319" i="19"/>
  <c r="AB321" i="19"/>
  <c r="J16" i="18"/>
  <c r="J6" i="18"/>
  <c r="S12" i="18"/>
  <c r="S37" i="18"/>
  <c r="S59" i="18"/>
  <c r="S81" i="18"/>
  <c r="S103" i="18"/>
  <c r="S125" i="18"/>
  <c r="S147" i="18"/>
  <c r="S169" i="18"/>
  <c r="S191" i="18"/>
  <c r="S213" i="18"/>
  <c r="S235" i="18"/>
  <c r="S257" i="18"/>
  <c r="S279" i="18"/>
  <c r="S301" i="18"/>
  <c r="S323" i="18"/>
  <c r="S345" i="18"/>
  <c r="S367" i="18"/>
  <c r="S344" i="18"/>
  <c r="S236" i="18"/>
  <c r="S258" i="18"/>
  <c r="S302" i="18"/>
  <c r="S52" i="18"/>
  <c r="S118" i="18"/>
  <c r="S140" i="18"/>
  <c r="S184" i="18"/>
  <c r="S228" i="18"/>
  <c r="S353" i="18"/>
  <c r="S280" i="18"/>
  <c r="S30" i="18"/>
  <c r="S74" i="18"/>
  <c r="S96" i="18"/>
  <c r="S162" i="18"/>
  <c r="S206" i="18"/>
  <c r="S250" i="18"/>
  <c r="S272" i="18"/>
  <c r="S294" i="18"/>
  <c r="S316" i="18"/>
  <c r="S338" i="18"/>
  <c r="S23" i="18"/>
  <c r="S45" i="18"/>
  <c r="S67" i="18"/>
  <c r="S89" i="18"/>
  <c r="S111" i="18"/>
  <c r="S133" i="18"/>
  <c r="S155" i="18"/>
  <c r="S177" i="18"/>
  <c r="S199" i="18"/>
  <c r="S221" i="18"/>
  <c r="S243" i="18"/>
  <c r="S265" i="18"/>
  <c r="S287" i="18"/>
  <c r="S309" i="18"/>
  <c r="S331" i="18"/>
  <c r="S9" i="18"/>
  <c r="S16" i="18"/>
  <c r="S38" i="18"/>
  <c r="S60" i="18"/>
  <c r="S82" i="18"/>
  <c r="S104" i="18"/>
  <c r="S126" i="18"/>
  <c r="S148" i="18"/>
  <c r="S170" i="18"/>
  <c r="S192" i="18"/>
  <c r="S214" i="18"/>
  <c r="S362" i="18"/>
  <c r="S324" i="18"/>
  <c r="S346" i="18"/>
  <c r="S6" i="18"/>
  <c r="S24" i="18"/>
  <c r="S46" i="18"/>
  <c r="S68" i="18"/>
  <c r="S90" i="18"/>
  <c r="S112" i="18"/>
  <c r="S134" i="18"/>
  <c r="S156" i="18"/>
  <c r="S178" i="18"/>
  <c r="S200" i="18"/>
  <c r="S222" i="18"/>
  <c r="S244" i="18"/>
  <c r="S266" i="18"/>
  <c r="S288" i="18"/>
  <c r="S310" i="18"/>
  <c r="S332" i="18"/>
  <c r="S354" i="18"/>
  <c r="S17" i="18"/>
  <c r="S39" i="18"/>
  <c r="S61" i="18"/>
  <c r="S83" i="18"/>
  <c r="S105" i="18"/>
  <c r="S127" i="18"/>
  <c r="S149" i="18"/>
  <c r="S171" i="18"/>
  <c r="S193" i="18"/>
  <c r="S215" i="18"/>
  <c r="S237" i="18"/>
  <c r="S259" i="18"/>
  <c r="S281" i="18"/>
  <c r="S303" i="18"/>
  <c r="S325" i="18"/>
  <c r="S347" i="18"/>
  <c r="S13" i="18"/>
  <c r="S25" i="18"/>
  <c r="S47" i="18"/>
  <c r="S69" i="18"/>
  <c r="S91" i="18"/>
  <c r="S113" i="18"/>
  <c r="S135" i="18"/>
  <c r="S157" i="18"/>
  <c r="S179" i="18"/>
  <c r="S201" i="18"/>
  <c r="S223" i="18"/>
  <c r="S245" i="18"/>
  <c r="S267" i="18"/>
  <c r="S289" i="18"/>
  <c r="S311" i="18"/>
  <c r="S333" i="18"/>
  <c r="S18" i="18"/>
  <c r="S40" i="18"/>
  <c r="S62" i="18"/>
  <c r="S84" i="18"/>
  <c r="S106" i="18"/>
  <c r="S128" i="18"/>
  <c r="S150" i="18"/>
  <c r="S172" i="18"/>
  <c r="S194" i="18"/>
  <c r="S216" i="18"/>
  <c r="S238" i="18"/>
  <c r="S260" i="18"/>
  <c r="S282" i="18"/>
  <c r="S304" i="18"/>
  <c r="S326" i="18"/>
  <c r="S348" i="18"/>
  <c r="S7" i="18"/>
  <c r="S363" i="18"/>
  <c r="S14" i="18"/>
  <c r="S34" i="18"/>
  <c r="S56" i="18"/>
  <c r="S78" i="18"/>
  <c r="S100" i="18"/>
  <c r="S122" i="18"/>
  <c r="S144" i="18"/>
  <c r="S166" i="18"/>
  <c r="S188" i="18"/>
  <c r="S210" i="18"/>
  <c r="S232" i="18"/>
  <c r="S254" i="18"/>
  <c r="S276" i="18"/>
  <c r="S298" i="18"/>
  <c r="S320" i="18"/>
  <c r="S342" i="18"/>
  <c r="S27" i="18"/>
  <c r="S49" i="18"/>
  <c r="S71" i="18"/>
  <c r="S93" i="18"/>
  <c r="S115" i="18"/>
  <c r="S137" i="18"/>
  <c r="S159" i="18"/>
  <c r="S181" i="18"/>
  <c r="S203" i="18"/>
  <c r="S225" i="18"/>
  <c r="S247" i="18"/>
  <c r="S269" i="18"/>
  <c r="S291" i="18"/>
  <c r="S313" i="18"/>
  <c r="S335" i="18"/>
  <c r="S357" i="18"/>
  <c r="S35" i="18"/>
  <c r="S57" i="18"/>
  <c r="S79" i="18"/>
  <c r="S101" i="18"/>
  <c r="S123" i="18"/>
  <c r="S145" i="18"/>
  <c r="S167" i="18"/>
  <c r="S189" i="18"/>
  <c r="S211" i="18"/>
  <c r="S233" i="18"/>
  <c r="S255" i="18"/>
  <c r="S277" i="18"/>
  <c r="S299" i="18"/>
  <c r="S321" i="18"/>
  <c r="S343" i="18"/>
  <c r="S21" i="18"/>
  <c r="S43" i="18"/>
  <c r="S65" i="18"/>
  <c r="S87" i="18"/>
  <c r="S109" i="18"/>
  <c r="S131" i="18"/>
  <c r="S153" i="18"/>
  <c r="S175" i="18"/>
  <c r="S197" i="18"/>
  <c r="S219" i="18"/>
  <c r="S241" i="18"/>
  <c r="S263" i="18"/>
  <c r="S285" i="18"/>
  <c r="S307" i="18"/>
  <c r="S329" i="18"/>
  <c r="S351" i="18"/>
  <c r="S15" i="18"/>
  <c r="S366" i="18"/>
  <c r="S359" i="18"/>
  <c r="S22" i="18"/>
  <c r="S44" i="18"/>
  <c r="S66" i="18"/>
  <c r="S88" i="18"/>
  <c r="S110" i="18"/>
  <c r="S132" i="18"/>
  <c r="S154" i="18"/>
  <c r="S176" i="18"/>
  <c r="S198" i="18"/>
  <c r="S220" i="18"/>
  <c r="S242" i="18"/>
  <c r="S264" i="18"/>
  <c r="S286" i="18"/>
  <c r="S308" i="18"/>
  <c r="S330" i="18"/>
  <c r="S352" i="18"/>
  <c r="S8" i="18"/>
  <c r="S32" i="18"/>
  <c r="S54" i="18"/>
  <c r="S76" i="18"/>
  <c r="S98" i="18"/>
  <c r="S120" i="18"/>
  <c r="S142" i="18"/>
  <c r="S164" i="18"/>
  <c r="S186" i="18"/>
  <c r="S208" i="18"/>
  <c r="S230" i="18"/>
  <c r="S252" i="18"/>
  <c r="S274" i="18"/>
  <c r="S296" i="18"/>
  <c r="S318" i="18"/>
  <c r="S340" i="18"/>
  <c r="S19" i="18"/>
  <c r="S41" i="18"/>
  <c r="S63" i="18"/>
  <c r="S85" i="18"/>
  <c r="S107" i="18"/>
  <c r="S129" i="18"/>
  <c r="S151" i="18"/>
  <c r="S173" i="18"/>
  <c r="S195" i="18"/>
  <c r="S217" i="18"/>
  <c r="S239" i="18"/>
  <c r="S261" i="18"/>
  <c r="S283" i="18"/>
  <c r="S305" i="18"/>
  <c r="S327" i="18"/>
  <c r="S349" i="18"/>
  <c r="S33" i="18"/>
  <c r="S55" i="18"/>
  <c r="S77" i="18"/>
  <c r="S99" i="18"/>
  <c r="S121" i="18"/>
  <c r="S143" i="18"/>
  <c r="S165" i="18"/>
  <c r="S187" i="18"/>
  <c r="S209" i="18"/>
  <c r="S231" i="18"/>
  <c r="S253" i="18"/>
  <c r="S275" i="18"/>
  <c r="S297" i="18"/>
  <c r="S319" i="18"/>
  <c r="S341" i="18"/>
  <c r="S28" i="18"/>
  <c r="S50" i="18"/>
  <c r="S72" i="18"/>
  <c r="S94" i="18"/>
  <c r="S116" i="18"/>
  <c r="S138" i="18"/>
  <c r="S160" i="18"/>
  <c r="S182" i="18"/>
  <c r="S204" i="18"/>
  <c r="S226" i="18"/>
  <c r="S248" i="18"/>
  <c r="S270" i="18"/>
  <c r="S292" i="18"/>
  <c r="S314" i="18"/>
  <c r="S336" i="18"/>
  <c r="S358" i="18"/>
  <c r="S20" i="18"/>
  <c r="S42" i="18"/>
  <c r="S64" i="18"/>
  <c r="S86" i="18"/>
  <c r="S108" i="18"/>
  <c r="S130" i="18"/>
  <c r="S152" i="18"/>
  <c r="S174" i="18"/>
  <c r="S196" i="18"/>
  <c r="S218" i="18"/>
  <c r="S240" i="18"/>
  <c r="S262" i="18"/>
  <c r="S284" i="18"/>
  <c r="S306" i="18"/>
  <c r="S328" i="18"/>
  <c r="S350" i="18"/>
  <c r="S11" i="18"/>
  <c r="S29" i="18"/>
  <c r="S51" i="18"/>
  <c r="S73" i="18"/>
  <c r="S95" i="18"/>
  <c r="S117" i="18"/>
  <c r="S139" i="18"/>
  <c r="S161" i="18"/>
  <c r="S183" i="18"/>
  <c r="S205" i="18"/>
  <c r="S227" i="18"/>
  <c r="S249" i="18"/>
  <c r="S271" i="18"/>
  <c r="S293" i="18"/>
  <c r="S315" i="18"/>
  <c r="S337" i="18"/>
  <c r="S368" i="18"/>
  <c r="S355" i="18"/>
  <c r="S364" i="18"/>
  <c r="S360" i="18"/>
  <c r="S369" i="18"/>
  <c r="S26" i="18"/>
  <c r="S48" i="18"/>
  <c r="S70" i="18"/>
  <c r="S92" i="18"/>
  <c r="S114" i="18"/>
  <c r="S136" i="18"/>
  <c r="S158" i="18"/>
  <c r="S180" i="18"/>
  <c r="S202" i="18"/>
  <c r="S224" i="18"/>
  <c r="S246" i="18"/>
  <c r="S268" i="18"/>
  <c r="S290" i="18"/>
  <c r="S312" i="18"/>
  <c r="S334" i="18"/>
  <c r="S356" i="18"/>
  <c r="S365" i="18"/>
  <c r="S5" i="18"/>
  <c r="S31" i="18"/>
  <c r="S53" i="18"/>
  <c r="S75" i="18"/>
  <c r="S97" i="18"/>
  <c r="S119" i="18"/>
  <c r="S141" i="18"/>
  <c r="S163" i="18"/>
  <c r="S185" i="18"/>
  <c r="S207" i="18"/>
  <c r="S229" i="18"/>
  <c r="S251" i="18"/>
  <c r="S273" i="18"/>
  <c r="S295" i="18"/>
  <c r="S317" i="18"/>
  <c r="S339" i="18"/>
  <c r="S361" i="18"/>
  <c r="S370" i="18"/>
  <c r="S10" i="18"/>
  <c r="S36" i="18"/>
  <c r="S58" i="18"/>
  <c r="S80" i="18"/>
  <c r="S102" i="18"/>
  <c r="S124" i="18"/>
  <c r="S146" i="18"/>
  <c r="S168" i="18"/>
  <c r="S190" i="18"/>
  <c r="S212" i="18"/>
  <c r="S234" i="18"/>
  <c r="S256" i="18"/>
  <c r="S278" i="18"/>
  <c r="S300" i="18"/>
  <c r="S322" i="18"/>
  <c r="U357" i="9"/>
  <c r="U291" i="9"/>
  <c r="U354" i="9"/>
  <c r="U222" i="9"/>
  <c r="U134" i="9"/>
  <c r="U46" i="9"/>
  <c r="U309" i="9"/>
  <c r="U66" i="9"/>
  <c r="U285" i="9"/>
  <c r="U219" i="9"/>
  <c r="U109" i="9"/>
  <c r="U284" i="9"/>
  <c r="U108" i="9"/>
  <c r="U42" i="9"/>
  <c r="U368" i="9"/>
  <c r="U302" i="9"/>
  <c r="U148" i="9"/>
  <c r="U82" i="9"/>
  <c r="U367" i="9"/>
  <c r="U321" i="9"/>
  <c r="U299" i="9"/>
  <c r="U189" i="9"/>
  <c r="U145" i="9"/>
  <c r="U79" i="9"/>
  <c r="U335" i="9"/>
  <c r="U313" i="9"/>
  <c r="U334" i="9"/>
  <c r="U92" i="9"/>
  <c r="U333" i="9"/>
  <c r="U310" i="9"/>
  <c r="U266" i="9"/>
  <c r="U178" i="9"/>
  <c r="U68" i="9"/>
  <c r="U265" i="9"/>
  <c r="U221" i="9"/>
  <c r="U133" i="9"/>
  <c r="U45" i="9"/>
  <c r="U351" i="9"/>
  <c r="U263" i="9"/>
  <c r="U131" i="9"/>
  <c r="U43" i="9"/>
  <c r="U350" i="9"/>
  <c r="U130" i="9"/>
  <c r="U126" i="9"/>
  <c r="U343" i="9"/>
  <c r="U277" i="9"/>
  <c r="U233" i="9"/>
  <c r="U211" i="9"/>
  <c r="U167" i="9"/>
  <c r="U35" i="9"/>
  <c r="U342" i="9"/>
  <c r="U320" i="9"/>
  <c r="U298" i="9"/>
  <c r="U276" i="9"/>
  <c r="U254" i="9"/>
  <c r="U232" i="9"/>
  <c r="U210" i="9"/>
  <c r="U188" i="9"/>
  <c r="U166" i="9"/>
  <c r="U144" i="9"/>
  <c r="U78" i="9"/>
  <c r="U34" i="9"/>
  <c r="U236" i="9"/>
  <c r="U269" i="9"/>
  <c r="U247" i="9"/>
  <c r="U203" i="9"/>
  <c r="U181" i="9"/>
  <c r="U159" i="9"/>
  <c r="U137" i="9"/>
  <c r="U115" i="9"/>
  <c r="U93" i="9"/>
  <c r="U71" i="9"/>
  <c r="U49" i="9"/>
  <c r="U27" i="9"/>
  <c r="U246" i="9"/>
  <c r="U245" i="9"/>
  <c r="U332" i="9"/>
  <c r="U288" i="9"/>
  <c r="U244" i="9"/>
  <c r="U200" i="9"/>
  <c r="U156" i="9"/>
  <c r="U112" i="9"/>
  <c r="U24" i="9"/>
  <c r="U353" i="9"/>
  <c r="U331" i="9"/>
  <c r="U287" i="9"/>
  <c r="U243" i="9"/>
  <c r="U199" i="9"/>
  <c r="U177" i="9"/>
  <c r="U155" i="9"/>
  <c r="U111" i="9"/>
  <c r="U89" i="9"/>
  <c r="U67" i="9"/>
  <c r="U23" i="9"/>
  <c r="U352" i="9"/>
  <c r="U330" i="9"/>
  <c r="U286" i="9"/>
  <c r="U220" i="9"/>
  <c r="U198" i="9"/>
  <c r="U176" i="9"/>
  <c r="U132" i="9"/>
  <c r="U87" i="9"/>
  <c r="U90" i="9"/>
  <c r="U88" i="9"/>
  <c r="U225" i="9"/>
  <c r="U192" i="9"/>
  <c r="U16" i="9"/>
  <c r="U25" i="9"/>
  <c r="U308" i="9"/>
  <c r="U264" i="9"/>
  <c r="U240" i="9"/>
  <c r="U218" i="9"/>
  <c r="U174" i="9"/>
  <c r="U152" i="9"/>
  <c r="U86" i="9"/>
  <c r="U64" i="9"/>
  <c r="U366" i="9"/>
  <c r="U355" i="9"/>
  <c r="U344" i="9"/>
  <c r="U322" i="9"/>
  <c r="U311" i="9"/>
  <c r="U300" i="9"/>
  <c r="U289" i="9"/>
  <c r="U278" i="9"/>
  <c r="U267" i="9"/>
  <c r="U256" i="9"/>
  <c r="U234" i="9"/>
  <c r="U223" i="9"/>
  <c r="U201" i="9"/>
  <c r="U190" i="9"/>
  <c r="U179" i="9"/>
  <c r="U168" i="9"/>
  <c r="U157" i="9"/>
  <c r="U135" i="9"/>
  <c r="U124" i="9"/>
  <c r="U113" i="9"/>
  <c r="U102" i="9"/>
  <c r="U91" i="9"/>
  <c r="U80" i="9"/>
  <c r="U69" i="9"/>
  <c r="U58" i="9"/>
  <c r="U47" i="9"/>
  <c r="U36" i="9"/>
  <c r="U14" i="9"/>
  <c r="U283" i="9"/>
  <c r="U261" i="9"/>
  <c r="U239" i="9"/>
  <c r="U173" i="9"/>
  <c r="U151" i="9"/>
  <c r="U129" i="9"/>
  <c r="U107" i="9"/>
  <c r="U63" i="9"/>
  <c r="U41" i="9"/>
  <c r="U65" i="9"/>
  <c r="U61" i="9"/>
  <c r="U37" i="9"/>
  <c r="U212" i="9"/>
  <c r="U146" i="9"/>
  <c r="U365" i="9"/>
  <c r="U123" i="9"/>
  <c r="U101" i="9"/>
  <c r="U57" i="9"/>
  <c r="U13" i="9"/>
  <c r="U154" i="9"/>
  <c r="U110" i="9"/>
  <c r="U44" i="9"/>
  <c r="U329" i="9"/>
  <c r="U241" i="9"/>
  <c r="U175" i="9"/>
  <c r="U348" i="9"/>
  <c r="U282" i="9"/>
  <c r="U216" i="9"/>
  <c r="U128" i="9"/>
  <c r="U40" i="9"/>
  <c r="U347" i="9"/>
  <c r="U171" i="9"/>
  <c r="U346" i="9"/>
  <c r="U324" i="9"/>
  <c r="U280" i="9"/>
  <c r="U258" i="9"/>
  <c r="U214" i="9"/>
  <c r="U170" i="9"/>
  <c r="U104" i="9"/>
  <c r="U279" i="9"/>
  <c r="U364" i="9"/>
  <c r="U122" i="9"/>
  <c r="U100" i="9"/>
  <c r="U56" i="9"/>
  <c r="U12" i="9"/>
  <c r="U281" i="9"/>
  <c r="U363" i="9"/>
  <c r="U121" i="9"/>
  <c r="U55" i="9"/>
  <c r="U11" i="9"/>
  <c r="U38" i="9"/>
  <c r="U362" i="9"/>
  <c r="U54" i="9"/>
  <c r="U10" i="9"/>
  <c r="U62" i="9"/>
  <c r="U262" i="9"/>
  <c r="U361" i="9"/>
  <c r="U242" i="9"/>
  <c r="U22" i="9"/>
  <c r="U153" i="9"/>
  <c r="U326" i="9"/>
  <c r="U260" i="9"/>
  <c r="U172" i="9"/>
  <c r="U106" i="9"/>
  <c r="U325" i="9"/>
  <c r="U259" i="9"/>
  <c r="U215" i="9"/>
  <c r="U39" i="9"/>
  <c r="U60" i="9"/>
  <c r="U8" i="9"/>
  <c r="U105" i="9"/>
  <c r="U349" i="9"/>
  <c r="U146" i="17"/>
  <c r="U105" i="17"/>
  <c r="U102" i="17"/>
  <c r="U281" i="17"/>
  <c r="U101" i="17"/>
  <c r="U300" i="17"/>
  <c r="U299" i="17"/>
  <c r="U298" i="17"/>
  <c r="U282" i="17"/>
  <c r="U280" i="17"/>
  <c r="W280" i="17" s="1"/>
  <c r="U100" i="17"/>
  <c r="W100" i="17" s="1"/>
  <c r="U368" i="17"/>
  <c r="W368" i="17" s="1"/>
  <c r="U236" i="17"/>
  <c r="W236" i="17" s="1"/>
  <c r="U104" i="17"/>
  <c r="W104" i="17" s="1"/>
  <c r="U13" i="17"/>
  <c r="U367" i="17"/>
  <c r="U235" i="17"/>
  <c r="W235" i="17" s="1"/>
  <c r="U103" i="17"/>
  <c r="W103" i="17" s="1"/>
  <c r="U347" i="17"/>
  <c r="W347" i="17" s="1"/>
  <c r="U215" i="17"/>
  <c r="W215" i="17" s="1"/>
  <c r="U83" i="17"/>
  <c r="W83" i="17" s="1"/>
  <c r="U321" i="17"/>
  <c r="W321" i="17" s="1"/>
  <c r="U214" i="17"/>
  <c r="W214" i="17" s="1"/>
  <c r="U82" i="17"/>
  <c r="U320" i="17"/>
  <c r="W320" i="17" s="1"/>
  <c r="U213" i="17"/>
  <c r="U81" i="17"/>
  <c r="W81" i="17" s="1"/>
  <c r="U304" i="17"/>
  <c r="W304" i="17" s="1"/>
  <c r="U172" i="17"/>
  <c r="W172" i="17" s="1"/>
  <c r="U80" i="17"/>
  <c r="U346" i="17"/>
  <c r="W346" i="17" s="1"/>
  <c r="U279" i="17"/>
  <c r="W279" i="17" s="1"/>
  <c r="U212" i="17"/>
  <c r="W212" i="17" s="1"/>
  <c r="U145" i="17"/>
  <c r="U78" i="17"/>
  <c r="W78" i="17" s="1"/>
  <c r="U12" i="17"/>
  <c r="U345" i="17"/>
  <c r="W345" i="17" s="1"/>
  <c r="U278" i="17"/>
  <c r="W278" i="17" s="1"/>
  <c r="U211" i="17"/>
  <c r="W211" i="17" s="1"/>
  <c r="U144" i="17"/>
  <c r="W144" i="17" s="1"/>
  <c r="U344" i="17"/>
  <c r="W344" i="17" s="1"/>
  <c r="U277" i="17"/>
  <c r="W277" i="17" s="1"/>
  <c r="U210" i="17"/>
  <c r="W210" i="17" s="1"/>
  <c r="U128" i="17"/>
  <c r="W128" i="17" s="1"/>
  <c r="U61" i="17"/>
  <c r="W61" i="17" s="1"/>
  <c r="U343" i="17"/>
  <c r="W343" i="17" s="1"/>
  <c r="U276" i="17"/>
  <c r="W276" i="17" s="1"/>
  <c r="U194" i="17"/>
  <c r="W194" i="17" s="1"/>
  <c r="U127" i="17"/>
  <c r="U342" i="17"/>
  <c r="W342" i="17" s="1"/>
  <c r="U260" i="17"/>
  <c r="W260" i="17" s="1"/>
  <c r="U193" i="17"/>
  <c r="W193" i="17" s="1"/>
  <c r="U126" i="17"/>
  <c r="W126" i="17" s="1"/>
  <c r="U326" i="17"/>
  <c r="W326" i="17" s="1"/>
  <c r="U259" i="17"/>
  <c r="W259" i="17" s="1"/>
  <c r="U192" i="17"/>
  <c r="U125" i="17"/>
  <c r="W125" i="17" s="1"/>
  <c r="U58" i="17"/>
  <c r="W58" i="17" s="1"/>
  <c r="U325" i="17"/>
  <c r="U258" i="17"/>
  <c r="W258" i="17" s="1"/>
  <c r="U191" i="17"/>
  <c r="W191" i="17" s="1"/>
  <c r="U124" i="17"/>
  <c r="W124" i="17" s="1"/>
  <c r="U57" i="17"/>
  <c r="W57" i="17" s="1"/>
  <c r="U324" i="17"/>
  <c r="W324" i="17" s="1"/>
  <c r="U257" i="17"/>
  <c r="W257" i="17" s="1"/>
  <c r="U190" i="17"/>
  <c r="W190" i="17" s="1"/>
  <c r="U123" i="17"/>
  <c r="U56" i="17"/>
  <c r="W56" i="17" s="1"/>
  <c r="U323" i="17"/>
  <c r="W323" i="17" s="1"/>
  <c r="U256" i="17"/>
  <c r="W256" i="17" s="1"/>
  <c r="U189" i="17"/>
  <c r="W189" i="17" s="1"/>
  <c r="U122" i="17"/>
  <c r="W122" i="17" s="1"/>
  <c r="U52" i="17"/>
  <c r="W52" i="17" s="1"/>
  <c r="U62" i="17"/>
  <c r="W62" i="17" s="1"/>
  <c r="U60" i="17"/>
  <c r="W60" i="17" s="1"/>
  <c r="U59" i="17"/>
  <c r="W59" i="17" s="1"/>
  <c r="U322" i="17"/>
  <c r="W322" i="17" s="1"/>
  <c r="U255" i="17"/>
  <c r="W255" i="17" s="1"/>
  <c r="U188" i="17"/>
  <c r="W188" i="17" s="1"/>
  <c r="U106" i="17"/>
  <c r="U40" i="17"/>
  <c r="W40" i="17" s="1"/>
  <c r="W101" i="17"/>
  <c r="U363" i="17"/>
  <c r="U341" i="17"/>
  <c r="W341" i="17" s="1"/>
  <c r="U319" i="17"/>
  <c r="W319" i="17" s="1"/>
  <c r="U297" i="17"/>
  <c r="W297" i="17" s="1"/>
  <c r="U275" i="17"/>
  <c r="W275" i="17" s="1"/>
  <c r="U253" i="17"/>
  <c r="W253" i="17" s="1"/>
  <c r="U231" i="17"/>
  <c r="W231" i="17" s="1"/>
  <c r="U209" i="17"/>
  <c r="U187" i="17"/>
  <c r="W187" i="17" s="1"/>
  <c r="U165" i="17"/>
  <c r="W165" i="17" s="1"/>
  <c r="U143" i="17"/>
  <c r="W143" i="17" s="1"/>
  <c r="U121" i="17"/>
  <c r="W121" i="17" s="1"/>
  <c r="U99" i="17"/>
  <c r="W99" i="17" s="1"/>
  <c r="U77" i="17"/>
  <c r="W77" i="17" s="1"/>
  <c r="U55" i="17"/>
  <c r="W55" i="17" s="1"/>
  <c r="U33" i="17"/>
  <c r="W33" i="17" s="1"/>
  <c r="U11" i="17"/>
  <c r="W11" i="17" s="1"/>
  <c r="U362" i="17"/>
  <c r="W362" i="17" s="1"/>
  <c r="U340" i="17"/>
  <c r="W340" i="17" s="1"/>
  <c r="U318" i="17"/>
  <c r="W318" i="17" s="1"/>
  <c r="U296" i="17"/>
  <c r="W296" i="17" s="1"/>
  <c r="U274" i="17"/>
  <c r="W274" i="17" s="1"/>
  <c r="U252" i="17"/>
  <c r="W252" i="17" s="1"/>
  <c r="U230" i="17"/>
  <c r="W230" i="17" s="1"/>
  <c r="U208" i="17"/>
  <c r="W208" i="17" s="1"/>
  <c r="U186" i="17"/>
  <c r="W186" i="17" s="1"/>
  <c r="U164" i="17"/>
  <c r="W164" i="17" s="1"/>
  <c r="U142" i="17"/>
  <c r="W142" i="17" s="1"/>
  <c r="U120" i="17"/>
  <c r="W120" i="17" s="1"/>
  <c r="AA120" i="17" s="1"/>
  <c r="U98" i="17"/>
  <c r="W98" i="17" s="1"/>
  <c r="U76" i="17"/>
  <c r="U54" i="17"/>
  <c r="W54" i="17" s="1"/>
  <c r="U32" i="17"/>
  <c r="W32" i="17" s="1"/>
  <c r="U10" i="17"/>
  <c r="W10" i="17" s="1"/>
  <c r="U361" i="17"/>
  <c r="W361" i="17" s="1"/>
  <c r="U339" i="17"/>
  <c r="W339" i="17" s="1"/>
  <c r="U317" i="17"/>
  <c r="W317" i="17" s="1"/>
  <c r="U295" i="17"/>
  <c r="W295" i="17" s="1"/>
  <c r="U273" i="17"/>
  <c r="W273" i="17" s="1"/>
  <c r="U251" i="17"/>
  <c r="W251" i="17" s="1"/>
  <c r="U229" i="17"/>
  <c r="W229" i="17" s="1"/>
  <c r="U207" i="17"/>
  <c r="W207" i="17" s="1"/>
  <c r="U185" i="17"/>
  <c r="W185" i="17" s="1"/>
  <c r="U163" i="17"/>
  <c r="U141" i="17"/>
  <c r="W141" i="17" s="1"/>
  <c r="U119" i="17"/>
  <c r="W119" i="17" s="1"/>
  <c r="U97" i="17"/>
  <c r="W97" i="17" s="1"/>
  <c r="U75" i="17"/>
  <c r="W75" i="17" s="1"/>
  <c r="U53" i="17"/>
  <c r="W53" i="17" s="1"/>
  <c r="U31" i="17"/>
  <c r="W31" i="17" s="1"/>
  <c r="U9" i="17"/>
  <c r="W9" i="17" s="1"/>
  <c r="U338" i="17"/>
  <c r="W338" i="17" s="1"/>
  <c r="U294" i="17"/>
  <c r="W294" i="17" s="1"/>
  <c r="U272" i="17"/>
  <c r="W272" i="17" s="1"/>
  <c r="U228" i="17"/>
  <c r="W228" i="17" s="1"/>
  <c r="U206" i="17"/>
  <c r="W206" i="17" s="1"/>
  <c r="U184" i="17"/>
  <c r="W184" i="17" s="1"/>
  <c r="U162" i="17"/>
  <c r="W162" i="17" s="1"/>
  <c r="U140" i="17"/>
  <c r="W140" i="17" s="1"/>
  <c r="U118" i="17"/>
  <c r="W118" i="17" s="1"/>
  <c r="U96" i="17"/>
  <c r="W96" i="17" s="1"/>
  <c r="U74" i="17"/>
  <c r="W74" i="17" s="1"/>
  <c r="U8" i="17"/>
  <c r="W8" i="17" s="1"/>
  <c r="U359" i="17"/>
  <c r="U337" i="17"/>
  <c r="W337" i="17" s="1"/>
  <c r="U315" i="17"/>
  <c r="W315" i="17" s="1"/>
  <c r="U293" i="17"/>
  <c r="W293" i="17" s="1"/>
  <c r="U271" i="17"/>
  <c r="W271" i="17" s="1"/>
  <c r="U249" i="17"/>
  <c r="W249" i="17" s="1"/>
  <c r="U227" i="17"/>
  <c r="W227" i="17" s="1"/>
  <c r="U205" i="17"/>
  <c r="W205" i="17" s="1"/>
  <c r="U183" i="17"/>
  <c r="W183" i="17" s="1"/>
  <c r="U161" i="17"/>
  <c r="W161" i="17" s="1"/>
  <c r="U139" i="17"/>
  <c r="W139" i="17" s="1"/>
  <c r="U117" i="17"/>
  <c r="W117" i="17" s="1"/>
  <c r="U95" i="17"/>
  <c r="U73" i="17"/>
  <c r="W73" i="17" s="1"/>
  <c r="U51" i="17"/>
  <c r="W51" i="17" s="1"/>
  <c r="U7" i="17"/>
  <c r="W7" i="17" s="1"/>
  <c r="U358" i="17"/>
  <c r="W358" i="17" s="1"/>
  <c r="U336" i="17"/>
  <c r="W336" i="17" s="1"/>
  <c r="U314" i="17"/>
  <c r="W314" i="17" s="1"/>
  <c r="U292" i="17"/>
  <c r="W292" i="17" s="1"/>
  <c r="U248" i="17"/>
  <c r="W248" i="17" s="1"/>
  <c r="U226" i="17"/>
  <c r="U204" i="17"/>
  <c r="W204" i="17" s="1"/>
  <c r="U182" i="17"/>
  <c r="W182" i="17" s="1"/>
  <c r="U160" i="17"/>
  <c r="W160" i="17" s="1"/>
  <c r="U138" i="17"/>
  <c r="W138" i="17" s="1"/>
  <c r="U116" i="17"/>
  <c r="W116" i="17" s="1"/>
  <c r="U94" i="17"/>
  <c r="U72" i="17"/>
  <c r="W72" i="17" s="1"/>
  <c r="U50" i="17"/>
  <c r="W50" i="17" s="1"/>
  <c r="U6" i="17"/>
  <c r="W6" i="17" s="1"/>
  <c r="U28" i="17"/>
  <c r="W28" i="17" s="1"/>
  <c r="U357" i="17"/>
  <c r="W357" i="17" s="1"/>
  <c r="U335" i="17"/>
  <c r="W335" i="17" s="1"/>
  <c r="U313" i="17"/>
  <c r="W313" i="17" s="1"/>
  <c r="U291" i="17"/>
  <c r="W291" i="17" s="1"/>
  <c r="U269" i="17"/>
  <c r="W269" i="17" s="1"/>
  <c r="U247" i="17"/>
  <c r="W247" i="17" s="1"/>
  <c r="U225" i="17"/>
  <c r="W225" i="17" s="1"/>
  <c r="U203" i="17"/>
  <c r="W203" i="17" s="1"/>
  <c r="U181" i="17"/>
  <c r="W181" i="17" s="1"/>
  <c r="U159" i="17"/>
  <c r="W159" i="17" s="1"/>
  <c r="U137" i="17"/>
  <c r="W137" i="17" s="1"/>
  <c r="U115" i="17"/>
  <c r="U93" i="17"/>
  <c r="W93" i="17" s="1"/>
  <c r="U71" i="17"/>
  <c r="W71" i="17" s="1"/>
  <c r="U49" i="17"/>
  <c r="U27" i="17"/>
  <c r="W27" i="17" s="1"/>
  <c r="U356" i="17"/>
  <c r="W356" i="17" s="1"/>
  <c r="U334" i="17"/>
  <c r="W334" i="17" s="1"/>
  <c r="U312" i="17"/>
  <c r="W312" i="17" s="1"/>
  <c r="U290" i="17"/>
  <c r="W290" i="17" s="1"/>
  <c r="U268" i="17"/>
  <c r="W268" i="17" s="1"/>
  <c r="U246" i="17"/>
  <c r="W246" i="17" s="1"/>
  <c r="U224" i="17"/>
  <c r="W224" i="17" s="1"/>
  <c r="U202" i="17"/>
  <c r="W202" i="17" s="1"/>
  <c r="U180" i="17"/>
  <c r="U158" i="17"/>
  <c r="W158" i="17" s="1"/>
  <c r="U136" i="17"/>
  <c r="W136" i="17" s="1"/>
  <c r="U114" i="17"/>
  <c r="W114" i="17" s="1"/>
  <c r="U92" i="17"/>
  <c r="W92" i="17" s="1"/>
  <c r="U70" i="17"/>
  <c r="W70" i="17" s="1"/>
  <c r="U48" i="17"/>
  <c r="W48" i="17" s="1"/>
  <c r="U26" i="17"/>
  <c r="W26" i="17" s="1"/>
  <c r="U354" i="17"/>
  <c r="W354" i="17" s="1"/>
  <c r="U332" i="17"/>
  <c r="W332" i="17" s="1"/>
  <c r="U288" i="17"/>
  <c r="W288" i="17" s="1"/>
  <c r="U266" i="17"/>
  <c r="W266" i="17" s="1"/>
  <c r="U244" i="17"/>
  <c r="W244" i="17" s="1"/>
  <c r="U222" i="17"/>
  <c r="W222" i="17" s="1"/>
  <c r="U200" i="17"/>
  <c r="W200" i="17" s="1"/>
  <c r="U178" i="17"/>
  <c r="W178" i="17" s="1"/>
  <c r="U156" i="17"/>
  <c r="W156" i="17" s="1"/>
  <c r="U134" i="17"/>
  <c r="W134" i="17" s="1"/>
  <c r="U112" i="17"/>
  <c r="W112" i="17" s="1"/>
  <c r="U90" i="17"/>
  <c r="W90" i="17" s="1"/>
  <c r="U46" i="17"/>
  <c r="W46" i="17" s="1"/>
  <c r="U24" i="17"/>
  <c r="W24" i="17" s="1"/>
  <c r="U68" i="17"/>
  <c r="W68" i="17" s="1"/>
  <c r="U353" i="17"/>
  <c r="W353" i="17" s="1"/>
  <c r="U331" i="17"/>
  <c r="W331" i="17" s="1"/>
  <c r="U309" i="17"/>
  <c r="W309" i="17" s="1"/>
  <c r="U287" i="17"/>
  <c r="W287" i="17" s="1"/>
  <c r="U265" i="17"/>
  <c r="W265" i="17" s="1"/>
  <c r="U243" i="17"/>
  <c r="W243" i="17" s="1"/>
  <c r="U221" i="17"/>
  <c r="W221" i="17" s="1"/>
  <c r="U199" i="17"/>
  <c r="W199" i="17" s="1"/>
  <c r="U177" i="17"/>
  <c r="W177" i="17" s="1"/>
  <c r="U155" i="17"/>
  <c r="W155" i="17" s="1"/>
  <c r="U133" i="17"/>
  <c r="U111" i="17"/>
  <c r="U89" i="17"/>
  <c r="U67" i="17"/>
  <c r="W67" i="17" s="1"/>
  <c r="U45" i="17"/>
  <c r="W45" i="17" s="1"/>
  <c r="U23" i="17"/>
  <c r="W23" i="17" s="1"/>
  <c r="U352" i="17"/>
  <c r="W352" i="17" s="1"/>
  <c r="U330" i="17"/>
  <c r="W330" i="17" s="1"/>
  <c r="U308" i="17"/>
  <c r="U286" i="17"/>
  <c r="W286" i="17" s="1"/>
  <c r="U264" i="17"/>
  <c r="W264" i="17" s="1"/>
  <c r="U242" i="17"/>
  <c r="W242" i="17" s="1"/>
  <c r="U198" i="17"/>
  <c r="W198" i="17" s="1"/>
  <c r="U176" i="17"/>
  <c r="W176" i="17" s="1"/>
  <c r="U154" i="17"/>
  <c r="W154" i="17" s="1"/>
  <c r="U110" i="17"/>
  <c r="W110" i="17" s="1"/>
  <c r="U88" i="17"/>
  <c r="W88" i="17" s="1"/>
  <c r="U66" i="17"/>
  <c r="W66" i="17" s="1"/>
  <c r="U44" i="17"/>
  <c r="W44" i="17" s="1"/>
  <c r="U22" i="17"/>
  <c r="W22" i="17" s="1"/>
  <c r="U21" i="17"/>
  <c r="W21" i="17" s="1"/>
  <c r="U220" i="17"/>
  <c r="W220" i="17" s="1"/>
  <c r="U262" i="17"/>
  <c r="U218" i="17"/>
  <c r="W218" i="17" s="1"/>
  <c r="U196" i="17"/>
  <c r="W196" i="17" s="1"/>
  <c r="U174" i="17"/>
  <c r="W174" i="17" s="1"/>
  <c r="U152" i="17"/>
  <c r="W152" i="17" s="1"/>
  <c r="U130" i="17"/>
  <c r="W130" i="17" s="1"/>
  <c r="U108" i="17"/>
  <c r="W108" i="17" s="1"/>
  <c r="U86" i="17"/>
  <c r="W86" i="17" s="1"/>
  <c r="U64" i="17"/>
  <c r="U20" i="17"/>
  <c r="W20" i="17" s="1"/>
  <c r="U360" i="17"/>
  <c r="W360" i="17" s="1"/>
  <c r="U316" i="17"/>
  <c r="W316" i="17" s="1"/>
  <c r="U250" i="17"/>
  <c r="W250" i="17" s="1"/>
  <c r="U30" i="17"/>
  <c r="W30" i="17" s="1"/>
  <c r="U29" i="17"/>
  <c r="W29" i="17" s="1"/>
  <c r="U270" i="17"/>
  <c r="W270" i="17" s="1"/>
  <c r="U355" i="17"/>
  <c r="W355" i="17" s="1"/>
  <c r="U333" i="17"/>
  <c r="W333" i="17" s="1"/>
  <c r="U311" i="17"/>
  <c r="W311" i="17" s="1"/>
  <c r="U289" i="17"/>
  <c r="U267" i="17"/>
  <c r="W267" i="17" s="1"/>
  <c r="U245" i="17"/>
  <c r="W245" i="17" s="1"/>
  <c r="U223" i="17"/>
  <c r="U201" i="17"/>
  <c r="W201" i="17" s="1"/>
  <c r="U179" i="17"/>
  <c r="W179" i="17" s="1"/>
  <c r="U157" i="17"/>
  <c r="W157" i="17" s="1"/>
  <c r="U135" i="17"/>
  <c r="W135" i="17" s="1"/>
  <c r="U113" i="17"/>
  <c r="W113" i="17" s="1"/>
  <c r="U91" i="17"/>
  <c r="W91" i="17" s="1"/>
  <c r="U69" i="17"/>
  <c r="W69" i="17" s="1"/>
  <c r="U47" i="17"/>
  <c r="W47" i="17" s="1"/>
  <c r="U25" i="17"/>
  <c r="W25" i="17" s="1"/>
  <c r="U310" i="17"/>
  <c r="W310" i="17" s="1"/>
  <c r="U132" i="17"/>
  <c r="W132" i="17" s="1"/>
  <c r="U351" i="17"/>
  <c r="U329" i="17"/>
  <c r="W329" i="17" s="1"/>
  <c r="U307" i="17"/>
  <c r="W307" i="17" s="1"/>
  <c r="U285" i="17"/>
  <c r="W285" i="17" s="1"/>
  <c r="U263" i="17"/>
  <c r="U241" i="17"/>
  <c r="W241" i="17" s="1"/>
  <c r="U219" i="17"/>
  <c r="W219" i="17" s="1"/>
  <c r="U197" i="17"/>
  <c r="W197" i="17" s="1"/>
  <c r="U175" i="17"/>
  <c r="W175" i="17" s="1"/>
  <c r="U153" i="17"/>
  <c r="W153" i="17" s="1"/>
  <c r="U131" i="17"/>
  <c r="W131" i="17" s="1"/>
  <c r="U109" i="17"/>
  <c r="U87" i="17"/>
  <c r="W87" i="17" s="1"/>
  <c r="U65" i="17"/>
  <c r="W65" i="17" s="1"/>
  <c r="U43" i="17"/>
  <c r="W43" i="17" s="1"/>
  <c r="U350" i="17"/>
  <c r="W350" i="17" s="1"/>
  <c r="U328" i="17"/>
  <c r="W328" i="17" s="1"/>
  <c r="U306" i="17"/>
  <c r="W306" i="17" s="1"/>
  <c r="U284" i="17"/>
  <c r="W284" i="17" s="1"/>
  <c r="U240" i="17"/>
  <c r="W240" i="17" s="1"/>
  <c r="U42" i="17"/>
  <c r="W42" i="17" s="1"/>
  <c r="U5" i="17"/>
  <c r="W5" i="17" s="1"/>
  <c r="U349" i="17"/>
  <c r="W349" i="17" s="1"/>
  <c r="U327" i="17"/>
  <c r="W327" i="17" s="1"/>
  <c r="U305" i="17"/>
  <c r="W305" i="17" s="1"/>
  <c r="U283" i="17"/>
  <c r="W283" i="17" s="1"/>
  <c r="U261" i="17"/>
  <c r="W261" i="17" s="1"/>
  <c r="U239" i="17"/>
  <c r="W239" i="17" s="1"/>
  <c r="U217" i="17"/>
  <c r="W217" i="17" s="1"/>
  <c r="U195" i="17"/>
  <c r="W195" i="17" s="1"/>
  <c r="U173" i="17"/>
  <c r="U151" i="17"/>
  <c r="W151" i="17" s="1"/>
  <c r="U129" i="17"/>
  <c r="W129" i="17" s="1"/>
  <c r="U107" i="17"/>
  <c r="W107" i="17" s="1"/>
  <c r="U85" i="17"/>
  <c r="W85" i="17" s="1"/>
  <c r="U63" i="17"/>
  <c r="W63" i="17" s="1"/>
  <c r="U41" i="17"/>
  <c r="W41" i="17" s="1"/>
  <c r="X159" i="17"/>
  <c r="X158" i="17"/>
  <c r="X171" i="17"/>
  <c r="X157" i="17"/>
  <c r="X156" i="17"/>
  <c r="Z156" i="17" s="1"/>
  <c r="X155" i="17"/>
  <c r="X327" i="17"/>
  <c r="Z327" i="17" s="1"/>
  <c r="X114" i="17"/>
  <c r="Z114" i="17" s="1"/>
  <c r="X325" i="17"/>
  <c r="Z325" i="17" s="1"/>
  <c r="X113" i="17"/>
  <c r="Z113" i="17" s="1"/>
  <c r="X313" i="17"/>
  <c r="X112" i="17"/>
  <c r="Z112" i="17" s="1"/>
  <c r="X312" i="17"/>
  <c r="X111" i="17"/>
  <c r="X329" i="17"/>
  <c r="X310" i="17"/>
  <c r="Z310" i="17" s="1"/>
  <c r="X110" i="17"/>
  <c r="Z110" i="17" s="1"/>
  <c r="X269" i="17"/>
  <c r="Z269" i="17" s="1"/>
  <c r="X107" i="17"/>
  <c r="Z107" i="17" s="1"/>
  <c r="X330" i="17"/>
  <c r="Z330" i="17" s="1"/>
  <c r="X281" i="17"/>
  <c r="Z281" i="17" s="1"/>
  <c r="X109" i="17"/>
  <c r="Z109" i="17" s="1"/>
  <c r="X268" i="17"/>
  <c r="X6" i="17"/>
  <c r="X28" i="17"/>
  <c r="X50" i="17"/>
  <c r="X72" i="17"/>
  <c r="Z72" i="17" s="1"/>
  <c r="X94" i="17"/>
  <c r="X116" i="17"/>
  <c r="Z116" i="17" s="1"/>
  <c r="X138" i="17"/>
  <c r="X160" i="17"/>
  <c r="X182" i="17"/>
  <c r="X204" i="17"/>
  <c r="Z204" i="17" s="1"/>
  <c r="X226" i="17"/>
  <c r="Z226" i="17" s="1"/>
  <c r="X248" i="17"/>
  <c r="X270" i="17"/>
  <c r="X292" i="17"/>
  <c r="Z292" i="17" s="1"/>
  <c r="X314" i="17"/>
  <c r="Z314" i="17" s="1"/>
  <c r="X336" i="17"/>
  <c r="Z336" i="17" s="1"/>
  <c r="X358" i="17"/>
  <c r="Z358" i="17" s="1"/>
  <c r="X142" i="17"/>
  <c r="Z142" i="17" s="1"/>
  <c r="X7" i="17"/>
  <c r="Z7" i="17" s="1"/>
  <c r="X29" i="17"/>
  <c r="Z29" i="17" s="1"/>
  <c r="X51" i="17"/>
  <c r="Z51" i="17" s="1"/>
  <c r="X73" i="17"/>
  <c r="Z73" i="17" s="1"/>
  <c r="X95" i="17"/>
  <c r="X117" i="17"/>
  <c r="X139" i="17"/>
  <c r="X161" i="17"/>
  <c r="Z161" i="17" s="1"/>
  <c r="X183" i="17"/>
  <c r="Z183" i="17" s="1"/>
  <c r="X205" i="17"/>
  <c r="Z205" i="17" s="1"/>
  <c r="X227" i="17"/>
  <c r="X249" i="17"/>
  <c r="Z249" i="17" s="1"/>
  <c r="X271" i="17"/>
  <c r="X293" i="17"/>
  <c r="Z293" i="17" s="1"/>
  <c r="X315" i="17"/>
  <c r="Z315" i="17" s="1"/>
  <c r="X337" i="17"/>
  <c r="Z337" i="17" s="1"/>
  <c r="X359" i="17"/>
  <c r="Z359" i="17" s="1"/>
  <c r="X32" i="17"/>
  <c r="Z32" i="17" s="1"/>
  <c r="X11" i="17"/>
  <c r="Z11" i="17" s="1"/>
  <c r="X33" i="17"/>
  <c r="Z33" i="17" s="1"/>
  <c r="X55" i="17"/>
  <c r="Z55" i="17" s="1"/>
  <c r="X77" i="17"/>
  <c r="Z77" i="17" s="1"/>
  <c r="X99" i="17"/>
  <c r="Z99" i="17" s="1"/>
  <c r="X121" i="17"/>
  <c r="Z121" i="17" s="1"/>
  <c r="X165" i="17"/>
  <c r="Z165" i="17" s="1"/>
  <c r="X187" i="17"/>
  <c r="Z187" i="17" s="1"/>
  <c r="X209" i="17"/>
  <c r="X231" i="17"/>
  <c r="X253" i="17"/>
  <c r="X275" i="17"/>
  <c r="X297" i="17"/>
  <c r="Z297" i="17" s="1"/>
  <c r="X319" i="17"/>
  <c r="Z319" i="17" s="1"/>
  <c r="X341" i="17"/>
  <c r="X363" i="17"/>
  <c r="X8" i="17"/>
  <c r="X30" i="17"/>
  <c r="Z30" i="17" s="1"/>
  <c r="X52" i="17"/>
  <c r="X74" i="17"/>
  <c r="X96" i="17"/>
  <c r="Z96" i="17" s="1"/>
  <c r="X118" i="17"/>
  <c r="Z118" i="17" s="1"/>
  <c r="X140" i="17"/>
  <c r="X162" i="17"/>
  <c r="Z162" i="17" s="1"/>
  <c r="X184" i="17"/>
  <c r="Z184" i="17" s="1"/>
  <c r="X206" i="17"/>
  <c r="Z206" i="17" s="1"/>
  <c r="X228" i="17"/>
  <c r="Z228" i="17" s="1"/>
  <c r="X250" i="17"/>
  <c r="Z250" i="17" s="1"/>
  <c r="X272" i="17"/>
  <c r="Z272" i="17" s="1"/>
  <c r="X294" i="17"/>
  <c r="Z294" i="17" s="1"/>
  <c r="X316" i="17"/>
  <c r="X338" i="17"/>
  <c r="X360" i="17"/>
  <c r="X9" i="17"/>
  <c r="X31" i="17"/>
  <c r="X53" i="17"/>
  <c r="X75" i="17"/>
  <c r="X97" i="17"/>
  <c r="X119" i="17"/>
  <c r="Z119" i="17" s="1"/>
  <c r="X141" i="17"/>
  <c r="Z141" i="17" s="1"/>
  <c r="X163" i="17"/>
  <c r="Z163" i="17" s="1"/>
  <c r="X185" i="17"/>
  <c r="Z185" i="17" s="1"/>
  <c r="X207" i="17"/>
  <c r="Z207" i="17" s="1"/>
  <c r="X229" i="17"/>
  <c r="X251" i="17"/>
  <c r="Z251" i="17" s="1"/>
  <c r="X273" i="17"/>
  <c r="Z273" i="17" s="1"/>
  <c r="X295" i="17"/>
  <c r="Z295" i="17" s="1"/>
  <c r="X317" i="17"/>
  <c r="Z317" i="17" s="1"/>
  <c r="X339" i="17"/>
  <c r="Z339" i="17" s="1"/>
  <c r="X361" i="17"/>
  <c r="Z361" i="17" s="1"/>
  <c r="X10" i="17"/>
  <c r="Z10" i="17" s="1"/>
  <c r="X54" i="17"/>
  <c r="Z54" i="17" s="1"/>
  <c r="X76" i="17"/>
  <c r="X98" i="17"/>
  <c r="X120" i="17"/>
  <c r="X164" i="17"/>
  <c r="X186" i="17"/>
  <c r="X208" i="17"/>
  <c r="X230" i="17"/>
  <c r="X252" i="17"/>
  <c r="Z252" i="17" s="1"/>
  <c r="X274" i="17"/>
  <c r="X296" i="17"/>
  <c r="X318" i="17"/>
  <c r="X340" i="17"/>
  <c r="Z340" i="17" s="1"/>
  <c r="X362" i="17"/>
  <c r="Z362" i="17" s="1"/>
  <c r="X12" i="17"/>
  <c r="Z12" i="17" s="1"/>
  <c r="X34" i="17"/>
  <c r="Z34" i="17" s="1"/>
  <c r="X56" i="17"/>
  <c r="Z56" i="17" s="1"/>
  <c r="X78" i="17"/>
  <c r="Z78" i="17" s="1"/>
  <c r="X100" i="17"/>
  <c r="Z100" i="17" s="1"/>
  <c r="X122" i="17"/>
  <c r="X144" i="17"/>
  <c r="Z144" i="17" s="1"/>
  <c r="X166" i="17"/>
  <c r="Z166" i="17" s="1"/>
  <c r="X188" i="17"/>
  <c r="Z188" i="17" s="1"/>
  <c r="X210" i="17"/>
  <c r="X232" i="17"/>
  <c r="X254" i="17"/>
  <c r="X276" i="17"/>
  <c r="X298" i="17"/>
  <c r="Z298" i="17" s="1"/>
  <c r="X320" i="17"/>
  <c r="X342" i="17"/>
  <c r="X364" i="17"/>
  <c r="X13" i="17"/>
  <c r="Z13" i="17" s="1"/>
  <c r="X35" i="17"/>
  <c r="Z35" i="17" s="1"/>
  <c r="X57" i="17"/>
  <c r="X79" i="17"/>
  <c r="X101" i="17"/>
  <c r="Z101" i="17" s="1"/>
  <c r="X123" i="17"/>
  <c r="Z123" i="17" s="1"/>
  <c r="X145" i="17"/>
  <c r="Z145" i="17" s="1"/>
  <c r="X167" i="17"/>
  <c r="Z167" i="17" s="1"/>
  <c r="X189" i="17"/>
  <c r="Z189" i="17" s="1"/>
  <c r="X211" i="17"/>
  <c r="Z211" i="17" s="1"/>
  <c r="X233" i="17"/>
  <c r="Z233" i="17" s="1"/>
  <c r="X255" i="17"/>
  <c r="Z255" i="17" s="1"/>
  <c r="X277" i="17"/>
  <c r="Z277" i="17" s="1"/>
  <c r="X299" i="17"/>
  <c r="Z299" i="17" s="1"/>
  <c r="X321" i="17"/>
  <c r="Z321" i="17" s="1"/>
  <c r="X343" i="17"/>
  <c r="X365" i="17"/>
  <c r="X14" i="17"/>
  <c r="X36" i="17"/>
  <c r="X58" i="17"/>
  <c r="Z58" i="17" s="1"/>
  <c r="X80" i="17"/>
  <c r="X102" i="17"/>
  <c r="Z102" i="17" s="1"/>
  <c r="X124" i="17"/>
  <c r="Z124" i="17" s="1"/>
  <c r="X146" i="17"/>
  <c r="Z146" i="17" s="1"/>
  <c r="X168" i="17"/>
  <c r="Z168" i="17" s="1"/>
  <c r="X190" i="17"/>
  <c r="Z190" i="17" s="1"/>
  <c r="X212" i="17"/>
  <c r="X234" i="17"/>
  <c r="Z234" i="17" s="1"/>
  <c r="X256" i="17"/>
  <c r="Z256" i="17" s="1"/>
  <c r="X278" i="17"/>
  <c r="Z278" i="17" s="1"/>
  <c r="X300" i="17"/>
  <c r="Z300" i="17" s="1"/>
  <c r="X322" i="17"/>
  <c r="Z322" i="17" s="1"/>
  <c r="X344" i="17"/>
  <c r="Z344" i="17" s="1"/>
  <c r="X366" i="17"/>
  <c r="Z366" i="17" s="1"/>
  <c r="AA366" i="17" s="1"/>
  <c r="X15" i="17"/>
  <c r="Z15" i="17" s="1"/>
  <c r="X37" i="17"/>
  <c r="Z37" i="17" s="1"/>
  <c r="X59" i="17"/>
  <c r="X81" i="17"/>
  <c r="X103" i="17"/>
  <c r="X125" i="17"/>
  <c r="X147" i="17"/>
  <c r="Z147" i="17" s="1"/>
  <c r="X169" i="17"/>
  <c r="X191" i="17"/>
  <c r="X213" i="17"/>
  <c r="X235" i="17"/>
  <c r="Z235" i="17" s="1"/>
  <c r="X257" i="17"/>
  <c r="Z257" i="17" s="1"/>
  <c r="X279" i="17"/>
  <c r="Z279" i="17" s="1"/>
  <c r="X301" i="17"/>
  <c r="Z301" i="17" s="1"/>
  <c r="AA301" i="17" s="1"/>
  <c r="X323" i="17"/>
  <c r="Z323" i="17" s="1"/>
  <c r="X345" i="17"/>
  <c r="Z345" i="17" s="1"/>
  <c r="X367" i="17"/>
  <c r="Z367" i="17" s="1"/>
  <c r="X16" i="17"/>
  <c r="Z16" i="17" s="1"/>
  <c r="X38" i="17"/>
  <c r="Z38" i="17" s="1"/>
  <c r="X60" i="17"/>
  <c r="Z60" i="17" s="1"/>
  <c r="X82" i="17"/>
  <c r="Z82" i="17" s="1"/>
  <c r="X104" i="17"/>
  <c r="Z104" i="17" s="1"/>
  <c r="X126" i="17"/>
  <c r="Z126" i="17" s="1"/>
  <c r="X148" i="17"/>
  <c r="Z148" i="17" s="1"/>
  <c r="X170" i="17"/>
  <c r="X192" i="17"/>
  <c r="X214" i="17"/>
  <c r="X236" i="17"/>
  <c r="Z236" i="17" s="1"/>
  <c r="X258" i="17"/>
  <c r="X280" i="17"/>
  <c r="X302" i="17"/>
  <c r="Z302" i="17" s="1"/>
  <c r="X324" i="17"/>
  <c r="Z324" i="17" s="1"/>
  <c r="X346" i="17"/>
  <c r="Z346" i="17" s="1"/>
  <c r="X18" i="17"/>
  <c r="Z18" i="17" s="1"/>
  <c r="X40" i="17"/>
  <c r="Z40" i="17" s="1"/>
  <c r="X62" i="17"/>
  <c r="Z62" i="17" s="1"/>
  <c r="X84" i="17"/>
  <c r="X106" i="17"/>
  <c r="X128" i="17"/>
  <c r="Z128" i="17" s="1"/>
  <c r="X150" i="17"/>
  <c r="X172" i="17"/>
  <c r="Z172" i="17" s="1"/>
  <c r="X194" i="17"/>
  <c r="Z194" i="17" s="1"/>
  <c r="X216" i="17"/>
  <c r="Z216" i="17" s="1"/>
  <c r="X238" i="17"/>
  <c r="Z238" i="17" s="1"/>
  <c r="X260" i="17"/>
  <c r="Z260" i="17" s="1"/>
  <c r="X282" i="17"/>
  <c r="Z282" i="17" s="1"/>
  <c r="X304" i="17"/>
  <c r="Z304" i="17" s="1"/>
  <c r="X326" i="17"/>
  <c r="X348" i="17"/>
  <c r="X370" i="17"/>
  <c r="X20" i="17"/>
  <c r="X42" i="17"/>
  <c r="Z42" i="17" s="1"/>
  <c r="X64" i="17"/>
  <c r="X86" i="17"/>
  <c r="X108" i="17"/>
  <c r="Z108" i="17" s="1"/>
  <c r="X130" i="17"/>
  <c r="X152" i="17"/>
  <c r="Z152" i="17" s="1"/>
  <c r="X174" i="17"/>
  <c r="X196" i="17"/>
  <c r="X218" i="17"/>
  <c r="Z218" i="17" s="1"/>
  <c r="X240" i="17"/>
  <c r="Z240" i="17" s="1"/>
  <c r="X262" i="17"/>
  <c r="Z262" i="17" s="1"/>
  <c r="X284" i="17"/>
  <c r="Z284" i="17" s="1"/>
  <c r="X306" i="17"/>
  <c r="Z306" i="17" s="1"/>
  <c r="X328" i="17"/>
  <c r="Z328" i="17" s="1"/>
  <c r="X350" i="17"/>
  <c r="Z350" i="17" s="1"/>
  <c r="X17" i="17"/>
  <c r="Z17" i="17" s="1"/>
  <c r="X67" i="17"/>
  <c r="Z67" i="17" s="1"/>
  <c r="X115" i="17"/>
  <c r="Z115" i="17" s="1"/>
  <c r="X175" i="17"/>
  <c r="X223" i="17"/>
  <c r="X283" i="17"/>
  <c r="Z283" i="17" s="1"/>
  <c r="X332" i="17"/>
  <c r="Z332" i="17" s="1"/>
  <c r="X178" i="17"/>
  <c r="Z178" i="17" s="1"/>
  <c r="X85" i="17"/>
  <c r="Z85" i="17" s="1"/>
  <c r="X149" i="17"/>
  <c r="Z149" i="17" s="1"/>
  <c r="X19" i="17"/>
  <c r="X68" i="17"/>
  <c r="Z68" i="17" s="1"/>
  <c r="X127" i="17"/>
  <c r="Z127" i="17" s="1"/>
  <c r="X176" i="17"/>
  <c r="Z176" i="17" s="1"/>
  <c r="X224" i="17"/>
  <c r="X285" i="17"/>
  <c r="Z285" i="17" s="1"/>
  <c r="X333" i="17"/>
  <c r="Z333" i="17" s="1"/>
  <c r="X21" i="17"/>
  <c r="Z21" i="17" s="1"/>
  <c r="X69" i="17"/>
  <c r="Z69" i="17" s="1"/>
  <c r="X129" i="17"/>
  <c r="X177" i="17"/>
  <c r="Z177" i="17" s="1"/>
  <c r="X225" i="17"/>
  <c r="Z225" i="17" s="1"/>
  <c r="X286" i="17"/>
  <c r="Z286" i="17" s="1"/>
  <c r="X334" i="17"/>
  <c r="Z334" i="17" s="1"/>
  <c r="X22" i="17"/>
  <c r="X70" i="17"/>
  <c r="X131" i="17"/>
  <c r="X237" i="17"/>
  <c r="X287" i="17"/>
  <c r="Z287" i="17" s="1"/>
  <c r="X335" i="17"/>
  <c r="X23" i="17"/>
  <c r="X71" i="17"/>
  <c r="X132" i="17"/>
  <c r="X179" i="17"/>
  <c r="X239" i="17"/>
  <c r="Z239" i="17" s="1"/>
  <c r="X288" i="17"/>
  <c r="Z288" i="17" s="1"/>
  <c r="X347" i="17"/>
  <c r="Z347" i="17" s="1"/>
  <c r="X24" i="17"/>
  <c r="Z24" i="17" s="1"/>
  <c r="X83" i="17"/>
  <c r="Z83" i="17" s="1"/>
  <c r="X133" i="17"/>
  <c r="Z133" i="17" s="1"/>
  <c r="X180" i="17"/>
  <c r="Z180" i="17" s="1"/>
  <c r="X241" i="17"/>
  <c r="Z241" i="17" s="1"/>
  <c r="X289" i="17"/>
  <c r="Z289" i="17" s="1"/>
  <c r="X349" i="17"/>
  <c r="Z349" i="17" s="1"/>
  <c r="X25" i="17"/>
  <c r="Z25" i="17" s="1"/>
  <c r="X134" i="17"/>
  <c r="Z134" i="17" s="1"/>
  <c r="X181" i="17"/>
  <c r="Z181" i="17" s="1"/>
  <c r="X242" i="17"/>
  <c r="Z242" i="17" s="1"/>
  <c r="X290" i="17"/>
  <c r="X351" i="17"/>
  <c r="Z351" i="17" s="1"/>
  <c r="X26" i="17"/>
  <c r="X87" i="17"/>
  <c r="X135" i="17"/>
  <c r="Z135" i="17" s="1"/>
  <c r="X193" i="17"/>
  <c r="X243" i="17"/>
  <c r="X291" i="17"/>
  <c r="Z291" i="17" s="1"/>
  <c r="X352" i="17"/>
  <c r="Z352" i="17" s="1"/>
  <c r="X27" i="17"/>
  <c r="X88" i="17"/>
  <c r="X136" i="17"/>
  <c r="Z136" i="17" s="1"/>
  <c r="X195" i="17"/>
  <c r="X244" i="17"/>
  <c r="Z244" i="17" s="1"/>
  <c r="X303" i="17"/>
  <c r="Z303" i="17" s="1"/>
  <c r="X353" i="17"/>
  <c r="Z353" i="17" s="1"/>
  <c r="X39" i="17"/>
  <c r="Z39" i="17" s="1"/>
  <c r="X89" i="17"/>
  <c r="Z89" i="17" s="1"/>
  <c r="X137" i="17"/>
  <c r="Z137" i="17" s="1"/>
  <c r="X197" i="17"/>
  <c r="Z197" i="17" s="1"/>
  <c r="X245" i="17"/>
  <c r="X305" i="17"/>
  <c r="X354" i="17"/>
  <c r="X41" i="17"/>
  <c r="Z41" i="17" s="1"/>
  <c r="X90" i="17"/>
  <c r="X143" i="17"/>
  <c r="Z143" i="17" s="1"/>
  <c r="X198" i="17"/>
  <c r="Z198" i="17" s="1"/>
  <c r="X246" i="17"/>
  <c r="Z246" i="17" s="1"/>
  <c r="X307" i="17"/>
  <c r="X355" i="17"/>
  <c r="X43" i="17"/>
  <c r="X199" i="17"/>
  <c r="Z199" i="17" s="1"/>
  <c r="X247" i="17"/>
  <c r="Z247" i="17" s="1"/>
  <c r="X308" i="17"/>
  <c r="Z308" i="17" s="1"/>
  <c r="X356" i="17"/>
  <c r="Z356" i="17" s="1"/>
  <c r="X44" i="17"/>
  <c r="Z44" i="17" s="1"/>
  <c r="X151" i="17"/>
  <c r="Z151" i="17" s="1"/>
  <c r="X200" i="17"/>
  <c r="Z200" i="17" s="1"/>
  <c r="X259" i="17"/>
  <c r="Z259" i="17" s="1"/>
  <c r="X309" i="17"/>
  <c r="Z309" i="17" s="1"/>
  <c r="X357" i="17"/>
  <c r="Z357" i="17" s="1"/>
  <c r="X45" i="17"/>
  <c r="Z45" i="17" s="1"/>
  <c r="X93" i="17"/>
  <c r="Z93" i="17" s="1"/>
  <c r="X153" i="17"/>
  <c r="X201" i="17"/>
  <c r="Z201" i="17" s="1"/>
  <c r="X91" i="17"/>
  <c r="X46" i="17"/>
  <c r="Z46" i="17" s="1"/>
  <c r="X105" i="17"/>
  <c r="Z105" i="17" s="1"/>
  <c r="X154" i="17"/>
  <c r="X202" i="17"/>
  <c r="X263" i="17"/>
  <c r="X311" i="17"/>
  <c r="Z311" i="17" s="1"/>
  <c r="X369" i="17"/>
  <c r="Z369" i="17" s="1"/>
  <c r="X222" i="17"/>
  <c r="Z222" i="17" s="1"/>
  <c r="X66" i="17"/>
  <c r="X63" i="17"/>
  <c r="Z63" i="17" s="1"/>
  <c r="X219" i="17"/>
  <c r="Z219" i="17" s="1"/>
  <c r="X61" i="17"/>
  <c r="X5" i="17"/>
  <c r="Z5" i="17" s="1"/>
  <c r="X217" i="17"/>
  <c r="Z217" i="17" s="1"/>
  <c r="X49" i="17"/>
  <c r="Z49" i="17" s="1"/>
  <c r="X368" i="17"/>
  <c r="Z368" i="17" s="1"/>
  <c r="X215" i="17"/>
  <c r="Z215" i="17" s="1"/>
  <c r="X48" i="17"/>
  <c r="Z48" i="17" s="1"/>
  <c r="X331" i="17"/>
  <c r="X203" i="17"/>
  <c r="X47" i="17"/>
  <c r="Z47" i="17" s="1"/>
  <c r="Z23" i="17"/>
  <c r="Z120" i="17"/>
  <c r="Z208" i="17"/>
  <c r="W351" i="17"/>
  <c r="W35" i="17"/>
  <c r="Z203" i="17"/>
  <c r="Z92" i="17"/>
  <c r="Z227" i="17"/>
  <c r="W102" i="17"/>
  <c r="W15" i="17"/>
  <c r="Z65" i="17"/>
  <c r="W36" i="17"/>
  <c r="W106" i="17"/>
  <c r="Z263" i="17"/>
  <c r="W19" i="17"/>
  <c r="Z138" i="17"/>
  <c r="Z59" i="17"/>
  <c r="Z50" i="17"/>
  <c r="Z193" i="17"/>
  <c r="W166" i="17"/>
  <c r="D9" i="17"/>
  <c r="H9" i="17" s="1"/>
  <c r="D7" i="17"/>
  <c r="H7" i="17" s="1"/>
  <c r="D13" i="17"/>
  <c r="D15" i="17"/>
  <c r="D12" i="17"/>
  <c r="D14" i="17"/>
  <c r="D6" i="17"/>
  <c r="Z160" i="17"/>
  <c r="W167" i="17"/>
  <c r="G5" i="17"/>
  <c r="G6" i="17"/>
  <c r="G15" i="17"/>
  <c r="G7" i="17"/>
  <c r="G14" i="17"/>
  <c r="G11" i="17"/>
  <c r="G9" i="17"/>
  <c r="Z106" i="17"/>
  <c r="Z343" i="17"/>
  <c r="W148" i="17"/>
  <c r="Z97" i="17"/>
  <c r="Z53" i="17"/>
  <c r="Z31" i="17"/>
  <c r="Z364" i="17"/>
  <c r="Z331" i="17"/>
  <c r="Z318" i="17"/>
  <c r="Z305" i="17"/>
  <c r="Z266" i="17"/>
  <c r="Z253" i="17"/>
  <c r="Z175" i="17"/>
  <c r="Z71" i="17"/>
  <c r="Z14" i="17"/>
  <c r="Z360" i="17"/>
  <c r="Z19" i="17"/>
  <c r="Z192" i="17"/>
  <c r="Z171" i="17"/>
  <c r="Z230" i="17"/>
  <c r="Z91" i="17"/>
  <c r="Z338" i="17"/>
  <c r="Z265" i="17"/>
  <c r="Z258" i="17"/>
  <c r="Z164" i="17"/>
  <c r="Z157" i="17"/>
  <c r="Z150" i="17"/>
  <c r="Z129" i="17"/>
  <c r="Z122" i="17"/>
  <c r="Z98" i="17"/>
  <c r="Z70" i="17"/>
  <c r="Z237" i="17"/>
  <c r="Z209" i="17"/>
  <c r="Z341" i="17"/>
  <c r="Z290" i="17"/>
  <c r="Z365" i="17"/>
  <c r="Z182" i="17"/>
  <c r="Z154" i="17"/>
  <c r="Z87" i="17"/>
  <c r="Z170" i="17"/>
  <c r="Z88" i="17"/>
  <c r="Z329" i="17"/>
  <c r="Z274" i="17"/>
  <c r="Z270" i="17"/>
  <c r="Z254" i="17"/>
  <c r="Z186" i="17"/>
  <c r="Z210" i="17"/>
  <c r="Z173" i="17"/>
  <c r="Z155" i="17"/>
  <c r="Z22" i="17"/>
  <c r="Z276" i="17"/>
  <c r="Z43" i="17"/>
  <c r="Z57" i="17"/>
  <c r="Z354" i="17"/>
  <c r="Z280" i="17"/>
  <c r="Z248" i="17"/>
  <c r="Z140" i="17"/>
  <c r="Z335" i="17"/>
  <c r="Z326" i="17"/>
  <c r="Z224" i="17"/>
  <c r="Z130" i="17"/>
  <c r="Z232" i="17"/>
  <c r="Z267" i="17"/>
  <c r="Z94" i="17"/>
  <c r="Z81" i="17"/>
  <c r="Z117" i="17"/>
  <c r="Z316" i="17"/>
  <c r="Z66" i="17"/>
  <c r="Z320" i="17"/>
  <c r="Z195" i="17"/>
  <c r="Z125" i="17"/>
  <c r="Z61" i="17"/>
  <c r="W18" i="17"/>
  <c r="Z75" i="17"/>
  <c r="Z231" i="17"/>
  <c r="Z264" i="17"/>
  <c r="Z223" i="17"/>
  <c r="D10" i="17"/>
  <c r="Z271" i="17"/>
  <c r="W89" i="17"/>
  <c r="W109" i="17"/>
  <c r="Z312" i="17"/>
  <c r="W325" i="17"/>
  <c r="W163" i="17"/>
  <c r="Z90" i="17"/>
  <c r="W254" i="17"/>
  <c r="W281" i="17"/>
  <c r="Z179" i="17"/>
  <c r="Z307" i="17"/>
  <c r="D11" i="17"/>
  <c r="Z355" i="17"/>
  <c r="G12" i="17"/>
  <c r="Z27" i="17"/>
  <c r="Z111" i="17"/>
  <c r="Z159" i="17"/>
  <c r="W173" i="17"/>
  <c r="W180" i="17"/>
  <c r="Z221" i="17"/>
  <c r="Z268" i="17"/>
  <c r="W147" i="17"/>
  <c r="W12" i="17"/>
  <c r="Z74" i="17"/>
  <c r="Z229" i="17"/>
  <c r="Z296" i="17"/>
  <c r="W308" i="17"/>
  <c r="W14" i="17"/>
  <c r="W364" i="17"/>
  <c r="W39" i="17"/>
  <c r="W302" i="17"/>
  <c r="W289" i="17"/>
  <c r="W263" i="17"/>
  <c r="W237" i="17"/>
  <c r="W146" i="17"/>
  <c r="W367" i="17"/>
  <c r="W363" i="17"/>
  <c r="W359" i="17"/>
  <c r="W192" i="17"/>
  <c r="W171" i="17"/>
  <c r="W300" i="17"/>
  <c r="W262" i="17"/>
  <c r="W213" i="17"/>
  <c r="W95" i="17"/>
  <c r="W370" i="17"/>
  <c r="W234" i="17"/>
  <c r="W366" i="17"/>
  <c r="W37" i="17"/>
  <c r="W123" i="17"/>
  <c r="W115" i="17"/>
  <c r="W298" i="17"/>
  <c r="W282" i="17"/>
  <c r="W226" i="17"/>
  <c r="W216" i="17"/>
  <c r="W169" i="17"/>
  <c r="W82" i="17"/>
  <c r="W369" i="17"/>
  <c r="W34" i="17"/>
  <c r="W303" i="17"/>
  <c r="W149" i="17"/>
  <c r="W365" i="17"/>
  <c r="W299" i="17"/>
  <c r="W168" i="17"/>
  <c r="W233" i="17"/>
  <c r="W38" i="17"/>
  <c r="W209" i="17"/>
  <c r="G13" i="17"/>
  <c r="W49" i="17"/>
  <c r="W223" i="17"/>
  <c r="D5" i="17"/>
  <c r="Z9" i="17"/>
  <c r="Z95" i="17"/>
  <c r="Z196" i="17"/>
  <c r="W13" i="17"/>
  <c r="Z36" i="17"/>
  <c r="Z169" i="17"/>
  <c r="G10" i="17"/>
  <c r="W232" i="17"/>
  <c r="Z245" i="17"/>
  <c r="W64" i="17"/>
  <c r="Z64" i="17"/>
  <c r="AA64" i="17" s="1"/>
  <c r="W170" i="17"/>
  <c r="Z6" i="17"/>
  <c r="Z26" i="17"/>
  <c r="Z212" i="17"/>
  <c r="Z20" i="17"/>
  <c r="W79" i="17"/>
  <c r="W105" i="17"/>
  <c r="W111" i="17"/>
  <c r="Z131" i="17"/>
  <c r="W145" i="17"/>
  <c r="Z220" i="17"/>
  <c r="W301" i="17"/>
  <c r="Z342" i="17"/>
  <c r="D16" i="17"/>
  <c r="H16" i="17" s="1"/>
  <c r="Z79" i="17"/>
  <c r="Z86" i="17"/>
  <c r="Z132" i="17"/>
  <c r="Z28" i="17"/>
  <c r="W348" i="17"/>
  <c r="Z348" i="17"/>
  <c r="W80" i="17"/>
  <c r="Z214" i="17"/>
  <c r="Z80" i="17"/>
  <c r="Z158" i="17"/>
  <c r="Z275" i="17"/>
  <c r="Z52" i="17"/>
  <c r="Z76" i="17"/>
  <c r="W150" i="17"/>
  <c r="Z213" i="17"/>
  <c r="Z8" i="17"/>
  <c r="W16" i="17"/>
  <c r="Z363" i="17"/>
  <c r="Z153" i="17"/>
  <c r="W238" i="17"/>
  <c r="Z243" i="17"/>
  <c r="Z261" i="17"/>
  <c r="W76" i="17"/>
  <c r="W17" i="17"/>
  <c r="W127" i="17"/>
  <c r="Z103" i="17"/>
  <c r="Z202" i="17"/>
  <c r="Z313" i="17"/>
  <c r="Z84" i="17"/>
  <c r="Z174" i="17"/>
  <c r="Z139" i="17"/>
  <c r="W84" i="17"/>
  <c r="W133" i="17"/>
  <c r="W94" i="17"/>
  <c r="Z191" i="17"/>
  <c r="Z370" i="17"/>
  <c r="X262" i="16"/>
  <c r="X263" i="16"/>
  <c r="X257" i="16"/>
  <c r="X213" i="16"/>
  <c r="X198" i="16"/>
  <c r="X197" i="16"/>
  <c r="X196" i="16"/>
  <c r="Z76" i="16"/>
  <c r="X191" i="16"/>
  <c r="Z191" i="16" s="1"/>
  <c r="X190" i="16"/>
  <c r="X146" i="16"/>
  <c r="X145" i="16"/>
  <c r="X143" i="16"/>
  <c r="Z143" i="16" s="1"/>
  <c r="X142" i="16"/>
  <c r="Z142" i="16" s="1"/>
  <c r="X331" i="16"/>
  <c r="Z331" i="16" s="1"/>
  <c r="AA331" i="16" s="1"/>
  <c r="X137" i="16"/>
  <c r="Z137" i="16" s="1"/>
  <c r="X330" i="16"/>
  <c r="Z330" i="16" s="1"/>
  <c r="AA330" i="16" s="1"/>
  <c r="X123" i="16"/>
  <c r="Z123" i="16" s="1"/>
  <c r="AA123" i="16" s="1"/>
  <c r="X329" i="16"/>
  <c r="Z329" i="16" s="1"/>
  <c r="AA329" i="16" s="1"/>
  <c r="X121" i="16"/>
  <c r="Z121" i="16" s="1"/>
  <c r="AA121" i="16" s="1"/>
  <c r="X328" i="16"/>
  <c r="Z328" i="16" s="1"/>
  <c r="AA328" i="16" s="1"/>
  <c r="X79" i="16"/>
  <c r="Z79" i="16" s="1"/>
  <c r="AA79" i="16" s="1"/>
  <c r="X77" i="16"/>
  <c r="Z77" i="16" s="1"/>
  <c r="AA77" i="16" s="1"/>
  <c r="X309" i="16"/>
  <c r="X323" i="16"/>
  <c r="X76" i="16"/>
  <c r="X266" i="16"/>
  <c r="X71" i="16"/>
  <c r="X265" i="16"/>
  <c r="X70" i="16"/>
  <c r="Z70" i="16" s="1"/>
  <c r="X264" i="16"/>
  <c r="X69" i="16"/>
  <c r="X366" i="16"/>
  <c r="Z366" i="16" s="1"/>
  <c r="X301" i="16"/>
  <c r="Z301" i="16" s="1"/>
  <c r="X252" i="16"/>
  <c r="Z252" i="16" s="1"/>
  <c r="X181" i="16"/>
  <c r="Z181" i="16" s="1"/>
  <c r="AA181" i="16" s="1"/>
  <c r="X114" i="16"/>
  <c r="Z114" i="16" s="1"/>
  <c r="AA114" i="16" s="1"/>
  <c r="Z29" i="16"/>
  <c r="AA29" i="16" s="1"/>
  <c r="X6" i="16"/>
  <c r="Z6" i="16" s="1"/>
  <c r="AA6" i="16" s="1"/>
  <c r="X28" i="16"/>
  <c r="X50" i="16"/>
  <c r="Z50" i="16" s="1"/>
  <c r="AA50" i="16" s="1"/>
  <c r="X72" i="16"/>
  <c r="Z72" i="16" s="1"/>
  <c r="AA72" i="16" s="1"/>
  <c r="X94" i="16"/>
  <c r="Z94" i="16" s="1"/>
  <c r="AA94" i="16" s="1"/>
  <c r="X116" i="16"/>
  <c r="Z116" i="16" s="1"/>
  <c r="AA116" i="16" s="1"/>
  <c r="X138" i="16"/>
  <c r="Z138" i="16" s="1"/>
  <c r="AA138" i="16" s="1"/>
  <c r="X160" i="16"/>
  <c r="X182" i="16"/>
  <c r="X204" i="16"/>
  <c r="X226" i="16"/>
  <c r="X248" i="16"/>
  <c r="X270" i="16"/>
  <c r="X292" i="16"/>
  <c r="Z292" i="16" s="1"/>
  <c r="X314" i="16"/>
  <c r="X336" i="16"/>
  <c r="X358" i="16"/>
  <c r="X52" i="16"/>
  <c r="X7" i="16"/>
  <c r="Z7" i="16" s="1"/>
  <c r="X29" i="16"/>
  <c r="X51" i="16"/>
  <c r="Z51" i="16" s="1"/>
  <c r="AA51" i="16" s="1"/>
  <c r="X73" i="16"/>
  <c r="X95" i="16"/>
  <c r="Z95" i="16" s="1"/>
  <c r="AA95" i="16" s="1"/>
  <c r="X117" i="16"/>
  <c r="X139" i="16"/>
  <c r="Z139" i="16" s="1"/>
  <c r="AA139" i="16" s="1"/>
  <c r="X161" i="16"/>
  <c r="Z161" i="16" s="1"/>
  <c r="X183" i="16"/>
  <c r="Z183" i="16" s="1"/>
  <c r="AA183" i="16" s="1"/>
  <c r="X205" i="16"/>
  <c r="Z205" i="16" s="1"/>
  <c r="X227" i="16"/>
  <c r="Z227" i="16" s="1"/>
  <c r="AA227" i="16" s="1"/>
  <c r="X249" i="16"/>
  <c r="X271" i="16"/>
  <c r="X293" i="16"/>
  <c r="X315" i="16"/>
  <c r="X337" i="16"/>
  <c r="Z337" i="16" s="1"/>
  <c r="X359" i="16"/>
  <c r="X8" i="16"/>
  <c r="X74" i="16"/>
  <c r="X96" i="16"/>
  <c r="Z96" i="16" s="1"/>
  <c r="X118" i="16"/>
  <c r="Z118" i="16" s="1"/>
  <c r="X140" i="16"/>
  <c r="Z140" i="16" s="1"/>
  <c r="X162" i="16"/>
  <c r="Z162" i="16" s="1"/>
  <c r="X184" i="16"/>
  <c r="X206" i="16"/>
  <c r="Z206" i="16" s="1"/>
  <c r="AA206" i="16" s="1"/>
  <c r="X228" i="16"/>
  <c r="Z228" i="16" s="1"/>
  <c r="AA228" i="16" s="1"/>
  <c r="X250" i="16"/>
  <c r="Z250" i="16" s="1"/>
  <c r="X294" i="16"/>
  <c r="Z294" i="16" s="1"/>
  <c r="AA294" i="16" s="1"/>
  <c r="X316" i="16"/>
  <c r="Z316" i="16" s="1"/>
  <c r="AA316" i="16" s="1"/>
  <c r="X338" i="16"/>
  <c r="Z338" i="16" s="1"/>
  <c r="AA338" i="16" s="1"/>
  <c r="X360" i="16"/>
  <c r="Z360" i="16" s="1"/>
  <c r="X30" i="16"/>
  <c r="Z30" i="16" s="1"/>
  <c r="X272" i="16"/>
  <c r="Z272" i="16" s="1"/>
  <c r="AA272" i="16" s="1"/>
  <c r="X9" i="16"/>
  <c r="X31" i="16"/>
  <c r="X53" i="16"/>
  <c r="X75" i="16"/>
  <c r="X97" i="16"/>
  <c r="X119" i="16"/>
  <c r="Z119" i="16" s="1"/>
  <c r="AA119" i="16" s="1"/>
  <c r="X141" i="16"/>
  <c r="X163" i="16"/>
  <c r="X185" i="16"/>
  <c r="X207" i="16"/>
  <c r="X229" i="16"/>
  <c r="X251" i="16"/>
  <c r="X273" i="16"/>
  <c r="X295" i="16"/>
  <c r="Z295" i="16" s="1"/>
  <c r="AA295" i="16" s="1"/>
  <c r="X317" i="16"/>
  <c r="X339" i="16"/>
  <c r="Z339" i="16" s="1"/>
  <c r="AA339" i="16" s="1"/>
  <c r="X361" i="16"/>
  <c r="Z361" i="16" s="1"/>
  <c r="AA361" i="16" s="1"/>
  <c r="X32" i="16"/>
  <c r="Z32" i="16" s="1"/>
  <c r="AA32" i="16" s="1"/>
  <c r="X11" i="16"/>
  <c r="Z11" i="16" s="1"/>
  <c r="AA11" i="16" s="1"/>
  <c r="X12" i="16"/>
  <c r="Z12" i="16" s="1"/>
  <c r="AA12" i="16" s="1"/>
  <c r="X34" i="16"/>
  <c r="Z34" i="16" s="1"/>
  <c r="AA34" i="16" s="1"/>
  <c r="X56" i="16"/>
  <c r="Z56" i="16" s="1"/>
  <c r="AA56" i="16" s="1"/>
  <c r="X78" i="16"/>
  <c r="X100" i="16"/>
  <c r="X122" i="16"/>
  <c r="X144" i="16"/>
  <c r="X166" i="16"/>
  <c r="X188" i="16"/>
  <c r="X210" i="16"/>
  <c r="X232" i="16"/>
  <c r="X254" i="16"/>
  <c r="X276" i="16"/>
  <c r="X298" i="16"/>
  <c r="X320" i="16"/>
  <c r="X342" i="16"/>
  <c r="Z342" i="16" s="1"/>
  <c r="X364" i="16"/>
  <c r="X16" i="16"/>
  <c r="Z16" i="16" s="1"/>
  <c r="X38" i="16"/>
  <c r="Z38" i="16" s="1"/>
  <c r="AA38" i="16" s="1"/>
  <c r="X60" i="16"/>
  <c r="Z60" i="16" s="1"/>
  <c r="AA60" i="16" s="1"/>
  <c r="X82" i="16"/>
  <c r="Z82" i="16" s="1"/>
  <c r="X104" i="16"/>
  <c r="Z104" i="16" s="1"/>
  <c r="AA104" i="16" s="1"/>
  <c r="X126" i="16"/>
  <c r="Z126" i="16" s="1"/>
  <c r="AA126" i="16" s="1"/>
  <c r="X148" i="16"/>
  <c r="Z148" i="16" s="1"/>
  <c r="AA148" i="16" s="1"/>
  <c r="X170" i="16"/>
  <c r="Z170" i="16" s="1"/>
  <c r="AA170" i="16" s="1"/>
  <c r="X192" i="16"/>
  <c r="X214" i="16"/>
  <c r="X236" i="16"/>
  <c r="X258" i="16"/>
  <c r="X280" i="16"/>
  <c r="X302" i="16"/>
  <c r="X324" i="16"/>
  <c r="X346" i="16"/>
  <c r="Z346" i="16" s="1"/>
  <c r="X368" i="16"/>
  <c r="Z368" i="16" s="1"/>
  <c r="X17" i="16"/>
  <c r="X39" i="16"/>
  <c r="X61" i="16"/>
  <c r="X83" i="16"/>
  <c r="Z83" i="16" s="1"/>
  <c r="X105" i="16"/>
  <c r="Z105" i="16" s="1"/>
  <c r="X127" i="16"/>
  <c r="Z127" i="16" s="1"/>
  <c r="AA127" i="16" s="1"/>
  <c r="X149" i="16"/>
  <c r="X171" i="16"/>
  <c r="X193" i="16"/>
  <c r="Z193" i="16" s="1"/>
  <c r="X215" i="16"/>
  <c r="Z215" i="16" s="1"/>
  <c r="AA215" i="16" s="1"/>
  <c r="X237" i="16"/>
  <c r="Z237" i="16" s="1"/>
  <c r="AA237" i="16" s="1"/>
  <c r="X259" i="16"/>
  <c r="Z259" i="16" s="1"/>
  <c r="AA259" i="16" s="1"/>
  <c r="X281" i="16"/>
  <c r="Z281" i="16" s="1"/>
  <c r="AA281" i="16" s="1"/>
  <c r="X303" i="16"/>
  <c r="X325" i="16"/>
  <c r="X347" i="16"/>
  <c r="X369" i="16"/>
  <c r="X18" i="16"/>
  <c r="X40" i="16"/>
  <c r="X62" i="16"/>
  <c r="X84" i="16"/>
  <c r="Z84" i="16" s="1"/>
  <c r="X106" i="16"/>
  <c r="X128" i="16"/>
  <c r="X150" i="16"/>
  <c r="Z150" i="16" s="1"/>
  <c r="X172" i="16"/>
  <c r="X194" i="16"/>
  <c r="Z194" i="16" s="1"/>
  <c r="X216" i="16"/>
  <c r="Z216" i="16" s="1"/>
  <c r="AA216" i="16" s="1"/>
  <c r="X238" i="16"/>
  <c r="Z238" i="16" s="1"/>
  <c r="X260" i="16"/>
  <c r="Z260" i="16" s="1"/>
  <c r="X282" i="16"/>
  <c r="Z282" i="16" s="1"/>
  <c r="X304" i="16"/>
  <c r="X326" i="16"/>
  <c r="X348" i="16"/>
  <c r="Z348" i="16" s="1"/>
  <c r="AA348" i="16" s="1"/>
  <c r="X370" i="16"/>
  <c r="Z370" i="16" s="1"/>
  <c r="AA370" i="16" s="1"/>
  <c r="X19" i="16"/>
  <c r="Z19" i="16" s="1"/>
  <c r="AA19" i="16" s="1"/>
  <c r="X41" i="16"/>
  <c r="X63" i="16"/>
  <c r="X85" i="16"/>
  <c r="Z85" i="16" s="1"/>
  <c r="X107" i="16"/>
  <c r="X129" i="16"/>
  <c r="X151" i="16"/>
  <c r="Z151" i="16" s="1"/>
  <c r="X173" i="16"/>
  <c r="Z173" i="16" s="1"/>
  <c r="X195" i="16"/>
  <c r="X217" i="16"/>
  <c r="X239" i="16"/>
  <c r="X261" i="16"/>
  <c r="Z261" i="16" s="1"/>
  <c r="X283" i="16"/>
  <c r="X305" i="16"/>
  <c r="Z305" i="16" s="1"/>
  <c r="AA305" i="16" s="1"/>
  <c r="X327" i="16"/>
  <c r="X349" i="16"/>
  <c r="Z349" i="16" s="1"/>
  <c r="AA349" i="16" s="1"/>
  <c r="X10" i="16"/>
  <c r="X48" i="16"/>
  <c r="Z48" i="16" s="1"/>
  <c r="AA48" i="16" s="1"/>
  <c r="X88" i="16"/>
  <c r="Z88" i="16" s="1"/>
  <c r="AA88" i="16" s="1"/>
  <c r="X124" i="16"/>
  <c r="Z124" i="16" s="1"/>
  <c r="AA124" i="16" s="1"/>
  <c r="X159" i="16"/>
  <c r="Z159" i="16" s="1"/>
  <c r="X199" i="16"/>
  <c r="Z199" i="16" s="1"/>
  <c r="X235" i="16"/>
  <c r="Z235" i="16" s="1"/>
  <c r="AA235" i="16" s="1"/>
  <c r="X274" i="16"/>
  <c r="X310" i="16"/>
  <c r="X350" i="16"/>
  <c r="X13" i="16"/>
  <c r="Z13" i="16" s="1"/>
  <c r="X49" i="16"/>
  <c r="Z49" i="16" s="1"/>
  <c r="X89" i="16"/>
  <c r="X125" i="16"/>
  <c r="Z125" i="16" s="1"/>
  <c r="X164" i="16"/>
  <c r="X200" i="16"/>
  <c r="Z200" i="16" s="1"/>
  <c r="X240" i="16"/>
  <c r="Z240" i="16" s="1"/>
  <c r="AA240" i="16" s="1"/>
  <c r="X275" i="16"/>
  <c r="Z275" i="16" s="1"/>
  <c r="X311" i="16"/>
  <c r="Z311" i="16" s="1"/>
  <c r="X351" i="16"/>
  <c r="X14" i="16"/>
  <c r="X54" i="16"/>
  <c r="Z54" i="16" s="1"/>
  <c r="X90" i="16"/>
  <c r="Z90" i="16" s="1"/>
  <c r="AA90" i="16" s="1"/>
  <c r="X130" i="16"/>
  <c r="X165" i="16"/>
  <c r="Z165" i="16" s="1"/>
  <c r="X201" i="16"/>
  <c r="Z201" i="16" s="1"/>
  <c r="AA201" i="16" s="1"/>
  <c r="X241" i="16"/>
  <c r="Z241" i="16" s="1"/>
  <c r="AA241" i="16" s="1"/>
  <c r="X277" i="16"/>
  <c r="Z277" i="16" s="1"/>
  <c r="AA277" i="16" s="1"/>
  <c r="X312" i="16"/>
  <c r="Z312" i="16" s="1"/>
  <c r="AA312" i="16" s="1"/>
  <c r="X352" i="16"/>
  <c r="X15" i="16"/>
  <c r="X55" i="16"/>
  <c r="X91" i="16"/>
  <c r="X131" i="16"/>
  <c r="X167" i="16"/>
  <c r="Z167" i="16" s="1"/>
  <c r="X202" i="16"/>
  <c r="Z202" i="16" s="1"/>
  <c r="X242" i="16"/>
  <c r="X278" i="16"/>
  <c r="X313" i="16"/>
  <c r="X353" i="16"/>
  <c r="Z353" i="16" s="1"/>
  <c r="AA353" i="16" s="1"/>
  <c r="X20" i="16"/>
  <c r="X57" i="16"/>
  <c r="Z57" i="16" s="1"/>
  <c r="X92" i="16"/>
  <c r="Z92" i="16" s="1"/>
  <c r="AA92" i="16" s="1"/>
  <c r="X132" i="16"/>
  <c r="Z132" i="16" s="1"/>
  <c r="AA132" i="16" s="1"/>
  <c r="X168" i="16"/>
  <c r="Z168" i="16" s="1"/>
  <c r="AA168" i="16" s="1"/>
  <c r="X203" i="16"/>
  <c r="X243" i="16"/>
  <c r="Z243" i="16" s="1"/>
  <c r="X279" i="16"/>
  <c r="Z279" i="16" s="1"/>
  <c r="AA279" i="16" s="1"/>
  <c r="X318" i="16"/>
  <c r="Z318" i="16" s="1"/>
  <c r="AA318" i="16" s="1"/>
  <c r="X354" i="16"/>
  <c r="Z354" i="16" s="1"/>
  <c r="X64" i="16"/>
  <c r="Z64" i="16" s="1"/>
  <c r="AA64" i="16" s="1"/>
  <c r="X99" i="16"/>
  <c r="X135" i="16"/>
  <c r="X175" i="16"/>
  <c r="X211" i="16"/>
  <c r="X246" i="16"/>
  <c r="X322" i="16"/>
  <c r="X357" i="16"/>
  <c r="Z357" i="16" s="1"/>
  <c r="AA357" i="16" s="1"/>
  <c r="X24" i="16"/>
  <c r="Z24" i="16" s="1"/>
  <c r="X65" i="16"/>
  <c r="X101" i="16"/>
  <c r="Z101" i="16" s="1"/>
  <c r="AA101" i="16" s="1"/>
  <c r="X136" i="16"/>
  <c r="Z136" i="16" s="1"/>
  <c r="AA136" i="16" s="1"/>
  <c r="X176" i="16"/>
  <c r="Z176" i="16" s="1"/>
  <c r="X212" i="16"/>
  <c r="X247" i="16"/>
  <c r="X287" i="16"/>
  <c r="X21" i="16"/>
  <c r="Z21" i="16" s="1"/>
  <c r="AA21" i="16" s="1"/>
  <c r="X58" i="16"/>
  <c r="Z58" i="16" s="1"/>
  <c r="AA58" i="16" s="1"/>
  <c r="X93" i="16"/>
  <c r="Z93" i="16" s="1"/>
  <c r="AA93" i="16" s="1"/>
  <c r="X133" i="16"/>
  <c r="Z133" i="16" s="1"/>
  <c r="X169" i="16"/>
  <c r="Z169" i="16" s="1"/>
  <c r="AA169" i="16" s="1"/>
  <c r="X208" i="16"/>
  <c r="Z208" i="16" s="1"/>
  <c r="AA208" i="16" s="1"/>
  <c r="X244" i="16"/>
  <c r="Z244" i="16" s="1"/>
  <c r="AA244" i="16" s="1"/>
  <c r="X284" i="16"/>
  <c r="X319" i="16"/>
  <c r="X355" i="16"/>
  <c r="X22" i="16"/>
  <c r="X59" i="16"/>
  <c r="X98" i="16"/>
  <c r="X134" i="16"/>
  <c r="X174" i="16"/>
  <c r="Z174" i="16" s="1"/>
  <c r="AA174" i="16" s="1"/>
  <c r="X209" i="16"/>
  <c r="Z209" i="16" s="1"/>
  <c r="X245" i="16"/>
  <c r="Z245" i="16" s="1"/>
  <c r="X285" i="16"/>
  <c r="Z285" i="16" s="1"/>
  <c r="X321" i="16"/>
  <c r="Z321" i="16" s="1"/>
  <c r="AA321" i="16" s="1"/>
  <c r="X356" i="16"/>
  <c r="Z356" i="16" s="1"/>
  <c r="X23" i="16"/>
  <c r="Z23" i="16" s="1"/>
  <c r="X308" i="16"/>
  <c r="X256" i="16"/>
  <c r="Z256" i="16" s="1"/>
  <c r="AA256" i="16" s="1"/>
  <c r="X189" i="16"/>
  <c r="Z189" i="16" s="1"/>
  <c r="X68" i="16"/>
  <c r="X5" i="16"/>
  <c r="X307" i="16"/>
  <c r="Z307" i="16" s="1"/>
  <c r="AA307" i="16" s="1"/>
  <c r="X255" i="16"/>
  <c r="Z255" i="16" s="1"/>
  <c r="AA255" i="16" s="1"/>
  <c r="X187" i="16"/>
  <c r="Z187" i="16" s="1"/>
  <c r="X120" i="16"/>
  <c r="X67" i="16"/>
  <c r="X367" i="16"/>
  <c r="Z367" i="16" s="1"/>
  <c r="AA367" i="16" s="1"/>
  <c r="X306" i="16"/>
  <c r="X253" i="16"/>
  <c r="Z253" i="16" s="1"/>
  <c r="X186" i="16"/>
  <c r="Z186" i="16" s="1"/>
  <c r="X115" i="16"/>
  <c r="X66" i="16"/>
  <c r="Z66" i="16" s="1"/>
  <c r="X365" i="16"/>
  <c r="Z365" i="16" s="1"/>
  <c r="AA365" i="16" s="1"/>
  <c r="X300" i="16"/>
  <c r="X234" i="16"/>
  <c r="X180" i="16"/>
  <c r="Z180" i="16" s="1"/>
  <c r="AA180" i="16" s="1"/>
  <c r="X113" i="16"/>
  <c r="Z113" i="16" s="1"/>
  <c r="X46" i="16"/>
  <c r="Z46" i="16" s="1"/>
  <c r="X363" i="16"/>
  <c r="X299" i="16"/>
  <c r="Z299" i="16" s="1"/>
  <c r="AA299" i="16" s="1"/>
  <c r="X233" i="16"/>
  <c r="Z233" i="16" s="1"/>
  <c r="AA233" i="16" s="1"/>
  <c r="X179" i="16"/>
  <c r="X112" i="16"/>
  <c r="Z112" i="16" s="1"/>
  <c r="X45" i="16"/>
  <c r="Z45" i="16" s="1"/>
  <c r="AA45" i="16" s="1"/>
  <c r="X362" i="16"/>
  <c r="Z362" i="16" s="1"/>
  <c r="AA362" i="16" s="1"/>
  <c r="X297" i="16"/>
  <c r="Z297" i="16" s="1"/>
  <c r="AA297" i="16" s="1"/>
  <c r="X231" i="16"/>
  <c r="X178" i="16"/>
  <c r="X111" i="16"/>
  <c r="X44" i="16"/>
  <c r="X345" i="16"/>
  <c r="X296" i="16"/>
  <c r="Z296" i="16" s="1"/>
  <c r="X230" i="16"/>
  <c r="X177" i="16"/>
  <c r="X110" i="16"/>
  <c r="X43" i="16"/>
  <c r="X344" i="16"/>
  <c r="Z344" i="16" s="1"/>
  <c r="X291" i="16"/>
  <c r="X225" i="16"/>
  <c r="Z225" i="16" s="1"/>
  <c r="X158" i="16"/>
  <c r="Z158" i="16" s="1"/>
  <c r="AA158" i="16" s="1"/>
  <c r="X109" i="16"/>
  <c r="X42" i="16"/>
  <c r="Z42" i="16" s="1"/>
  <c r="AA42" i="16" s="1"/>
  <c r="X343" i="16"/>
  <c r="X290" i="16"/>
  <c r="Z290" i="16" s="1"/>
  <c r="X224" i="16"/>
  <c r="Z224" i="16" s="1"/>
  <c r="X157" i="16"/>
  <c r="Z157" i="16" s="1"/>
  <c r="AA157" i="16" s="1"/>
  <c r="X108" i="16"/>
  <c r="Z108" i="16" s="1"/>
  <c r="AA108" i="16" s="1"/>
  <c r="X37" i="16"/>
  <c r="Z37" i="16" s="1"/>
  <c r="AA37" i="16" s="1"/>
  <c r="X341" i="16"/>
  <c r="X289" i="16"/>
  <c r="Z289" i="16" s="1"/>
  <c r="X223" i="16"/>
  <c r="X36" i="16"/>
  <c r="X340" i="16"/>
  <c r="Z340" i="16" s="1"/>
  <c r="X288" i="16"/>
  <c r="X222" i="16"/>
  <c r="X155" i="16"/>
  <c r="X102" i="16"/>
  <c r="X35" i="16"/>
  <c r="X103" i="16"/>
  <c r="X335" i="16"/>
  <c r="X286" i="16"/>
  <c r="Z286" i="16" s="1"/>
  <c r="X221" i="16"/>
  <c r="Z221" i="16" s="1"/>
  <c r="X154" i="16"/>
  <c r="X334" i="16"/>
  <c r="Z334" i="16" s="1"/>
  <c r="X269" i="16"/>
  <c r="Z269" i="16" s="1"/>
  <c r="X220" i="16"/>
  <c r="Z220" i="16" s="1"/>
  <c r="X153" i="16"/>
  <c r="Z153" i="16" s="1"/>
  <c r="X86" i="16"/>
  <c r="Z86" i="16" s="1"/>
  <c r="AA86" i="16" s="1"/>
  <c r="X27" i="16"/>
  <c r="Z27" i="16" s="1"/>
  <c r="AA27" i="16" s="1"/>
  <c r="X87" i="16"/>
  <c r="Z87" i="16" s="1"/>
  <c r="AA87" i="16" s="1"/>
  <c r="X333" i="16"/>
  <c r="X268" i="16"/>
  <c r="X219" i="16"/>
  <c r="X152" i="16"/>
  <c r="X81" i="16"/>
  <c r="X26" i="16"/>
  <c r="X156" i="16"/>
  <c r="X33" i="16"/>
  <c r="X332" i="16"/>
  <c r="X267" i="16"/>
  <c r="X218" i="16"/>
  <c r="X147" i="16"/>
  <c r="X80" i="16"/>
  <c r="Z80" i="16" s="1"/>
  <c r="X25" i="16"/>
  <c r="Z335" i="16"/>
  <c r="Z313" i="16"/>
  <c r="AA313" i="16" s="1"/>
  <c r="Z247" i="16"/>
  <c r="AA247" i="16" s="1"/>
  <c r="Z268" i="16"/>
  <c r="Z22" i="16"/>
  <c r="AA22" i="16" s="1"/>
  <c r="Z219" i="16"/>
  <c r="AA219" i="16" s="1"/>
  <c r="Z63" i="16"/>
  <c r="Z257" i="16"/>
  <c r="AA257" i="16" s="1"/>
  <c r="Z15" i="16"/>
  <c r="AA15" i="16" s="1"/>
  <c r="Z309" i="16"/>
  <c r="AA309" i="16" s="1"/>
  <c r="Z310" i="16"/>
  <c r="Z266" i="16"/>
  <c r="U134" i="16"/>
  <c r="W134" i="16" s="1"/>
  <c r="U298" i="16"/>
  <c r="W298" i="16" s="1"/>
  <c r="U117" i="16"/>
  <c r="W117" i="16" s="1"/>
  <c r="U263" i="16"/>
  <c r="U364" i="16"/>
  <c r="W364" i="16" s="1"/>
  <c r="U35" i="16"/>
  <c r="W35" i="16" s="1"/>
  <c r="U264" i="16"/>
  <c r="W264" i="16" s="1"/>
  <c r="U181" i="16"/>
  <c r="W181" i="16" s="1"/>
  <c r="U284" i="16"/>
  <c r="W284" i="16" s="1"/>
  <c r="U365" i="16"/>
  <c r="W365" i="16" s="1"/>
  <c r="U36" i="16"/>
  <c r="U265" i="16"/>
  <c r="W265" i="16" s="1"/>
  <c r="U182" i="16"/>
  <c r="W182" i="16" s="1"/>
  <c r="U248" i="16"/>
  <c r="W248" i="16" s="1"/>
  <c r="U335" i="16"/>
  <c r="W335" i="16" s="1"/>
  <c r="U152" i="16"/>
  <c r="W152" i="16" s="1"/>
  <c r="U133" i="16"/>
  <c r="W133" i="16" s="1"/>
  <c r="U315" i="16"/>
  <c r="W315" i="16" s="1"/>
  <c r="U153" i="16"/>
  <c r="W153" i="16" s="1"/>
  <c r="U278" i="16"/>
  <c r="W278" i="16" s="1"/>
  <c r="U299" i="16"/>
  <c r="W299" i="16" s="1"/>
  <c r="U74" i="16"/>
  <c r="W74" i="16" s="1"/>
  <c r="U300" i="16"/>
  <c r="W300" i="16" s="1"/>
  <c r="U19" i="16"/>
  <c r="W19" i="16" s="1"/>
  <c r="U164" i="16"/>
  <c r="W164" i="16" s="1"/>
  <c r="U166" i="16"/>
  <c r="W166" i="16" s="1"/>
  <c r="U249" i="16"/>
  <c r="W249" i="16" s="1"/>
  <c r="U89" i="16"/>
  <c r="W89" i="16" s="1"/>
  <c r="U167" i="16"/>
  <c r="W167" i="16" s="1"/>
  <c r="U250" i="16"/>
  <c r="U107" i="16"/>
  <c r="U90" i="16"/>
  <c r="W90" i="16" s="1"/>
  <c r="U151" i="16"/>
  <c r="W151" i="16" s="1"/>
  <c r="E7" i="16"/>
  <c r="G7" i="16" s="1"/>
  <c r="E15" i="16"/>
  <c r="G15" i="16" s="1"/>
  <c r="E14" i="16"/>
  <c r="E11" i="16"/>
  <c r="E10" i="16"/>
  <c r="G10" i="16" s="1"/>
  <c r="E9" i="16"/>
  <c r="G9" i="16" s="1"/>
  <c r="E8" i="16"/>
  <c r="E5" i="16"/>
  <c r="G5" i="16" s="1"/>
  <c r="E16" i="16"/>
  <c r="G16" i="16" s="1"/>
  <c r="E13" i="16"/>
  <c r="G13" i="16" s="1"/>
  <c r="E12" i="16"/>
  <c r="G12" i="16" s="1"/>
  <c r="B11" i="16"/>
  <c r="D7" i="16"/>
  <c r="U329" i="16"/>
  <c r="W329" i="16" s="1"/>
  <c r="U120" i="16"/>
  <c r="W120" i="16" s="1"/>
  <c r="U347" i="16"/>
  <c r="W347" i="16" s="1"/>
  <c r="U154" i="16"/>
  <c r="W154" i="16" s="1"/>
  <c r="U22" i="16"/>
  <c r="W22" i="16" s="1"/>
  <c r="U235" i="16"/>
  <c r="W235" i="16" s="1"/>
  <c r="U349" i="16"/>
  <c r="W349" i="16" s="1"/>
  <c r="U7" i="16"/>
  <c r="W7" i="16" s="1"/>
  <c r="U23" i="16"/>
  <c r="W23" i="16" s="1"/>
  <c r="U313" i="16"/>
  <c r="W313" i="16" s="1"/>
  <c r="B8" i="16"/>
  <c r="U105" i="16"/>
  <c r="W105" i="16" s="1"/>
  <c r="U314" i="16"/>
  <c r="W314" i="16" s="1"/>
  <c r="D12" i="16"/>
  <c r="D11" i="16"/>
  <c r="U20" i="16"/>
  <c r="W20" i="16" s="1"/>
  <c r="U212" i="16"/>
  <c r="W212" i="16" s="1"/>
  <c r="U103" i="16"/>
  <c r="W103" i="16" s="1"/>
  <c r="U139" i="16"/>
  <c r="W139" i="16" s="1"/>
  <c r="U195" i="16"/>
  <c r="W195" i="16" s="1"/>
  <c r="U104" i="16"/>
  <c r="W104" i="16" s="1"/>
  <c r="U122" i="16"/>
  <c r="W122" i="16" s="1"/>
  <c r="U217" i="16"/>
  <c r="W217" i="16" s="1"/>
  <c r="U203" i="16"/>
  <c r="W203" i="16" s="1"/>
  <c r="U218" i="16"/>
  <c r="W218" i="16" s="1"/>
  <c r="U236" i="16"/>
  <c r="W236" i="16" s="1"/>
  <c r="U285" i="16"/>
  <c r="W285" i="16" s="1"/>
  <c r="U301" i="16"/>
  <c r="W301" i="16" s="1"/>
  <c r="U93" i="16"/>
  <c r="U123" i="16"/>
  <c r="W123" i="16" s="1"/>
  <c r="U140" i="16"/>
  <c r="W140" i="16" s="1"/>
  <c r="U237" i="16"/>
  <c r="W237" i="16" s="1"/>
  <c r="U252" i="16"/>
  <c r="W252" i="16" s="1"/>
  <c r="U286" i="16"/>
  <c r="W286" i="16" s="1"/>
  <c r="U302" i="16"/>
  <c r="W302" i="16" s="1"/>
  <c r="U189" i="16"/>
  <c r="W189" i="16" s="1"/>
  <c r="U205" i="16"/>
  <c r="W205" i="16" s="1"/>
  <c r="U271" i="16"/>
  <c r="W271" i="16" s="1"/>
  <c r="G14" i="16"/>
  <c r="U44" i="16"/>
  <c r="W44" i="16" s="1"/>
  <c r="U95" i="16"/>
  <c r="W95" i="16" s="1"/>
  <c r="U190" i="16"/>
  <c r="W190" i="16" s="1"/>
  <c r="U239" i="16"/>
  <c r="W239" i="16" s="1"/>
  <c r="U81" i="16"/>
  <c r="W81" i="16" s="1"/>
  <c r="U110" i="16"/>
  <c r="W110" i="16" s="1"/>
  <c r="U160" i="16"/>
  <c r="W160" i="16" s="1"/>
  <c r="U272" i="16"/>
  <c r="W272" i="16" s="1"/>
  <c r="U359" i="16"/>
  <c r="W359" i="16" s="1"/>
  <c r="U29" i="16"/>
  <c r="W29" i="16" s="1"/>
  <c r="U176" i="16"/>
  <c r="W176" i="16" s="1"/>
  <c r="U191" i="16"/>
  <c r="W191" i="16" s="1"/>
  <c r="U240" i="16"/>
  <c r="W240" i="16" s="1"/>
  <c r="U256" i="16"/>
  <c r="W256" i="16" s="1"/>
  <c r="U342" i="16"/>
  <c r="W342" i="16" s="1"/>
  <c r="G11" i="16"/>
  <c r="U46" i="16"/>
  <c r="W46" i="16" s="1"/>
  <c r="U82" i="16"/>
  <c r="W82" i="16" s="1"/>
  <c r="U161" i="16"/>
  <c r="W161" i="16" s="1"/>
  <c r="U225" i="16"/>
  <c r="W225" i="16" s="1"/>
  <c r="U360" i="16"/>
  <c r="W360" i="16" s="1"/>
  <c r="U30" i="16"/>
  <c r="W30" i="16" s="1"/>
  <c r="U177" i="16"/>
  <c r="W177" i="16" s="1"/>
  <c r="U60" i="16"/>
  <c r="W60" i="16" s="1"/>
  <c r="U108" i="16"/>
  <c r="W108" i="16" s="1"/>
  <c r="U204" i="16"/>
  <c r="W204" i="16" s="1"/>
  <c r="U11" i="16"/>
  <c r="W11" i="16" s="1"/>
  <c r="U61" i="16"/>
  <c r="W61" i="16" s="1"/>
  <c r="Z61" i="16" s="1"/>
  <c r="AA61" i="16" s="1"/>
  <c r="U79" i="16"/>
  <c r="W79" i="16" s="1"/>
  <c r="U94" i="16"/>
  <c r="W94" i="16" s="1"/>
  <c r="U109" i="16"/>
  <c r="W109" i="16" s="1"/>
  <c r="U174" i="16"/>
  <c r="W174" i="16" s="1"/>
  <c r="U287" i="16"/>
  <c r="U206" i="16"/>
  <c r="W206" i="16" s="1"/>
  <c r="U96" i="16"/>
  <c r="W96" i="16" s="1"/>
  <c r="U16" i="16"/>
  <c r="W16" i="16" s="1"/>
  <c r="U67" i="16"/>
  <c r="W67" i="16" s="1"/>
  <c r="U83" i="16"/>
  <c r="W83" i="16" s="1"/>
  <c r="U131" i="16"/>
  <c r="W131" i="16" s="1"/>
  <c r="U148" i="16"/>
  <c r="W148" i="16" s="1"/>
  <c r="U162" i="16"/>
  <c r="W162" i="16" s="1"/>
  <c r="U193" i="16"/>
  <c r="W193" i="16" s="1"/>
  <c r="U226" i="16"/>
  <c r="W226" i="16" s="1"/>
  <c r="U242" i="16"/>
  <c r="W242" i="16" s="1"/>
  <c r="U309" i="16"/>
  <c r="W309" i="16" s="1"/>
  <c r="U327" i="16"/>
  <c r="W327" i="16" s="1"/>
  <c r="G8" i="16"/>
  <c r="U178" i="16"/>
  <c r="W178" i="16" s="1"/>
  <c r="Z178" i="16" s="1"/>
  <c r="AA178" i="16" s="1"/>
  <c r="U17" i="16"/>
  <c r="W17" i="16" s="1"/>
  <c r="U32" i="16"/>
  <c r="W32" i="16" s="1"/>
  <c r="U68" i="16"/>
  <c r="W68" i="16" s="1"/>
  <c r="U149" i="16"/>
  <c r="W149" i="16" s="1"/>
  <c r="U211" i="16"/>
  <c r="W211" i="16" s="1"/>
  <c r="U328" i="16"/>
  <c r="W328" i="16" s="1"/>
  <c r="U346" i="16"/>
  <c r="W346" i="16" s="1"/>
  <c r="U127" i="16"/>
  <c r="W127" i="16" s="1"/>
  <c r="U168" i="16"/>
  <c r="W168" i="16" s="1"/>
  <c r="U71" i="16"/>
  <c r="W71" i="16" s="1"/>
  <c r="U288" i="16"/>
  <c r="W288" i="16" s="1"/>
  <c r="U366" i="16"/>
  <c r="W366" i="16" s="1"/>
  <c r="U41" i="16"/>
  <c r="W41" i="16" s="1"/>
  <c r="U57" i="16"/>
  <c r="W57" i="16" s="1"/>
  <c r="U169" i="16"/>
  <c r="W169" i="16" s="1"/>
  <c r="U199" i="16"/>
  <c r="W199" i="16" s="1"/>
  <c r="U351" i="16"/>
  <c r="W351" i="16" s="1"/>
  <c r="U243" i="16"/>
  <c r="W243" i="16" s="1"/>
  <c r="U350" i="16"/>
  <c r="W350" i="16" s="1"/>
  <c r="U336" i="16"/>
  <c r="W336" i="16" s="1"/>
  <c r="U5" i="16"/>
  <c r="W5" i="16" s="1"/>
  <c r="U14" i="16"/>
  <c r="W14" i="16" s="1"/>
  <c r="U72" i="16"/>
  <c r="W72" i="16" s="1"/>
  <c r="U86" i="16"/>
  <c r="W86" i="16" s="1"/>
  <c r="U129" i="16"/>
  <c r="U156" i="16"/>
  <c r="W156" i="16" s="1"/>
  <c r="Z156" i="16" s="1"/>
  <c r="AA156" i="16" s="1"/>
  <c r="U337" i="16"/>
  <c r="W337" i="16" s="1"/>
  <c r="U13" i="16"/>
  <c r="W13" i="16" s="1"/>
  <c r="U56" i="16"/>
  <c r="W56" i="16" s="1"/>
  <c r="U155" i="16"/>
  <c r="W155" i="16" s="1"/>
  <c r="U42" i="16"/>
  <c r="W42" i="16" s="1"/>
  <c r="U58" i="16"/>
  <c r="W58" i="16" s="1"/>
  <c r="U144" i="16"/>
  <c r="W144" i="16" s="1"/>
  <c r="U215" i="16"/>
  <c r="W215" i="16" s="1"/>
  <c r="U232" i="16"/>
  <c r="W232" i="16" s="1"/>
  <c r="U261" i="16"/>
  <c r="W261" i="16" s="1"/>
  <c r="U276" i="16"/>
  <c r="W276" i="16" s="1"/>
  <c r="U323" i="16"/>
  <c r="W323" i="16" s="1"/>
  <c r="U352" i="16"/>
  <c r="W352" i="16" s="1"/>
  <c r="U303" i="16"/>
  <c r="W303" i="16" s="1"/>
  <c r="B6" i="16"/>
  <c r="B15" i="16"/>
  <c r="U28" i="16"/>
  <c r="W28" i="16" s="1"/>
  <c r="U73" i="16"/>
  <c r="W73" i="16" s="1"/>
  <c r="U87" i="16"/>
  <c r="W87" i="16" s="1"/>
  <c r="U130" i="16"/>
  <c r="W130" i="16" s="1"/>
  <c r="U247" i="16"/>
  <c r="W247" i="16" s="1"/>
  <c r="U291" i="16"/>
  <c r="W291" i="16" s="1"/>
  <c r="Z291" i="16" s="1"/>
  <c r="AA291" i="16" s="1"/>
  <c r="U338" i="16"/>
  <c r="W338" i="16" s="1"/>
  <c r="U24" i="16"/>
  <c r="W24" i="16" s="1"/>
  <c r="U198" i="16"/>
  <c r="W198" i="16" s="1"/>
  <c r="B5" i="16"/>
  <c r="U85" i="16"/>
  <c r="W85" i="16" s="1"/>
  <c r="U98" i="16"/>
  <c r="W98" i="16" s="1"/>
  <c r="U142" i="16"/>
  <c r="W142" i="16" s="1"/>
  <c r="U213" i="16"/>
  <c r="W213" i="16" s="1"/>
  <c r="U259" i="16"/>
  <c r="W259" i="16" s="1"/>
  <c r="U43" i="16"/>
  <c r="W43" i="16" s="1"/>
  <c r="U59" i="16"/>
  <c r="W59" i="16" s="1"/>
  <c r="U102" i="16"/>
  <c r="W102" i="16" s="1"/>
  <c r="U116" i="16"/>
  <c r="W116" i="16" s="1"/>
  <c r="U145" i="16"/>
  <c r="W145" i="16" s="1"/>
  <c r="U188" i="16"/>
  <c r="W188" i="16" s="1"/>
  <c r="U262" i="16"/>
  <c r="W262" i="16" s="1"/>
  <c r="Z262" i="16" s="1"/>
  <c r="AA262" i="16" s="1"/>
  <c r="U277" i="16"/>
  <c r="W277" i="16" s="1"/>
  <c r="U324" i="16"/>
  <c r="W324" i="16" s="1"/>
  <c r="W129" i="16"/>
  <c r="W263" i="16"/>
  <c r="Z263" i="16" s="1"/>
  <c r="AA263" i="16" s="1"/>
  <c r="B16" i="16"/>
  <c r="U21" i="16"/>
  <c r="W21" i="16" s="1"/>
  <c r="U34" i="16"/>
  <c r="W34" i="16" s="1"/>
  <c r="U78" i="16"/>
  <c r="W78" i="16" s="1"/>
  <c r="U118" i="16"/>
  <c r="W118" i="16" s="1"/>
  <c r="U200" i="16"/>
  <c r="W200" i="16" s="1"/>
  <c r="U325" i="16"/>
  <c r="W325" i="16" s="1"/>
  <c r="W93" i="16"/>
  <c r="W36" i="16"/>
  <c r="W107" i="16"/>
  <c r="W250" i="16"/>
  <c r="U358" i="16"/>
  <c r="W358" i="16" s="1"/>
  <c r="U322" i="16"/>
  <c r="W322" i="16" s="1"/>
  <c r="U308" i="16"/>
  <c r="W308" i="16" s="1"/>
  <c r="U283" i="16"/>
  <c r="W283" i="16" s="1"/>
  <c r="U222" i="16"/>
  <c r="W222" i="16" s="1"/>
  <c r="U186" i="16"/>
  <c r="W186" i="16" s="1"/>
  <c r="U173" i="16"/>
  <c r="W173" i="16" s="1"/>
  <c r="U138" i="16"/>
  <c r="W138" i="16" s="1"/>
  <c r="U126" i="16"/>
  <c r="W126" i="16" s="1"/>
  <c r="U66" i="16"/>
  <c r="W66" i="16" s="1"/>
  <c r="U345" i="16"/>
  <c r="W345" i="16" s="1"/>
  <c r="U369" i="16"/>
  <c r="W369" i="16" s="1"/>
  <c r="U357" i="16"/>
  <c r="W357" i="16" s="1"/>
  <c r="U321" i="16"/>
  <c r="W321" i="16" s="1"/>
  <c r="U294" i="16"/>
  <c r="W294" i="16" s="1"/>
  <c r="U270" i="16"/>
  <c r="W270" i="16" s="1"/>
  <c r="U221" i="16"/>
  <c r="W221" i="16" s="1"/>
  <c r="U137" i="16"/>
  <c r="W137" i="16" s="1"/>
  <c r="U125" i="16"/>
  <c r="W125" i="16" s="1"/>
  <c r="U65" i="16"/>
  <c r="W65" i="16" s="1"/>
  <c r="U52" i="16"/>
  <c r="W52" i="16" s="1"/>
  <c r="U39" i="16"/>
  <c r="W39" i="16" s="1"/>
  <c r="U320" i="16"/>
  <c r="W320" i="16" s="1"/>
  <c r="U293" i="16"/>
  <c r="W293" i="16" s="1"/>
  <c r="Z293" i="16" s="1"/>
  <c r="AA293" i="16" s="1"/>
  <c r="U269" i="16"/>
  <c r="W269" i="16" s="1"/>
  <c r="U220" i="16"/>
  <c r="W220" i="16" s="1"/>
  <c r="U124" i="16"/>
  <c r="W124" i="16" s="1"/>
  <c r="U88" i="16"/>
  <c r="W88" i="16" s="1"/>
  <c r="U76" i="16"/>
  <c r="W76" i="16" s="1"/>
  <c r="U64" i="16"/>
  <c r="W64" i="16" s="1"/>
  <c r="U51" i="16"/>
  <c r="W51" i="16" s="1"/>
  <c r="U38" i="16"/>
  <c r="W38" i="16" s="1"/>
  <c r="U27" i="16"/>
  <c r="W27" i="16" s="1"/>
  <c r="U9" i="16"/>
  <c r="W9" i="16" s="1"/>
  <c r="U368" i="16"/>
  <c r="W368" i="16" s="1"/>
  <c r="U331" i="16"/>
  <c r="W331" i="16" s="1"/>
  <c r="U305" i="16"/>
  <c r="W305" i="16" s="1"/>
  <c r="U257" i="16"/>
  <c r="W257" i="16" s="1"/>
  <c r="U244" i="16"/>
  <c r="W244" i="16" s="1"/>
  <c r="U233" i="16"/>
  <c r="W233" i="16" s="1"/>
  <c r="U208" i="16"/>
  <c r="W208" i="16" s="1"/>
  <c r="U196" i="16"/>
  <c r="W196" i="16" s="1"/>
  <c r="U183" i="16"/>
  <c r="W183" i="16" s="1"/>
  <c r="U170" i="16"/>
  <c r="W170" i="16" s="1"/>
  <c r="U146" i="16"/>
  <c r="W146" i="16" s="1"/>
  <c r="U111" i="16"/>
  <c r="W111" i="16" s="1"/>
  <c r="Z111" i="16" s="1"/>
  <c r="AA111" i="16" s="1"/>
  <c r="U100" i="16"/>
  <c r="W100" i="16" s="1"/>
  <c r="Z100" i="16" s="1"/>
  <c r="AA100" i="16" s="1"/>
  <c r="U354" i="16"/>
  <c r="W354" i="16" s="1"/>
  <c r="U343" i="16"/>
  <c r="W343" i="16" s="1"/>
  <c r="U292" i="16"/>
  <c r="W292" i="16" s="1"/>
  <c r="U279" i="16"/>
  <c r="W279" i="16" s="1"/>
  <c r="U219" i="16"/>
  <c r="W219" i="16" s="1"/>
  <c r="U50" i="16"/>
  <c r="W50" i="16" s="1"/>
  <c r="U37" i="16"/>
  <c r="W37" i="16" s="1"/>
  <c r="U15" i="16"/>
  <c r="W15" i="16" s="1"/>
  <c r="U8" i="16"/>
  <c r="W8" i="16" s="1"/>
  <c r="U367" i="16"/>
  <c r="W367" i="16" s="1"/>
  <c r="U330" i="16"/>
  <c r="W330" i="16" s="1"/>
  <c r="U344" i="16"/>
  <c r="W344" i="16" s="1"/>
  <c r="U332" i="16"/>
  <c r="W332" i="16" s="1"/>
  <c r="U306" i="16"/>
  <c r="W306" i="16" s="1"/>
  <c r="U281" i="16"/>
  <c r="W281" i="16" s="1"/>
  <c r="U258" i="16"/>
  <c r="W258" i="16" s="1"/>
  <c r="U234" i="16"/>
  <c r="W234" i="16" s="1"/>
  <c r="U197" i="16"/>
  <c r="W197" i="16" s="1"/>
  <c r="U184" i="16"/>
  <c r="W184" i="16" s="1"/>
  <c r="U171" i="16"/>
  <c r="W171" i="16" s="1"/>
  <c r="U159" i="16"/>
  <c r="W159" i="16" s="1"/>
  <c r="U147" i="16"/>
  <c r="W147" i="16" s="1"/>
  <c r="U112" i="16"/>
  <c r="W112" i="16" s="1"/>
  <c r="U101" i="16"/>
  <c r="W101" i="16" s="1"/>
  <c r="U12" i="16"/>
  <c r="W12" i="16" s="1"/>
  <c r="U49" i="16"/>
  <c r="W49" i="16" s="1"/>
  <c r="U132" i="16"/>
  <c r="W132" i="16" s="1"/>
  <c r="U214" i="16"/>
  <c r="W214" i="16" s="1"/>
  <c r="U228" i="16"/>
  <c r="W228" i="16" s="1"/>
  <c r="U241" i="16"/>
  <c r="W241" i="16" s="1"/>
  <c r="U255" i="16"/>
  <c r="W255" i="16" s="1"/>
  <c r="U266" i="16"/>
  <c r="W266" i="16" s="1"/>
  <c r="U310" i="16"/>
  <c r="W310" i="16" s="1"/>
  <c r="W353" i="16"/>
  <c r="W287" i="16"/>
  <c r="B10" i="16"/>
  <c r="B14" i="16"/>
  <c r="B13" i="16"/>
  <c r="U356" i="16"/>
  <c r="W356" i="16" s="1"/>
  <c r="U334" i="16"/>
  <c r="W334" i="16" s="1"/>
  <c r="U312" i="16"/>
  <c r="W312" i="16" s="1"/>
  <c r="U290" i="16"/>
  <c r="W290" i="16" s="1"/>
  <c r="U268" i="16"/>
  <c r="W268" i="16" s="1"/>
  <c r="U246" i="16"/>
  <c r="W246" i="16" s="1"/>
  <c r="Z246" i="16" s="1"/>
  <c r="AA246" i="16" s="1"/>
  <c r="U224" i="16"/>
  <c r="W224" i="16" s="1"/>
  <c r="U202" i="16"/>
  <c r="W202" i="16" s="1"/>
  <c r="U180" i="16"/>
  <c r="W180" i="16" s="1"/>
  <c r="U158" i="16"/>
  <c r="W158" i="16" s="1"/>
  <c r="U136" i="16"/>
  <c r="W136" i="16" s="1"/>
  <c r="U114" i="16"/>
  <c r="W114" i="16" s="1"/>
  <c r="U92" i="16"/>
  <c r="W92" i="16" s="1"/>
  <c r="U70" i="16"/>
  <c r="W70" i="16" s="1"/>
  <c r="U48" i="16"/>
  <c r="W48" i="16" s="1"/>
  <c r="U26" i="16"/>
  <c r="W26" i="16" s="1"/>
  <c r="U10" i="16"/>
  <c r="W10" i="16" s="1"/>
  <c r="U77" i="16"/>
  <c r="W77" i="16" s="1"/>
  <c r="U370" i="16"/>
  <c r="W370" i="16" s="1"/>
  <c r="U348" i="16"/>
  <c r="W348" i="16" s="1"/>
  <c r="U326" i="16"/>
  <c r="W326" i="16" s="1"/>
  <c r="U304" i="16"/>
  <c r="W304" i="16" s="1"/>
  <c r="U282" i="16"/>
  <c r="W282" i="16" s="1"/>
  <c r="U260" i="16"/>
  <c r="W260" i="16" s="1"/>
  <c r="U238" i="16"/>
  <c r="W238" i="16" s="1"/>
  <c r="U194" i="16"/>
  <c r="W194" i="16" s="1"/>
  <c r="U150" i="16"/>
  <c r="W150" i="16" s="1"/>
  <c r="U84" i="16"/>
  <c r="W84" i="16" s="1"/>
  <c r="U62" i="16"/>
  <c r="W62" i="16" s="1"/>
  <c r="U6" i="16"/>
  <c r="W6" i="16" s="1"/>
  <c r="U355" i="16"/>
  <c r="W355" i="16" s="1"/>
  <c r="U311" i="16"/>
  <c r="W311" i="16" s="1"/>
  <c r="U289" i="16"/>
  <c r="W289" i="16" s="1"/>
  <c r="U267" i="16"/>
  <c r="W267" i="16" s="1"/>
  <c r="U245" i="16"/>
  <c r="W245" i="16" s="1"/>
  <c r="U201" i="16"/>
  <c r="W201" i="16" s="1"/>
  <c r="U157" i="16"/>
  <c r="W157" i="16" s="1"/>
  <c r="U69" i="16"/>
  <c r="W69" i="16" s="1"/>
  <c r="Z69" i="16" s="1"/>
  <c r="AA69" i="16" s="1"/>
  <c r="U318" i="16"/>
  <c r="W318" i="16" s="1"/>
  <c r="U274" i="16"/>
  <c r="W274" i="16" s="1"/>
  <c r="U230" i="16"/>
  <c r="W230" i="16" s="1"/>
  <c r="U363" i="16"/>
  <c r="W363" i="16" s="1"/>
  <c r="U341" i="16"/>
  <c r="W341" i="16" s="1"/>
  <c r="U319" i="16"/>
  <c r="W319" i="16" s="1"/>
  <c r="U297" i="16"/>
  <c r="W297" i="16" s="1"/>
  <c r="U275" i="16"/>
  <c r="W275" i="16" s="1"/>
  <c r="U253" i="16"/>
  <c r="W253" i="16" s="1"/>
  <c r="U231" i="16"/>
  <c r="W231" i="16" s="1"/>
  <c r="U209" i="16"/>
  <c r="W209" i="16" s="1"/>
  <c r="U187" i="16"/>
  <c r="W187" i="16" s="1"/>
  <c r="U165" i="16"/>
  <c r="W165" i="16" s="1"/>
  <c r="U143" i="16"/>
  <c r="W143" i="16" s="1"/>
  <c r="U121" i="16"/>
  <c r="W121" i="16" s="1"/>
  <c r="U99" i="16"/>
  <c r="W99" i="16" s="1"/>
  <c r="U55" i="16"/>
  <c r="W55" i="16" s="1"/>
  <c r="U33" i="16"/>
  <c r="W33" i="16" s="1"/>
  <c r="U216" i="16"/>
  <c r="W216" i="16" s="1"/>
  <c r="U172" i="16"/>
  <c r="W172" i="16" s="1"/>
  <c r="U128" i="16"/>
  <c r="W128" i="16" s="1"/>
  <c r="U106" i="16"/>
  <c r="W106" i="16" s="1"/>
  <c r="U40" i="16"/>
  <c r="W40" i="16" s="1"/>
  <c r="U18" i="16"/>
  <c r="W18" i="16" s="1"/>
  <c r="U223" i="16"/>
  <c r="W223" i="16" s="1"/>
  <c r="U179" i="16"/>
  <c r="W179" i="16" s="1"/>
  <c r="U135" i="16"/>
  <c r="W135" i="16" s="1"/>
  <c r="Z135" i="16" s="1"/>
  <c r="AA135" i="16" s="1"/>
  <c r="U91" i="16"/>
  <c r="W91" i="16" s="1"/>
  <c r="U25" i="16"/>
  <c r="W25" i="16" s="1"/>
  <c r="U362" i="16"/>
  <c r="W362" i="16" s="1"/>
  <c r="U340" i="16"/>
  <c r="W340" i="16" s="1"/>
  <c r="U296" i="16"/>
  <c r="W296" i="16" s="1"/>
  <c r="U333" i="16"/>
  <c r="W333" i="16" s="1"/>
  <c r="U113" i="16"/>
  <c r="W113" i="16" s="1"/>
  <c r="U47" i="16"/>
  <c r="W47" i="16" s="1"/>
  <c r="Z47" i="16" s="1"/>
  <c r="AA47" i="16" s="1"/>
  <c r="U361" i="16"/>
  <c r="W361" i="16" s="1"/>
  <c r="U339" i="16"/>
  <c r="W339" i="16" s="1"/>
  <c r="U317" i="16"/>
  <c r="W317" i="16" s="1"/>
  <c r="U295" i="16"/>
  <c r="W295" i="16" s="1"/>
  <c r="U273" i="16"/>
  <c r="W273" i="16" s="1"/>
  <c r="U251" i="16"/>
  <c r="W251" i="16" s="1"/>
  <c r="U229" i="16"/>
  <c r="W229" i="16" s="1"/>
  <c r="U207" i="16"/>
  <c r="W207" i="16" s="1"/>
  <c r="U185" i="16"/>
  <c r="W185" i="16" s="1"/>
  <c r="U163" i="16"/>
  <c r="W163" i="16" s="1"/>
  <c r="U141" i="16"/>
  <c r="W141" i="16" s="1"/>
  <c r="U119" i="16"/>
  <c r="W119" i="16" s="1"/>
  <c r="U97" i="16"/>
  <c r="W97" i="16" s="1"/>
  <c r="U75" i="16"/>
  <c r="W75" i="16" s="1"/>
  <c r="U53" i="16"/>
  <c r="W53" i="16" s="1"/>
  <c r="Z53" i="16" s="1"/>
  <c r="AA53" i="16" s="1"/>
  <c r="U31" i="16"/>
  <c r="W31" i="16" s="1"/>
  <c r="B9" i="16"/>
  <c r="U45" i="16"/>
  <c r="W45" i="16" s="1"/>
  <c r="U54" i="16"/>
  <c r="W54" i="16" s="1"/>
  <c r="U63" i="16"/>
  <c r="W63" i="16" s="1"/>
  <c r="U80" i="16"/>
  <c r="W80" i="16" s="1"/>
  <c r="U115" i="16"/>
  <c r="W115" i="16" s="1"/>
  <c r="U175" i="16"/>
  <c r="W175" i="16" s="1"/>
  <c r="U192" i="16"/>
  <c r="W192" i="16" s="1"/>
  <c r="U210" i="16"/>
  <c r="W210" i="16" s="1"/>
  <c r="U227" i="16"/>
  <c r="W227" i="16" s="1"/>
  <c r="U254" i="16"/>
  <c r="W254" i="16" s="1"/>
  <c r="U280" i="16"/>
  <c r="W280" i="16" s="1"/>
  <c r="Z280" i="16" s="1"/>
  <c r="AA280" i="16" s="1"/>
  <c r="U307" i="16"/>
  <c r="W307" i="16" s="1"/>
  <c r="U316" i="16"/>
  <c r="W316" i="16" s="1"/>
  <c r="A35" i="15" a="1"/>
  <c r="A35" i="15" s="1"/>
  <c r="A49" i="15" s="1" a="1"/>
  <c r="A49" i="15" s="1"/>
  <c r="A63" i="15" s="1" a="1"/>
  <c r="A63" i="15" s="1"/>
  <c r="A77" i="15" s="1" a="1"/>
  <c r="A77" i="15" s="1"/>
  <c r="A91" i="15" s="1" a="1"/>
  <c r="A91" i="13"/>
  <c r="D5" i="13" s="1"/>
  <c r="D14" i="13"/>
  <c r="D15" i="13"/>
  <c r="D6" i="13"/>
  <c r="D7" i="13"/>
  <c r="D8" i="13"/>
  <c r="D10" i="13"/>
  <c r="D11" i="13"/>
  <c r="D12" i="13"/>
  <c r="D13" i="13"/>
  <c r="D9" i="13"/>
  <c r="D16" i="13"/>
  <c r="A35" i="14" a="1"/>
  <c r="A35" i="14" s="1"/>
  <c r="A49" i="14" s="1" a="1"/>
  <c r="A49" i="14" s="1"/>
  <c r="A63" i="14" s="1" a="1"/>
  <c r="A63" i="14" s="1"/>
  <c r="A77" i="14" s="1" a="1"/>
  <c r="A77" i="14" s="1"/>
  <c r="A91" i="14" s="1" a="1"/>
  <c r="R322" i="12"/>
  <c r="S322" i="12" s="1"/>
  <c r="V322" i="12" s="1"/>
  <c r="R72" i="12"/>
  <c r="R73" i="12"/>
  <c r="S73" i="12" s="1"/>
  <c r="V73" i="12" s="1"/>
  <c r="R240" i="12"/>
  <c r="S240" i="12" s="1"/>
  <c r="V240" i="12" s="1"/>
  <c r="R36" i="12"/>
  <c r="S36" i="12" s="1"/>
  <c r="V36" i="12" s="1"/>
  <c r="R162" i="12"/>
  <c r="S162" i="12" s="1"/>
  <c r="V162" i="12" s="1"/>
  <c r="R258" i="12"/>
  <c r="S258" i="12" s="1"/>
  <c r="V258" i="12" s="1"/>
  <c r="R110" i="12"/>
  <c r="S110" i="12" s="1"/>
  <c r="V110" i="12" s="1"/>
  <c r="R37" i="12"/>
  <c r="S37" i="12" s="1"/>
  <c r="V37" i="12" s="1"/>
  <c r="R337" i="12"/>
  <c r="S337" i="12" s="1"/>
  <c r="V337" i="12" s="1"/>
  <c r="R109" i="12"/>
  <c r="S109" i="12" s="1"/>
  <c r="V109" i="12" s="1"/>
  <c r="R20" i="12"/>
  <c r="S20" i="12" s="1"/>
  <c r="V20" i="12" s="1"/>
  <c r="R148" i="12"/>
  <c r="S148" i="12" s="1"/>
  <c r="V148" i="12" s="1"/>
  <c r="S314" i="12"/>
  <c r="V314" i="12" s="1"/>
  <c r="U110" i="12"/>
  <c r="R227" i="12"/>
  <c r="S227" i="12" s="1"/>
  <c r="V227" i="12" s="1"/>
  <c r="R285" i="12"/>
  <c r="S285" i="12" s="1"/>
  <c r="V285" i="12" s="1"/>
  <c r="R323" i="12"/>
  <c r="S323" i="12" s="1"/>
  <c r="V323" i="12" s="1"/>
  <c r="R342" i="12"/>
  <c r="S342" i="12" s="1"/>
  <c r="V342" i="12" s="1"/>
  <c r="R360" i="12"/>
  <c r="S360" i="12" s="1"/>
  <c r="V360" i="12" s="1"/>
  <c r="R305" i="12"/>
  <c r="R41" i="12"/>
  <c r="R247" i="12"/>
  <c r="S247" i="12" s="1"/>
  <c r="V247" i="12" s="1"/>
  <c r="R286" i="12"/>
  <c r="S286" i="12" s="1"/>
  <c r="V286" i="12" s="1"/>
  <c r="R132" i="12"/>
  <c r="S132" i="12" s="1"/>
  <c r="V132" i="12" s="1"/>
  <c r="R287" i="12"/>
  <c r="R211" i="12"/>
  <c r="S211" i="12" s="1"/>
  <c r="V211" i="12" s="1"/>
  <c r="R364" i="12"/>
  <c r="S364" i="12" s="1"/>
  <c r="V364" i="12" s="1"/>
  <c r="B9" i="12"/>
  <c r="R63" i="12"/>
  <c r="R10" i="12"/>
  <c r="U36" i="12"/>
  <c r="R95" i="12"/>
  <c r="S95" i="12" s="1"/>
  <c r="V95" i="12" s="1"/>
  <c r="R210" i="12"/>
  <c r="R346" i="12"/>
  <c r="S346" i="12" s="1"/>
  <c r="V346" i="12" s="1"/>
  <c r="R101" i="12"/>
  <c r="S101" i="12" s="1"/>
  <c r="V101" i="12" s="1"/>
  <c r="R197" i="12"/>
  <c r="R235" i="12"/>
  <c r="U322" i="12"/>
  <c r="R74" i="12"/>
  <c r="R169" i="12"/>
  <c r="S169" i="12" s="1"/>
  <c r="V169" i="12" s="1"/>
  <c r="R151" i="12"/>
  <c r="U247" i="12"/>
  <c r="R8" i="12"/>
  <c r="S8" i="12" s="1"/>
  <c r="V8" i="12" s="1"/>
  <c r="R248" i="12"/>
  <c r="R65" i="12"/>
  <c r="R122" i="12"/>
  <c r="R315" i="12"/>
  <c r="S315" i="12" s="1"/>
  <c r="V315" i="12" s="1"/>
  <c r="R49" i="12"/>
  <c r="R199" i="12"/>
  <c r="S199" i="12" s="1"/>
  <c r="V199" i="12" s="1"/>
  <c r="C15" i="12"/>
  <c r="F15" i="12" s="1"/>
  <c r="R58" i="12"/>
  <c r="R170" i="12"/>
  <c r="R133" i="12"/>
  <c r="R345" i="12"/>
  <c r="S345" i="12" s="1"/>
  <c r="V345" i="12" s="1"/>
  <c r="R30" i="12"/>
  <c r="R48" i="12"/>
  <c r="R102" i="12"/>
  <c r="S102" i="12" s="1"/>
  <c r="V102" i="12" s="1"/>
  <c r="R139" i="12"/>
  <c r="S139" i="12" s="1"/>
  <c r="V139" i="12" s="1"/>
  <c r="R198" i="12"/>
  <c r="R12" i="12"/>
  <c r="S12" i="12" s="1"/>
  <c r="V12" i="12" s="1"/>
  <c r="R351" i="12"/>
  <c r="S351" i="12" s="1"/>
  <c r="V351" i="12" s="1"/>
  <c r="R86" i="12"/>
  <c r="R123" i="12"/>
  <c r="R239" i="12"/>
  <c r="R278" i="12"/>
  <c r="S278" i="12" s="1"/>
  <c r="V278" i="12" s="1"/>
  <c r="R336" i="12"/>
  <c r="R75" i="12"/>
  <c r="R182" i="12"/>
  <c r="R276" i="12"/>
  <c r="R335" i="12"/>
  <c r="R159" i="12"/>
  <c r="S159" i="12" s="1"/>
  <c r="V159" i="12" s="1"/>
  <c r="R220" i="12"/>
  <c r="R249" i="12"/>
  <c r="R265" i="12"/>
  <c r="R313" i="12"/>
  <c r="R324" i="12"/>
  <c r="R53" i="12"/>
  <c r="R144" i="12"/>
  <c r="R236" i="12"/>
  <c r="S236" i="12" s="1"/>
  <c r="V236" i="12" s="1"/>
  <c r="R173" i="12"/>
  <c r="R189" i="12"/>
  <c r="R28" i="12"/>
  <c r="R100" i="12"/>
  <c r="R160" i="12"/>
  <c r="R298" i="12"/>
  <c r="B14" i="12"/>
  <c r="B10" i="12"/>
  <c r="B6" i="12"/>
  <c r="B12" i="12"/>
  <c r="B16" i="12"/>
  <c r="B7" i="12"/>
  <c r="B11" i="12"/>
  <c r="B8" i="12"/>
  <c r="B13" i="12"/>
  <c r="R356" i="12"/>
  <c r="R334" i="12"/>
  <c r="R312" i="12"/>
  <c r="R290" i="12"/>
  <c r="R268" i="12"/>
  <c r="S268" i="12" s="1"/>
  <c r="V268" i="12" s="1"/>
  <c r="R246" i="12"/>
  <c r="R224" i="12"/>
  <c r="R202" i="12"/>
  <c r="R180" i="12"/>
  <c r="R158" i="12"/>
  <c r="R136" i="12"/>
  <c r="R114" i="12"/>
  <c r="S114" i="12" s="1"/>
  <c r="V114" i="12" s="1"/>
  <c r="R92" i="12"/>
  <c r="R70" i="12"/>
  <c r="R363" i="12"/>
  <c r="R341" i="12"/>
  <c r="R319" i="12"/>
  <c r="R297" i="12"/>
  <c r="R275" i="12"/>
  <c r="R253" i="12"/>
  <c r="R231" i="12"/>
  <c r="R209" i="12"/>
  <c r="R187" i="12"/>
  <c r="R165" i="12"/>
  <c r="R143" i="12"/>
  <c r="R121" i="12"/>
  <c r="R99" i="12"/>
  <c r="R77" i="12"/>
  <c r="R55" i="12"/>
  <c r="R33" i="12"/>
  <c r="S33" i="12" s="1"/>
  <c r="V33" i="12" s="1"/>
  <c r="R245" i="12"/>
  <c r="R201" i="12"/>
  <c r="R179" i="12"/>
  <c r="S179" i="12" s="1"/>
  <c r="V179" i="12" s="1"/>
  <c r="R135" i="12"/>
  <c r="R91" i="12"/>
  <c r="R47" i="12"/>
  <c r="S47" i="12" s="1"/>
  <c r="V47" i="12" s="1"/>
  <c r="R362" i="12"/>
  <c r="R318" i="12"/>
  <c r="R274" i="12"/>
  <c r="S274" i="12" s="1"/>
  <c r="V274" i="12" s="1"/>
  <c r="R230" i="12"/>
  <c r="R186" i="12"/>
  <c r="R98" i="12"/>
  <c r="R54" i="12"/>
  <c r="R32" i="12"/>
  <c r="R13" i="12"/>
  <c r="R370" i="12"/>
  <c r="R348" i="12"/>
  <c r="R326" i="12"/>
  <c r="R304" i="12"/>
  <c r="R282" i="12"/>
  <c r="R260" i="12"/>
  <c r="R238" i="12"/>
  <c r="R216" i="12"/>
  <c r="R194" i="12"/>
  <c r="R172" i="12"/>
  <c r="R150" i="12"/>
  <c r="R128" i="12"/>
  <c r="R106" i="12"/>
  <c r="R84" i="12"/>
  <c r="R62" i="12"/>
  <c r="R40" i="12"/>
  <c r="R18" i="12"/>
  <c r="R6" i="12"/>
  <c r="R355" i="12"/>
  <c r="R333" i="12"/>
  <c r="R311" i="12"/>
  <c r="R289" i="12"/>
  <c r="R267" i="12"/>
  <c r="R223" i="12"/>
  <c r="R157" i="12"/>
  <c r="S157" i="12" s="1"/>
  <c r="V157" i="12" s="1"/>
  <c r="R113" i="12"/>
  <c r="R69" i="12"/>
  <c r="R25" i="12"/>
  <c r="R340" i="12"/>
  <c r="R296" i="12"/>
  <c r="R252" i="12"/>
  <c r="R208" i="12"/>
  <c r="R164" i="12"/>
  <c r="R142" i="12"/>
  <c r="R120" i="12"/>
  <c r="R76" i="12"/>
  <c r="R369" i="12"/>
  <c r="R347" i="12"/>
  <c r="S347" i="12" s="1"/>
  <c r="V347" i="12" s="1"/>
  <c r="R325" i="12"/>
  <c r="R303" i="12"/>
  <c r="R281" i="12"/>
  <c r="R259" i="12"/>
  <c r="R237" i="12"/>
  <c r="R215" i="12"/>
  <c r="R193" i="12"/>
  <c r="S193" i="12" s="1"/>
  <c r="V193" i="12" s="1"/>
  <c r="R171" i="12"/>
  <c r="S171" i="12" s="1"/>
  <c r="V171" i="12" s="1"/>
  <c r="R149" i="12"/>
  <c r="R127" i="12"/>
  <c r="R105" i="12"/>
  <c r="R83" i="12"/>
  <c r="R61" i="12"/>
  <c r="R39" i="12"/>
  <c r="R17" i="12"/>
  <c r="R354" i="12"/>
  <c r="R332" i="12"/>
  <c r="R288" i="12"/>
  <c r="R244" i="12"/>
  <c r="R222" i="12"/>
  <c r="R200" i="12"/>
  <c r="R156" i="12"/>
  <c r="R68" i="12"/>
  <c r="R46" i="12"/>
  <c r="R24" i="12"/>
  <c r="R9" i="12"/>
  <c r="R361" i="12"/>
  <c r="R339" i="12"/>
  <c r="R317" i="12"/>
  <c r="R295" i="12"/>
  <c r="R273" i="12"/>
  <c r="R251" i="12"/>
  <c r="R229" i="12"/>
  <c r="R207" i="12"/>
  <c r="R185" i="12"/>
  <c r="R163" i="12"/>
  <c r="R141" i="12"/>
  <c r="R119" i="12"/>
  <c r="R310" i="12"/>
  <c r="R266" i="12"/>
  <c r="R178" i="12"/>
  <c r="R134" i="12"/>
  <c r="R112" i="12"/>
  <c r="R90" i="12"/>
  <c r="R283" i="12"/>
  <c r="R263" i="12"/>
  <c r="R254" i="12"/>
  <c r="R243" i="12"/>
  <c r="R234" i="12"/>
  <c r="S234" i="12" s="1"/>
  <c r="V234" i="12" s="1"/>
  <c r="R225" i="12"/>
  <c r="R196" i="12"/>
  <c r="R176" i="12"/>
  <c r="R167" i="12"/>
  <c r="R147" i="12"/>
  <c r="R138" i="12"/>
  <c r="R118" i="12"/>
  <c r="R35" i="12"/>
  <c r="S35" i="12" s="1"/>
  <c r="V35" i="12" s="1"/>
  <c r="R359" i="12"/>
  <c r="R108" i="12"/>
  <c r="R71" i="12"/>
  <c r="R43" i="12"/>
  <c r="R262" i="12"/>
  <c r="R242" i="12"/>
  <c r="R233" i="12"/>
  <c r="R175" i="12"/>
  <c r="R166" i="12"/>
  <c r="S166" i="12" s="1"/>
  <c r="V166" i="12" s="1"/>
  <c r="R155" i="12"/>
  <c r="R146" i="12"/>
  <c r="R126" i="12"/>
  <c r="R117" i="12"/>
  <c r="R60" i="12"/>
  <c r="R34" i="12"/>
  <c r="R350" i="12"/>
  <c r="R330" i="12"/>
  <c r="R321" i="12"/>
  <c r="R301" i="12"/>
  <c r="R292" i="12"/>
  <c r="R272" i="12"/>
  <c r="R214" i="12"/>
  <c r="S214" i="12" s="1"/>
  <c r="V214" i="12" s="1"/>
  <c r="R205" i="12"/>
  <c r="R89" i="12"/>
  <c r="R80" i="12"/>
  <c r="R52" i="12"/>
  <c r="R26" i="12"/>
  <c r="R16" i="12"/>
  <c r="R7" i="12"/>
  <c r="R368" i="12"/>
  <c r="S368" i="12" s="1"/>
  <c r="V368" i="12" s="1"/>
  <c r="R195" i="12"/>
  <c r="R137" i="12"/>
  <c r="R96" i="12"/>
  <c r="R357" i="12"/>
  <c r="R349" i="12"/>
  <c r="R329" i="12"/>
  <c r="R320" i="12"/>
  <c r="R309" i="12"/>
  <c r="R300" i="12"/>
  <c r="S300" i="12" s="1"/>
  <c r="V300" i="12" s="1"/>
  <c r="R291" i="12"/>
  <c r="R280" i="12"/>
  <c r="R271" i="12"/>
  <c r="R213" i="12"/>
  <c r="R204" i="12"/>
  <c r="R184" i="12"/>
  <c r="R97" i="12"/>
  <c r="R88" i="12"/>
  <c r="R79" i="12"/>
  <c r="S79" i="12" s="1"/>
  <c r="V79" i="12" s="1"/>
  <c r="R51" i="12"/>
  <c r="S51" i="12" s="1"/>
  <c r="V51" i="12" s="1"/>
  <c r="R11" i="12"/>
  <c r="S11" i="12" s="1"/>
  <c r="V11" i="12" s="1"/>
  <c r="R241" i="12"/>
  <c r="S241" i="12" s="1"/>
  <c r="V241" i="12" s="1"/>
  <c r="R174" i="12"/>
  <c r="R154" i="12"/>
  <c r="S154" i="12" s="1"/>
  <c r="V154" i="12" s="1"/>
  <c r="R116" i="12"/>
  <c r="R367" i="12"/>
  <c r="R358" i="12"/>
  <c r="R338" i="12"/>
  <c r="R107" i="12"/>
  <c r="R42" i="12"/>
  <c r="R261" i="12"/>
  <c r="R232" i="12"/>
  <c r="R145" i="12"/>
  <c r="R125" i="12"/>
  <c r="R59" i="12"/>
  <c r="S59" i="12" s="1"/>
  <c r="V59" i="12" s="1"/>
  <c r="R23" i="12"/>
  <c r="S23" i="12" s="1"/>
  <c r="V23" i="12" s="1"/>
  <c r="R328" i="12"/>
  <c r="R308" i="12"/>
  <c r="R299" i="12"/>
  <c r="R279" i="12"/>
  <c r="S279" i="12" s="1"/>
  <c r="V279" i="12" s="1"/>
  <c r="R270" i="12"/>
  <c r="S270" i="12" s="1"/>
  <c r="V270" i="12" s="1"/>
  <c r="R250" i="12"/>
  <c r="S250" i="12" s="1"/>
  <c r="V250" i="12" s="1"/>
  <c r="R221" i="12"/>
  <c r="S221" i="12" s="1"/>
  <c r="V221" i="12" s="1"/>
  <c r="R212" i="12"/>
  <c r="R203" i="12"/>
  <c r="S203" i="12" s="1"/>
  <c r="V203" i="12" s="1"/>
  <c r="R192" i="12"/>
  <c r="S192" i="12" s="1"/>
  <c r="V192" i="12" s="1"/>
  <c r="R183" i="12"/>
  <c r="R87" i="12"/>
  <c r="R78" i="12"/>
  <c r="R50" i="12"/>
  <c r="R15" i="12"/>
  <c r="R366" i="12"/>
  <c r="R131" i="12"/>
  <c r="R294" i="12"/>
  <c r="R269" i="12"/>
  <c r="S269" i="12" s="1"/>
  <c r="V269" i="12" s="1"/>
  <c r="R191" i="12"/>
  <c r="R130" i="12"/>
  <c r="R67" i="12"/>
  <c r="R45" i="12"/>
  <c r="R22" i="12"/>
  <c r="R343" i="12"/>
  <c r="R331" i="12"/>
  <c r="S331" i="12" s="1"/>
  <c r="V331" i="12" s="1"/>
  <c r="R256" i="12"/>
  <c r="S256" i="12" s="1"/>
  <c r="V256" i="12" s="1"/>
  <c r="R218" i="12"/>
  <c r="S218" i="12" s="1"/>
  <c r="V218" i="12" s="1"/>
  <c r="R153" i="12"/>
  <c r="R306" i="12"/>
  <c r="R293" i="12"/>
  <c r="R228" i="12"/>
  <c r="S228" i="12" s="1"/>
  <c r="V228" i="12" s="1"/>
  <c r="R190" i="12"/>
  <c r="R129" i="12"/>
  <c r="R115" i="12"/>
  <c r="R31" i="12"/>
  <c r="R365" i="12"/>
  <c r="R316" i="12"/>
  <c r="R255" i="12"/>
  <c r="R217" i="12"/>
  <c r="R177" i="12"/>
  <c r="R152" i="12"/>
  <c r="R344" i="12"/>
  <c r="R284" i="12"/>
  <c r="R257" i="12"/>
  <c r="R219" i="12"/>
  <c r="R181" i="12"/>
  <c r="R168" i="12"/>
  <c r="R94" i="12"/>
  <c r="R14" i="12"/>
  <c r="R353" i="12"/>
  <c r="S353" i="12" s="1"/>
  <c r="V353" i="12" s="1"/>
  <c r="R93" i="12"/>
  <c r="R140" i="12"/>
  <c r="R103" i="12"/>
  <c r="S103" i="12" s="1"/>
  <c r="V103" i="12" s="1"/>
  <c r="R56" i="12"/>
  <c r="R66" i="12"/>
  <c r="R44" i="12"/>
  <c r="R21" i="12"/>
  <c r="R5" i="12"/>
  <c r="S5" i="12" s="1"/>
  <c r="V5" i="12" s="1"/>
  <c r="R307" i="12"/>
  <c r="R206" i="12"/>
  <c r="R104" i="12"/>
  <c r="R81" i="12"/>
  <c r="R57" i="12"/>
  <c r="R302" i="12"/>
  <c r="R277" i="12"/>
  <c r="R264" i="12"/>
  <c r="R226" i="12"/>
  <c r="R188" i="12"/>
  <c r="R161" i="12"/>
  <c r="S161" i="12" s="1"/>
  <c r="V161" i="12" s="1"/>
  <c r="R124" i="12"/>
  <c r="R111" i="12"/>
  <c r="R64" i="12"/>
  <c r="S64" i="12" s="1"/>
  <c r="V64" i="12" s="1"/>
  <c r="R29" i="12"/>
  <c r="R19" i="12"/>
  <c r="S19" i="12" s="1"/>
  <c r="V19" i="12" s="1"/>
  <c r="B5" i="12"/>
  <c r="R27" i="12"/>
  <c r="S27" i="12" s="1"/>
  <c r="V27" i="12" s="1"/>
  <c r="R38" i="12"/>
  <c r="R82" i="12"/>
  <c r="R352" i="12"/>
  <c r="R85" i="12"/>
  <c r="R327" i="12"/>
  <c r="S327" i="12" s="1"/>
  <c r="V327" i="12" s="1"/>
  <c r="U240" i="12"/>
  <c r="R354" i="11"/>
  <c r="T354" i="11" s="1"/>
  <c r="R66" i="11"/>
  <c r="T66" i="11" s="1"/>
  <c r="R202" i="11"/>
  <c r="T202" i="11" s="1"/>
  <c r="R201" i="11"/>
  <c r="T201" i="11" s="1"/>
  <c r="R200" i="11"/>
  <c r="T200" i="11" s="1"/>
  <c r="R181" i="11"/>
  <c r="T181" i="11" s="1"/>
  <c r="R214" i="11"/>
  <c r="T214" i="11" s="1"/>
  <c r="R203" i="11"/>
  <c r="T203" i="11" s="1"/>
  <c r="R158" i="11"/>
  <c r="T158" i="11" s="1"/>
  <c r="R331" i="11"/>
  <c r="T331" i="11" s="1"/>
  <c r="R155" i="11"/>
  <c r="T155" i="11" s="1"/>
  <c r="R308" i="11"/>
  <c r="T308" i="11" s="1"/>
  <c r="R154" i="11"/>
  <c r="T154" i="11" s="1"/>
  <c r="R351" i="11"/>
  <c r="T351" i="11" s="1"/>
  <c r="R157" i="11"/>
  <c r="T157" i="11" s="1"/>
  <c r="R350" i="11"/>
  <c r="T350" i="11" s="1"/>
  <c r="R156" i="11"/>
  <c r="T156" i="11" s="1"/>
  <c r="R307" i="11"/>
  <c r="T307" i="11" s="1"/>
  <c r="R135" i="11"/>
  <c r="T135" i="11" s="1"/>
  <c r="R306" i="11"/>
  <c r="T306" i="11" s="1"/>
  <c r="R112" i="11"/>
  <c r="T112" i="11" s="1"/>
  <c r="R303" i="11"/>
  <c r="T303" i="11" s="1"/>
  <c r="R111" i="11"/>
  <c r="T111" i="11" s="1"/>
  <c r="R302" i="11"/>
  <c r="T302" i="11" s="1"/>
  <c r="R110" i="11"/>
  <c r="T110" i="11" s="1"/>
  <c r="R285" i="11"/>
  <c r="T285" i="11" s="1"/>
  <c r="R109" i="11"/>
  <c r="T109" i="11" s="1"/>
  <c r="R262" i="11"/>
  <c r="T262" i="11" s="1"/>
  <c r="R108" i="11"/>
  <c r="T108" i="11" s="1"/>
  <c r="R259" i="11"/>
  <c r="T259" i="11" s="1"/>
  <c r="R89" i="11"/>
  <c r="T89" i="11" s="1"/>
  <c r="R247" i="11"/>
  <c r="T247" i="11" s="1"/>
  <c r="R65" i="11"/>
  <c r="T65" i="11" s="1"/>
  <c r="R246" i="11"/>
  <c r="T246" i="11" s="1"/>
  <c r="R64" i="11"/>
  <c r="T64" i="11" s="1"/>
  <c r="R237" i="11"/>
  <c r="T237" i="11" s="1"/>
  <c r="R61" i="11"/>
  <c r="T61" i="11" s="1"/>
  <c r="R356" i="11"/>
  <c r="T356" i="11" s="1"/>
  <c r="R310" i="11"/>
  <c r="T310" i="11" s="1"/>
  <c r="R264" i="11"/>
  <c r="T264" i="11" s="1"/>
  <c r="R218" i="11"/>
  <c r="T218" i="11" s="1"/>
  <c r="R170" i="11"/>
  <c r="T170" i="11" s="1"/>
  <c r="R114" i="11"/>
  <c r="T114" i="11" s="1"/>
  <c r="R68" i="11"/>
  <c r="T68" i="11" s="1"/>
  <c r="R23" i="11"/>
  <c r="T23" i="11" s="1"/>
  <c r="R355" i="11"/>
  <c r="T355" i="11" s="1"/>
  <c r="R309" i="11"/>
  <c r="T309" i="11" s="1"/>
  <c r="R263" i="11"/>
  <c r="T263" i="11" s="1"/>
  <c r="R215" i="11"/>
  <c r="T215" i="11" s="1"/>
  <c r="R159" i="11"/>
  <c r="T159" i="11" s="1"/>
  <c r="R113" i="11"/>
  <c r="T113" i="11" s="1"/>
  <c r="R67" i="11"/>
  <c r="T67" i="11" s="1"/>
  <c r="R22" i="11"/>
  <c r="T22" i="11" s="1"/>
  <c r="R334" i="11"/>
  <c r="T334" i="11" s="1"/>
  <c r="R242" i="11"/>
  <c r="T242" i="11" s="1"/>
  <c r="R196" i="11"/>
  <c r="T196" i="11" s="1"/>
  <c r="R148" i="11"/>
  <c r="T148" i="11" s="1"/>
  <c r="R92" i="11"/>
  <c r="T92" i="11" s="1"/>
  <c r="R47" i="11"/>
  <c r="T47" i="11" s="1"/>
  <c r="R347" i="11"/>
  <c r="T347" i="11" s="1"/>
  <c r="R291" i="11"/>
  <c r="T291" i="11" s="1"/>
  <c r="R245" i="11"/>
  <c r="T245" i="11" s="1"/>
  <c r="R199" i="11"/>
  <c r="T199" i="11" s="1"/>
  <c r="R153" i="11"/>
  <c r="T153" i="11" s="1"/>
  <c r="R105" i="11"/>
  <c r="T105" i="11" s="1"/>
  <c r="R59" i="11"/>
  <c r="T59" i="11" s="1"/>
  <c r="R346" i="11"/>
  <c r="T346" i="11" s="1"/>
  <c r="R290" i="11"/>
  <c r="T290" i="11" s="1"/>
  <c r="R244" i="11"/>
  <c r="T244" i="11" s="1"/>
  <c r="R198" i="11"/>
  <c r="T198" i="11" s="1"/>
  <c r="R152" i="11"/>
  <c r="T152" i="11" s="1"/>
  <c r="R104" i="11"/>
  <c r="T104" i="11" s="1"/>
  <c r="R49" i="11"/>
  <c r="T49" i="11" s="1"/>
  <c r="R335" i="11"/>
  <c r="T335" i="11" s="1"/>
  <c r="R289" i="11"/>
  <c r="T289" i="11" s="1"/>
  <c r="R243" i="11"/>
  <c r="T243" i="11" s="1"/>
  <c r="R197" i="11"/>
  <c r="T197" i="11" s="1"/>
  <c r="R149" i="11"/>
  <c r="T149" i="11" s="1"/>
  <c r="R93" i="11"/>
  <c r="T93" i="11" s="1"/>
  <c r="R48" i="11"/>
  <c r="T48" i="11" s="1"/>
  <c r="R288" i="11"/>
  <c r="T288" i="11" s="1"/>
  <c r="R333" i="11"/>
  <c r="T333" i="11" s="1"/>
  <c r="R287" i="11"/>
  <c r="T287" i="11" s="1"/>
  <c r="R241" i="11"/>
  <c r="T241" i="11" s="1"/>
  <c r="R193" i="11"/>
  <c r="T193" i="11" s="1"/>
  <c r="R137" i="11"/>
  <c r="T137" i="11" s="1"/>
  <c r="R91" i="11"/>
  <c r="T91" i="11" s="1"/>
  <c r="R46" i="11"/>
  <c r="T46" i="11" s="1"/>
  <c r="R332" i="11"/>
  <c r="T332" i="11" s="1"/>
  <c r="R286" i="11"/>
  <c r="T286" i="11" s="1"/>
  <c r="R240" i="11"/>
  <c r="T240" i="11" s="1"/>
  <c r="R192" i="11"/>
  <c r="T192" i="11" s="1"/>
  <c r="R136" i="11"/>
  <c r="T136" i="11" s="1"/>
  <c r="R90" i="11"/>
  <c r="T90" i="11" s="1"/>
  <c r="R45" i="11"/>
  <c r="T45" i="11" s="1"/>
  <c r="R330" i="11"/>
  <c r="T330" i="11" s="1"/>
  <c r="R284" i="11"/>
  <c r="T284" i="11" s="1"/>
  <c r="R236" i="11"/>
  <c r="T236" i="11" s="1"/>
  <c r="R180" i="11"/>
  <c r="T180" i="11" s="1"/>
  <c r="R134" i="11"/>
  <c r="T134" i="11" s="1"/>
  <c r="R88" i="11"/>
  <c r="T88" i="11" s="1"/>
  <c r="R43" i="11"/>
  <c r="T43" i="11" s="1"/>
  <c r="R329" i="11"/>
  <c r="T329" i="11" s="1"/>
  <c r="R281" i="11"/>
  <c r="T281" i="11" s="1"/>
  <c r="R225" i="11"/>
  <c r="T225" i="11" s="1"/>
  <c r="R179" i="11"/>
  <c r="T179" i="11" s="1"/>
  <c r="R133" i="11"/>
  <c r="T133" i="11" s="1"/>
  <c r="R42" i="11"/>
  <c r="T42" i="11" s="1"/>
  <c r="R328" i="11"/>
  <c r="T328" i="11" s="1"/>
  <c r="R280" i="11"/>
  <c r="T280" i="11" s="1"/>
  <c r="R224" i="11"/>
  <c r="T224" i="11" s="1"/>
  <c r="R178" i="11"/>
  <c r="T178" i="11" s="1"/>
  <c r="R132" i="11"/>
  <c r="T132" i="11" s="1"/>
  <c r="R86" i="11"/>
  <c r="T86" i="11" s="1"/>
  <c r="R39" i="11"/>
  <c r="T39" i="11" s="1"/>
  <c r="R325" i="11"/>
  <c r="T325" i="11" s="1"/>
  <c r="R269" i="11"/>
  <c r="T269" i="11" s="1"/>
  <c r="R223" i="11"/>
  <c r="T223" i="11" s="1"/>
  <c r="R177" i="11"/>
  <c r="T177" i="11" s="1"/>
  <c r="R131" i="11"/>
  <c r="T131" i="11" s="1"/>
  <c r="R83" i="11"/>
  <c r="T83" i="11" s="1"/>
  <c r="R38" i="11"/>
  <c r="T38" i="11" s="1"/>
  <c r="R87" i="11"/>
  <c r="T87" i="11" s="1"/>
  <c r="R6" i="11"/>
  <c r="T6" i="11" s="1"/>
  <c r="R324" i="11"/>
  <c r="T324" i="11" s="1"/>
  <c r="R268" i="11"/>
  <c r="T268" i="11" s="1"/>
  <c r="R222" i="11"/>
  <c r="T222" i="11" s="1"/>
  <c r="R176" i="11"/>
  <c r="T176" i="11" s="1"/>
  <c r="R130" i="11"/>
  <c r="T130" i="11" s="1"/>
  <c r="R82" i="11"/>
  <c r="T82" i="11" s="1"/>
  <c r="R27" i="11"/>
  <c r="T27" i="11" s="1"/>
  <c r="R369" i="11"/>
  <c r="T369" i="11" s="1"/>
  <c r="R313" i="11"/>
  <c r="T313" i="11" s="1"/>
  <c r="R267" i="11"/>
  <c r="T267" i="11" s="1"/>
  <c r="R221" i="11"/>
  <c r="T221" i="11" s="1"/>
  <c r="R175" i="11"/>
  <c r="T175" i="11" s="1"/>
  <c r="R127" i="11"/>
  <c r="T127" i="11" s="1"/>
  <c r="R71" i="11"/>
  <c r="T71" i="11" s="1"/>
  <c r="R26" i="11"/>
  <c r="T26" i="11" s="1"/>
  <c r="R368" i="11"/>
  <c r="T368" i="11" s="1"/>
  <c r="R312" i="11"/>
  <c r="T312" i="11" s="1"/>
  <c r="R266" i="11"/>
  <c r="T266" i="11" s="1"/>
  <c r="R220" i="11"/>
  <c r="T220" i="11" s="1"/>
  <c r="R174" i="11"/>
  <c r="T174" i="11" s="1"/>
  <c r="R126" i="11"/>
  <c r="T126" i="11" s="1"/>
  <c r="R70" i="11"/>
  <c r="T70" i="11" s="1"/>
  <c r="R25" i="11"/>
  <c r="T25" i="11" s="1"/>
  <c r="R357" i="11"/>
  <c r="T357" i="11" s="1"/>
  <c r="R311" i="11"/>
  <c r="T311" i="11" s="1"/>
  <c r="R265" i="11"/>
  <c r="T265" i="11" s="1"/>
  <c r="R219" i="11"/>
  <c r="T219" i="11" s="1"/>
  <c r="R171" i="11"/>
  <c r="T171" i="11" s="1"/>
  <c r="R115" i="11"/>
  <c r="T115" i="11" s="1"/>
  <c r="R69" i="11"/>
  <c r="T69" i="11" s="1"/>
  <c r="R349" i="11"/>
  <c r="T349" i="11" s="1"/>
  <c r="R327" i="11"/>
  <c r="T327" i="11" s="1"/>
  <c r="R305" i="11"/>
  <c r="T305" i="11" s="1"/>
  <c r="R283" i="11"/>
  <c r="T283" i="11" s="1"/>
  <c r="R261" i="11"/>
  <c r="T261" i="11" s="1"/>
  <c r="R239" i="11"/>
  <c r="T239" i="11" s="1"/>
  <c r="R217" i="11"/>
  <c r="T217" i="11" s="1"/>
  <c r="R195" i="11"/>
  <c r="T195" i="11" s="1"/>
  <c r="R173" i="11"/>
  <c r="T173" i="11" s="1"/>
  <c r="R151" i="11"/>
  <c r="T151" i="11" s="1"/>
  <c r="R129" i="11"/>
  <c r="T129" i="11" s="1"/>
  <c r="R107" i="11"/>
  <c r="T107" i="11" s="1"/>
  <c r="R85" i="11"/>
  <c r="T85" i="11" s="1"/>
  <c r="R63" i="11"/>
  <c r="T63" i="11" s="1"/>
  <c r="R41" i="11"/>
  <c r="T41" i="11" s="1"/>
  <c r="R19" i="11"/>
  <c r="T19" i="11" s="1"/>
  <c r="R370" i="11"/>
  <c r="T370" i="11" s="1"/>
  <c r="R348" i="11"/>
  <c r="T348" i="11" s="1"/>
  <c r="R326" i="11"/>
  <c r="T326" i="11" s="1"/>
  <c r="R304" i="11"/>
  <c r="T304" i="11" s="1"/>
  <c r="R282" i="11"/>
  <c r="T282" i="11" s="1"/>
  <c r="R260" i="11"/>
  <c r="T260" i="11" s="1"/>
  <c r="R238" i="11"/>
  <c r="T238" i="11" s="1"/>
  <c r="R216" i="11"/>
  <c r="T216" i="11" s="1"/>
  <c r="R194" i="11"/>
  <c r="T194" i="11" s="1"/>
  <c r="R172" i="11"/>
  <c r="T172" i="11" s="1"/>
  <c r="R150" i="11"/>
  <c r="T150" i="11" s="1"/>
  <c r="R128" i="11"/>
  <c r="T128" i="11" s="1"/>
  <c r="R106" i="11"/>
  <c r="T106" i="11" s="1"/>
  <c r="R84" i="11"/>
  <c r="T84" i="11" s="1"/>
  <c r="R62" i="11"/>
  <c r="T62" i="11" s="1"/>
  <c r="R40" i="11"/>
  <c r="T40" i="11" s="1"/>
  <c r="R18" i="11"/>
  <c r="T18" i="11" s="1"/>
  <c r="R80" i="11"/>
  <c r="T80" i="11" s="1"/>
  <c r="R211" i="11"/>
  <c r="T211" i="11" s="1"/>
  <c r="R32" i="11"/>
  <c r="T32" i="11" s="1"/>
  <c r="R361" i="11"/>
  <c r="T361" i="11" s="1"/>
  <c r="R339" i="11"/>
  <c r="T339" i="11" s="1"/>
  <c r="R317" i="11"/>
  <c r="T317" i="11" s="1"/>
  <c r="R295" i="11"/>
  <c r="T295" i="11" s="1"/>
  <c r="R273" i="11"/>
  <c r="T273" i="11" s="1"/>
  <c r="R251" i="11"/>
  <c r="T251" i="11" s="1"/>
  <c r="R229" i="11"/>
  <c r="T229" i="11" s="1"/>
  <c r="R207" i="11"/>
  <c r="T207" i="11" s="1"/>
  <c r="R185" i="11"/>
  <c r="T185" i="11" s="1"/>
  <c r="R163" i="11"/>
  <c r="T163" i="11" s="1"/>
  <c r="R141" i="11"/>
  <c r="T141" i="11" s="1"/>
  <c r="R119" i="11"/>
  <c r="T119" i="11" s="1"/>
  <c r="R97" i="11"/>
  <c r="T97" i="11" s="1"/>
  <c r="R75" i="11"/>
  <c r="T75" i="11" s="1"/>
  <c r="R53" i="11"/>
  <c r="T53" i="11" s="1"/>
  <c r="R31" i="11"/>
  <c r="T31" i="11" s="1"/>
  <c r="R9" i="11"/>
  <c r="T9" i="11" s="1"/>
  <c r="R367" i="11"/>
  <c r="T367" i="11" s="1"/>
  <c r="R345" i="11"/>
  <c r="T345" i="11" s="1"/>
  <c r="R301" i="11"/>
  <c r="T301" i="11" s="1"/>
  <c r="R257" i="11"/>
  <c r="T257" i="11" s="1"/>
  <c r="R213" i="11"/>
  <c r="T213" i="11" s="1"/>
  <c r="R147" i="11"/>
  <c r="T147" i="11" s="1"/>
  <c r="R103" i="11"/>
  <c r="T103" i="11" s="1"/>
  <c r="R37" i="11"/>
  <c r="T37" i="11" s="1"/>
  <c r="R344" i="11"/>
  <c r="T344" i="11" s="1"/>
  <c r="R300" i="11"/>
  <c r="T300" i="11" s="1"/>
  <c r="R256" i="11"/>
  <c r="T256" i="11" s="1"/>
  <c r="R212" i="11"/>
  <c r="T212" i="11" s="1"/>
  <c r="R168" i="11"/>
  <c r="T168" i="11" s="1"/>
  <c r="R146" i="11"/>
  <c r="T146" i="11" s="1"/>
  <c r="R102" i="11"/>
  <c r="T102" i="11" s="1"/>
  <c r="R36" i="11"/>
  <c r="T36" i="11" s="1"/>
  <c r="R365" i="11"/>
  <c r="T365" i="11" s="1"/>
  <c r="R321" i="11"/>
  <c r="T321" i="11" s="1"/>
  <c r="R299" i="11"/>
  <c r="T299" i="11" s="1"/>
  <c r="R255" i="11"/>
  <c r="T255" i="11" s="1"/>
  <c r="R167" i="11"/>
  <c r="T167" i="11" s="1"/>
  <c r="R35" i="11"/>
  <c r="T35" i="11" s="1"/>
  <c r="R342" i="11"/>
  <c r="T342" i="11" s="1"/>
  <c r="R320" i="11"/>
  <c r="T320" i="11" s="1"/>
  <c r="R276" i="11"/>
  <c r="T276" i="11" s="1"/>
  <c r="R254" i="11"/>
  <c r="T254" i="11" s="1"/>
  <c r="R210" i="11"/>
  <c r="T210" i="11" s="1"/>
  <c r="R188" i="11"/>
  <c r="T188" i="11" s="1"/>
  <c r="R166" i="11"/>
  <c r="T166" i="11" s="1"/>
  <c r="R144" i="11"/>
  <c r="T144" i="11" s="1"/>
  <c r="R122" i="11"/>
  <c r="T122" i="11" s="1"/>
  <c r="R100" i="11"/>
  <c r="T100" i="11" s="1"/>
  <c r="R78" i="11"/>
  <c r="T78" i="11" s="1"/>
  <c r="R12" i="11"/>
  <c r="T12" i="11" s="1"/>
  <c r="R363" i="11"/>
  <c r="T363" i="11" s="1"/>
  <c r="R319" i="11"/>
  <c r="T319" i="11" s="1"/>
  <c r="R275" i="11"/>
  <c r="T275" i="11" s="1"/>
  <c r="R231" i="11"/>
  <c r="T231" i="11" s="1"/>
  <c r="R187" i="11"/>
  <c r="T187" i="11" s="1"/>
  <c r="R143" i="11"/>
  <c r="T143" i="11" s="1"/>
  <c r="R99" i="11"/>
  <c r="T99" i="11" s="1"/>
  <c r="R55" i="11"/>
  <c r="T55" i="11" s="1"/>
  <c r="R11" i="11"/>
  <c r="T11" i="11" s="1"/>
  <c r="R362" i="11"/>
  <c r="T362" i="11" s="1"/>
  <c r="R340" i="11"/>
  <c r="T340" i="11" s="1"/>
  <c r="R318" i="11"/>
  <c r="T318" i="11" s="1"/>
  <c r="R296" i="11"/>
  <c r="T296" i="11" s="1"/>
  <c r="R274" i="11"/>
  <c r="T274" i="11" s="1"/>
  <c r="R252" i="11"/>
  <c r="T252" i="11" s="1"/>
  <c r="R230" i="11"/>
  <c r="T230" i="11" s="1"/>
  <c r="R208" i="11"/>
  <c r="T208" i="11" s="1"/>
  <c r="R186" i="11"/>
  <c r="T186" i="11" s="1"/>
  <c r="R164" i="11"/>
  <c r="T164" i="11" s="1"/>
  <c r="R142" i="11"/>
  <c r="T142" i="11" s="1"/>
  <c r="R120" i="11"/>
  <c r="T120" i="11" s="1"/>
  <c r="R98" i="11"/>
  <c r="T98" i="11" s="1"/>
  <c r="R76" i="11"/>
  <c r="T76" i="11" s="1"/>
  <c r="R54" i="11"/>
  <c r="T54" i="11" s="1"/>
  <c r="R10" i="11"/>
  <c r="T10" i="11" s="1"/>
  <c r="R360" i="11"/>
  <c r="T360" i="11" s="1"/>
  <c r="R338" i="11"/>
  <c r="T338" i="11" s="1"/>
  <c r="R316" i="11"/>
  <c r="T316" i="11" s="1"/>
  <c r="R294" i="11"/>
  <c r="T294" i="11" s="1"/>
  <c r="R272" i="11"/>
  <c r="T272" i="11" s="1"/>
  <c r="R250" i="11"/>
  <c r="T250" i="11" s="1"/>
  <c r="R228" i="11"/>
  <c r="T228" i="11" s="1"/>
  <c r="R206" i="11"/>
  <c r="T206" i="11" s="1"/>
  <c r="R184" i="11"/>
  <c r="T184" i="11" s="1"/>
  <c r="R162" i="11"/>
  <c r="T162" i="11" s="1"/>
  <c r="R140" i="11"/>
  <c r="T140" i="11" s="1"/>
  <c r="R118" i="11"/>
  <c r="T118" i="11" s="1"/>
  <c r="R96" i="11"/>
  <c r="T96" i="11" s="1"/>
  <c r="R74" i="11"/>
  <c r="T74" i="11" s="1"/>
  <c r="R52" i="11"/>
  <c r="T52" i="11" s="1"/>
  <c r="R30" i="11"/>
  <c r="T30" i="11" s="1"/>
  <c r="R8" i="11"/>
  <c r="T8" i="11" s="1"/>
  <c r="R323" i="11"/>
  <c r="T323" i="11" s="1"/>
  <c r="R279" i="11"/>
  <c r="T279" i="11" s="1"/>
  <c r="R235" i="11"/>
  <c r="T235" i="11" s="1"/>
  <c r="R191" i="11"/>
  <c r="T191" i="11" s="1"/>
  <c r="R169" i="11"/>
  <c r="T169" i="11" s="1"/>
  <c r="R125" i="11"/>
  <c r="T125" i="11" s="1"/>
  <c r="R81" i="11"/>
  <c r="T81" i="11" s="1"/>
  <c r="R15" i="11"/>
  <c r="T15" i="11" s="1"/>
  <c r="R366" i="11"/>
  <c r="T366" i="11" s="1"/>
  <c r="R322" i="11"/>
  <c r="T322" i="11" s="1"/>
  <c r="R278" i="11"/>
  <c r="T278" i="11" s="1"/>
  <c r="R234" i="11"/>
  <c r="T234" i="11" s="1"/>
  <c r="R190" i="11"/>
  <c r="T190" i="11" s="1"/>
  <c r="R124" i="11"/>
  <c r="T124" i="11" s="1"/>
  <c r="R14" i="11"/>
  <c r="T14" i="11" s="1"/>
  <c r="R343" i="11"/>
  <c r="T343" i="11" s="1"/>
  <c r="R277" i="11"/>
  <c r="T277" i="11" s="1"/>
  <c r="R233" i="11"/>
  <c r="T233" i="11" s="1"/>
  <c r="R189" i="11"/>
  <c r="T189" i="11" s="1"/>
  <c r="R145" i="11"/>
  <c r="T145" i="11" s="1"/>
  <c r="R123" i="11"/>
  <c r="T123" i="11" s="1"/>
  <c r="R101" i="11"/>
  <c r="T101" i="11" s="1"/>
  <c r="R79" i="11"/>
  <c r="T79" i="11" s="1"/>
  <c r="R57" i="11"/>
  <c r="T57" i="11" s="1"/>
  <c r="R13" i="11"/>
  <c r="T13" i="11" s="1"/>
  <c r="R364" i="11"/>
  <c r="T364" i="11" s="1"/>
  <c r="R298" i="11"/>
  <c r="T298" i="11" s="1"/>
  <c r="R232" i="11"/>
  <c r="T232" i="11" s="1"/>
  <c r="R34" i="11"/>
  <c r="T34" i="11" s="1"/>
  <c r="R341" i="11"/>
  <c r="T341" i="11" s="1"/>
  <c r="R297" i="11"/>
  <c r="T297" i="11" s="1"/>
  <c r="R253" i="11"/>
  <c r="T253" i="11" s="1"/>
  <c r="R209" i="11"/>
  <c r="T209" i="11" s="1"/>
  <c r="R165" i="11"/>
  <c r="T165" i="11" s="1"/>
  <c r="R121" i="11"/>
  <c r="T121" i="11" s="1"/>
  <c r="R77" i="11"/>
  <c r="T77" i="11" s="1"/>
  <c r="R33" i="11"/>
  <c r="T33" i="11" s="1"/>
  <c r="R359" i="11"/>
  <c r="T359" i="11" s="1"/>
  <c r="R337" i="11"/>
  <c r="T337" i="11" s="1"/>
  <c r="R315" i="11"/>
  <c r="T315" i="11" s="1"/>
  <c r="R293" i="11"/>
  <c r="T293" i="11" s="1"/>
  <c r="R271" i="11"/>
  <c r="T271" i="11" s="1"/>
  <c r="R249" i="11"/>
  <c r="T249" i="11" s="1"/>
  <c r="R227" i="11"/>
  <c r="T227" i="11" s="1"/>
  <c r="R205" i="11"/>
  <c r="T205" i="11" s="1"/>
  <c r="R183" i="11"/>
  <c r="T183" i="11" s="1"/>
  <c r="R161" i="11"/>
  <c r="T161" i="11" s="1"/>
  <c r="R139" i="11"/>
  <c r="T139" i="11" s="1"/>
  <c r="R117" i="11"/>
  <c r="T117" i="11" s="1"/>
  <c r="R95" i="11"/>
  <c r="T95" i="11" s="1"/>
  <c r="R73" i="11"/>
  <c r="T73" i="11" s="1"/>
  <c r="R29" i="11"/>
  <c r="T29" i="11" s="1"/>
  <c r="R7" i="11"/>
  <c r="T7" i="11" s="1"/>
  <c r="R58" i="11"/>
  <c r="T58" i="11" s="1"/>
  <c r="R56" i="11"/>
  <c r="T56" i="11" s="1"/>
  <c r="R51" i="11"/>
  <c r="T51" i="11" s="1"/>
  <c r="R358" i="11"/>
  <c r="T358" i="11" s="1"/>
  <c r="R336" i="11"/>
  <c r="T336" i="11" s="1"/>
  <c r="R314" i="11"/>
  <c r="T314" i="11" s="1"/>
  <c r="R292" i="11"/>
  <c r="T292" i="11" s="1"/>
  <c r="R270" i="11"/>
  <c r="T270" i="11" s="1"/>
  <c r="R248" i="11"/>
  <c r="T248" i="11" s="1"/>
  <c r="R226" i="11"/>
  <c r="T226" i="11" s="1"/>
  <c r="R204" i="11"/>
  <c r="T204" i="11" s="1"/>
  <c r="R182" i="11"/>
  <c r="T182" i="11" s="1"/>
  <c r="R160" i="11"/>
  <c r="T160" i="11" s="1"/>
  <c r="R138" i="11"/>
  <c r="T138" i="11" s="1"/>
  <c r="R116" i="11"/>
  <c r="T116" i="11" s="1"/>
  <c r="R94" i="11"/>
  <c r="T94" i="11" s="1"/>
  <c r="R72" i="11"/>
  <c r="T72" i="11" s="1"/>
  <c r="R50" i="11"/>
  <c r="T50" i="11" s="1"/>
  <c r="R28" i="11"/>
  <c r="T28" i="11" s="1"/>
  <c r="B16" i="11"/>
  <c r="D16" i="11" s="1"/>
  <c r="B6" i="11"/>
  <c r="D6" i="11" s="1"/>
  <c r="B7" i="11"/>
  <c r="D7" i="11" s="1"/>
  <c r="B8" i="11"/>
  <c r="D8" i="11" s="1"/>
  <c r="B10" i="11"/>
  <c r="D10" i="11" s="1"/>
  <c r="B11" i="11"/>
  <c r="D11" i="11" s="1"/>
  <c r="B13" i="11"/>
  <c r="D13" i="11" s="1"/>
  <c r="B14" i="11"/>
  <c r="D14" i="11" s="1"/>
  <c r="F16" i="11"/>
  <c r="F15" i="11"/>
  <c r="B12" i="11"/>
  <c r="D12" i="11" s="1"/>
  <c r="F14" i="11"/>
  <c r="B9" i="11"/>
  <c r="D9" i="11" s="1"/>
  <c r="F5" i="11"/>
  <c r="F12" i="11"/>
  <c r="F13" i="11"/>
  <c r="F9" i="11"/>
  <c r="B5" i="11"/>
  <c r="D5" i="11" s="1"/>
  <c r="F7" i="11"/>
  <c r="F6" i="11"/>
  <c r="F11" i="11"/>
  <c r="F10" i="11"/>
  <c r="B15" i="11"/>
  <c r="D15" i="11" s="1"/>
  <c r="B16" i="10"/>
  <c r="B14" i="10"/>
  <c r="B13" i="10"/>
  <c r="B12" i="10"/>
  <c r="B8" i="10"/>
  <c r="B15" i="10"/>
  <c r="B11" i="10"/>
  <c r="B10" i="10"/>
  <c r="B9" i="10"/>
  <c r="B5" i="10"/>
  <c r="C15" i="10"/>
  <c r="C14" i="10"/>
  <c r="C12" i="10"/>
  <c r="C11" i="10"/>
  <c r="C10" i="10"/>
  <c r="B7" i="10"/>
  <c r="B6" i="10"/>
  <c r="C16" i="10"/>
  <c r="C13" i="10"/>
  <c r="C7" i="10"/>
  <c r="C6" i="10"/>
  <c r="C9" i="10"/>
  <c r="U301" i="9"/>
  <c r="U213" i="9"/>
  <c r="U169" i="9"/>
  <c r="U125" i="9"/>
  <c r="J10" i="9"/>
  <c r="U356" i="9"/>
  <c r="U345" i="9"/>
  <c r="U323" i="9"/>
  <c r="U312" i="9"/>
  <c r="U290" i="9"/>
  <c r="U268" i="9"/>
  <c r="U257" i="9"/>
  <c r="U235" i="9"/>
  <c r="U224" i="9"/>
  <c r="U202" i="9"/>
  <c r="U191" i="9"/>
  <c r="U180" i="9"/>
  <c r="U158" i="9"/>
  <c r="U147" i="9"/>
  <c r="U136" i="9"/>
  <c r="U114" i="9"/>
  <c r="U103" i="9"/>
  <c r="U81" i="9"/>
  <c r="U70" i="9"/>
  <c r="U59" i="9"/>
  <c r="U48" i="9"/>
  <c r="U26" i="9"/>
  <c r="U15" i="9"/>
  <c r="U339" i="9"/>
  <c r="U317" i="9"/>
  <c r="U251" i="9"/>
  <c r="U229" i="9"/>
  <c r="U207" i="9"/>
  <c r="U185" i="9"/>
  <c r="U163" i="9"/>
  <c r="U141" i="9"/>
  <c r="U119" i="9"/>
  <c r="U53" i="9"/>
  <c r="U31" i="9"/>
  <c r="U9" i="9"/>
  <c r="U360" i="9"/>
  <c r="U338" i="9"/>
  <c r="U294" i="9"/>
  <c r="U272" i="9"/>
  <c r="U250" i="9"/>
  <c r="U228" i="9"/>
  <c r="U206" i="9"/>
  <c r="U184" i="9"/>
  <c r="U162" i="9"/>
  <c r="U140" i="9"/>
  <c r="U118" i="9"/>
  <c r="U96" i="9"/>
  <c r="U74" i="9"/>
  <c r="U52" i="9"/>
  <c r="U30" i="9"/>
  <c r="J14" i="9"/>
  <c r="U359" i="9"/>
  <c r="U337" i="9"/>
  <c r="U315" i="9"/>
  <c r="U293" i="9"/>
  <c r="U271" i="9"/>
  <c r="U249" i="9"/>
  <c r="U227" i="9"/>
  <c r="U205" i="9"/>
  <c r="U183" i="9"/>
  <c r="U161" i="9"/>
  <c r="U139" i="9"/>
  <c r="U117" i="9"/>
  <c r="U95" i="9"/>
  <c r="U73" i="9"/>
  <c r="U51" i="9"/>
  <c r="U29" i="9"/>
  <c r="U7" i="9"/>
  <c r="J13" i="9"/>
  <c r="U358" i="9"/>
  <c r="U336" i="9"/>
  <c r="U314" i="9"/>
  <c r="U292" i="9"/>
  <c r="U270" i="9"/>
  <c r="U248" i="9"/>
  <c r="U226" i="9"/>
  <c r="U204" i="9"/>
  <c r="U182" i="9"/>
  <c r="U160" i="9"/>
  <c r="U138" i="9"/>
  <c r="U116" i="9"/>
  <c r="U94" i="9"/>
  <c r="U72" i="9"/>
  <c r="U50" i="9"/>
  <c r="U28" i="9"/>
  <c r="U6" i="9"/>
  <c r="U295" i="9"/>
  <c r="U273" i="9"/>
  <c r="U97" i="9"/>
  <c r="U75" i="9"/>
  <c r="U316" i="9"/>
  <c r="J7" i="9"/>
  <c r="J6" i="9"/>
  <c r="J16" i="9"/>
  <c r="J15" i="9"/>
  <c r="AA102" i="17" l="1"/>
  <c r="AA254" i="17"/>
  <c r="AA36" i="17"/>
  <c r="AA80" i="17"/>
  <c r="AA245" i="17"/>
  <c r="AA93" i="17"/>
  <c r="AA277" i="17"/>
  <c r="AA132" i="17"/>
  <c r="AA345" i="17"/>
  <c r="AA12" i="17"/>
  <c r="AA209" i="17"/>
  <c r="AA101" i="17"/>
  <c r="AA343" i="17"/>
  <c r="AA94" i="17"/>
  <c r="AA237" i="17"/>
  <c r="AA62" i="17"/>
  <c r="AA35" i="17"/>
  <c r="AA158" i="17"/>
  <c r="AA81" i="17"/>
  <c r="AA259" i="17"/>
  <c r="AA163" i="17"/>
  <c r="AA65" i="17"/>
  <c r="AA337" i="17"/>
  <c r="AA352" i="17"/>
  <c r="AA239" i="17"/>
  <c r="AA112" i="17"/>
  <c r="AA179" i="17"/>
  <c r="AA91" i="17"/>
  <c r="AA311" i="17"/>
  <c r="AA291" i="17"/>
  <c r="AA230" i="17"/>
  <c r="AA124" i="17"/>
  <c r="AA13" i="17"/>
  <c r="AA113" i="17"/>
  <c r="AA135" i="17"/>
  <c r="AA85" i="17"/>
  <c r="AA114" i="17"/>
  <c r="AA87" i="17"/>
  <c r="AA208" i="17"/>
  <c r="AA143" i="17"/>
  <c r="AA223" i="17"/>
  <c r="AA332" i="17"/>
  <c r="AA297" i="17"/>
  <c r="AA326" i="17"/>
  <c r="AA23" i="17"/>
  <c r="AA351" i="17"/>
  <c r="AA236" i="17"/>
  <c r="AA161" i="17"/>
  <c r="AA156" i="17"/>
  <c r="AA296" i="17"/>
  <c r="AA201" i="17"/>
  <c r="AA75" i="17"/>
  <c r="AA215" i="17"/>
  <c r="AA51" i="17"/>
  <c r="AA318" i="17"/>
  <c r="AA203" i="17"/>
  <c r="AA361" i="17"/>
  <c r="AA29" i="17"/>
  <c r="AA122" i="17"/>
  <c r="AA217" i="17"/>
  <c r="AA194" i="17"/>
  <c r="AA323" i="17"/>
  <c r="AA96" i="17"/>
  <c r="AA316" i="17"/>
  <c r="AA140" i="17"/>
  <c r="AA290" i="17"/>
  <c r="AA242" i="17"/>
  <c r="AA355" i="17"/>
  <c r="AA253" i="17"/>
  <c r="AA197" i="17"/>
  <c r="AA331" i="17"/>
  <c r="AA49" i="17"/>
  <c r="AA339" i="17"/>
  <c r="AA228" i="17"/>
  <c r="AA22" i="17"/>
  <c r="AA172" i="17"/>
  <c r="AA300" i="17"/>
  <c r="AA358" i="17"/>
  <c r="AA261" i="17"/>
  <c r="AA76" i="17"/>
  <c r="AA244" i="17"/>
  <c r="AA16" i="17"/>
  <c r="AA167" i="17"/>
  <c r="AA33" i="17"/>
  <c r="AA52" i="17"/>
  <c r="AA219" i="17"/>
  <c r="AA356" i="17"/>
  <c r="AA128" i="17"/>
  <c r="AA256" i="17"/>
  <c r="AA145" i="17"/>
  <c r="AA304" i="17"/>
  <c r="AA249" i="17"/>
  <c r="AA69" i="17"/>
  <c r="AA100" i="17"/>
  <c r="AA133" i="17"/>
  <c r="AA283" i="17"/>
  <c r="AA54" i="17"/>
  <c r="AA41" i="17"/>
  <c r="AA59" i="17"/>
  <c r="AA116" i="17"/>
  <c r="AA168" i="17"/>
  <c r="AA354" i="17"/>
  <c r="AA50" i="17"/>
  <c r="AA146" i="17"/>
  <c r="AA231" i="17"/>
  <c r="AA294" i="17"/>
  <c r="AA211" i="17"/>
  <c r="AA359" i="17"/>
  <c r="AA60" i="17"/>
  <c r="AA268" i="17"/>
  <c r="AA184" i="17"/>
  <c r="AA302" i="17"/>
  <c r="AA109" i="17"/>
  <c r="AA68" i="17"/>
  <c r="AA90" i="17"/>
  <c r="AA86" i="17"/>
  <c r="AA152" i="17"/>
  <c r="AA278" i="17"/>
  <c r="AA24" i="17"/>
  <c r="AA341" i="17"/>
  <c r="AA40" i="17"/>
  <c r="AA177" i="17"/>
  <c r="AA154" i="17"/>
  <c r="AA95" i="17"/>
  <c r="AA200" i="17"/>
  <c r="AA108" i="17"/>
  <c r="AA243" i="17"/>
  <c r="AA55" i="17"/>
  <c r="AA322" i="17"/>
  <c r="AA105" i="17"/>
  <c r="AA360" i="17"/>
  <c r="AA289" i="17"/>
  <c r="AA169" i="17"/>
  <c r="AA319" i="17"/>
  <c r="AA280" i="17"/>
  <c r="AA157" i="17"/>
  <c r="AA118" i="17"/>
  <c r="AA329" i="17"/>
  <c r="AA365" i="17"/>
  <c r="AA313" i="17"/>
  <c r="AA137" i="17"/>
  <c r="AA250" i="17"/>
  <c r="AA15" i="17"/>
  <c r="AA10" i="17"/>
  <c r="AA11" i="17"/>
  <c r="AA71" i="17"/>
  <c r="AA97" i="17"/>
  <c r="AA17" i="17"/>
  <c r="AA89" i="17"/>
  <c r="AA267" i="17"/>
  <c r="AA42" i="17"/>
  <c r="AA134" i="17"/>
  <c r="AA165" i="17"/>
  <c r="AA281" i="17"/>
  <c r="AA287" i="17"/>
  <c r="AA117" i="17"/>
  <c r="AA299" i="17"/>
  <c r="AA141" i="17"/>
  <c r="AA28" i="17"/>
  <c r="AA30" i="17"/>
  <c r="AA159" i="17"/>
  <c r="AA126" i="17"/>
  <c r="AA104" i="17"/>
  <c r="AA43" i="17"/>
  <c r="AA238" i="17"/>
  <c r="AA181" i="17"/>
  <c r="AA324" i="17"/>
  <c r="AA136" i="17"/>
  <c r="AA151" i="17"/>
  <c r="AA264" i="17"/>
  <c r="AA125" i="17"/>
  <c r="AA130" i="17"/>
  <c r="AA233" i="17"/>
  <c r="AA185" i="17"/>
  <c r="AA263" i="17"/>
  <c r="AA73" i="17"/>
  <c r="AA314" i="17"/>
  <c r="AA195" i="17"/>
  <c r="AA224" i="17"/>
  <c r="AA175" i="17"/>
  <c r="AA306" i="17"/>
  <c r="AA119" i="17"/>
  <c r="AA5" i="17"/>
  <c r="H11" i="17"/>
  <c r="H6" i="17"/>
  <c r="H14" i="17"/>
  <c r="H12" i="17"/>
  <c r="H15" i="17"/>
  <c r="H13" i="17"/>
  <c r="AA61" i="17"/>
  <c r="AA240" i="17"/>
  <c r="AA368" i="17"/>
  <c r="AA335" i="17"/>
  <c r="AA284" i="17"/>
  <c r="AA155" i="17"/>
  <c r="AA183" i="17"/>
  <c r="AA308" i="17"/>
  <c r="AA248" i="17"/>
  <c r="AA270" i="17"/>
  <c r="AA182" i="17"/>
  <c r="AA46" i="17"/>
  <c r="AA189" i="17"/>
  <c r="AA176" i="17"/>
  <c r="AA107" i="17"/>
  <c r="AA274" i="17"/>
  <c r="AA285" i="17"/>
  <c r="AA199" i="17"/>
  <c r="AA57" i="17"/>
  <c r="AA327" i="17"/>
  <c r="AA186" i="17"/>
  <c r="AA198" i="17"/>
  <c r="AA266" i="17"/>
  <c r="AA344" i="17"/>
  <c r="AA226" i="17"/>
  <c r="AA246" i="17"/>
  <c r="AA305" i="17"/>
  <c r="AA66" i="17"/>
  <c r="AA148" i="17"/>
  <c r="AA234" i="17"/>
  <c r="AA309" i="17"/>
  <c r="AA171" i="17"/>
  <c r="AA31" i="17"/>
  <c r="AA53" i="17"/>
  <c r="AA206" i="17"/>
  <c r="AA70" i="17"/>
  <c r="AA180" i="17"/>
  <c r="AA275" i="17"/>
  <c r="AA77" i="17"/>
  <c r="AA269" i="17"/>
  <c r="AA357" i="17"/>
  <c r="AA72" i="17"/>
  <c r="AA8" i="17"/>
  <c r="AA292" i="17"/>
  <c r="AA196" i="17"/>
  <c r="AA321" i="17"/>
  <c r="AA216" i="17"/>
  <c r="AA162" i="17"/>
  <c r="AA334" i="17"/>
  <c r="AA325" i="17"/>
  <c r="AA26" i="17"/>
  <c r="AA150" i="17"/>
  <c r="AA364" i="17"/>
  <c r="AA160" i="17"/>
  <c r="AA58" i="17"/>
  <c r="AA370" i="17"/>
  <c r="AA202" i="17"/>
  <c r="AA37" i="17"/>
  <c r="AA6" i="17"/>
  <c r="AA255" i="17"/>
  <c r="AA103" i="17"/>
  <c r="AA7" i="17"/>
  <c r="AA252" i="17"/>
  <c r="AA164" i="17"/>
  <c r="AA178" i="17"/>
  <c r="AA14" i="17"/>
  <c r="AA346" i="17"/>
  <c r="AA257" i="17"/>
  <c r="AA258" i="17"/>
  <c r="AA192" i="17"/>
  <c r="AA138" i="17"/>
  <c r="AA342" i="17"/>
  <c r="AA142" i="17"/>
  <c r="AA265" i="17"/>
  <c r="AA330" i="17"/>
  <c r="AA48" i="17"/>
  <c r="AA286" i="17"/>
  <c r="AA153" i="17"/>
  <c r="AA212" i="17"/>
  <c r="AA83" i="17"/>
  <c r="AA149" i="17"/>
  <c r="AA121" i="17"/>
  <c r="AA295" i="17"/>
  <c r="AA27" i="17"/>
  <c r="AA56" i="17"/>
  <c r="AA315" i="17"/>
  <c r="AA273" i="17"/>
  <c r="AA78" i="17"/>
  <c r="AA288" i="17"/>
  <c r="AA88" i="17"/>
  <c r="AA271" i="17"/>
  <c r="AA338" i="17"/>
  <c r="AA293" i="17"/>
  <c r="AA235" i="17"/>
  <c r="AA225" i="17"/>
  <c r="AA348" i="17"/>
  <c r="AA220" i="17"/>
  <c r="AA74" i="17"/>
  <c r="AA63" i="17"/>
  <c r="AA190" i="17"/>
  <c r="AA333" i="17"/>
  <c r="AA32" i="17"/>
  <c r="H10" i="17"/>
  <c r="AA367" i="17"/>
  <c r="AA320" i="17"/>
  <c r="AA349" i="17"/>
  <c r="AA25" i="17"/>
  <c r="AA110" i="17"/>
  <c r="AA317" i="17"/>
  <c r="AA272" i="17"/>
  <c r="AA34" i="17"/>
  <c r="AA312" i="17"/>
  <c r="AA99" i="17"/>
  <c r="AA260" i="17"/>
  <c r="AA98" i="17"/>
  <c r="AA282" i="17"/>
  <c r="AA139" i="17"/>
  <c r="AA204" i="17"/>
  <c r="AA79" i="17"/>
  <c r="AA173" i="17"/>
  <c r="AA115" i="17"/>
  <c r="AA207" i="17"/>
  <c r="AA67" i="17"/>
  <c r="AA369" i="17"/>
  <c r="AA38" i="17"/>
  <c r="AA123" i="17"/>
  <c r="AA129" i="17"/>
  <c r="AA347" i="17"/>
  <c r="AA174" i="17"/>
  <c r="AA20" i="17"/>
  <c r="AA9" i="17"/>
  <c r="AA147" i="17"/>
  <c r="AA191" i="17"/>
  <c r="AA279" i="17"/>
  <c r="H5" i="17"/>
  <c r="AA111" i="17"/>
  <c r="AA298" i="17"/>
  <c r="AA227" i="17"/>
  <c r="AA340" i="17"/>
  <c r="AA362" i="17"/>
  <c r="AA214" i="17"/>
  <c r="AA205" i="17"/>
  <c r="AA44" i="17"/>
  <c r="AA251" i="17"/>
  <c r="AA92" i="17"/>
  <c r="AA84" i="17"/>
  <c r="AA262" i="17"/>
  <c r="AA307" i="17"/>
  <c r="AA218" i="17"/>
  <c r="AA213" i="17"/>
  <c r="AA229" i="17"/>
  <c r="AA303" i="17"/>
  <c r="AA363" i="17"/>
  <c r="AA310" i="17"/>
  <c r="AA222" i="17"/>
  <c r="AA241" i="17"/>
  <c r="AA247" i="17"/>
  <c r="AA187" i="17"/>
  <c r="AA127" i="17"/>
  <c r="AA21" i="17"/>
  <c r="AA144" i="17"/>
  <c r="AA166" i="17"/>
  <c r="AA106" i="17"/>
  <c r="AA328" i="17"/>
  <c r="AA82" i="17"/>
  <c r="AA170" i="17"/>
  <c r="AA47" i="17"/>
  <c r="AA193" i="17"/>
  <c r="AA276" i="17"/>
  <c r="AA210" i="17"/>
  <c r="AA19" i="17"/>
  <c r="AA188" i="17"/>
  <c r="AA221" i="17"/>
  <c r="AA336" i="17"/>
  <c r="AA350" i="17"/>
  <c r="AA18" i="17"/>
  <c r="AA45" i="17"/>
  <c r="AA131" i="17"/>
  <c r="AA232" i="17"/>
  <c r="AA353" i="17"/>
  <c r="AA39" i="17"/>
  <c r="Z182" i="16"/>
  <c r="AA182" i="16" s="1"/>
  <c r="Z197" i="16"/>
  <c r="AA197" i="16" s="1"/>
  <c r="Z196" i="16"/>
  <c r="AA196" i="16" s="1"/>
  <c r="Z265" i="16"/>
  <c r="AA265" i="16" s="1"/>
  <c r="Z232" i="16"/>
  <c r="AA232" i="16" s="1"/>
  <c r="Z65" i="16"/>
  <c r="AA65" i="16" s="1"/>
  <c r="Z25" i="16"/>
  <c r="AA25" i="16" s="1"/>
  <c r="Z18" i="16"/>
  <c r="AA18" i="16" s="1"/>
  <c r="Z264" i="16"/>
  <c r="AA264" i="16" s="1"/>
  <c r="Z40" i="16"/>
  <c r="AA40" i="16" s="1"/>
  <c r="Z155" i="16"/>
  <c r="AA155" i="16" s="1"/>
  <c r="Z5" i="16"/>
  <c r="AA5" i="16" s="1"/>
  <c r="Z110" i="16"/>
  <c r="AA110" i="16" s="1"/>
  <c r="Z190" i="16"/>
  <c r="AA190" i="16" s="1"/>
  <c r="Z317" i="16"/>
  <c r="AA317" i="16" s="1"/>
  <c r="Z350" i="16"/>
  <c r="AA350" i="16" s="1"/>
  <c r="Z177" i="16"/>
  <c r="AA177" i="16" s="1"/>
  <c r="Z103" i="16"/>
  <c r="AA103" i="16" s="1"/>
  <c r="Z68" i="16"/>
  <c r="AA68" i="16" s="1"/>
  <c r="Z134" i="16"/>
  <c r="AA134" i="16" s="1"/>
  <c r="Z195" i="16"/>
  <c r="AA195" i="16" s="1"/>
  <c r="AA187" i="16"/>
  <c r="AA354" i="16"/>
  <c r="AA199" i="16"/>
  <c r="AA30" i="16"/>
  <c r="AA205" i="16"/>
  <c r="AA159" i="16"/>
  <c r="AA360" i="16"/>
  <c r="AA153" i="16"/>
  <c r="AA224" i="16"/>
  <c r="AA112" i="16"/>
  <c r="AA133" i="16"/>
  <c r="AA220" i="16"/>
  <c r="AA290" i="16"/>
  <c r="AA243" i="16"/>
  <c r="AA165" i="16"/>
  <c r="AA193" i="16"/>
  <c r="AA82" i="16"/>
  <c r="AA269" i="16"/>
  <c r="AA189" i="16"/>
  <c r="AA282" i="16"/>
  <c r="AA334" i="16"/>
  <c r="AA260" i="16"/>
  <c r="AA250" i="16"/>
  <c r="AA335" i="16"/>
  <c r="AA54" i="16"/>
  <c r="AA16" i="16"/>
  <c r="AA137" i="16"/>
  <c r="AA125" i="16"/>
  <c r="AA221" i="16"/>
  <c r="AA23" i="16"/>
  <c r="AA105" i="16"/>
  <c r="AA80" i="16"/>
  <c r="AA225" i="16"/>
  <c r="AA356" i="16"/>
  <c r="AA57" i="16"/>
  <c r="AA194" i="16"/>
  <c r="AA83" i="16"/>
  <c r="AA342" i="16"/>
  <c r="AA142" i="16"/>
  <c r="AA176" i="16"/>
  <c r="AA311" i="16"/>
  <c r="AA162" i="16"/>
  <c r="AA143" i="16"/>
  <c r="AA84" i="16"/>
  <c r="AA344" i="16"/>
  <c r="AA285" i="16"/>
  <c r="AA275" i="16"/>
  <c r="AA261" i="16"/>
  <c r="AA150" i="16"/>
  <c r="AA140" i="16"/>
  <c r="AA85" i="16"/>
  <c r="AA118" i="16"/>
  <c r="AA366" i="16"/>
  <c r="AA173" i="16"/>
  <c r="AA209" i="16"/>
  <c r="AA200" i="16"/>
  <c r="AA368" i="16"/>
  <c r="AA96" i="16"/>
  <c r="AA113" i="16"/>
  <c r="AA66" i="16"/>
  <c r="AA24" i="16"/>
  <c r="AA346" i="16"/>
  <c r="AA191" i="16"/>
  <c r="AA268" i="16"/>
  <c r="AA238" i="16"/>
  <c r="AA286" i="16"/>
  <c r="AA7" i="16"/>
  <c r="AA301" i="16"/>
  <c r="AA245" i="16"/>
  <c r="AA292" i="16"/>
  <c r="AA76" i="16"/>
  <c r="AA289" i="16"/>
  <c r="AA296" i="16"/>
  <c r="AA186" i="16"/>
  <c r="AA167" i="16"/>
  <c r="AA151" i="16"/>
  <c r="AA161" i="16"/>
  <c r="AA252" i="16"/>
  <c r="AA70" i="16"/>
  <c r="AA340" i="16"/>
  <c r="AA253" i="16"/>
  <c r="AA49" i="16"/>
  <c r="AA337" i="16"/>
  <c r="AA266" i="16"/>
  <c r="AA13" i="16"/>
  <c r="AA310" i="16"/>
  <c r="AA202" i="16"/>
  <c r="AA46" i="16"/>
  <c r="AA63" i="16"/>
  <c r="Z326" i="16"/>
  <c r="AA326" i="16" s="1"/>
  <c r="Z179" i="16"/>
  <c r="AA179" i="16" s="1"/>
  <c r="Z304" i="16"/>
  <c r="AA304" i="16" s="1"/>
  <c r="Z117" i="16"/>
  <c r="AA117" i="16" s="1"/>
  <c r="Z218" i="16"/>
  <c r="AA218" i="16" s="1"/>
  <c r="Z212" i="16"/>
  <c r="AA212" i="16" s="1"/>
  <c r="Z351" i="16"/>
  <c r="AA351" i="16" s="1"/>
  <c r="Z273" i="16"/>
  <c r="AA273" i="16" s="1"/>
  <c r="Z184" i="16"/>
  <c r="AA184" i="16" s="1"/>
  <c r="Z73" i="16"/>
  <c r="AA73" i="16" s="1"/>
  <c r="Z343" i="16"/>
  <c r="AA343" i="16" s="1"/>
  <c r="Z203" i="16"/>
  <c r="AA203" i="16" s="1"/>
  <c r="Z171" i="16"/>
  <c r="AA171" i="16" s="1"/>
  <c r="Z28" i="16"/>
  <c r="AA28" i="16" s="1"/>
  <c r="Z149" i="16"/>
  <c r="AA149" i="16" s="1"/>
  <c r="Z308" i="16"/>
  <c r="AA308" i="16" s="1"/>
  <c r="Z14" i="16"/>
  <c r="AA14" i="16" s="1"/>
  <c r="Z364" i="16"/>
  <c r="AA364" i="16" s="1"/>
  <c r="Z267" i="16"/>
  <c r="AA267" i="16" s="1"/>
  <c r="Z20" i="16"/>
  <c r="AA20" i="16" s="1"/>
  <c r="Z283" i="16"/>
  <c r="AA283" i="16" s="1"/>
  <c r="Z172" i="16"/>
  <c r="AA172" i="16" s="1"/>
  <c r="Z320" i="16"/>
  <c r="AA320" i="16" s="1"/>
  <c r="Z251" i="16"/>
  <c r="AA251" i="16" s="1"/>
  <c r="Z332" i="16"/>
  <c r="AA332" i="16" s="1"/>
  <c r="Z234" i="16"/>
  <c r="AA234" i="16" s="1"/>
  <c r="Z39" i="16"/>
  <c r="AA39" i="16" s="1"/>
  <c r="Z298" i="16"/>
  <c r="AA298" i="16" s="1"/>
  <c r="Z229" i="16"/>
  <c r="AA229" i="16" s="1"/>
  <c r="Z52" i="16"/>
  <c r="AA52" i="16" s="1"/>
  <c r="Z35" i="16"/>
  <c r="AA35" i="16" s="1"/>
  <c r="Z43" i="16"/>
  <c r="AA43" i="16" s="1"/>
  <c r="Z128" i="16"/>
  <c r="AA128" i="16" s="1"/>
  <c r="Z17" i="16"/>
  <c r="AA17" i="16" s="1"/>
  <c r="Z276" i="16"/>
  <c r="AA276" i="16" s="1"/>
  <c r="Z207" i="16"/>
  <c r="AA207" i="16" s="1"/>
  <c r="Z358" i="16"/>
  <c r="AA358" i="16" s="1"/>
  <c r="Z102" i="16"/>
  <c r="AA102" i="16" s="1"/>
  <c r="Z278" i="16"/>
  <c r="AA278" i="16" s="1"/>
  <c r="Z217" i="16"/>
  <c r="AA217" i="16" s="1"/>
  <c r="Z106" i="16"/>
  <c r="AA106" i="16" s="1"/>
  <c r="Z254" i="16"/>
  <c r="AA254" i="16" s="1"/>
  <c r="Z185" i="16"/>
  <c r="AA185" i="16" s="1"/>
  <c r="Z336" i="16"/>
  <c r="AA336" i="16" s="1"/>
  <c r="Z146" i="16"/>
  <c r="AA146" i="16" s="1"/>
  <c r="Z242" i="16"/>
  <c r="AA242" i="16" s="1"/>
  <c r="Z74" i="16"/>
  <c r="AA74" i="16" s="1"/>
  <c r="Z230" i="16"/>
  <c r="AA230" i="16" s="1"/>
  <c r="Z324" i="16"/>
  <c r="AA324" i="16" s="1"/>
  <c r="Z141" i="16"/>
  <c r="AA141" i="16" s="1"/>
  <c r="Z98" i="16"/>
  <c r="AA98" i="16" s="1"/>
  <c r="Z89" i="16"/>
  <c r="AA89" i="16" s="1"/>
  <c r="Z188" i="16"/>
  <c r="AA188" i="16" s="1"/>
  <c r="Z81" i="16"/>
  <c r="AA81" i="16" s="1"/>
  <c r="Z345" i="16"/>
  <c r="AA345" i="16" s="1"/>
  <c r="Z131" i="16"/>
  <c r="AA131" i="16" s="1"/>
  <c r="Z166" i="16"/>
  <c r="AA166" i="16" s="1"/>
  <c r="Z152" i="16"/>
  <c r="AA152" i="16" s="1"/>
  <c r="Z306" i="16"/>
  <c r="AA306" i="16" s="1"/>
  <c r="Z211" i="16"/>
  <c r="AA211" i="16" s="1"/>
  <c r="Z107" i="16"/>
  <c r="AA107" i="16" s="1"/>
  <c r="Z71" i="16"/>
  <c r="AA71" i="16" s="1"/>
  <c r="Z223" i="16"/>
  <c r="AA223" i="16" s="1"/>
  <c r="Z355" i="16"/>
  <c r="AA355" i="16" s="1"/>
  <c r="Z175" i="16"/>
  <c r="AA175" i="16" s="1"/>
  <c r="Z55" i="16"/>
  <c r="AA55" i="16" s="1"/>
  <c r="Z347" i="16"/>
  <c r="AA347" i="16" s="1"/>
  <c r="Z236" i="16"/>
  <c r="AA236" i="16" s="1"/>
  <c r="Z122" i="16"/>
  <c r="AA122" i="16" s="1"/>
  <c r="Z204" i="16"/>
  <c r="AA204" i="16" s="1"/>
  <c r="Z198" i="16"/>
  <c r="AA198" i="16" s="1"/>
  <c r="Z67" i="16"/>
  <c r="AA67" i="16" s="1"/>
  <c r="Z319" i="16"/>
  <c r="AA319" i="16" s="1"/>
  <c r="Z325" i="16"/>
  <c r="AA325" i="16" s="1"/>
  <c r="Z214" i="16"/>
  <c r="AA214" i="16" s="1"/>
  <c r="Z31" i="16"/>
  <c r="AA31" i="16" s="1"/>
  <c r="Z271" i="16"/>
  <c r="AA271" i="16" s="1"/>
  <c r="Z213" i="16"/>
  <c r="AA213" i="16" s="1"/>
  <c r="Z130" i="16"/>
  <c r="AA130" i="16" s="1"/>
  <c r="Z10" i="16"/>
  <c r="AA10" i="16" s="1"/>
  <c r="Z154" i="16"/>
  <c r="AA154" i="16" s="1"/>
  <c r="Z109" i="16"/>
  <c r="AA109" i="16" s="1"/>
  <c r="Z363" i="16"/>
  <c r="AA363" i="16" s="1"/>
  <c r="Z287" i="16"/>
  <c r="AA287" i="16" s="1"/>
  <c r="Z147" i="16"/>
  <c r="AA147" i="16" s="1"/>
  <c r="Z327" i="16"/>
  <c r="AA327" i="16" s="1"/>
  <c r="Z300" i="16"/>
  <c r="AA300" i="16" s="1"/>
  <c r="Z239" i="16"/>
  <c r="AA239" i="16" s="1"/>
  <c r="Z145" i="16"/>
  <c r="AA145" i="16" s="1"/>
  <c r="Z33" i="16"/>
  <c r="AA33" i="16" s="1"/>
  <c r="Z164" i="16"/>
  <c r="AA164" i="16" s="1"/>
  <c r="Z163" i="16"/>
  <c r="AA163" i="16" s="1"/>
  <c r="Z314" i="16"/>
  <c r="AA314" i="16" s="1"/>
  <c r="Z222" i="16"/>
  <c r="AA222" i="16" s="1"/>
  <c r="Z115" i="16"/>
  <c r="AA115" i="16" s="1"/>
  <c r="Z62" i="16"/>
  <c r="AA62" i="16" s="1"/>
  <c r="Z210" i="16"/>
  <c r="AA210" i="16" s="1"/>
  <c r="Z8" i="16"/>
  <c r="AA8" i="16" s="1"/>
  <c r="Z26" i="16"/>
  <c r="AA26" i="16" s="1"/>
  <c r="Z288" i="16"/>
  <c r="AA288" i="16" s="1"/>
  <c r="Z322" i="16"/>
  <c r="AA322" i="16" s="1"/>
  <c r="Z302" i="16"/>
  <c r="AA302" i="16" s="1"/>
  <c r="Z359" i="16"/>
  <c r="AA359" i="16" s="1"/>
  <c r="Z270" i="16"/>
  <c r="AA270" i="16" s="1"/>
  <c r="Z59" i="16"/>
  <c r="AA59" i="16" s="1"/>
  <c r="Z129" i="16"/>
  <c r="AA129" i="16" s="1"/>
  <c r="Z97" i="16"/>
  <c r="AA97" i="16" s="1"/>
  <c r="Z248" i="16"/>
  <c r="AA248" i="16" s="1"/>
  <c r="Z36" i="16"/>
  <c r="AA36" i="16" s="1"/>
  <c r="Z44" i="16"/>
  <c r="AA44" i="16" s="1"/>
  <c r="Z91" i="16"/>
  <c r="AA91" i="16" s="1"/>
  <c r="Z369" i="16"/>
  <c r="AA369" i="16" s="1"/>
  <c r="Z258" i="16"/>
  <c r="AA258" i="16" s="1"/>
  <c r="Z144" i="16"/>
  <c r="AA144" i="16" s="1"/>
  <c r="Z75" i="16"/>
  <c r="AA75" i="16" s="1"/>
  <c r="Z315" i="16"/>
  <c r="AA315" i="16" s="1"/>
  <c r="Z226" i="16"/>
  <c r="AA226" i="16" s="1"/>
  <c r="Z333" i="16"/>
  <c r="AA333" i="16" s="1"/>
  <c r="Z341" i="16"/>
  <c r="AA341" i="16" s="1"/>
  <c r="Z231" i="16"/>
  <c r="AA231" i="16" s="1"/>
  <c r="Z120" i="16"/>
  <c r="AA120" i="16" s="1"/>
  <c r="Z284" i="16"/>
  <c r="AA284" i="16" s="1"/>
  <c r="Z99" i="16"/>
  <c r="AA99" i="16" s="1"/>
  <c r="Z352" i="16"/>
  <c r="AA352" i="16" s="1"/>
  <c r="Z274" i="16"/>
  <c r="AA274" i="16" s="1"/>
  <c r="Z41" i="16"/>
  <c r="AA41" i="16" s="1"/>
  <c r="Z303" i="16"/>
  <c r="AA303" i="16" s="1"/>
  <c r="Z192" i="16"/>
  <c r="AA192" i="16" s="1"/>
  <c r="Z78" i="16"/>
  <c r="AA78" i="16" s="1"/>
  <c r="Z9" i="16"/>
  <c r="AA9" i="16" s="1"/>
  <c r="Z249" i="16"/>
  <c r="AA249" i="16" s="1"/>
  <c r="Z160" i="16"/>
  <c r="AA160" i="16" s="1"/>
  <c r="Z323" i="16"/>
  <c r="AA323" i="16" s="1"/>
  <c r="H11" i="16"/>
  <c r="H12" i="16"/>
  <c r="H7" i="16"/>
  <c r="D15" i="16"/>
  <c r="H15" i="16" s="1"/>
  <c r="D8" i="16"/>
  <c r="H8" i="16" s="1"/>
  <c r="D6" i="16"/>
  <c r="H6" i="16" s="1"/>
  <c r="D16" i="16"/>
  <c r="H16" i="16" s="1"/>
  <c r="D9" i="16"/>
  <c r="H9" i="16" s="1"/>
  <c r="D13" i="16"/>
  <c r="H13" i="16" s="1"/>
  <c r="D14" i="16"/>
  <c r="H14" i="16" s="1"/>
  <c r="D10" i="16"/>
  <c r="H10" i="16" s="1"/>
  <c r="D5" i="16"/>
  <c r="H5" i="16" s="1"/>
  <c r="D12" i="15"/>
  <c r="D8" i="15"/>
  <c r="D14" i="15"/>
  <c r="D7" i="15"/>
  <c r="D13" i="15"/>
  <c r="D6" i="15"/>
  <c r="D10" i="15"/>
  <c r="A91" i="15"/>
  <c r="D5" i="15" s="1"/>
  <c r="D9" i="15"/>
  <c r="D15" i="15"/>
  <c r="D11" i="15"/>
  <c r="D16" i="15"/>
  <c r="E16" i="13"/>
  <c r="E5" i="13"/>
  <c r="E14" i="13"/>
  <c r="E15" i="13"/>
  <c r="E12" i="13"/>
  <c r="E13" i="13"/>
  <c r="E6" i="13"/>
  <c r="E7" i="13"/>
  <c r="E8" i="13"/>
  <c r="E9" i="13"/>
  <c r="E10" i="13"/>
  <c r="E11" i="13"/>
  <c r="D9" i="14"/>
  <c r="D13" i="14"/>
  <c r="A91" i="14"/>
  <c r="D5" i="14" s="1"/>
  <c r="D8" i="14"/>
  <c r="D14" i="14"/>
  <c r="D7" i="14"/>
  <c r="D6" i="14"/>
  <c r="D12" i="14"/>
  <c r="D11" i="14"/>
  <c r="D16" i="14"/>
  <c r="D10" i="14"/>
  <c r="D15" i="14"/>
  <c r="U20" i="12"/>
  <c r="U337" i="12"/>
  <c r="U109" i="12"/>
  <c r="U211" i="12"/>
  <c r="U331" i="12"/>
  <c r="U162" i="12"/>
  <c r="U114" i="12"/>
  <c r="U64" i="12"/>
  <c r="U351" i="12"/>
  <c r="U103" i="12"/>
  <c r="U12" i="12"/>
  <c r="U256" i="12"/>
  <c r="U139" i="12"/>
  <c r="U179" i="12"/>
  <c r="U102" i="12"/>
  <c r="U279" i="12"/>
  <c r="U270" i="12"/>
  <c r="U258" i="12"/>
  <c r="U353" i="12"/>
  <c r="U79" i="12"/>
  <c r="U19" i="12"/>
  <c r="U315" i="12"/>
  <c r="U364" i="12"/>
  <c r="U154" i="12"/>
  <c r="U250" i="12"/>
  <c r="U161" i="12"/>
  <c r="U51" i="12"/>
  <c r="U269" i="12"/>
  <c r="U23" i="12"/>
  <c r="U345" i="12"/>
  <c r="U236" i="12"/>
  <c r="U234" i="12"/>
  <c r="U73" i="12"/>
  <c r="U27" i="12"/>
  <c r="U347" i="12"/>
  <c r="U192" i="12"/>
  <c r="U368" i="12"/>
  <c r="U47" i="12"/>
  <c r="U323" i="12"/>
  <c r="U274" i="12"/>
  <c r="U169" i="12"/>
  <c r="U227" i="12"/>
  <c r="U171" i="12"/>
  <c r="U286" i="12"/>
  <c r="U328" i="12"/>
  <c r="S328" i="12"/>
  <c r="V328" i="12" s="1"/>
  <c r="U290" i="12"/>
  <c r="S290" i="12"/>
  <c r="V290" i="12" s="1"/>
  <c r="U143" i="12"/>
  <c r="S143" i="12"/>
  <c r="V143" i="12" s="1"/>
  <c r="U334" i="12"/>
  <c r="S334" i="12"/>
  <c r="V334" i="12" s="1"/>
  <c r="U316" i="12"/>
  <c r="S316" i="12"/>
  <c r="V316" i="12" s="1"/>
  <c r="U289" i="12"/>
  <c r="S289" i="12"/>
  <c r="V289" i="12" s="1"/>
  <c r="U13" i="12"/>
  <c r="S13" i="12"/>
  <c r="V13" i="12" s="1"/>
  <c r="U239" i="12"/>
  <c r="S239" i="12"/>
  <c r="V239" i="12" s="1"/>
  <c r="U202" i="12"/>
  <c r="S202" i="12"/>
  <c r="V202" i="12" s="1"/>
  <c r="U69" i="12"/>
  <c r="S69" i="12"/>
  <c r="V69" i="12" s="1"/>
  <c r="U312" i="12"/>
  <c r="S312" i="12"/>
  <c r="V312" i="12" s="1"/>
  <c r="U206" i="12"/>
  <c r="S206" i="12"/>
  <c r="V206" i="12" s="1"/>
  <c r="U366" i="12"/>
  <c r="S366" i="12"/>
  <c r="V366" i="12" s="1"/>
  <c r="U32" i="12"/>
  <c r="S32" i="12"/>
  <c r="V32" i="12" s="1"/>
  <c r="U117" i="12"/>
  <c r="S117" i="12"/>
  <c r="V117" i="12" s="1"/>
  <c r="U54" i="12"/>
  <c r="S54" i="12"/>
  <c r="V54" i="12" s="1"/>
  <c r="U63" i="12"/>
  <c r="S63" i="12"/>
  <c r="V63" i="12" s="1"/>
  <c r="U67" i="12"/>
  <c r="S67" i="12"/>
  <c r="V67" i="12" s="1"/>
  <c r="U118" i="12"/>
  <c r="S118" i="12"/>
  <c r="V118" i="12" s="1"/>
  <c r="U55" i="12"/>
  <c r="S55" i="12"/>
  <c r="V55" i="12" s="1"/>
  <c r="U197" i="12"/>
  <c r="S197" i="12"/>
  <c r="V197" i="12" s="1"/>
  <c r="U292" i="12"/>
  <c r="S292" i="12"/>
  <c r="V292" i="12" s="1"/>
  <c r="U77" i="12"/>
  <c r="S77" i="12"/>
  <c r="V77" i="12" s="1"/>
  <c r="U152" i="12"/>
  <c r="S152" i="12"/>
  <c r="V152" i="12" s="1"/>
  <c r="U147" i="12"/>
  <c r="S147" i="12"/>
  <c r="V147" i="12" s="1"/>
  <c r="U304" i="12"/>
  <c r="S304" i="12"/>
  <c r="V304" i="12" s="1"/>
  <c r="U273" i="12"/>
  <c r="S273" i="12"/>
  <c r="V273" i="12" s="1"/>
  <c r="U294" i="12"/>
  <c r="S294" i="12"/>
  <c r="V294" i="12" s="1"/>
  <c r="U295" i="12"/>
  <c r="S295" i="12"/>
  <c r="V295" i="12" s="1"/>
  <c r="U348" i="12"/>
  <c r="S348" i="12"/>
  <c r="V348" i="12" s="1"/>
  <c r="U214" i="12"/>
  <c r="U309" i="12"/>
  <c r="S309" i="12"/>
  <c r="V309" i="12" s="1"/>
  <c r="U370" i="12"/>
  <c r="S370" i="12"/>
  <c r="V370" i="12" s="1"/>
  <c r="U307" i="12"/>
  <c r="S307" i="12"/>
  <c r="V307" i="12" s="1"/>
  <c r="U320" i="12"/>
  <c r="S320" i="12"/>
  <c r="V320" i="12" s="1"/>
  <c r="U215" i="12"/>
  <c r="S215" i="12"/>
  <c r="V215" i="12" s="1"/>
  <c r="U187" i="12"/>
  <c r="S187" i="12"/>
  <c r="V187" i="12" s="1"/>
  <c r="U15" i="12"/>
  <c r="S15" i="12"/>
  <c r="V15" i="12" s="1"/>
  <c r="U311" i="12"/>
  <c r="S311" i="12"/>
  <c r="V311" i="12" s="1"/>
  <c r="U5" i="12"/>
  <c r="U50" i="12"/>
  <c r="S50" i="12"/>
  <c r="V50" i="12" s="1"/>
  <c r="U243" i="12"/>
  <c r="S243" i="12"/>
  <c r="V243" i="12" s="1"/>
  <c r="U231" i="12"/>
  <c r="S231" i="12"/>
  <c r="V231" i="12" s="1"/>
  <c r="U254" i="12"/>
  <c r="S254" i="12"/>
  <c r="V254" i="12" s="1"/>
  <c r="U264" i="12"/>
  <c r="S264" i="12"/>
  <c r="V264" i="12" s="1"/>
  <c r="U204" i="12"/>
  <c r="S204" i="12"/>
  <c r="V204" i="12" s="1"/>
  <c r="U185" i="12"/>
  <c r="S185" i="12"/>
  <c r="V185" i="12" s="1"/>
  <c r="U41" i="12"/>
  <c r="S41" i="12"/>
  <c r="V41" i="12" s="1"/>
  <c r="U207" i="12"/>
  <c r="S207" i="12"/>
  <c r="V207" i="12" s="1"/>
  <c r="U224" i="12"/>
  <c r="S224" i="12"/>
  <c r="V224" i="12" s="1"/>
  <c r="U58" i="12"/>
  <c r="S58" i="12"/>
  <c r="V58" i="12" s="1"/>
  <c r="U344" i="12"/>
  <c r="S344" i="12"/>
  <c r="V344" i="12" s="1"/>
  <c r="U271" i="12"/>
  <c r="S271" i="12"/>
  <c r="V271" i="12" s="1"/>
  <c r="U105" i="12"/>
  <c r="S105" i="12"/>
  <c r="V105" i="12" s="1"/>
  <c r="U246" i="12"/>
  <c r="S246" i="12"/>
  <c r="V246" i="12" s="1"/>
  <c r="U191" i="12"/>
  <c r="S191" i="12"/>
  <c r="V191" i="12" s="1"/>
  <c r="U127" i="12"/>
  <c r="S127" i="12"/>
  <c r="V127" i="12" s="1"/>
  <c r="U177" i="12"/>
  <c r="S177" i="12"/>
  <c r="V177" i="12" s="1"/>
  <c r="U291" i="12"/>
  <c r="S291" i="12"/>
  <c r="V291" i="12" s="1"/>
  <c r="U149" i="12"/>
  <c r="S149" i="12"/>
  <c r="V149" i="12" s="1"/>
  <c r="U121" i="12"/>
  <c r="S121" i="12"/>
  <c r="V121" i="12" s="1"/>
  <c r="U232" i="12"/>
  <c r="S232" i="12"/>
  <c r="V232" i="12" s="1"/>
  <c r="U210" i="12"/>
  <c r="S210" i="12"/>
  <c r="V210" i="12" s="1"/>
  <c r="U261" i="12"/>
  <c r="S261" i="12"/>
  <c r="V261" i="12" s="1"/>
  <c r="U317" i="12"/>
  <c r="S317" i="12"/>
  <c r="V317" i="12" s="1"/>
  <c r="U165" i="12"/>
  <c r="S165" i="12"/>
  <c r="V165" i="12" s="1"/>
  <c r="U42" i="12"/>
  <c r="S42" i="12"/>
  <c r="V42" i="12" s="1"/>
  <c r="U339" i="12"/>
  <c r="S339" i="12"/>
  <c r="V339" i="12" s="1"/>
  <c r="U85" i="12"/>
  <c r="S85" i="12"/>
  <c r="V85" i="12" s="1"/>
  <c r="U60" i="12"/>
  <c r="S60" i="12"/>
  <c r="V60" i="12" s="1"/>
  <c r="U209" i="12"/>
  <c r="S209" i="12"/>
  <c r="V209" i="12" s="1"/>
  <c r="U300" i="12"/>
  <c r="U49" i="12"/>
  <c r="S49" i="12"/>
  <c r="V49" i="12" s="1"/>
  <c r="U21" i="12"/>
  <c r="S21" i="12"/>
  <c r="V21" i="12" s="1"/>
  <c r="U349" i="12"/>
  <c r="S349" i="12"/>
  <c r="V349" i="12" s="1"/>
  <c r="U333" i="12"/>
  <c r="S333" i="12"/>
  <c r="V333" i="12" s="1"/>
  <c r="U86" i="12"/>
  <c r="S86" i="12"/>
  <c r="V86" i="12" s="1"/>
  <c r="U44" i="12"/>
  <c r="S44" i="12"/>
  <c r="V44" i="12" s="1"/>
  <c r="U357" i="12"/>
  <c r="S357" i="12"/>
  <c r="V357" i="12" s="1"/>
  <c r="U355" i="12"/>
  <c r="S355" i="12"/>
  <c r="V355" i="12" s="1"/>
  <c r="U129" i="12"/>
  <c r="S129" i="12"/>
  <c r="V129" i="12" s="1"/>
  <c r="U146" i="12"/>
  <c r="S146" i="12"/>
  <c r="V146" i="12" s="1"/>
  <c r="U6" i="12"/>
  <c r="S6" i="12"/>
  <c r="V6" i="12" s="1"/>
  <c r="U275" i="12"/>
  <c r="S275" i="12"/>
  <c r="V275" i="12" s="1"/>
  <c r="U190" i="12"/>
  <c r="S190" i="12"/>
  <c r="V190" i="12" s="1"/>
  <c r="U137" i="12"/>
  <c r="S137" i="12"/>
  <c r="V137" i="12" s="1"/>
  <c r="U325" i="12"/>
  <c r="S325" i="12"/>
  <c r="V325" i="12" s="1"/>
  <c r="U198" i="12"/>
  <c r="S198" i="12"/>
  <c r="V198" i="12" s="1"/>
  <c r="U346" i="12"/>
  <c r="U40" i="12"/>
  <c r="S40" i="12"/>
  <c r="V40" i="12" s="1"/>
  <c r="U319" i="12"/>
  <c r="S319" i="12"/>
  <c r="V319" i="12" s="1"/>
  <c r="U28" i="12"/>
  <c r="S28" i="12"/>
  <c r="V28" i="12" s="1"/>
  <c r="U59" i="12"/>
  <c r="U174" i="12"/>
  <c r="S174" i="12"/>
  <c r="V174" i="12" s="1"/>
  <c r="U369" i="12"/>
  <c r="S369" i="12"/>
  <c r="V369" i="12" s="1"/>
  <c r="U8" i="12"/>
  <c r="U93" i="12"/>
  <c r="S93" i="12"/>
  <c r="V93" i="12" s="1"/>
  <c r="U233" i="12"/>
  <c r="S233" i="12"/>
  <c r="V233" i="12" s="1"/>
  <c r="U84" i="12"/>
  <c r="S84" i="12"/>
  <c r="V84" i="12" s="1"/>
  <c r="U101" i="12"/>
  <c r="U153" i="12"/>
  <c r="S153" i="12"/>
  <c r="V153" i="12" s="1"/>
  <c r="U16" i="12"/>
  <c r="S16" i="12"/>
  <c r="V16" i="12" s="1"/>
  <c r="U242" i="12"/>
  <c r="S242" i="12"/>
  <c r="V242" i="12" s="1"/>
  <c r="U178" i="12"/>
  <c r="S178" i="12"/>
  <c r="V178" i="12" s="1"/>
  <c r="U244" i="12"/>
  <c r="S244" i="12"/>
  <c r="V244" i="12" s="1"/>
  <c r="U120" i="12"/>
  <c r="S120" i="12"/>
  <c r="V120" i="12" s="1"/>
  <c r="U106" i="12"/>
  <c r="S106" i="12"/>
  <c r="V106" i="12" s="1"/>
  <c r="U70" i="12"/>
  <c r="S70" i="12"/>
  <c r="V70" i="12" s="1"/>
  <c r="U221" i="12"/>
  <c r="U276" i="12"/>
  <c r="S276" i="12"/>
  <c r="V276" i="12" s="1"/>
  <c r="U48" i="12"/>
  <c r="S48" i="12"/>
  <c r="V48" i="12" s="1"/>
  <c r="U151" i="12"/>
  <c r="S151" i="12"/>
  <c r="V151" i="12" s="1"/>
  <c r="U350" i="12"/>
  <c r="S350" i="12"/>
  <c r="V350" i="12" s="1"/>
  <c r="U230" i="12"/>
  <c r="S230" i="12"/>
  <c r="V230" i="12" s="1"/>
  <c r="U90" i="12"/>
  <c r="S90" i="12"/>
  <c r="V90" i="12" s="1"/>
  <c r="U293" i="12"/>
  <c r="S293" i="12"/>
  <c r="V293" i="12" s="1"/>
  <c r="U175" i="12"/>
  <c r="S175" i="12"/>
  <c r="V175" i="12" s="1"/>
  <c r="U62" i="12"/>
  <c r="S62" i="12"/>
  <c r="V62" i="12" s="1"/>
  <c r="U306" i="12"/>
  <c r="S306" i="12"/>
  <c r="V306" i="12" s="1"/>
  <c r="U134" i="12"/>
  <c r="S134" i="12"/>
  <c r="V134" i="12" s="1"/>
  <c r="U362" i="12"/>
  <c r="S362" i="12"/>
  <c r="V362" i="12" s="1"/>
  <c r="U287" i="12"/>
  <c r="S287" i="12"/>
  <c r="V287" i="12" s="1"/>
  <c r="U166" i="12"/>
  <c r="U111" i="12"/>
  <c r="S111" i="12"/>
  <c r="V111" i="12" s="1"/>
  <c r="U14" i="12"/>
  <c r="S14" i="12"/>
  <c r="V14" i="12" s="1"/>
  <c r="U26" i="12"/>
  <c r="S26" i="12"/>
  <c r="V26" i="12" s="1"/>
  <c r="U262" i="12"/>
  <c r="S262" i="12"/>
  <c r="V262" i="12" s="1"/>
  <c r="U266" i="12"/>
  <c r="S266" i="12"/>
  <c r="V266" i="12" s="1"/>
  <c r="U288" i="12"/>
  <c r="S288" i="12"/>
  <c r="V288" i="12" s="1"/>
  <c r="U142" i="12"/>
  <c r="S142" i="12"/>
  <c r="V142" i="12" s="1"/>
  <c r="U128" i="12"/>
  <c r="S128" i="12"/>
  <c r="V128" i="12" s="1"/>
  <c r="U91" i="12"/>
  <c r="S91" i="12"/>
  <c r="V91" i="12" s="1"/>
  <c r="U92" i="12"/>
  <c r="S92" i="12"/>
  <c r="V92" i="12" s="1"/>
  <c r="U189" i="12"/>
  <c r="S189" i="12"/>
  <c r="V189" i="12" s="1"/>
  <c r="U182" i="12"/>
  <c r="S182" i="12"/>
  <c r="V182" i="12" s="1"/>
  <c r="U30" i="12"/>
  <c r="S30" i="12"/>
  <c r="V30" i="12" s="1"/>
  <c r="U342" i="12"/>
  <c r="U329" i="12"/>
  <c r="S329" i="12"/>
  <c r="V329" i="12" s="1"/>
  <c r="U95" i="12"/>
  <c r="U78" i="12"/>
  <c r="S78" i="12"/>
  <c r="V78" i="12" s="1"/>
  <c r="U24" i="12"/>
  <c r="S24" i="12"/>
  <c r="V24" i="12" s="1"/>
  <c r="U160" i="12"/>
  <c r="S160" i="12"/>
  <c r="V160" i="12" s="1"/>
  <c r="U122" i="12"/>
  <c r="S122" i="12"/>
  <c r="V122" i="12" s="1"/>
  <c r="U87" i="12"/>
  <c r="S87" i="12"/>
  <c r="V87" i="12" s="1"/>
  <c r="U303" i="12"/>
  <c r="S303" i="12"/>
  <c r="V303" i="12" s="1"/>
  <c r="U183" i="12"/>
  <c r="S183" i="12"/>
  <c r="V183" i="12" s="1"/>
  <c r="U155" i="12"/>
  <c r="S155" i="12"/>
  <c r="V155" i="12" s="1"/>
  <c r="U18" i="12"/>
  <c r="S18" i="12"/>
  <c r="V18" i="12" s="1"/>
  <c r="U297" i="12"/>
  <c r="S297" i="12"/>
  <c r="V297" i="12" s="1"/>
  <c r="U35" i="12"/>
  <c r="U318" i="12"/>
  <c r="S318" i="12"/>
  <c r="V318" i="12" s="1"/>
  <c r="U148" i="12"/>
  <c r="U33" i="12"/>
  <c r="U76" i="12"/>
  <c r="S76" i="12"/>
  <c r="V76" i="12" s="1"/>
  <c r="U241" i="12"/>
  <c r="U124" i="12"/>
  <c r="S124" i="12"/>
  <c r="V124" i="12" s="1"/>
  <c r="U94" i="12"/>
  <c r="S94" i="12"/>
  <c r="V94" i="12" s="1"/>
  <c r="U52" i="12"/>
  <c r="S52" i="12"/>
  <c r="V52" i="12" s="1"/>
  <c r="U43" i="12"/>
  <c r="S43" i="12"/>
  <c r="V43" i="12" s="1"/>
  <c r="U310" i="12"/>
  <c r="S310" i="12"/>
  <c r="V310" i="12" s="1"/>
  <c r="U332" i="12"/>
  <c r="S332" i="12"/>
  <c r="V332" i="12" s="1"/>
  <c r="U164" i="12"/>
  <c r="S164" i="12"/>
  <c r="V164" i="12" s="1"/>
  <c r="U150" i="12"/>
  <c r="S150" i="12"/>
  <c r="V150" i="12" s="1"/>
  <c r="U135" i="12"/>
  <c r="S135" i="12"/>
  <c r="V135" i="12" s="1"/>
  <c r="U173" i="12"/>
  <c r="S173" i="12"/>
  <c r="V173" i="12" s="1"/>
  <c r="U75" i="12"/>
  <c r="S75" i="12"/>
  <c r="V75" i="12" s="1"/>
  <c r="U360" i="12"/>
  <c r="U257" i="12"/>
  <c r="S257" i="12"/>
  <c r="V257" i="12" s="1"/>
  <c r="U340" i="12"/>
  <c r="S340" i="12"/>
  <c r="V340" i="12" s="1"/>
  <c r="U235" i="12"/>
  <c r="S235" i="12"/>
  <c r="V235" i="12" s="1"/>
  <c r="U213" i="12"/>
  <c r="S213" i="12"/>
  <c r="V213" i="12" s="1"/>
  <c r="U25" i="12"/>
  <c r="S25" i="12"/>
  <c r="V25" i="12" s="1"/>
  <c r="U313" i="12"/>
  <c r="S313" i="12"/>
  <c r="V313" i="12" s="1"/>
  <c r="U282" i="12"/>
  <c r="S282" i="12"/>
  <c r="V282" i="12" s="1"/>
  <c r="U265" i="12"/>
  <c r="S265" i="12"/>
  <c r="V265" i="12" s="1"/>
  <c r="U57" i="12"/>
  <c r="S57" i="12"/>
  <c r="V57" i="12" s="1"/>
  <c r="U280" i="12"/>
  <c r="S280" i="12"/>
  <c r="V280" i="12" s="1"/>
  <c r="U113" i="12"/>
  <c r="S113" i="12"/>
  <c r="V113" i="12" s="1"/>
  <c r="U249" i="12"/>
  <c r="S249" i="12"/>
  <c r="V249" i="12" s="1"/>
  <c r="U145" i="12"/>
  <c r="S145" i="12"/>
  <c r="V145" i="12" s="1"/>
  <c r="U330" i="12"/>
  <c r="S330" i="12"/>
  <c r="V330" i="12" s="1"/>
  <c r="U255" i="12"/>
  <c r="S255" i="12"/>
  <c r="V255" i="12" s="1"/>
  <c r="U196" i="12"/>
  <c r="S196" i="12"/>
  <c r="V196" i="12" s="1"/>
  <c r="U267" i="12"/>
  <c r="S267" i="12"/>
  <c r="V267" i="12" s="1"/>
  <c r="U157" i="12"/>
  <c r="U34" i="12"/>
  <c r="S34" i="12"/>
  <c r="V34" i="12" s="1"/>
  <c r="U356" i="12"/>
  <c r="S356" i="12"/>
  <c r="V356" i="12" s="1"/>
  <c r="U365" i="12"/>
  <c r="S365" i="12"/>
  <c r="V365" i="12" s="1"/>
  <c r="U237" i="12"/>
  <c r="S237" i="12"/>
  <c r="V237" i="12" s="1"/>
  <c r="U10" i="12"/>
  <c r="S10" i="12"/>
  <c r="V10" i="12" s="1"/>
  <c r="U31" i="12"/>
  <c r="S31" i="12"/>
  <c r="V31" i="12" s="1"/>
  <c r="U9" i="12"/>
  <c r="S9" i="12"/>
  <c r="V9" i="12" s="1"/>
  <c r="U82" i="12"/>
  <c r="S82" i="12"/>
  <c r="V82" i="12" s="1"/>
  <c r="U358" i="12"/>
  <c r="S358" i="12"/>
  <c r="V358" i="12" s="1"/>
  <c r="U281" i="12"/>
  <c r="S281" i="12"/>
  <c r="V281" i="12" s="1"/>
  <c r="U199" i="12"/>
  <c r="U66" i="12"/>
  <c r="S66" i="12"/>
  <c r="V66" i="12" s="1"/>
  <c r="U367" i="12"/>
  <c r="S367" i="12"/>
  <c r="V367" i="12" s="1"/>
  <c r="U46" i="12"/>
  <c r="S46" i="12"/>
  <c r="V46" i="12" s="1"/>
  <c r="U186" i="12"/>
  <c r="S186" i="12"/>
  <c r="V186" i="12" s="1"/>
  <c r="U65" i="12"/>
  <c r="S65" i="12"/>
  <c r="V65" i="12" s="1"/>
  <c r="U56" i="12"/>
  <c r="S56" i="12"/>
  <c r="V56" i="12" s="1"/>
  <c r="U116" i="12"/>
  <c r="S116" i="12"/>
  <c r="V116" i="12" s="1"/>
  <c r="U68" i="12"/>
  <c r="S68" i="12"/>
  <c r="V68" i="12" s="1"/>
  <c r="U248" i="12"/>
  <c r="S248" i="12"/>
  <c r="V248" i="12" s="1"/>
  <c r="U156" i="12"/>
  <c r="S156" i="12"/>
  <c r="V156" i="12" s="1"/>
  <c r="U200" i="12"/>
  <c r="S200" i="12"/>
  <c r="V200" i="12" s="1"/>
  <c r="U341" i="12"/>
  <c r="S341" i="12"/>
  <c r="V341" i="12" s="1"/>
  <c r="U29" i="12"/>
  <c r="S29" i="12"/>
  <c r="V29" i="12" s="1"/>
  <c r="U7" i="12"/>
  <c r="S7" i="12"/>
  <c r="V7" i="12" s="1"/>
  <c r="U222" i="12"/>
  <c r="S222" i="12"/>
  <c r="V222" i="12" s="1"/>
  <c r="U363" i="12"/>
  <c r="S363" i="12"/>
  <c r="V363" i="12" s="1"/>
  <c r="U203" i="12"/>
  <c r="U168" i="12"/>
  <c r="S168" i="12"/>
  <c r="V168" i="12" s="1"/>
  <c r="U88" i="12"/>
  <c r="S88" i="12"/>
  <c r="V88" i="12" s="1"/>
  <c r="U80" i="12"/>
  <c r="S80" i="12"/>
  <c r="V80" i="12" s="1"/>
  <c r="U71" i="12"/>
  <c r="S71" i="12"/>
  <c r="V71" i="12" s="1"/>
  <c r="U119" i="12"/>
  <c r="S119" i="12"/>
  <c r="V119" i="12" s="1"/>
  <c r="U354" i="12"/>
  <c r="S354" i="12"/>
  <c r="V354" i="12" s="1"/>
  <c r="U208" i="12"/>
  <c r="S208" i="12"/>
  <c r="V208" i="12" s="1"/>
  <c r="U172" i="12"/>
  <c r="S172" i="12"/>
  <c r="V172" i="12" s="1"/>
  <c r="U136" i="12"/>
  <c r="S136" i="12"/>
  <c r="V136" i="12" s="1"/>
  <c r="U218" i="12"/>
  <c r="U133" i="12"/>
  <c r="S133" i="12"/>
  <c r="V133" i="12" s="1"/>
  <c r="U74" i="12"/>
  <c r="S74" i="12"/>
  <c r="V74" i="12" s="1"/>
  <c r="U285" i="12"/>
  <c r="U277" i="12"/>
  <c r="S277" i="12"/>
  <c r="V277" i="12" s="1"/>
  <c r="U272" i="12"/>
  <c r="S272" i="12"/>
  <c r="V272" i="12" s="1"/>
  <c r="U260" i="12"/>
  <c r="S260" i="12"/>
  <c r="V260" i="12" s="1"/>
  <c r="U302" i="12"/>
  <c r="S302" i="12"/>
  <c r="V302" i="12" s="1"/>
  <c r="U138" i="12"/>
  <c r="S138" i="12"/>
  <c r="V138" i="12" s="1"/>
  <c r="U125" i="12"/>
  <c r="S125" i="12"/>
  <c r="V125" i="12" s="1"/>
  <c r="U251" i="12"/>
  <c r="S251" i="12"/>
  <c r="V251" i="12" s="1"/>
  <c r="U99" i="12"/>
  <c r="S99" i="12"/>
  <c r="V99" i="12" s="1"/>
  <c r="U167" i="12"/>
  <c r="S167" i="12"/>
  <c r="V167" i="12" s="1"/>
  <c r="U220" i="12"/>
  <c r="S220" i="12"/>
  <c r="V220" i="12" s="1"/>
  <c r="U104" i="12"/>
  <c r="S104" i="12"/>
  <c r="V104" i="12" s="1"/>
  <c r="U98" i="12"/>
  <c r="S98" i="12"/>
  <c r="V98" i="12" s="1"/>
  <c r="U263" i="12"/>
  <c r="S263" i="12"/>
  <c r="V263" i="12" s="1"/>
  <c r="U100" i="12"/>
  <c r="S100" i="12"/>
  <c r="V100" i="12" s="1"/>
  <c r="U188" i="12"/>
  <c r="S188" i="12"/>
  <c r="V188" i="12" s="1"/>
  <c r="U343" i="12"/>
  <c r="S343" i="12"/>
  <c r="V343" i="12" s="1"/>
  <c r="U299" i="12"/>
  <c r="S299" i="12"/>
  <c r="V299" i="12" s="1"/>
  <c r="U89" i="12"/>
  <c r="S89" i="12"/>
  <c r="V89" i="12" s="1"/>
  <c r="U108" i="12"/>
  <c r="S108" i="12"/>
  <c r="V108" i="12" s="1"/>
  <c r="U141" i="12"/>
  <c r="S141" i="12"/>
  <c r="V141" i="12" s="1"/>
  <c r="U17" i="12"/>
  <c r="S17" i="12"/>
  <c r="V17" i="12" s="1"/>
  <c r="U252" i="12"/>
  <c r="S252" i="12"/>
  <c r="V252" i="12" s="1"/>
  <c r="U194" i="12"/>
  <c r="S194" i="12"/>
  <c r="V194" i="12" s="1"/>
  <c r="U201" i="12"/>
  <c r="S201" i="12"/>
  <c r="V201" i="12" s="1"/>
  <c r="U158" i="12"/>
  <c r="S158" i="12"/>
  <c r="V158" i="12" s="1"/>
  <c r="U11" i="12"/>
  <c r="U144" i="12"/>
  <c r="S144" i="12"/>
  <c r="V144" i="12" s="1"/>
  <c r="U327" i="12"/>
  <c r="U170" i="12"/>
  <c r="S170" i="12"/>
  <c r="V170" i="12" s="1"/>
  <c r="U45" i="12"/>
  <c r="S45" i="12"/>
  <c r="V45" i="12" s="1"/>
  <c r="U61" i="12"/>
  <c r="S61" i="12"/>
  <c r="V61" i="12" s="1"/>
  <c r="U238" i="12"/>
  <c r="S238" i="12"/>
  <c r="V238" i="12" s="1"/>
  <c r="U324" i="12"/>
  <c r="S324" i="12"/>
  <c r="V324" i="12" s="1"/>
  <c r="U284" i="12"/>
  <c r="S284" i="12"/>
  <c r="V284" i="12" s="1"/>
  <c r="U83" i="12"/>
  <c r="S83" i="12"/>
  <c r="V83" i="12" s="1"/>
  <c r="U305" i="12"/>
  <c r="S305" i="12"/>
  <c r="V305" i="12" s="1"/>
  <c r="U130" i="12"/>
  <c r="S130" i="12"/>
  <c r="V130" i="12" s="1"/>
  <c r="U229" i="12"/>
  <c r="S229" i="12"/>
  <c r="V229" i="12" s="1"/>
  <c r="U301" i="12"/>
  <c r="S301" i="12"/>
  <c r="V301" i="12" s="1"/>
  <c r="U81" i="12"/>
  <c r="S81" i="12"/>
  <c r="V81" i="12" s="1"/>
  <c r="U321" i="12"/>
  <c r="S321" i="12"/>
  <c r="V321" i="12" s="1"/>
  <c r="U326" i="12"/>
  <c r="S326" i="12"/>
  <c r="V326" i="12" s="1"/>
  <c r="U217" i="12"/>
  <c r="S217" i="12"/>
  <c r="V217" i="12" s="1"/>
  <c r="U176" i="12"/>
  <c r="S176" i="12"/>
  <c r="V176" i="12" s="1"/>
  <c r="U223" i="12"/>
  <c r="S223" i="12"/>
  <c r="V223" i="12" s="1"/>
  <c r="U336" i="12"/>
  <c r="S336" i="12"/>
  <c r="V336" i="12" s="1"/>
  <c r="U131" i="12"/>
  <c r="S131" i="12"/>
  <c r="V131" i="12" s="1"/>
  <c r="U268" i="12"/>
  <c r="U225" i="12"/>
  <c r="S225" i="12"/>
  <c r="V225" i="12" s="1"/>
  <c r="U107" i="12"/>
  <c r="S107" i="12"/>
  <c r="V107" i="12" s="1"/>
  <c r="U361" i="12"/>
  <c r="S361" i="12"/>
  <c r="V361" i="12" s="1"/>
  <c r="U278" i="12"/>
  <c r="U123" i="12"/>
  <c r="S123" i="12"/>
  <c r="V123" i="12" s="1"/>
  <c r="U352" i="12"/>
  <c r="S352" i="12"/>
  <c r="V352" i="12" s="1"/>
  <c r="U338" i="12"/>
  <c r="S338" i="12"/>
  <c r="V338" i="12" s="1"/>
  <c r="U259" i="12"/>
  <c r="S259" i="12"/>
  <c r="V259" i="12" s="1"/>
  <c r="U298" i="12"/>
  <c r="S298" i="12"/>
  <c r="V298" i="12" s="1"/>
  <c r="U193" i="12"/>
  <c r="U115" i="12"/>
  <c r="S115" i="12"/>
  <c r="V115" i="12" s="1"/>
  <c r="U126" i="12"/>
  <c r="S126" i="12"/>
  <c r="V126" i="12" s="1"/>
  <c r="U253" i="12"/>
  <c r="S253" i="12"/>
  <c r="V253" i="12" s="1"/>
  <c r="U38" i="12"/>
  <c r="S38" i="12"/>
  <c r="V38" i="12" s="1"/>
  <c r="U96" i="12"/>
  <c r="S96" i="12"/>
  <c r="V96" i="12" s="1"/>
  <c r="U283" i="12"/>
  <c r="S283" i="12"/>
  <c r="V283" i="12" s="1"/>
  <c r="U195" i="12"/>
  <c r="S195" i="12"/>
  <c r="V195" i="12" s="1"/>
  <c r="U140" i="12"/>
  <c r="S140" i="12"/>
  <c r="V140" i="12" s="1"/>
  <c r="U112" i="12"/>
  <c r="S112" i="12"/>
  <c r="V112" i="12" s="1"/>
  <c r="U212" i="12"/>
  <c r="S212" i="12"/>
  <c r="V212" i="12" s="1"/>
  <c r="U335" i="12"/>
  <c r="S335" i="12"/>
  <c r="V335" i="12" s="1"/>
  <c r="U181" i="12"/>
  <c r="S181" i="12"/>
  <c r="V181" i="12" s="1"/>
  <c r="U97" i="12"/>
  <c r="S97" i="12"/>
  <c r="V97" i="12" s="1"/>
  <c r="U226" i="12"/>
  <c r="S226" i="12"/>
  <c r="V226" i="12" s="1"/>
  <c r="U219" i="12"/>
  <c r="S219" i="12"/>
  <c r="V219" i="12" s="1"/>
  <c r="U22" i="12"/>
  <c r="S22" i="12"/>
  <c r="V22" i="12" s="1"/>
  <c r="U308" i="12"/>
  <c r="S308" i="12"/>
  <c r="V308" i="12" s="1"/>
  <c r="U184" i="12"/>
  <c r="S184" i="12"/>
  <c r="V184" i="12" s="1"/>
  <c r="U205" i="12"/>
  <c r="S205" i="12"/>
  <c r="V205" i="12" s="1"/>
  <c r="U359" i="12"/>
  <c r="S359" i="12"/>
  <c r="V359" i="12" s="1"/>
  <c r="U163" i="12"/>
  <c r="S163" i="12"/>
  <c r="V163" i="12" s="1"/>
  <c r="U39" i="12"/>
  <c r="S39" i="12"/>
  <c r="V39" i="12" s="1"/>
  <c r="U296" i="12"/>
  <c r="S296" i="12"/>
  <c r="V296" i="12" s="1"/>
  <c r="U216" i="12"/>
  <c r="S216" i="12"/>
  <c r="V216" i="12" s="1"/>
  <c r="U245" i="12"/>
  <c r="S245" i="12"/>
  <c r="V245" i="12" s="1"/>
  <c r="U180" i="12"/>
  <c r="S180" i="12"/>
  <c r="V180" i="12" s="1"/>
  <c r="U228" i="12"/>
  <c r="U53" i="12"/>
  <c r="S53" i="12"/>
  <c r="V53" i="12" s="1"/>
  <c r="U159" i="12"/>
  <c r="U132" i="12"/>
  <c r="U37" i="12"/>
  <c r="U72" i="12"/>
  <c r="S72" i="12"/>
  <c r="V72" i="12" s="1"/>
  <c r="E9" i="12"/>
  <c r="C9" i="12"/>
  <c r="F9" i="12" s="1"/>
  <c r="E13" i="12"/>
  <c r="C13" i="12"/>
  <c r="F13" i="12" s="1"/>
  <c r="E8" i="12"/>
  <c r="C8" i="12"/>
  <c r="F8" i="12" s="1"/>
  <c r="E5" i="12"/>
  <c r="C5" i="12"/>
  <c r="F5" i="12" s="1"/>
  <c r="E11" i="12"/>
  <c r="C11" i="12"/>
  <c r="F11" i="12" s="1"/>
  <c r="E7" i="12"/>
  <c r="C7" i="12"/>
  <c r="F7" i="12" s="1"/>
  <c r="E16" i="12"/>
  <c r="C16" i="12"/>
  <c r="F16" i="12" s="1"/>
  <c r="E12" i="12"/>
  <c r="C12" i="12"/>
  <c r="F12" i="12" s="1"/>
  <c r="E6" i="12"/>
  <c r="C6" i="12"/>
  <c r="F6" i="12" s="1"/>
  <c r="E10" i="12"/>
  <c r="C10" i="12"/>
  <c r="F10" i="12" s="1"/>
  <c r="E14" i="12"/>
  <c r="C14" i="12"/>
  <c r="F14" i="12" s="1"/>
  <c r="R7" i="15" l="1"/>
  <c r="S7" i="15" s="1"/>
  <c r="R29" i="15"/>
  <c r="R51" i="15"/>
  <c r="S51" i="15" s="1"/>
  <c r="R73" i="15"/>
  <c r="S73" i="15" s="1"/>
  <c r="R95" i="15"/>
  <c r="S95" i="15" s="1"/>
  <c r="R117" i="15"/>
  <c r="S117" i="15" s="1"/>
  <c r="R139" i="15"/>
  <c r="S139" i="15" s="1"/>
  <c r="R161" i="15"/>
  <c r="S161" i="15" s="1"/>
  <c r="R183" i="15"/>
  <c r="S183" i="15" s="1"/>
  <c r="R205" i="15"/>
  <c r="S205" i="15" s="1"/>
  <c r="R227" i="15"/>
  <c r="S227" i="15" s="1"/>
  <c r="R249" i="15"/>
  <c r="S249" i="15" s="1"/>
  <c r="R271" i="15"/>
  <c r="S271" i="15" s="1"/>
  <c r="R293" i="15"/>
  <c r="S293" i="15" s="1"/>
  <c r="R315" i="15"/>
  <c r="S315" i="15" s="1"/>
  <c r="R337" i="15"/>
  <c r="S337" i="15" s="1"/>
  <c r="R359" i="15"/>
  <c r="S359" i="15" s="1"/>
  <c r="E15" i="15"/>
  <c r="R10" i="15"/>
  <c r="S10" i="15" s="1"/>
  <c r="R32" i="15"/>
  <c r="S32" i="15" s="1"/>
  <c r="R54" i="15"/>
  <c r="S54" i="15" s="1"/>
  <c r="R76" i="15"/>
  <c r="S76" i="15" s="1"/>
  <c r="R98" i="15"/>
  <c r="S98" i="15" s="1"/>
  <c r="R120" i="15"/>
  <c r="S120" i="15" s="1"/>
  <c r="R142" i="15"/>
  <c r="S142" i="15" s="1"/>
  <c r="R164" i="15"/>
  <c r="S164" i="15" s="1"/>
  <c r="R186" i="15"/>
  <c r="S186" i="15" s="1"/>
  <c r="R208" i="15"/>
  <c r="S208" i="15" s="1"/>
  <c r="R230" i="15"/>
  <c r="S230" i="15" s="1"/>
  <c r="R252" i="15"/>
  <c r="S252" i="15" s="1"/>
  <c r="R274" i="15"/>
  <c r="S274" i="15" s="1"/>
  <c r="R296" i="15"/>
  <c r="S296" i="15" s="1"/>
  <c r="R318" i="15"/>
  <c r="S318" i="15" s="1"/>
  <c r="R340" i="15"/>
  <c r="S340" i="15" s="1"/>
  <c r="R362" i="15"/>
  <c r="S362" i="15" s="1"/>
  <c r="R81" i="15"/>
  <c r="S81" i="15" s="1"/>
  <c r="R8" i="15"/>
  <c r="S8" i="15" s="1"/>
  <c r="R30" i="15"/>
  <c r="S30" i="15" s="1"/>
  <c r="R52" i="15"/>
  <c r="S52" i="15" s="1"/>
  <c r="R74" i="15"/>
  <c r="S74" i="15" s="1"/>
  <c r="R96" i="15"/>
  <c r="S96" i="15" s="1"/>
  <c r="R118" i="15"/>
  <c r="S118" i="15" s="1"/>
  <c r="R140" i="15"/>
  <c r="S140" i="15" s="1"/>
  <c r="R162" i="15"/>
  <c r="S162" i="15" s="1"/>
  <c r="R184" i="15"/>
  <c r="S184" i="15" s="1"/>
  <c r="R206" i="15"/>
  <c r="S206" i="15" s="1"/>
  <c r="R228" i="15"/>
  <c r="S228" i="15" s="1"/>
  <c r="R250" i="15"/>
  <c r="S250" i="15" s="1"/>
  <c r="R272" i="15"/>
  <c r="S272" i="15" s="1"/>
  <c r="R294" i="15"/>
  <c r="S294" i="15" s="1"/>
  <c r="R316" i="15"/>
  <c r="S316" i="15" s="1"/>
  <c r="R338" i="15"/>
  <c r="S338" i="15" s="1"/>
  <c r="R360" i="15"/>
  <c r="S360" i="15" s="1"/>
  <c r="E16" i="15"/>
  <c r="R9" i="15"/>
  <c r="S9" i="15" s="1"/>
  <c r="R31" i="15"/>
  <c r="S31" i="15" s="1"/>
  <c r="R53" i="15"/>
  <c r="S53" i="15" s="1"/>
  <c r="R75" i="15"/>
  <c r="S75" i="15" s="1"/>
  <c r="R97" i="15"/>
  <c r="S97" i="15" s="1"/>
  <c r="R119" i="15"/>
  <c r="S119" i="15" s="1"/>
  <c r="R141" i="15"/>
  <c r="S141" i="15" s="1"/>
  <c r="R163" i="15"/>
  <c r="S163" i="15" s="1"/>
  <c r="R185" i="15"/>
  <c r="S185" i="15" s="1"/>
  <c r="R207" i="15"/>
  <c r="S207" i="15" s="1"/>
  <c r="R229" i="15"/>
  <c r="S229" i="15" s="1"/>
  <c r="R251" i="15"/>
  <c r="S251" i="15" s="1"/>
  <c r="R273" i="15"/>
  <c r="S273" i="15" s="1"/>
  <c r="R295" i="15"/>
  <c r="S295" i="15" s="1"/>
  <c r="R317" i="15"/>
  <c r="S317" i="15" s="1"/>
  <c r="R339" i="15"/>
  <c r="S339" i="15" s="1"/>
  <c r="R361" i="15"/>
  <c r="S361" i="15" s="1"/>
  <c r="E5" i="15"/>
  <c r="R11" i="15"/>
  <c r="S11" i="15" s="1"/>
  <c r="R33" i="15"/>
  <c r="S33" i="15" s="1"/>
  <c r="R55" i="15"/>
  <c r="S55" i="15" s="1"/>
  <c r="R77" i="15"/>
  <c r="S77" i="15" s="1"/>
  <c r="R99" i="15"/>
  <c r="S99" i="15" s="1"/>
  <c r="R121" i="15"/>
  <c r="S121" i="15" s="1"/>
  <c r="R143" i="15"/>
  <c r="S143" i="15" s="1"/>
  <c r="R165" i="15"/>
  <c r="S165" i="15" s="1"/>
  <c r="R187" i="15"/>
  <c r="S187" i="15" s="1"/>
  <c r="R209" i="15"/>
  <c r="S209" i="15" s="1"/>
  <c r="R231" i="15"/>
  <c r="S231" i="15" s="1"/>
  <c r="R253" i="15"/>
  <c r="S253" i="15" s="1"/>
  <c r="R275" i="15"/>
  <c r="S275" i="15" s="1"/>
  <c r="R297" i="15"/>
  <c r="S297" i="15" s="1"/>
  <c r="R319" i="15"/>
  <c r="S319" i="15" s="1"/>
  <c r="R341" i="15"/>
  <c r="S341" i="15" s="1"/>
  <c r="R363" i="15"/>
  <c r="S363" i="15" s="1"/>
  <c r="R12" i="15"/>
  <c r="S12" i="15" s="1"/>
  <c r="R34" i="15"/>
  <c r="S34" i="15" s="1"/>
  <c r="R56" i="15"/>
  <c r="S56" i="15" s="1"/>
  <c r="R78" i="15"/>
  <c r="S78" i="15" s="1"/>
  <c r="R100" i="15"/>
  <c r="S100" i="15" s="1"/>
  <c r="R122" i="15"/>
  <c r="S122" i="15" s="1"/>
  <c r="R144" i="15"/>
  <c r="S144" i="15" s="1"/>
  <c r="R166" i="15"/>
  <c r="S166" i="15" s="1"/>
  <c r="R188" i="15"/>
  <c r="S188" i="15" s="1"/>
  <c r="R210" i="15"/>
  <c r="S210" i="15" s="1"/>
  <c r="R232" i="15"/>
  <c r="S232" i="15" s="1"/>
  <c r="R254" i="15"/>
  <c r="S254" i="15" s="1"/>
  <c r="R276" i="15"/>
  <c r="S276" i="15" s="1"/>
  <c r="R298" i="15"/>
  <c r="S298" i="15" s="1"/>
  <c r="R320" i="15"/>
  <c r="S320" i="15" s="1"/>
  <c r="R342" i="15"/>
  <c r="S342" i="15" s="1"/>
  <c r="R364" i="15"/>
  <c r="S364" i="15" s="1"/>
  <c r="R13" i="15"/>
  <c r="S13" i="15" s="1"/>
  <c r="R35" i="15"/>
  <c r="S35" i="15" s="1"/>
  <c r="R57" i="15"/>
  <c r="S57" i="15" s="1"/>
  <c r="R79" i="15"/>
  <c r="S79" i="15" s="1"/>
  <c r="R101" i="15"/>
  <c r="S101" i="15" s="1"/>
  <c r="R123" i="15"/>
  <c r="S123" i="15" s="1"/>
  <c r="R145" i="15"/>
  <c r="S145" i="15" s="1"/>
  <c r="R167" i="15"/>
  <c r="S167" i="15" s="1"/>
  <c r="R189" i="15"/>
  <c r="S189" i="15" s="1"/>
  <c r="R211" i="15"/>
  <c r="S211" i="15" s="1"/>
  <c r="R233" i="15"/>
  <c r="S233" i="15" s="1"/>
  <c r="R255" i="15"/>
  <c r="S255" i="15" s="1"/>
  <c r="R277" i="15"/>
  <c r="S277" i="15" s="1"/>
  <c r="R299" i="15"/>
  <c r="S299" i="15" s="1"/>
  <c r="R321" i="15"/>
  <c r="S321" i="15" s="1"/>
  <c r="R343" i="15"/>
  <c r="S343" i="15" s="1"/>
  <c r="R365" i="15"/>
  <c r="S365" i="15" s="1"/>
  <c r="R14" i="15"/>
  <c r="S14" i="15" s="1"/>
  <c r="R36" i="15"/>
  <c r="S36" i="15" s="1"/>
  <c r="R58" i="15"/>
  <c r="S58" i="15" s="1"/>
  <c r="R80" i="15"/>
  <c r="S80" i="15" s="1"/>
  <c r="R102" i="15"/>
  <c r="S102" i="15" s="1"/>
  <c r="R124" i="15"/>
  <c r="S124" i="15" s="1"/>
  <c r="R146" i="15"/>
  <c r="S146" i="15" s="1"/>
  <c r="R168" i="15"/>
  <c r="S168" i="15" s="1"/>
  <c r="R190" i="15"/>
  <c r="S190" i="15" s="1"/>
  <c r="R212" i="15"/>
  <c r="S212" i="15" s="1"/>
  <c r="R234" i="15"/>
  <c r="S234" i="15" s="1"/>
  <c r="R256" i="15"/>
  <c r="S256" i="15" s="1"/>
  <c r="R278" i="15"/>
  <c r="S278" i="15" s="1"/>
  <c r="R300" i="15"/>
  <c r="S300" i="15" s="1"/>
  <c r="R322" i="15"/>
  <c r="S322" i="15" s="1"/>
  <c r="R344" i="15"/>
  <c r="S344" i="15" s="1"/>
  <c r="R366" i="15"/>
  <c r="S366" i="15" s="1"/>
  <c r="R15" i="15"/>
  <c r="S15" i="15" s="1"/>
  <c r="R103" i="15"/>
  <c r="S103" i="15" s="1"/>
  <c r="R125" i="15"/>
  <c r="S125" i="15" s="1"/>
  <c r="R147" i="15"/>
  <c r="S147" i="15" s="1"/>
  <c r="R169" i="15"/>
  <c r="S169" i="15" s="1"/>
  <c r="R191" i="15"/>
  <c r="S191" i="15" s="1"/>
  <c r="R213" i="15"/>
  <c r="S213" i="15" s="1"/>
  <c r="R235" i="15"/>
  <c r="S235" i="15" s="1"/>
  <c r="R257" i="15"/>
  <c r="S257" i="15" s="1"/>
  <c r="R279" i="15"/>
  <c r="S279" i="15" s="1"/>
  <c r="R301" i="15"/>
  <c r="S301" i="15" s="1"/>
  <c r="R323" i="15"/>
  <c r="S323" i="15" s="1"/>
  <c r="R345" i="15"/>
  <c r="S345" i="15" s="1"/>
  <c r="R367" i="15"/>
  <c r="S367" i="15" s="1"/>
  <c r="R16" i="15"/>
  <c r="S16" i="15" s="1"/>
  <c r="R38" i="15"/>
  <c r="S38" i="15" s="1"/>
  <c r="R60" i="15"/>
  <c r="S60" i="15" s="1"/>
  <c r="R17" i="15"/>
  <c r="S17" i="15" s="1"/>
  <c r="R39" i="15"/>
  <c r="S39" i="15" s="1"/>
  <c r="R61" i="15"/>
  <c r="S61" i="15" s="1"/>
  <c r="R83" i="15"/>
  <c r="S83" i="15" s="1"/>
  <c r="R105" i="15"/>
  <c r="S105" i="15" s="1"/>
  <c r="R127" i="15"/>
  <c r="S127" i="15" s="1"/>
  <c r="R149" i="15"/>
  <c r="S149" i="15" s="1"/>
  <c r="R171" i="15"/>
  <c r="S171" i="15" s="1"/>
  <c r="R193" i="15"/>
  <c r="S193" i="15" s="1"/>
  <c r="R215" i="15"/>
  <c r="S215" i="15" s="1"/>
  <c r="R237" i="15"/>
  <c r="S237" i="15" s="1"/>
  <c r="R259" i="15"/>
  <c r="S259" i="15" s="1"/>
  <c r="R281" i="15"/>
  <c r="S281" i="15" s="1"/>
  <c r="R303" i="15"/>
  <c r="S303" i="15" s="1"/>
  <c r="R325" i="15"/>
  <c r="S325" i="15" s="1"/>
  <c r="R347" i="15"/>
  <c r="S347" i="15" s="1"/>
  <c r="R369" i="15"/>
  <c r="S369" i="15" s="1"/>
  <c r="R19" i="15"/>
  <c r="S19" i="15" s="1"/>
  <c r="R59" i="15"/>
  <c r="S59" i="15" s="1"/>
  <c r="R93" i="15"/>
  <c r="S93" i="15" s="1"/>
  <c r="R135" i="15"/>
  <c r="S135" i="15" s="1"/>
  <c r="R177" i="15"/>
  <c r="S177" i="15" s="1"/>
  <c r="R219" i="15"/>
  <c r="S219" i="15" s="1"/>
  <c r="R261" i="15"/>
  <c r="S261" i="15" s="1"/>
  <c r="R302" i="15"/>
  <c r="S302" i="15" s="1"/>
  <c r="R335" i="15"/>
  <c r="S335" i="15" s="1"/>
  <c r="E11" i="15"/>
  <c r="R63" i="15"/>
  <c r="S63" i="15" s="1"/>
  <c r="R20" i="15"/>
  <c r="S20" i="15" s="1"/>
  <c r="R62" i="15"/>
  <c r="S62" i="15" s="1"/>
  <c r="R94" i="15"/>
  <c r="S94" i="15" s="1"/>
  <c r="R136" i="15"/>
  <c r="S136" i="15" s="1"/>
  <c r="R178" i="15"/>
  <c r="S178" i="15" s="1"/>
  <c r="R220" i="15"/>
  <c r="S220" i="15" s="1"/>
  <c r="R262" i="15"/>
  <c r="S262" i="15" s="1"/>
  <c r="R304" i="15"/>
  <c r="S304" i="15" s="1"/>
  <c r="R336" i="15"/>
  <c r="S336" i="15" s="1"/>
  <c r="E12" i="15"/>
  <c r="R21" i="15"/>
  <c r="S21" i="15" s="1"/>
  <c r="R104" i="15"/>
  <c r="S104" i="15" s="1"/>
  <c r="R137" i="15"/>
  <c r="S137" i="15" s="1"/>
  <c r="R179" i="15"/>
  <c r="S179" i="15" s="1"/>
  <c r="R221" i="15"/>
  <c r="S221" i="15" s="1"/>
  <c r="R263" i="15"/>
  <c r="S263" i="15" s="1"/>
  <c r="R305" i="15"/>
  <c r="S305" i="15" s="1"/>
  <c r="R346" i="15"/>
  <c r="S346" i="15" s="1"/>
  <c r="E13" i="15"/>
  <c r="R22" i="15"/>
  <c r="S22" i="15" s="1"/>
  <c r="R64" i="15"/>
  <c r="S64" i="15" s="1"/>
  <c r="R106" i="15"/>
  <c r="S106" i="15" s="1"/>
  <c r="R138" i="15"/>
  <c r="S138" i="15" s="1"/>
  <c r="R180" i="15"/>
  <c r="S180" i="15" s="1"/>
  <c r="R222" i="15"/>
  <c r="S222" i="15" s="1"/>
  <c r="R264" i="15"/>
  <c r="S264" i="15" s="1"/>
  <c r="R306" i="15"/>
  <c r="S306" i="15" s="1"/>
  <c r="R348" i="15"/>
  <c r="S348" i="15" s="1"/>
  <c r="E14" i="15"/>
  <c r="R23" i="15"/>
  <c r="S23" i="15" s="1"/>
  <c r="R65" i="15"/>
  <c r="S65" i="15" s="1"/>
  <c r="R107" i="15"/>
  <c r="S107" i="15" s="1"/>
  <c r="R148" i="15"/>
  <c r="S148" i="15" s="1"/>
  <c r="R181" i="15"/>
  <c r="S181" i="15" s="1"/>
  <c r="R223" i="15"/>
  <c r="S223" i="15" s="1"/>
  <c r="R265" i="15"/>
  <c r="S265" i="15" s="1"/>
  <c r="R307" i="15"/>
  <c r="S307" i="15" s="1"/>
  <c r="R349" i="15"/>
  <c r="S349" i="15" s="1"/>
  <c r="R24" i="15"/>
  <c r="S24" i="15" s="1"/>
  <c r="R66" i="15"/>
  <c r="S66" i="15" s="1"/>
  <c r="R108" i="15"/>
  <c r="S108" i="15" s="1"/>
  <c r="R150" i="15"/>
  <c r="S150" i="15" s="1"/>
  <c r="R182" i="15"/>
  <c r="S182" i="15" s="1"/>
  <c r="R224" i="15"/>
  <c r="S224" i="15" s="1"/>
  <c r="R266" i="15"/>
  <c r="S266" i="15" s="1"/>
  <c r="R308" i="15"/>
  <c r="S308" i="15" s="1"/>
  <c r="R350" i="15"/>
  <c r="S350" i="15" s="1"/>
  <c r="R25" i="15"/>
  <c r="S25" i="15" s="1"/>
  <c r="R67" i="15"/>
  <c r="S67" i="15" s="1"/>
  <c r="R109" i="15"/>
  <c r="S109" i="15" s="1"/>
  <c r="R151" i="15"/>
  <c r="S151" i="15" s="1"/>
  <c r="R192" i="15"/>
  <c r="S192" i="15" s="1"/>
  <c r="R225" i="15"/>
  <c r="S225" i="15" s="1"/>
  <c r="R267" i="15"/>
  <c r="S267" i="15" s="1"/>
  <c r="R309" i="15"/>
  <c r="S309" i="15" s="1"/>
  <c r="R351" i="15"/>
  <c r="S351" i="15" s="1"/>
  <c r="R82" i="15"/>
  <c r="S82" i="15" s="1"/>
  <c r="R85" i="15"/>
  <c r="S85" i="15" s="1"/>
  <c r="R26" i="15"/>
  <c r="S26" i="15" s="1"/>
  <c r="R68" i="15"/>
  <c r="S68" i="15" s="1"/>
  <c r="R110" i="15"/>
  <c r="S110" i="15" s="1"/>
  <c r="R152" i="15"/>
  <c r="S152" i="15" s="1"/>
  <c r="R194" i="15"/>
  <c r="S194" i="15" s="1"/>
  <c r="R226" i="15"/>
  <c r="S226" i="15" s="1"/>
  <c r="R268" i="15"/>
  <c r="S268" i="15" s="1"/>
  <c r="R310" i="15"/>
  <c r="S310" i="15" s="1"/>
  <c r="R352" i="15"/>
  <c r="S352" i="15" s="1"/>
  <c r="R27" i="15"/>
  <c r="S27" i="15" s="1"/>
  <c r="R69" i="15"/>
  <c r="S69" i="15" s="1"/>
  <c r="R111" i="15"/>
  <c r="S111" i="15" s="1"/>
  <c r="R153" i="15"/>
  <c r="S153" i="15" s="1"/>
  <c r="R195" i="15"/>
  <c r="S195" i="15" s="1"/>
  <c r="R236" i="15"/>
  <c r="S236" i="15" s="1"/>
  <c r="R269" i="15"/>
  <c r="S269" i="15" s="1"/>
  <c r="R311" i="15"/>
  <c r="S311" i="15" s="1"/>
  <c r="R353" i="15"/>
  <c r="S353" i="15" s="1"/>
  <c r="R28" i="15"/>
  <c r="S28" i="15" s="1"/>
  <c r="R70" i="15"/>
  <c r="S70" i="15" s="1"/>
  <c r="R112" i="15"/>
  <c r="S112" i="15" s="1"/>
  <c r="R154" i="15"/>
  <c r="S154" i="15" s="1"/>
  <c r="R196" i="15"/>
  <c r="S196" i="15" s="1"/>
  <c r="R238" i="15"/>
  <c r="S238" i="15" s="1"/>
  <c r="R270" i="15"/>
  <c r="S270" i="15" s="1"/>
  <c r="R312" i="15"/>
  <c r="S312" i="15" s="1"/>
  <c r="R354" i="15"/>
  <c r="S354" i="15" s="1"/>
  <c r="R37" i="15"/>
  <c r="S37" i="15" s="1"/>
  <c r="R71" i="15"/>
  <c r="S71" i="15" s="1"/>
  <c r="R113" i="15"/>
  <c r="S113" i="15" s="1"/>
  <c r="R155" i="15"/>
  <c r="S155" i="15" s="1"/>
  <c r="R197" i="15"/>
  <c r="S197" i="15" s="1"/>
  <c r="R239" i="15"/>
  <c r="S239" i="15" s="1"/>
  <c r="R280" i="15"/>
  <c r="S280" i="15" s="1"/>
  <c r="R313" i="15"/>
  <c r="S313" i="15" s="1"/>
  <c r="R355" i="15"/>
  <c r="S355" i="15" s="1"/>
  <c r="R40" i="15"/>
  <c r="S40" i="15" s="1"/>
  <c r="R72" i="15"/>
  <c r="S72" i="15" s="1"/>
  <c r="R114" i="15"/>
  <c r="S114" i="15" s="1"/>
  <c r="R156" i="15"/>
  <c r="S156" i="15" s="1"/>
  <c r="R198" i="15"/>
  <c r="S198" i="15" s="1"/>
  <c r="R240" i="15"/>
  <c r="S240" i="15" s="1"/>
  <c r="R282" i="15"/>
  <c r="S282" i="15" s="1"/>
  <c r="R314" i="15"/>
  <c r="S314" i="15" s="1"/>
  <c r="R356" i="15"/>
  <c r="S356" i="15" s="1"/>
  <c r="R41" i="15"/>
  <c r="S41" i="15" s="1"/>
  <c r="R115" i="15"/>
  <c r="S115" i="15" s="1"/>
  <c r="R157" i="15"/>
  <c r="S157" i="15" s="1"/>
  <c r="R199" i="15"/>
  <c r="S199" i="15" s="1"/>
  <c r="R241" i="15"/>
  <c r="S241" i="15" s="1"/>
  <c r="R283" i="15"/>
  <c r="S283" i="15" s="1"/>
  <c r="R324" i="15"/>
  <c r="S324" i="15" s="1"/>
  <c r="R357" i="15"/>
  <c r="S357" i="15" s="1"/>
  <c r="R42" i="15"/>
  <c r="S42" i="15" s="1"/>
  <c r="R116" i="15"/>
  <c r="S116" i="15" s="1"/>
  <c r="R158" i="15"/>
  <c r="S158" i="15" s="1"/>
  <c r="R200" i="15"/>
  <c r="S200" i="15" s="1"/>
  <c r="R242" i="15"/>
  <c r="S242" i="15" s="1"/>
  <c r="R284" i="15"/>
  <c r="S284" i="15" s="1"/>
  <c r="R326" i="15"/>
  <c r="S326" i="15" s="1"/>
  <c r="R358" i="15"/>
  <c r="S358" i="15" s="1"/>
  <c r="R43" i="15"/>
  <c r="S43" i="15" s="1"/>
  <c r="R126" i="15"/>
  <c r="S126" i="15" s="1"/>
  <c r="R159" i="15"/>
  <c r="S159" i="15" s="1"/>
  <c r="R201" i="15"/>
  <c r="S201" i="15" s="1"/>
  <c r="R243" i="15"/>
  <c r="S243" i="15" s="1"/>
  <c r="R285" i="15"/>
  <c r="S285" i="15" s="1"/>
  <c r="R327" i="15"/>
  <c r="S327" i="15" s="1"/>
  <c r="R368" i="15"/>
  <c r="S368" i="15" s="1"/>
  <c r="R44" i="15"/>
  <c r="S44" i="15" s="1"/>
  <c r="R86" i="15"/>
  <c r="S86" i="15" s="1"/>
  <c r="R128" i="15"/>
  <c r="S128" i="15" s="1"/>
  <c r="R160" i="15"/>
  <c r="S160" i="15" s="1"/>
  <c r="R202" i="15"/>
  <c r="S202" i="15" s="1"/>
  <c r="R244" i="15"/>
  <c r="S244" i="15" s="1"/>
  <c r="R286" i="15"/>
  <c r="S286" i="15" s="1"/>
  <c r="R328" i="15"/>
  <c r="S328" i="15" s="1"/>
  <c r="R370" i="15"/>
  <c r="S370" i="15" s="1"/>
  <c r="R45" i="15"/>
  <c r="S45" i="15" s="1"/>
  <c r="R129" i="15"/>
  <c r="S129" i="15" s="1"/>
  <c r="R170" i="15"/>
  <c r="S170" i="15" s="1"/>
  <c r="R203" i="15"/>
  <c r="S203" i="15" s="1"/>
  <c r="R245" i="15"/>
  <c r="S245" i="15" s="1"/>
  <c r="R287" i="15"/>
  <c r="S287" i="15" s="1"/>
  <c r="R329" i="15"/>
  <c r="S329" i="15" s="1"/>
  <c r="R84" i="15"/>
  <c r="S84" i="15" s="1"/>
  <c r="R6" i="15"/>
  <c r="S6" i="15" s="1"/>
  <c r="R176" i="15"/>
  <c r="S176" i="15" s="1"/>
  <c r="E6" i="15"/>
  <c r="R214" i="15"/>
  <c r="S214" i="15" s="1"/>
  <c r="R18" i="15"/>
  <c r="S18" i="15" s="1"/>
  <c r="R204" i="15"/>
  <c r="S204" i="15" s="1"/>
  <c r="E7" i="15"/>
  <c r="R46" i="15"/>
  <c r="S46" i="15" s="1"/>
  <c r="E8" i="15"/>
  <c r="R47" i="15"/>
  <c r="S47" i="15" s="1"/>
  <c r="R216" i="15"/>
  <c r="S216" i="15" s="1"/>
  <c r="E9" i="15"/>
  <c r="R332" i="15"/>
  <c r="S332" i="15" s="1"/>
  <c r="R48" i="15"/>
  <c r="S48" i="15" s="1"/>
  <c r="R217" i="15"/>
  <c r="S217" i="15" s="1"/>
  <c r="E10" i="15"/>
  <c r="R49" i="15"/>
  <c r="S49" i="15" s="1"/>
  <c r="R218" i="15"/>
  <c r="S218" i="15" s="1"/>
  <c r="R50" i="15"/>
  <c r="S50" i="15" s="1"/>
  <c r="R246" i="15"/>
  <c r="S246" i="15" s="1"/>
  <c r="R87" i="15"/>
  <c r="S87" i="15" s="1"/>
  <c r="R247" i="15"/>
  <c r="S247" i="15" s="1"/>
  <c r="R88" i="15"/>
  <c r="S88" i="15" s="1"/>
  <c r="R248" i="15"/>
  <c r="S248" i="15" s="1"/>
  <c r="R292" i="15"/>
  <c r="S292" i="15" s="1"/>
  <c r="R331" i="15"/>
  <c r="S331" i="15" s="1"/>
  <c r="R333" i="15"/>
  <c r="S333" i="15" s="1"/>
  <c r="R175" i="15"/>
  <c r="S175" i="15" s="1"/>
  <c r="R5" i="15"/>
  <c r="S5" i="15" s="1"/>
  <c r="R89" i="15"/>
  <c r="S89" i="15" s="1"/>
  <c r="R258" i="15"/>
  <c r="S258" i="15" s="1"/>
  <c r="R90" i="15"/>
  <c r="S90" i="15" s="1"/>
  <c r="R260" i="15"/>
  <c r="S260" i="15" s="1"/>
  <c r="R91" i="15"/>
  <c r="S91" i="15" s="1"/>
  <c r="R288" i="15"/>
  <c r="S288" i="15" s="1"/>
  <c r="R92" i="15"/>
  <c r="S92" i="15" s="1"/>
  <c r="R289" i="15"/>
  <c r="S289" i="15" s="1"/>
  <c r="R130" i="15"/>
  <c r="S130" i="15" s="1"/>
  <c r="R290" i="15"/>
  <c r="S290" i="15" s="1"/>
  <c r="R131" i="15"/>
  <c r="S131" i="15" s="1"/>
  <c r="R291" i="15"/>
  <c r="S291" i="15" s="1"/>
  <c r="R132" i="15"/>
  <c r="S132" i="15" s="1"/>
  <c r="R133" i="15"/>
  <c r="S133" i="15" s="1"/>
  <c r="R330" i="15"/>
  <c r="S330" i="15" s="1"/>
  <c r="R134" i="15"/>
  <c r="S134" i="15" s="1"/>
  <c r="R172" i="15"/>
  <c r="S172" i="15" s="1"/>
  <c r="R173" i="15"/>
  <c r="S173" i="15" s="1"/>
  <c r="R174" i="15"/>
  <c r="S174" i="15" s="1"/>
  <c r="R334" i="15"/>
  <c r="S334" i="15" s="1"/>
  <c r="S29" i="15"/>
  <c r="R6" i="14"/>
  <c r="S6" i="14" s="1"/>
  <c r="R28" i="14"/>
  <c r="S28" i="14" s="1"/>
  <c r="R50" i="14"/>
  <c r="S50" i="14" s="1"/>
  <c r="R72" i="14"/>
  <c r="S72" i="14" s="1"/>
  <c r="R94" i="14"/>
  <c r="S94" i="14" s="1"/>
  <c r="R116" i="14"/>
  <c r="S116" i="14" s="1"/>
  <c r="R138" i="14"/>
  <c r="S138" i="14" s="1"/>
  <c r="R160" i="14"/>
  <c r="S160" i="14" s="1"/>
  <c r="R182" i="14"/>
  <c r="S182" i="14" s="1"/>
  <c r="R204" i="14"/>
  <c r="S204" i="14" s="1"/>
  <c r="R226" i="14"/>
  <c r="S226" i="14" s="1"/>
  <c r="R248" i="14"/>
  <c r="S248" i="14" s="1"/>
  <c r="R270" i="14"/>
  <c r="S270" i="14" s="1"/>
  <c r="R292" i="14"/>
  <c r="S292" i="14" s="1"/>
  <c r="R314" i="14"/>
  <c r="S314" i="14" s="1"/>
  <c r="R336" i="14"/>
  <c r="S336" i="14" s="1"/>
  <c r="R358" i="14"/>
  <c r="S358" i="14" s="1"/>
  <c r="R7" i="14"/>
  <c r="S7" i="14" s="1"/>
  <c r="R29" i="14"/>
  <c r="S29" i="14" s="1"/>
  <c r="R51" i="14"/>
  <c r="S51" i="14" s="1"/>
  <c r="R73" i="14"/>
  <c r="S73" i="14" s="1"/>
  <c r="R95" i="14"/>
  <c r="S95" i="14" s="1"/>
  <c r="R117" i="14"/>
  <c r="S117" i="14" s="1"/>
  <c r="R139" i="14"/>
  <c r="S139" i="14" s="1"/>
  <c r="R161" i="14"/>
  <c r="S161" i="14" s="1"/>
  <c r="R183" i="14"/>
  <c r="S183" i="14" s="1"/>
  <c r="R205" i="14"/>
  <c r="S205" i="14" s="1"/>
  <c r="R227" i="14"/>
  <c r="S227" i="14" s="1"/>
  <c r="R249" i="14"/>
  <c r="S249" i="14" s="1"/>
  <c r="R271" i="14"/>
  <c r="S271" i="14" s="1"/>
  <c r="R293" i="14"/>
  <c r="S293" i="14" s="1"/>
  <c r="R315" i="14"/>
  <c r="S315" i="14" s="1"/>
  <c r="R337" i="14"/>
  <c r="S337" i="14" s="1"/>
  <c r="R359" i="14"/>
  <c r="S359" i="14" s="1"/>
  <c r="R9" i="14"/>
  <c r="S9" i="14" s="1"/>
  <c r="R97" i="14"/>
  <c r="S97" i="14" s="1"/>
  <c r="R119" i="14"/>
  <c r="S119" i="14" s="1"/>
  <c r="R141" i="14"/>
  <c r="S141" i="14" s="1"/>
  <c r="R163" i="14"/>
  <c r="S163" i="14" s="1"/>
  <c r="R185" i="14"/>
  <c r="S185" i="14" s="1"/>
  <c r="R207" i="14"/>
  <c r="S207" i="14" s="1"/>
  <c r="R229" i="14"/>
  <c r="S229" i="14" s="1"/>
  <c r="R251" i="14"/>
  <c r="S251" i="14" s="1"/>
  <c r="R273" i="14"/>
  <c r="S273" i="14" s="1"/>
  <c r="R295" i="14"/>
  <c r="S295" i="14" s="1"/>
  <c r="R317" i="14"/>
  <c r="S317" i="14" s="1"/>
  <c r="R339" i="14"/>
  <c r="S339" i="14" s="1"/>
  <c r="R361" i="14"/>
  <c r="S361" i="14" s="1"/>
  <c r="R55" i="14"/>
  <c r="S55" i="14" s="1"/>
  <c r="R99" i="14"/>
  <c r="S99" i="14" s="1"/>
  <c r="R121" i="14"/>
  <c r="S121" i="14" s="1"/>
  <c r="R143" i="14"/>
  <c r="S143" i="14" s="1"/>
  <c r="R165" i="14"/>
  <c r="S165" i="14" s="1"/>
  <c r="R187" i="14"/>
  <c r="S187" i="14" s="1"/>
  <c r="R209" i="14"/>
  <c r="S209" i="14" s="1"/>
  <c r="R231" i="14"/>
  <c r="S231" i="14" s="1"/>
  <c r="R253" i="14"/>
  <c r="S253" i="14" s="1"/>
  <c r="R275" i="14"/>
  <c r="S275" i="14" s="1"/>
  <c r="R297" i="14"/>
  <c r="S297" i="14" s="1"/>
  <c r="R341" i="14"/>
  <c r="S341" i="14" s="1"/>
  <c r="R363" i="14"/>
  <c r="S363" i="14" s="1"/>
  <c r="R233" i="14"/>
  <c r="S233" i="14" s="1"/>
  <c r="R299" i="14"/>
  <c r="S299" i="14" s="1"/>
  <c r="R321" i="14"/>
  <c r="S321" i="14" s="1"/>
  <c r="R343" i="14"/>
  <c r="S343" i="14" s="1"/>
  <c r="R365" i="14"/>
  <c r="S365" i="14" s="1"/>
  <c r="R14" i="14"/>
  <c r="S14" i="14" s="1"/>
  <c r="R36" i="14"/>
  <c r="S36" i="14" s="1"/>
  <c r="R58" i="14"/>
  <c r="S58" i="14" s="1"/>
  <c r="R80" i="14"/>
  <c r="S80" i="14" s="1"/>
  <c r="R102" i="14"/>
  <c r="S102" i="14" s="1"/>
  <c r="R146" i="14"/>
  <c r="S146" i="14" s="1"/>
  <c r="R168" i="14"/>
  <c r="S168" i="14" s="1"/>
  <c r="R190" i="14"/>
  <c r="S190" i="14" s="1"/>
  <c r="R212" i="14"/>
  <c r="S212" i="14" s="1"/>
  <c r="R234" i="14"/>
  <c r="S234" i="14" s="1"/>
  <c r="R256" i="14"/>
  <c r="S256" i="14" s="1"/>
  <c r="R278" i="14"/>
  <c r="S278" i="14" s="1"/>
  <c r="R300" i="14"/>
  <c r="S300" i="14" s="1"/>
  <c r="R322" i="14"/>
  <c r="S322" i="14" s="1"/>
  <c r="R344" i="14"/>
  <c r="S344" i="14" s="1"/>
  <c r="R366" i="14"/>
  <c r="S366" i="14" s="1"/>
  <c r="R15" i="14"/>
  <c r="S15" i="14" s="1"/>
  <c r="R59" i="14"/>
  <c r="S59" i="14" s="1"/>
  <c r="R81" i="14"/>
  <c r="S81" i="14" s="1"/>
  <c r="R31" i="14"/>
  <c r="S31" i="14" s="1"/>
  <c r="R255" i="14"/>
  <c r="S255" i="14" s="1"/>
  <c r="R8" i="14"/>
  <c r="S8" i="14" s="1"/>
  <c r="R30" i="14"/>
  <c r="S30" i="14" s="1"/>
  <c r="R52" i="14"/>
  <c r="S52" i="14" s="1"/>
  <c r="R74" i="14"/>
  <c r="S74" i="14" s="1"/>
  <c r="R96" i="14"/>
  <c r="S96" i="14" s="1"/>
  <c r="R118" i="14"/>
  <c r="S118" i="14" s="1"/>
  <c r="R140" i="14"/>
  <c r="S140" i="14" s="1"/>
  <c r="R162" i="14"/>
  <c r="S162" i="14" s="1"/>
  <c r="R184" i="14"/>
  <c r="S184" i="14" s="1"/>
  <c r="R206" i="14"/>
  <c r="S206" i="14" s="1"/>
  <c r="R228" i="14"/>
  <c r="S228" i="14" s="1"/>
  <c r="R250" i="14"/>
  <c r="S250" i="14" s="1"/>
  <c r="R272" i="14"/>
  <c r="S272" i="14" s="1"/>
  <c r="R294" i="14"/>
  <c r="S294" i="14" s="1"/>
  <c r="R316" i="14"/>
  <c r="S316" i="14" s="1"/>
  <c r="R338" i="14"/>
  <c r="S338" i="14" s="1"/>
  <c r="R360" i="14"/>
  <c r="S360" i="14" s="1"/>
  <c r="R75" i="14"/>
  <c r="S75" i="14" s="1"/>
  <c r="R53" i="14"/>
  <c r="S53" i="14" s="1"/>
  <c r="R10" i="14"/>
  <c r="S10" i="14" s="1"/>
  <c r="R32" i="14"/>
  <c r="S32" i="14" s="1"/>
  <c r="R54" i="14"/>
  <c r="S54" i="14" s="1"/>
  <c r="R76" i="14"/>
  <c r="S76" i="14" s="1"/>
  <c r="R98" i="14"/>
  <c r="S98" i="14" s="1"/>
  <c r="R120" i="14"/>
  <c r="S120" i="14" s="1"/>
  <c r="R142" i="14"/>
  <c r="S142" i="14" s="1"/>
  <c r="R164" i="14"/>
  <c r="S164" i="14" s="1"/>
  <c r="R186" i="14"/>
  <c r="S186" i="14" s="1"/>
  <c r="R208" i="14"/>
  <c r="S208" i="14" s="1"/>
  <c r="R230" i="14"/>
  <c r="S230" i="14" s="1"/>
  <c r="R252" i="14"/>
  <c r="S252" i="14" s="1"/>
  <c r="R274" i="14"/>
  <c r="S274" i="14" s="1"/>
  <c r="R296" i="14"/>
  <c r="S296" i="14" s="1"/>
  <c r="R318" i="14"/>
  <c r="S318" i="14" s="1"/>
  <c r="R340" i="14"/>
  <c r="S340" i="14" s="1"/>
  <c r="R362" i="14"/>
  <c r="S362" i="14" s="1"/>
  <c r="R11" i="14"/>
  <c r="S11" i="14" s="1"/>
  <c r="R33" i="14"/>
  <c r="S33" i="14" s="1"/>
  <c r="R77" i="14"/>
  <c r="S77" i="14" s="1"/>
  <c r="R319" i="14"/>
  <c r="S319" i="14" s="1"/>
  <c r="R12" i="14"/>
  <c r="S12" i="14" s="1"/>
  <c r="R34" i="14"/>
  <c r="S34" i="14" s="1"/>
  <c r="R56" i="14"/>
  <c r="S56" i="14" s="1"/>
  <c r="R78" i="14"/>
  <c r="S78" i="14" s="1"/>
  <c r="R100" i="14"/>
  <c r="S100" i="14" s="1"/>
  <c r="R122" i="14"/>
  <c r="S122" i="14" s="1"/>
  <c r="R144" i="14"/>
  <c r="S144" i="14" s="1"/>
  <c r="R166" i="14"/>
  <c r="S166" i="14" s="1"/>
  <c r="R188" i="14"/>
  <c r="S188" i="14" s="1"/>
  <c r="R210" i="14"/>
  <c r="S210" i="14" s="1"/>
  <c r="R232" i="14"/>
  <c r="S232" i="14" s="1"/>
  <c r="R254" i="14"/>
  <c r="S254" i="14" s="1"/>
  <c r="R276" i="14"/>
  <c r="S276" i="14" s="1"/>
  <c r="R298" i="14"/>
  <c r="S298" i="14" s="1"/>
  <c r="R320" i="14"/>
  <c r="S320" i="14" s="1"/>
  <c r="R342" i="14"/>
  <c r="S342" i="14" s="1"/>
  <c r="R364" i="14"/>
  <c r="S364" i="14" s="1"/>
  <c r="R13" i="14"/>
  <c r="S13" i="14" s="1"/>
  <c r="R35" i="14"/>
  <c r="S35" i="14" s="1"/>
  <c r="R57" i="14"/>
  <c r="S57" i="14" s="1"/>
  <c r="R79" i="14"/>
  <c r="S79" i="14" s="1"/>
  <c r="R101" i="14"/>
  <c r="S101" i="14" s="1"/>
  <c r="R123" i="14"/>
  <c r="S123" i="14" s="1"/>
  <c r="R145" i="14"/>
  <c r="S145" i="14" s="1"/>
  <c r="R167" i="14"/>
  <c r="S167" i="14" s="1"/>
  <c r="R189" i="14"/>
  <c r="S189" i="14" s="1"/>
  <c r="R211" i="14"/>
  <c r="S211" i="14" s="1"/>
  <c r="R16" i="14"/>
  <c r="S16" i="14" s="1"/>
  <c r="R47" i="14"/>
  <c r="S47" i="14" s="1"/>
  <c r="R89" i="14"/>
  <c r="S89" i="14" s="1"/>
  <c r="R128" i="14"/>
  <c r="S128" i="14" s="1"/>
  <c r="R159" i="14"/>
  <c r="S159" i="14" s="1"/>
  <c r="R199" i="14"/>
  <c r="S199" i="14" s="1"/>
  <c r="R239" i="14"/>
  <c r="S239" i="14" s="1"/>
  <c r="R277" i="14"/>
  <c r="S277" i="14" s="1"/>
  <c r="R309" i="14"/>
  <c r="S309" i="14" s="1"/>
  <c r="R349" i="14"/>
  <c r="S349" i="14" s="1"/>
  <c r="R91" i="14"/>
  <c r="S91" i="14" s="1"/>
  <c r="R17" i="14"/>
  <c r="S17" i="14" s="1"/>
  <c r="R48" i="14"/>
  <c r="S48" i="14" s="1"/>
  <c r="R90" i="14"/>
  <c r="S90" i="14" s="1"/>
  <c r="R129" i="14"/>
  <c r="S129" i="14" s="1"/>
  <c r="R169" i="14"/>
  <c r="S169" i="14" s="1"/>
  <c r="R200" i="14"/>
  <c r="S200" i="14" s="1"/>
  <c r="R240" i="14"/>
  <c r="S240" i="14" s="1"/>
  <c r="R279" i="14"/>
  <c r="S279" i="14" s="1"/>
  <c r="R310" i="14"/>
  <c r="S310" i="14" s="1"/>
  <c r="R350" i="14"/>
  <c r="S350" i="14" s="1"/>
  <c r="R170" i="14"/>
  <c r="S170" i="14" s="1"/>
  <c r="R18" i="14"/>
  <c r="S18" i="14" s="1"/>
  <c r="R49" i="14"/>
  <c r="S49" i="14" s="1"/>
  <c r="R130" i="14"/>
  <c r="S130" i="14" s="1"/>
  <c r="R201" i="14"/>
  <c r="S201" i="14" s="1"/>
  <c r="R241" i="14"/>
  <c r="S241" i="14" s="1"/>
  <c r="R280" i="14"/>
  <c r="S280" i="14" s="1"/>
  <c r="R311" i="14"/>
  <c r="S311" i="14" s="1"/>
  <c r="R351" i="14"/>
  <c r="S351" i="14" s="1"/>
  <c r="R19" i="14"/>
  <c r="S19" i="14" s="1"/>
  <c r="R60" i="14"/>
  <c r="S60" i="14" s="1"/>
  <c r="R92" i="14"/>
  <c r="S92" i="14" s="1"/>
  <c r="R131" i="14"/>
  <c r="S131" i="14" s="1"/>
  <c r="R171" i="14"/>
  <c r="S171" i="14" s="1"/>
  <c r="R202" i="14"/>
  <c r="S202" i="14" s="1"/>
  <c r="R242" i="14"/>
  <c r="S242" i="14" s="1"/>
  <c r="R281" i="14"/>
  <c r="S281" i="14" s="1"/>
  <c r="R312" i="14"/>
  <c r="S312" i="14" s="1"/>
  <c r="R352" i="14"/>
  <c r="S352" i="14" s="1"/>
  <c r="R20" i="14"/>
  <c r="S20" i="14" s="1"/>
  <c r="R93" i="14"/>
  <c r="S93" i="14" s="1"/>
  <c r="R132" i="14"/>
  <c r="S132" i="14" s="1"/>
  <c r="R172" i="14"/>
  <c r="S172" i="14" s="1"/>
  <c r="R203" i="14"/>
  <c r="S203" i="14" s="1"/>
  <c r="R243" i="14"/>
  <c r="S243" i="14" s="1"/>
  <c r="R282" i="14"/>
  <c r="S282" i="14" s="1"/>
  <c r="R313" i="14"/>
  <c r="S313" i="14" s="1"/>
  <c r="R353" i="14"/>
  <c r="S353" i="14" s="1"/>
  <c r="R61" i="14"/>
  <c r="S61" i="14" s="1"/>
  <c r="R21" i="14"/>
  <c r="S21" i="14" s="1"/>
  <c r="R62" i="14"/>
  <c r="S62" i="14" s="1"/>
  <c r="R103" i="14"/>
  <c r="S103" i="14" s="1"/>
  <c r="R133" i="14"/>
  <c r="S133" i="14" s="1"/>
  <c r="R173" i="14"/>
  <c r="S173" i="14" s="1"/>
  <c r="R213" i="14"/>
  <c r="S213" i="14" s="1"/>
  <c r="R244" i="14"/>
  <c r="S244" i="14" s="1"/>
  <c r="R283" i="14"/>
  <c r="S283" i="14" s="1"/>
  <c r="R323" i="14"/>
  <c r="S323" i="14" s="1"/>
  <c r="R354" i="14"/>
  <c r="S354" i="14" s="1"/>
  <c r="R22" i="14"/>
  <c r="S22" i="14" s="1"/>
  <c r="R63" i="14"/>
  <c r="S63" i="14" s="1"/>
  <c r="R104" i="14"/>
  <c r="S104" i="14" s="1"/>
  <c r="R134" i="14"/>
  <c r="S134" i="14" s="1"/>
  <c r="R174" i="14"/>
  <c r="S174" i="14" s="1"/>
  <c r="R214" i="14"/>
  <c r="S214" i="14" s="1"/>
  <c r="R245" i="14"/>
  <c r="S245" i="14" s="1"/>
  <c r="R284" i="14"/>
  <c r="S284" i="14" s="1"/>
  <c r="R324" i="14"/>
  <c r="S324" i="14" s="1"/>
  <c r="R355" i="14"/>
  <c r="S355" i="14" s="1"/>
  <c r="R23" i="14"/>
  <c r="S23" i="14" s="1"/>
  <c r="R64" i="14"/>
  <c r="S64" i="14" s="1"/>
  <c r="R105" i="14"/>
  <c r="S105" i="14" s="1"/>
  <c r="R135" i="14"/>
  <c r="S135" i="14" s="1"/>
  <c r="R175" i="14"/>
  <c r="S175" i="14" s="1"/>
  <c r="R215" i="14"/>
  <c r="S215" i="14" s="1"/>
  <c r="R246" i="14"/>
  <c r="S246" i="14" s="1"/>
  <c r="R285" i="14"/>
  <c r="S285" i="14" s="1"/>
  <c r="R325" i="14"/>
  <c r="S325" i="14" s="1"/>
  <c r="R356" i="14"/>
  <c r="S356" i="14" s="1"/>
  <c r="R24" i="14"/>
  <c r="S24" i="14" s="1"/>
  <c r="R65" i="14"/>
  <c r="S65" i="14" s="1"/>
  <c r="R106" i="14"/>
  <c r="S106" i="14" s="1"/>
  <c r="R136" i="14"/>
  <c r="S136" i="14" s="1"/>
  <c r="R176" i="14"/>
  <c r="S176" i="14" s="1"/>
  <c r="R216" i="14"/>
  <c r="S216" i="14" s="1"/>
  <c r="R247" i="14"/>
  <c r="S247" i="14" s="1"/>
  <c r="R286" i="14"/>
  <c r="S286" i="14" s="1"/>
  <c r="R326" i="14"/>
  <c r="S326" i="14" s="1"/>
  <c r="R357" i="14"/>
  <c r="S357" i="14" s="1"/>
  <c r="R25" i="14"/>
  <c r="S25" i="14" s="1"/>
  <c r="R66" i="14"/>
  <c r="S66" i="14" s="1"/>
  <c r="R107" i="14"/>
  <c r="S107" i="14" s="1"/>
  <c r="R137" i="14"/>
  <c r="S137" i="14" s="1"/>
  <c r="R177" i="14"/>
  <c r="S177" i="14" s="1"/>
  <c r="R217" i="14"/>
  <c r="S217" i="14" s="1"/>
  <c r="R257" i="14"/>
  <c r="S257" i="14" s="1"/>
  <c r="R287" i="14"/>
  <c r="S287" i="14" s="1"/>
  <c r="R327" i="14"/>
  <c r="S327" i="14" s="1"/>
  <c r="R367" i="14"/>
  <c r="S367" i="14" s="1"/>
  <c r="R26" i="14"/>
  <c r="S26" i="14" s="1"/>
  <c r="R67" i="14"/>
  <c r="S67" i="14" s="1"/>
  <c r="R108" i="14"/>
  <c r="S108" i="14" s="1"/>
  <c r="R147" i="14"/>
  <c r="S147" i="14" s="1"/>
  <c r="R178" i="14"/>
  <c r="S178" i="14" s="1"/>
  <c r="R218" i="14"/>
  <c r="S218" i="14" s="1"/>
  <c r="R258" i="14"/>
  <c r="S258" i="14" s="1"/>
  <c r="R288" i="14"/>
  <c r="S288" i="14" s="1"/>
  <c r="R328" i="14"/>
  <c r="S328" i="14" s="1"/>
  <c r="R368" i="14"/>
  <c r="S368" i="14" s="1"/>
  <c r="R27" i="14"/>
  <c r="S27" i="14" s="1"/>
  <c r="R68" i="14"/>
  <c r="S68" i="14" s="1"/>
  <c r="R109" i="14"/>
  <c r="S109" i="14" s="1"/>
  <c r="R148" i="14"/>
  <c r="S148" i="14" s="1"/>
  <c r="R179" i="14"/>
  <c r="S179" i="14" s="1"/>
  <c r="R219" i="14"/>
  <c r="S219" i="14" s="1"/>
  <c r="R259" i="14"/>
  <c r="S259" i="14" s="1"/>
  <c r="R289" i="14"/>
  <c r="S289" i="14" s="1"/>
  <c r="R329" i="14"/>
  <c r="S329" i="14" s="1"/>
  <c r="R369" i="14"/>
  <c r="S369" i="14" s="1"/>
  <c r="R37" i="14"/>
  <c r="S37" i="14" s="1"/>
  <c r="R69" i="14"/>
  <c r="S69" i="14" s="1"/>
  <c r="R110" i="14"/>
  <c r="S110" i="14" s="1"/>
  <c r="R149" i="14"/>
  <c r="S149" i="14" s="1"/>
  <c r="R180" i="14"/>
  <c r="S180" i="14" s="1"/>
  <c r="R220" i="14"/>
  <c r="S220" i="14" s="1"/>
  <c r="R260" i="14"/>
  <c r="S260" i="14" s="1"/>
  <c r="R290" i="14"/>
  <c r="S290" i="14" s="1"/>
  <c r="R330" i="14"/>
  <c r="S330" i="14" s="1"/>
  <c r="R370" i="14"/>
  <c r="S370" i="14" s="1"/>
  <c r="R38" i="14"/>
  <c r="S38" i="14" s="1"/>
  <c r="R111" i="14"/>
  <c r="S111" i="14" s="1"/>
  <c r="R150" i="14"/>
  <c r="S150" i="14" s="1"/>
  <c r="R181" i="14"/>
  <c r="S181" i="14" s="1"/>
  <c r="R221" i="14"/>
  <c r="S221" i="14" s="1"/>
  <c r="R261" i="14"/>
  <c r="S261" i="14" s="1"/>
  <c r="R291" i="14"/>
  <c r="S291" i="14" s="1"/>
  <c r="R331" i="14"/>
  <c r="S331" i="14" s="1"/>
  <c r="R5" i="14"/>
  <c r="S5" i="14" s="1"/>
  <c r="R39" i="14"/>
  <c r="S39" i="14" s="1"/>
  <c r="R71" i="14"/>
  <c r="S71" i="14" s="1"/>
  <c r="R112" i="14"/>
  <c r="S112" i="14" s="1"/>
  <c r="R151" i="14"/>
  <c r="S151" i="14" s="1"/>
  <c r="R191" i="14"/>
  <c r="S191" i="14" s="1"/>
  <c r="R222" i="14"/>
  <c r="S222" i="14" s="1"/>
  <c r="R40" i="14"/>
  <c r="S40" i="14" s="1"/>
  <c r="R152" i="14"/>
  <c r="S152" i="14" s="1"/>
  <c r="R263" i="14"/>
  <c r="S263" i="14" s="1"/>
  <c r="R348" i="14"/>
  <c r="S348" i="14" s="1"/>
  <c r="R153" i="14"/>
  <c r="S153" i="14" s="1"/>
  <c r="R224" i="14"/>
  <c r="S224" i="14" s="1"/>
  <c r="R334" i="14"/>
  <c r="S334" i="14" s="1"/>
  <c r="R345" i="14"/>
  <c r="S345" i="14" s="1"/>
  <c r="R262" i="14"/>
  <c r="S262" i="14" s="1"/>
  <c r="R41" i="14"/>
  <c r="S41" i="14" s="1"/>
  <c r="R264" i="14"/>
  <c r="S264" i="14" s="1"/>
  <c r="R332" i="14"/>
  <c r="S332" i="14" s="1"/>
  <c r="R42" i="14"/>
  <c r="S42" i="14" s="1"/>
  <c r="R154" i="14"/>
  <c r="S154" i="14" s="1"/>
  <c r="R265" i="14"/>
  <c r="S265" i="14" s="1"/>
  <c r="R43" i="14"/>
  <c r="S43" i="14" s="1"/>
  <c r="R155" i="14"/>
  <c r="S155" i="14" s="1"/>
  <c r="R266" i="14"/>
  <c r="S266" i="14" s="1"/>
  <c r="R44" i="14"/>
  <c r="S44" i="14" s="1"/>
  <c r="R156" i="14"/>
  <c r="S156" i="14" s="1"/>
  <c r="R267" i="14"/>
  <c r="S267" i="14" s="1"/>
  <c r="R192" i="14"/>
  <c r="S192" i="14" s="1"/>
  <c r="R194" i="14"/>
  <c r="S194" i="14" s="1"/>
  <c r="R196" i="14"/>
  <c r="S196" i="14" s="1"/>
  <c r="R235" i="14"/>
  <c r="S235" i="14" s="1"/>
  <c r="R237" i="14"/>
  <c r="S237" i="14" s="1"/>
  <c r="R127" i="14"/>
  <c r="S127" i="14" s="1"/>
  <c r="R238" i="14"/>
  <c r="S238" i="14" s="1"/>
  <c r="R45" i="14"/>
  <c r="S45" i="14" s="1"/>
  <c r="R157" i="14"/>
  <c r="S157" i="14" s="1"/>
  <c r="R268" i="14"/>
  <c r="S268" i="14" s="1"/>
  <c r="R46" i="14"/>
  <c r="S46" i="14" s="1"/>
  <c r="R158" i="14"/>
  <c r="S158" i="14" s="1"/>
  <c r="R269" i="14"/>
  <c r="S269" i="14" s="1"/>
  <c r="R70" i="14"/>
  <c r="S70" i="14" s="1"/>
  <c r="R301" i="14"/>
  <c r="S301" i="14" s="1"/>
  <c r="R82" i="14"/>
  <c r="S82" i="14" s="1"/>
  <c r="R193" i="14"/>
  <c r="S193" i="14" s="1"/>
  <c r="R302" i="14"/>
  <c r="S302" i="14" s="1"/>
  <c r="R83" i="14"/>
  <c r="S83" i="14" s="1"/>
  <c r="R303" i="14"/>
  <c r="S303" i="14" s="1"/>
  <c r="R84" i="14"/>
  <c r="S84" i="14" s="1"/>
  <c r="R195" i="14"/>
  <c r="S195" i="14" s="1"/>
  <c r="R304" i="14"/>
  <c r="S304" i="14" s="1"/>
  <c r="R85" i="14"/>
  <c r="S85" i="14" s="1"/>
  <c r="R305" i="14"/>
  <c r="S305" i="14" s="1"/>
  <c r="R87" i="14"/>
  <c r="S87" i="14" s="1"/>
  <c r="R198" i="14"/>
  <c r="S198" i="14" s="1"/>
  <c r="R307" i="14"/>
  <c r="S307" i="14" s="1"/>
  <c r="R88" i="14"/>
  <c r="S88" i="14" s="1"/>
  <c r="R308" i="14"/>
  <c r="S308" i="14" s="1"/>
  <c r="R113" i="14"/>
  <c r="S113" i="14" s="1"/>
  <c r="R114" i="14"/>
  <c r="S114" i="14" s="1"/>
  <c r="R225" i="14"/>
  <c r="S225" i="14" s="1"/>
  <c r="R333" i="14"/>
  <c r="S333" i="14" s="1"/>
  <c r="R115" i="14"/>
  <c r="S115" i="14" s="1"/>
  <c r="R124" i="14"/>
  <c r="S124" i="14" s="1"/>
  <c r="R236" i="14"/>
  <c r="S236" i="14" s="1"/>
  <c r="R335" i="14"/>
  <c r="S335" i="14" s="1"/>
  <c r="R125" i="14"/>
  <c r="S125" i="14" s="1"/>
  <c r="R126" i="14"/>
  <c r="S126" i="14" s="1"/>
  <c r="R346" i="14"/>
  <c r="S346" i="14" s="1"/>
  <c r="R347" i="14"/>
  <c r="S347" i="14" s="1"/>
  <c r="R86" i="14"/>
  <c r="S86" i="14" s="1"/>
  <c r="R197" i="14"/>
  <c r="S197" i="14" s="1"/>
  <c r="R306" i="14"/>
  <c r="S306" i="14" s="1"/>
  <c r="R223" i="14"/>
  <c r="S223" i="14" s="1"/>
  <c r="E9" i="14"/>
  <c r="E13" i="14"/>
  <c r="E8" i="14"/>
  <c r="E14" i="14"/>
  <c r="E7" i="14"/>
  <c r="E12" i="14"/>
  <c r="E6" i="14"/>
  <c r="E5" i="14"/>
  <c r="E11" i="14"/>
  <c r="E16" i="14"/>
  <c r="E10" i="14"/>
  <c r="E15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<sst xmlns="http://schemas.openxmlformats.org/spreadsheetml/2006/main" count="385" uniqueCount="74">
  <si>
    <t>EXP</t>
    <phoneticPr fontId="1"/>
  </si>
  <si>
    <t>T</t>
    <phoneticPr fontId="1"/>
  </si>
  <si>
    <t>M</t>
    <phoneticPr fontId="1"/>
  </si>
  <si>
    <t>SIN(2pim/12)</t>
    <phoneticPr fontId="1"/>
  </si>
  <si>
    <t>SIN(2pim/24)</t>
    <phoneticPr fontId="1"/>
  </si>
  <si>
    <t>SIN(2pim/3)</t>
    <phoneticPr fontId="1"/>
  </si>
  <si>
    <t>SIN(2pim/6)</t>
    <phoneticPr fontId="1"/>
  </si>
  <si>
    <t>φ=0</t>
    <phoneticPr fontId="1"/>
  </si>
  <si>
    <t>φ=6π/12</t>
    <phoneticPr fontId="1"/>
  </si>
  <si>
    <t>φ=π/3</t>
    <phoneticPr fontId="1"/>
  </si>
  <si>
    <t>φ=π/6</t>
    <phoneticPr fontId="1"/>
  </si>
  <si>
    <t>φ=-π/12</t>
    <phoneticPr fontId="1"/>
  </si>
  <si>
    <t>φ=-π/6</t>
    <phoneticPr fontId="1"/>
  </si>
  <si>
    <t>φ=-π/2</t>
    <phoneticPr fontId="1"/>
  </si>
  <si>
    <t>φ=5π/12</t>
    <phoneticPr fontId="1"/>
  </si>
  <si>
    <t>φ=3π/2</t>
    <phoneticPr fontId="1"/>
  </si>
  <si>
    <t>beta</t>
    <phoneticPr fontId="1"/>
  </si>
  <si>
    <t>● Specified range</t>
    <phoneticPr fontId="1"/>
  </si>
  <si>
    <t>Weibull</t>
    <phoneticPr fontId="1"/>
  </si>
  <si>
    <t>lambda</t>
    <phoneticPr fontId="1"/>
  </si>
  <si>
    <t>k</t>
    <phoneticPr fontId="1"/>
  </si>
  <si>
    <t>lifetime</t>
    <phoneticPr fontId="1"/>
  </si>
  <si>
    <t>Log-logistic</t>
    <phoneticPr fontId="1"/>
  </si>
  <si>
    <t>t</t>
    <phoneticPr fontId="1"/>
  </si>
  <si>
    <t>exp(sin(t))</t>
    <phoneticPr fontId="1"/>
  </si>
  <si>
    <t>RBF</t>
    <phoneticPr fontId="1"/>
  </si>
  <si>
    <t>c</t>
    <phoneticPr fontId="1"/>
  </si>
  <si>
    <t>w</t>
    <phoneticPr fontId="1"/>
  </si>
  <si>
    <t>A</t>
    <phoneticPr fontId="1"/>
  </si>
  <si>
    <t>d1</t>
    <phoneticPr fontId="1"/>
  </si>
  <si>
    <t>d2</t>
    <phoneticPr fontId="1"/>
  </si>
  <si>
    <t>monthly</t>
    <phoneticPr fontId="1"/>
  </si>
  <si>
    <t>daily</t>
    <phoneticPr fontId="1"/>
  </si>
  <si>
    <t>exp(Asin())+exp(Asin())</t>
    <phoneticPr fontId="1"/>
  </si>
  <si>
    <t>w(t)</t>
    <phoneticPr fontId="1"/>
  </si>
  <si>
    <t>φ</t>
    <phoneticPr fontId="1"/>
  </si>
  <si>
    <t>PM</t>
    <phoneticPr fontId="1"/>
  </si>
  <si>
    <t>exp(Asin())</t>
    <phoneticPr fontId="1"/>
  </si>
  <si>
    <t>F(t)</t>
    <phoneticPr fontId="1"/>
  </si>
  <si>
    <t>Ws(t)</t>
    <phoneticPr fontId="1"/>
  </si>
  <si>
    <t>shift</t>
    <phoneticPr fontId="1"/>
  </si>
  <si>
    <t>Ws(t)_shift</t>
    <phoneticPr fontId="1"/>
  </si>
  <si>
    <t>r</t>
    <phoneticPr fontId="1"/>
  </si>
  <si>
    <t>y</t>
    <phoneticPr fontId="1"/>
  </si>
  <si>
    <t>H</t>
    <phoneticPr fontId="1"/>
  </si>
  <si>
    <t>HT</t>
    <phoneticPr fontId="1"/>
  </si>
  <si>
    <t>HTH</t>
    <phoneticPr fontId="1"/>
  </si>
  <si>
    <t>(HTH)inv</t>
    <phoneticPr fontId="1"/>
  </si>
  <si>
    <t>(HTH)invHT</t>
    <phoneticPr fontId="1"/>
  </si>
  <si>
    <t>RBF(FT)</t>
    <phoneticPr fontId="1"/>
  </si>
  <si>
    <t>F1(t)</t>
    <phoneticPr fontId="1"/>
  </si>
  <si>
    <t>exp1(sin(t))</t>
    <phoneticPr fontId="1"/>
  </si>
  <si>
    <t>exp2(sin(t))</t>
    <phoneticPr fontId="1"/>
  </si>
  <si>
    <t>F2(t)</t>
    <phoneticPr fontId="1"/>
  </si>
  <si>
    <t>T2</t>
    <phoneticPr fontId="1"/>
  </si>
  <si>
    <t>T1</t>
    <phoneticPr fontId="1"/>
  </si>
  <si>
    <t>Ws1(t)</t>
    <phoneticPr fontId="1"/>
  </si>
  <si>
    <t>Ws2(t)</t>
    <phoneticPr fontId="1"/>
  </si>
  <si>
    <t>F</t>
    <phoneticPr fontId="1"/>
  </si>
  <si>
    <t>BBF*F</t>
    <phoneticPr fontId="1"/>
  </si>
  <si>
    <t>sigma</t>
    <phoneticPr fontId="1"/>
  </si>
  <si>
    <t>t(l)</t>
    <phoneticPr fontId="1"/>
  </si>
  <si>
    <t>t(u)</t>
    <phoneticPr fontId="1"/>
  </si>
  <si>
    <t>daily (both season)</t>
    <phoneticPr fontId="1"/>
  </si>
  <si>
    <t>daily (winter season)</t>
    <phoneticPr fontId="1"/>
  </si>
  <si>
    <t>daily (summer season)</t>
    <phoneticPr fontId="1"/>
  </si>
  <si>
    <t>daily (no season)</t>
    <phoneticPr fontId="1"/>
  </si>
  <si>
    <t>RBF-noseason</t>
    <phoneticPr fontId="1"/>
  </si>
  <si>
    <t>RBF-summer</t>
    <phoneticPr fontId="1"/>
  </si>
  <si>
    <t>RBF-winter</t>
    <phoneticPr fontId="1"/>
  </si>
  <si>
    <t>RBF-both</t>
    <phoneticPr fontId="1"/>
  </si>
  <si>
    <t>● Seaonality behavior</t>
    <phoneticPr fontId="1"/>
  </si>
  <si>
    <t>&gt;&gt; Northen area</t>
    <phoneticPr fontId="1"/>
  </si>
  <si>
    <t>&gt;&gt; Southern area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</si>
</sst>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[$-409]d\-mmm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0" borderId="0" xfId="0" applyFont="1"/>
    <xf numFmtId="17" fontId="0" fillId="0" borderId="0" xfId="0" applyNumberFormat="1"/>
    <xf numFmtId="18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 curve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SIN!$E$2</c:f>
              <c:strCache>
                <c:ptCount val="1"/>
                <c:pt idx="0">
                  <c:v>SIN(2pim/3)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SIN!$E$3:$E$14</c:f>
              <c:numCache>
                <c:formatCode>General</c:formatCode>
                <c:ptCount val="12"/>
                <c:pt idx="0">
                  <c:v>0.86602540378443871</c:v>
                </c:pt>
                <c:pt idx="1">
                  <c:v>-0.86602540378443837</c:v>
                </c:pt>
                <c:pt idx="2">
                  <c:v>-2.45029690981724E-16</c:v>
                </c:pt>
                <c:pt idx="3">
                  <c:v>0.86602540378443915</c:v>
                </c:pt>
                <c:pt idx="4">
                  <c:v>-0.86602540378443871</c:v>
                </c:pt>
                <c:pt idx="5">
                  <c:v>-4.90059381963448E-16</c:v>
                </c:pt>
                <c:pt idx="6">
                  <c:v>0.86602540378443926</c:v>
                </c:pt>
                <c:pt idx="7">
                  <c:v>-0.86602540378443771</c:v>
                </c:pt>
                <c:pt idx="8">
                  <c:v>-7.3508907294517201E-16</c:v>
                </c:pt>
                <c:pt idx="9">
                  <c:v>0.86602540378443849</c:v>
                </c:pt>
                <c:pt idx="10">
                  <c:v>-0.8660254037844376</c:v>
                </c:pt>
                <c:pt idx="11">
                  <c:v>-9.8011876392689601E-16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A-405C-B92D-46C23AACC4D1}"/>
            </c:ext>
          </c:extLst>
        </c:ser>
        <c:ser>
          <c:idx val="1"/>
          <c:order val="1"/>
          <c:tx>
            <c:strRef>
              <c:f>SIN!$F$2</c:f>
              <c:strCache>
                <c:ptCount val="1"/>
                <c:pt idx="0">
                  <c:v>SIN(2pim/6)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SIN!$F$3:$F$14</c:f>
              <c:numCache>
                <c:formatCode>General</c:formatCode>
                <c:ptCount val="12"/>
                <c:pt idx="0">
                  <c:v>0.8660254037844386</c:v>
                </c:pt>
                <c:pt idx="1">
                  <c:v>0.86602540378443871</c:v>
                </c:pt>
                <c:pt idx="2">
                  <c:v>1.22514845490862E-16</c:v>
                </c:pt>
                <c:pt idx="3">
                  <c:v>-0.86602540378443837</c:v>
                </c:pt>
                <c:pt idx="4">
                  <c:v>-0.8660254037844386</c:v>
                </c:pt>
                <c:pt idx="5">
                  <c:v>-2.45029690981724E-16</c:v>
                </c:pt>
                <c:pt idx="6">
                  <c:v>0.86602540378443837</c:v>
                </c:pt>
                <c:pt idx="7">
                  <c:v>0.86602540378443915</c:v>
                </c:pt>
                <c:pt idx="8">
                  <c:v>3.67544536472586E-16</c:v>
                </c:pt>
                <c:pt idx="9">
                  <c:v>-0.86602540378443871</c:v>
                </c:pt>
                <c:pt idx="10">
                  <c:v>-0.86602540378443915</c:v>
                </c:pt>
                <c:pt idx="11">
                  <c:v>-4.90059381963448E-16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A-405C-B92D-46C23AACC4D1}"/>
            </c:ext>
          </c:extLst>
        </c:ser>
        <c:ser>
          <c:idx val="2"/>
          <c:order val="2"/>
          <c:tx>
            <c:strRef>
              <c:f>SIN!$G$2</c:f>
              <c:strCache>
                <c:ptCount val="1"/>
                <c:pt idx="0">
                  <c:v>SIN(2pim/12)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SIN!$G$3:$G$14</c:f>
              <c:numCache>
                <c:formatCode>General</c:formatCode>
                <c:ptCount val="12"/>
                <c:pt idx="0">
                  <c:v>0.49999999999999994</c:v>
                </c:pt>
                <c:pt idx="1">
                  <c:v>0.8660254037844386</c:v>
                </c:pt>
                <c:pt idx="2">
                  <c:v>1</c:v>
                </c:pt>
                <c:pt idx="3">
                  <c:v>0.86602540378443871</c:v>
                </c:pt>
                <c:pt idx="4">
                  <c:v>0.49999999999999994</c:v>
                </c:pt>
                <c:pt idx="5">
                  <c:v>1.22514845490862E-16</c:v>
                </c:pt>
                <c:pt idx="6">
                  <c:v>-0.49999999999999972</c:v>
                </c:pt>
                <c:pt idx="7">
                  <c:v>-0.86602540378443837</c:v>
                </c:pt>
                <c:pt idx="8">
                  <c:v>-1</c:v>
                </c:pt>
                <c:pt idx="9">
                  <c:v>-0.8660254037844386</c:v>
                </c:pt>
                <c:pt idx="10">
                  <c:v>-0.50000000000000044</c:v>
                </c:pt>
                <c:pt idx="11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AA-405C-B92D-46C23AACC4D1}"/>
            </c:ext>
          </c:extLst>
        </c:ser>
        <c:ser>
          <c:idx val="3"/>
          <c:order val="3"/>
          <c:tx>
            <c:strRef>
              <c:f>SIN!$H$2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SIN!$H$3:$H$14</c:f>
              <c:numCache>
                <c:formatCode>General</c:formatCode>
                <c:ptCount val="12"/>
                <c:pt idx="0">
                  <c:v>0.25881904510252074</c:v>
                </c:pt>
                <c:pt idx="1">
                  <c:v>0.49999999999999994</c:v>
                </c:pt>
                <c:pt idx="2">
                  <c:v>0.70710678118654746</c:v>
                </c:pt>
                <c:pt idx="3">
                  <c:v>0.8660254037844386</c:v>
                </c:pt>
                <c:pt idx="4">
                  <c:v>0.96592582628906831</c:v>
                </c:pt>
                <c:pt idx="5">
                  <c:v>1</c:v>
                </c:pt>
                <c:pt idx="6">
                  <c:v>0.96592582628906831</c:v>
                </c:pt>
                <c:pt idx="7">
                  <c:v>0.86602540378443871</c:v>
                </c:pt>
                <c:pt idx="8">
                  <c:v>0.70710678118654757</c:v>
                </c:pt>
                <c:pt idx="9">
                  <c:v>0.49999999999999994</c:v>
                </c:pt>
                <c:pt idx="10">
                  <c:v>0.25881904510252102</c:v>
                </c:pt>
                <c:pt idx="11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AA-405C-B92D-46C23AACC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66912"/>
        <c:axId val="332168832"/>
      </c:scatterChart>
      <c:valAx>
        <c:axId val="33216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8832"/>
        <c:crosses val="autoZero"/>
        <c:crossBetween val="midCat"/>
      </c:valAx>
      <c:valAx>
        <c:axId val="3321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SIN!$E$2</c:f>
              <c:strCache>
                <c:ptCount val="1"/>
                <c:pt idx="0">
                  <c:v>SIN(2pim/3)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SIN!$E$3:$E$14</c:f>
              <c:numCache>
                <c:formatCode>General</c:formatCode>
                <c:ptCount val="12"/>
                <c:pt idx="0">
                  <c:v>0.86602540378443871</c:v>
                </c:pt>
                <c:pt idx="1">
                  <c:v>-0.86602540378443837</c:v>
                </c:pt>
                <c:pt idx="2">
                  <c:v>-2.45029690981724E-16</c:v>
                </c:pt>
                <c:pt idx="3">
                  <c:v>0.86602540378443915</c:v>
                </c:pt>
                <c:pt idx="4">
                  <c:v>-0.86602540378443871</c:v>
                </c:pt>
                <c:pt idx="5">
                  <c:v>-4.90059381963448E-16</c:v>
                </c:pt>
                <c:pt idx="6">
                  <c:v>0.86602540378443926</c:v>
                </c:pt>
                <c:pt idx="7">
                  <c:v>-0.86602540378443771</c:v>
                </c:pt>
                <c:pt idx="8">
                  <c:v>-7.3508907294517201E-16</c:v>
                </c:pt>
                <c:pt idx="9">
                  <c:v>0.86602540378443849</c:v>
                </c:pt>
                <c:pt idx="10">
                  <c:v>-0.8660254037844376</c:v>
                </c:pt>
                <c:pt idx="11">
                  <c:v>-9.8011876392689601E-16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B-41AD-8FB6-D0C7F829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SIN!$F$2</c:f>
              <c:strCache>
                <c:ptCount val="1"/>
                <c:pt idx="0">
                  <c:v>SIN(2pim/6)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SIN!$F$3:$F$14</c:f>
              <c:numCache>
                <c:formatCode>General</c:formatCode>
                <c:ptCount val="12"/>
                <c:pt idx="0">
                  <c:v>0.8660254037844386</c:v>
                </c:pt>
                <c:pt idx="1">
                  <c:v>0.86602540378443871</c:v>
                </c:pt>
                <c:pt idx="2">
                  <c:v>1.22514845490862E-16</c:v>
                </c:pt>
                <c:pt idx="3">
                  <c:v>-0.86602540378443837</c:v>
                </c:pt>
                <c:pt idx="4">
                  <c:v>-0.8660254037844386</c:v>
                </c:pt>
                <c:pt idx="5">
                  <c:v>-2.45029690981724E-16</c:v>
                </c:pt>
                <c:pt idx="6">
                  <c:v>0.86602540378443837</c:v>
                </c:pt>
                <c:pt idx="7">
                  <c:v>0.86602540378443915</c:v>
                </c:pt>
                <c:pt idx="8">
                  <c:v>3.67544536472586E-16</c:v>
                </c:pt>
                <c:pt idx="9">
                  <c:v>-0.86602540378443871</c:v>
                </c:pt>
                <c:pt idx="10">
                  <c:v>-0.86602540378443915</c:v>
                </c:pt>
                <c:pt idx="11">
                  <c:v>-4.90059381963448E-16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B-41AD-8FB6-D0C7F829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SIN!$G$2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SIN!$G$3:$G$14</c:f>
              <c:numCache>
                <c:formatCode>General</c:formatCode>
                <c:ptCount val="12"/>
                <c:pt idx="0">
                  <c:v>0.49999999999999994</c:v>
                </c:pt>
                <c:pt idx="1">
                  <c:v>0.8660254037844386</c:v>
                </c:pt>
                <c:pt idx="2">
                  <c:v>1</c:v>
                </c:pt>
                <c:pt idx="3">
                  <c:v>0.86602540378443871</c:v>
                </c:pt>
                <c:pt idx="4">
                  <c:v>0.49999999999999994</c:v>
                </c:pt>
                <c:pt idx="5">
                  <c:v>1.22514845490862E-16</c:v>
                </c:pt>
                <c:pt idx="6">
                  <c:v>-0.49999999999999972</c:v>
                </c:pt>
                <c:pt idx="7">
                  <c:v>-0.86602540378443837</c:v>
                </c:pt>
                <c:pt idx="8">
                  <c:v>-1</c:v>
                </c:pt>
                <c:pt idx="9">
                  <c:v>-0.8660254037844386</c:v>
                </c:pt>
                <c:pt idx="10">
                  <c:v>-0.50000000000000044</c:v>
                </c:pt>
                <c:pt idx="11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B-41AD-8FB6-D0C7F829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SIN!$H$2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SIN!$H$3:$H$14</c:f>
              <c:numCache>
                <c:formatCode>General</c:formatCode>
                <c:ptCount val="12"/>
                <c:pt idx="0">
                  <c:v>0.25881904510252074</c:v>
                </c:pt>
                <c:pt idx="1">
                  <c:v>0.49999999999999994</c:v>
                </c:pt>
                <c:pt idx="2">
                  <c:v>0.70710678118654746</c:v>
                </c:pt>
                <c:pt idx="3">
                  <c:v>0.8660254037844386</c:v>
                </c:pt>
                <c:pt idx="4">
                  <c:v>0.96592582628906831</c:v>
                </c:pt>
                <c:pt idx="5">
                  <c:v>1</c:v>
                </c:pt>
                <c:pt idx="6">
                  <c:v>0.96592582628906831</c:v>
                </c:pt>
                <c:pt idx="7">
                  <c:v>0.86602540378443871</c:v>
                </c:pt>
                <c:pt idx="8">
                  <c:v>0.70710678118654757</c:v>
                </c:pt>
                <c:pt idx="9">
                  <c:v>0.49999999999999994</c:v>
                </c:pt>
                <c:pt idx="10">
                  <c:v>0.25881904510252102</c:v>
                </c:pt>
                <c:pt idx="11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B-41AD-8FB6-D0C7F829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 curve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ABSSIN!$E$2</c:f>
              <c:strCache>
                <c:ptCount val="1"/>
                <c:pt idx="0">
                  <c:v>SIN(2pim/3)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ABSSIN!$E$3:$E$14</c:f>
              <c:numCache>
                <c:formatCode>General</c:formatCode>
                <c:ptCount val="12"/>
                <c:pt idx="0">
                  <c:v>0.86602540378443871</c:v>
                </c:pt>
                <c:pt idx="1">
                  <c:v>0.86602540378443837</c:v>
                </c:pt>
                <c:pt idx="2">
                  <c:v>2.45029690981724E-16</c:v>
                </c:pt>
                <c:pt idx="3">
                  <c:v>0.86602540378443915</c:v>
                </c:pt>
                <c:pt idx="4">
                  <c:v>0.86602540378443871</c:v>
                </c:pt>
                <c:pt idx="5">
                  <c:v>4.90059381963448E-16</c:v>
                </c:pt>
                <c:pt idx="6">
                  <c:v>0.86602540378443926</c:v>
                </c:pt>
                <c:pt idx="7">
                  <c:v>0.86602540378443771</c:v>
                </c:pt>
                <c:pt idx="8">
                  <c:v>7.3508907294517201E-16</c:v>
                </c:pt>
                <c:pt idx="9">
                  <c:v>0.86602540378443849</c:v>
                </c:pt>
                <c:pt idx="10">
                  <c:v>0.8660254037844376</c:v>
                </c:pt>
                <c:pt idx="11">
                  <c:v>9.8011876392689601E-16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E-49C9-997A-03F70E7C3F55}"/>
            </c:ext>
          </c:extLst>
        </c:ser>
        <c:ser>
          <c:idx val="1"/>
          <c:order val="1"/>
          <c:tx>
            <c:strRef>
              <c:f>ABSSIN!$F$2</c:f>
              <c:strCache>
                <c:ptCount val="1"/>
                <c:pt idx="0">
                  <c:v>SIN(2pim/6)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ABSSIN!$F$3:$F$14</c:f>
              <c:numCache>
                <c:formatCode>General</c:formatCode>
                <c:ptCount val="12"/>
                <c:pt idx="0">
                  <c:v>0.8660254037844386</c:v>
                </c:pt>
                <c:pt idx="1">
                  <c:v>0.86602540378443871</c:v>
                </c:pt>
                <c:pt idx="2">
                  <c:v>1.22514845490862E-16</c:v>
                </c:pt>
                <c:pt idx="3">
                  <c:v>0.86602540378443837</c:v>
                </c:pt>
                <c:pt idx="4">
                  <c:v>0.8660254037844386</c:v>
                </c:pt>
                <c:pt idx="5">
                  <c:v>2.45029690981724E-16</c:v>
                </c:pt>
                <c:pt idx="6">
                  <c:v>0.86602540378443837</c:v>
                </c:pt>
                <c:pt idx="7">
                  <c:v>0.86602540378443915</c:v>
                </c:pt>
                <c:pt idx="8">
                  <c:v>3.67544536472586E-16</c:v>
                </c:pt>
                <c:pt idx="9">
                  <c:v>0.86602540378443871</c:v>
                </c:pt>
                <c:pt idx="10">
                  <c:v>0.86602540378443915</c:v>
                </c:pt>
                <c:pt idx="11">
                  <c:v>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E-49C9-997A-03F70E7C3F55}"/>
            </c:ext>
          </c:extLst>
        </c:ser>
        <c:ser>
          <c:idx val="2"/>
          <c:order val="2"/>
          <c:tx>
            <c:strRef>
              <c:f>ABSSIN!$G$2</c:f>
              <c:strCache>
                <c:ptCount val="1"/>
                <c:pt idx="0">
                  <c:v>SIN(2pim/12)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ABSSIN!$G$3:$G$14</c:f>
              <c:numCache>
                <c:formatCode>General</c:formatCode>
                <c:ptCount val="12"/>
                <c:pt idx="0">
                  <c:v>0.49999999999999994</c:v>
                </c:pt>
                <c:pt idx="1">
                  <c:v>0.8660254037844386</c:v>
                </c:pt>
                <c:pt idx="2">
                  <c:v>1</c:v>
                </c:pt>
                <c:pt idx="3">
                  <c:v>0.86602540378443871</c:v>
                </c:pt>
                <c:pt idx="4">
                  <c:v>0.49999999999999994</c:v>
                </c:pt>
                <c:pt idx="5">
                  <c:v>1.22514845490862E-16</c:v>
                </c:pt>
                <c:pt idx="6">
                  <c:v>0.49999999999999972</c:v>
                </c:pt>
                <c:pt idx="7">
                  <c:v>0.86602540378443837</c:v>
                </c:pt>
                <c:pt idx="8">
                  <c:v>1</c:v>
                </c:pt>
                <c:pt idx="9">
                  <c:v>0.8660254037844386</c:v>
                </c:pt>
                <c:pt idx="10">
                  <c:v>0.50000000000000044</c:v>
                </c:pt>
                <c:pt idx="11">
                  <c:v>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E-49C9-997A-03F70E7C3F55}"/>
            </c:ext>
          </c:extLst>
        </c:ser>
        <c:ser>
          <c:idx val="3"/>
          <c:order val="3"/>
          <c:tx>
            <c:strRef>
              <c:f>ABSSIN!$H$2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ABSSIN!$H$3:$H$14</c:f>
              <c:numCache>
                <c:formatCode>General</c:formatCode>
                <c:ptCount val="12"/>
                <c:pt idx="0">
                  <c:v>0.25881904510252074</c:v>
                </c:pt>
                <c:pt idx="1">
                  <c:v>0.49999999999999994</c:v>
                </c:pt>
                <c:pt idx="2">
                  <c:v>0.70710678118654746</c:v>
                </c:pt>
                <c:pt idx="3">
                  <c:v>0.8660254037844386</c:v>
                </c:pt>
                <c:pt idx="4">
                  <c:v>0.96592582628906831</c:v>
                </c:pt>
                <c:pt idx="5">
                  <c:v>1</c:v>
                </c:pt>
                <c:pt idx="6">
                  <c:v>0.96592582628906831</c:v>
                </c:pt>
                <c:pt idx="7">
                  <c:v>0.86602540378443871</c:v>
                </c:pt>
                <c:pt idx="8">
                  <c:v>0.70710678118654757</c:v>
                </c:pt>
                <c:pt idx="9">
                  <c:v>0.49999999999999994</c:v>
                </c:pt>
                <c:pt idx="10">
                  <c:v>0.25881904510252102</c:v>
                </c:pt>
                <c:pt idx="11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E-49C9-997A-03F70E7C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66912"/>
        <c:axId val="332168832"/>
      </c:scatterChart>
      <c:valAx>
        <c:axId val="33216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8832"/>
        <c:crosses val="autoZero"/>
        <c:crossBetween val="midCat"/>
      </c:valAx>
      <c:valAx>
        <c:axId val="3321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ABSSIN!$E$2</c:f>
              <c:strCache>
                <c:ptCount val="1"/>
                <c:pt idx="0">
                  <c:v>SIN(2pim/3)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ABSSIN!$E$3:$E$14</c:f>
              <c:numCache>
                <c:formatCode>General</c:formatCode>
                <c:ptCount val="12"/>
                <c:pt idx="0">
                  <c:v>0.86602540378443871</c:v>
                </c:pt>
                <c:pt idx="1">
                  <c:v>0.86602540378443837</c:v>
                </c:pt>
                <c:pt idx="2">
                  <c:v>2.45029690981724E-16</c:v>
                </c:pt>
                <c:pt idx="3">
                  <c:v>0.86602540378443915</c:v>
                </c:pt>
                <c:pt idx="4">
                  <c:v>0.86602540378443871</c:v>
                </c:pt>
                <c:pt idx="5">
                  <c:v>4.90059381963448E-16</c:v>
                </c:pt>
                <c:pt idx="6">
                  <c:v>0.86602540378443926</c:v>
                </c:pt>
                <c:pt idx="7">
                  <c:v>0.86602540378443771</c:v>
                </c:pt>
                <c:pt idx="8">
                  <c:v>7.3508907294517201E-16</c:v>
                </c:pt>
                <c:pt idx="9">
                  <c:v>0.86602540378443849</c:v>
                </c:pt>
                <c:pt idx="10">
                  <c:v>0.8660254037844376</c:v>
                </c:pt>
                <c:pt idx="11">
                  <c:v>9.8011876392689601E-16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4-450B-A90F-77A0BC900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ABSSIN!$F$2</c:f>
              <c:strCache>
                <c:ptCount val="1"/>
                <c:pt idx="0">
                  <c:v>SIN(2pim/6)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ABSSIN!$F$3:$F$14</c:f>
              <c:numCache>
                <c:formatCode>General</c:formatCode>
                <c:ptCount val="12"/>
                <c:pt idx="0">
                  <c:v>0.8660254037844386</c:v>
                </c:pt>
                <c:pt idx="1">
                  <c:v>0.86602540378443871</c:v>
                </c:pt>
                <c:pt idx="2">
                  <c:v>1.22514845490862E-16</c:v>
                </c:pt>
                <c:pt idx="3">
                  <c:v>0.86602540378443837</c:v>
                </c:pt>
                <c:pt idx="4">
                  <c:v>0.8660254037844386</c:v>
                </c:pt>
                <c:pt idx="5">
                  <c:v>2.45029690981724E-16</c:v>
                </c:pt>
                <c:pt idx="6">
                  <c:v>0.86602540378443837</c:v>
                </c:pt>
                <c:pt idx="7">
                  <c:v>0.86602540378443915</c:v>
                </c:pt>
                <c:pt idx="8">
                  <c:v>3.67544536472586E-16</c:v>
                </c:pt>
                <c:pt idx="9">
                  <c:v>0.86602540378443871</c:v>
                </c:pt>
                <c:pt idx="10">
                  <c:v>0.86602540378443915</c:v>
                </c:pt>
                <c:pt idx="11">
                  <c:v>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D-4D74-9EE2-064A7F9A2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ABSSIN!$G$2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ABSSIN!$G$3:$G$14</c:f>
              <c:numCache>
                <c:formatCode>General</c:formatCode>
                <c:ptCount val="12"/>
                <c:pt idx="0">
                  <c:v>0.49999999999999994</c:v>
                </c:pt>
                <c:pt idx="1">
                  <c:v>0.8660254037844386</c:v>
                </c:pt>
                <c:pt idx="2">
                  <c:v>1</c:v>
                </c:pt>
                <c:pt idx="3">
                  <c:v>0.86602540378443871</c:v>
                </c:pt>
                <c:pt idx="4">
                  <c:v>0.49999999999999994</c:v>
                </c:pt>
                <c:pt idx="5">
                  <c:v>1.22514845490862E-16</c:v>
                </c:pt>
                <c:pt idx="6">
                  <c:v>0.49999999999999972</c:v>
                </c:pt>
                <c:pt idx="7">
                  <c:v>0.86602540378443837</c:v>
                </c:pt>
                <c:pt idx="8">
                  <c:v>1</c:v>
                </c:pt>
                <c:pt idx="9">
                  <c:v>0.8660254037844386</c:v>
                </c:pt>
                <c:pt idx="10">
                  <c:v>0.50000000000000044</c:v>
                </c:pt>
                <c:pt idx="11">
                  <c:v>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8-46CA-ADFC-3683ABB6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ABSSIN!$H$2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ABSSIN!$H$3:$H$14</c:f>
              <c:numCache>
                <c:formatCode>General</c:formatCode>
                <c:ptCount val="12"/>
                <c:pt idx="0">
                  <c:v>0.25881904510252074</c:v>
                </c:pt>
                <c:pt idx="1">
                  <c:v>0.49999999999999994</c:v>
                </c:pt>
                <c:pt idx="2">
                  <c:v>0.70710678118654746</c:v>
                </c:pt>
                <c:pt idx="3">
                  <c:v>0.8660254037844386</c:v>
                </c:pt>
                <c:pt idx="4">
                  <c:v>0.96592582628906831</c:v>
                </c:pt>
                <c:pt idx="5">
                  <c:v>1</c:v>
                </c:pt>
                <c:pt idx="6">
                  <c:v>0.96592582628906831</c:v>
                </c:pt>
                <c:pt idx="7">
                  <c:v>0.86602540378443871</c:v>
                </c:pt>
                <c:pt idx="8">
                  <c:v>0.70710678118654757</c:v>
                </c:pt>
                <c:pt idx="9">
                  <c:v>0.49999999999999994</c:v>
                </c:pt>
                <c:pt idx="10">
                  <c:v>0.25881904510252102</c:v>
                </c:pt>
                <c:pt idx="11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2-401E-80E3-0117E3699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 curve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ABSSIN_2PEAKS!$E$1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ABSSIN_2PEAKS!$E$3:$E$14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1.1732050807568877</c:v>
                </c:pt>
                <c:pt idx="2">
                  <c:v>1.2</c:v>
                </c:pt>
                <c:pt idx="3">
                  <c:v>1.1732050807568877</c:v>
                </c:pt>
                <c:pt idx="4">
                  <c:v>1.1000000000000001</c:v>
                </c:pt>
                <c:pt idx="5">
                  <c:v>1</c:v>
                </c:pt>
                <c:pt idx="6">
                  <c:v>1.0999999999999999</c:v>
                </c:pt>
                <c:pt idx="7">
                  <c:v>1.1732050807568877</c:v>
                </c:pt>
                <c:pt idx="8">
                  <c:v>1.2</c:v>
                </c:pt>
                <c:pt idx="9">
                  <c:v>1.1732050807568877</c:v>
                </c:pt>
                <c:pt idx="10">
                  <c:v>1.1000000000000001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55-4BBE-A717-AC2EF302BA9F}"/>
            </c:ext>
          </c:extLst>
        </c:ser>
        <c:ser>
          <c:idx val="3"/>
          <c:order val="1"/>
          <c:tx>
            <c:strRef>
              <c:f>ABSSIN_2PEAKS!$I$2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ABSSIN_2PEAKS!$I$3:$I$14</c:f>
              <c:numCache>
                <c:formatCode>General</c:formatCode>
                <c:ptCount val="12"/>
                <c:pt idx="0">
                  <c:v>1.0517638090205041</c:v>
                </c:pt>
                <c:pt idx="1">
                  <c:v>1.1000000000000001</c:v>
                </c:pt>
                <c:pt idx="2">
                  <c:v>1.1414213562373094</c:v>
                </c:pt>
                <c:pt idx="3">
                  <c:v>1.1732050807568877</c:v>
                </c:pt>
                <c:pt idx="4">
                  <c:v>1.1931851652578136</c:v>
                </c:pt>
                <c:pt idx="5">
                  <c:v>1.2</c:v>
                </c:pt>
                <c:pt idx="6">
                  <c:v>1.1931851652578136</c:v>
                </c:pt>
                <c:pt idx="7">
                  <c:v>1.1732050807568877</c:v>
                </c:pt>
                <c:pt idx="8">
                  <c:v>1.1414213562373094</c:v>
                </c:pt>
                <c:pt idx="9">
                  <c:v>1.1000000000000001</c:v>
                </c:pt>
                <c:pt idx="10">
                  <c:v>1.0517638090205041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5-4BBE-A717-AC2EF302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66912"/>
        <c:axId val="332168832"/>
      </c:scatterChart>
      <c:valAx>
        <c:axId val="33216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8832"/>
        <c:crosses val="autoZero"/>
        <c:crossBetween val="midCat"/>
      </c:valAx>
      <c:valAx>
        <c:axId val="3321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ABSSIN_2PEAKS!$E$1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ABSSIN_2PEAKS!$E$3:$E$14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1.1732050807568877</c:v>
                </c:pt>
                <c:pt idx="2">
                  <c:v>1.2</c:v>
                </c:pt>
                <c:pt idx="3">
                  <c:v>1.1732050807568877</c:v>
                </c:pt>
                <c:pt idx="4">
                  <c:v>1.1000000000000001</c:v>
                </c:pt>
                <c:pt idx="5">
                  <c:v>1</c:v>
                </c:pt>
                <c:pt idx="6">
                  <c:v>1.0999999999999999</c:v>
                </c:pt>
                <c:pt idx="7">
                  <c:v>1.1732050807568877</c:v>
                </c:pt>
                <c:pt idx="8">
                  <c:v>1.2</c:v>
                </c:pt>
                <c:pt idx="9">
                  <c:v>1.1732050807568877</c:v>
                </c:pt>
                <c:pt idx="10">
                  <c:v>1.1000000000000001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6-449D-A49B-C81766F5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ABSSIN_2PEAKS!$F$1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ABSSIN_2PEAKS!$F$3:$F$14</c:f>
              <c:numCache>
                <c:formatCode>General</c:formatCode>
                <c:ptCount val="12"/>
                <c:pt idx="0">
                  <c:v>1.1732050807568877</c:v>
                </c:pt>
                <c:pt idx="1">
                  <c:v>1.1000000000000001</c:v>
                </c:pt>
                <c:pt idx="2">
                  <c:v>1</c:v>
                </c:pt>
                <c:pt idx="3">
                  <c:v>1.0999999999999999</c:v>
                </c:pt>
                <c:pt idx="4">
                  <c:v>1.1732050807568877</c:v>
                </c:pt>
                <c:pt idx="5">
                  <c:v>1.2</c:v>
                </c:pt>
                <c:pt idx="6">
                  <c:v>1.1732050807568879</c:v>
                </c:pt>
                <c:pt idx="7">
                  <c:v>1.1000000000000001</c:v>
                </c:pt>
                <c:pt idx="8">
                  <c:v>1</c:v>
                </c:pt>
                <c:pt idx="9">
                  <c:v>1.1000000000000001</c:v>
                </c:pt>
                <c:pt idx="10">
                  <c:v>1.1732050807568877</c:v>
                </c:pt>
                <c:pt idx="1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6-449D-A49B-C81766F5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ABSSIN_2PEAKS!$G$1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ABSSIN_2PEAKS!$G$3:$G$14</c:f>
              <c:numCache>
                <c:formatCode>General</c:formatCode>
                <c:ptCount val="12"/>
                <c:pt idx="0">
                  <c:v>1.2</c:v>
                </c:pt>
                <c:pt idx="1">
                  <c:v>1.1732050807568877</c:v>
                </c:pt>
                <c:pt idx="2">
                  <c:v>1.1000000000000001</c:v>
                </c:pt>
                <c:pt idx="3">
                  <c:v>1</c:v>
                </c:pt>
                <c:pt idx="4">
                  <c:v>1.1000000000000001</c:v>
                </c:pt>
                <c:pt idx="5">
                  <c:v>1.1732050807568877</c:v>
                </c:pt>
                <c:pt idx="6">
                  <c:v>1.2</c:v>
                </c:pt>
                <c:pt idx="7">
                  <c:v>1.1732050807568879</c:v>
                </c:pt>
                <c:pt idx="8">
                  <c:v>1.1000000000000001</c:v>
                </c:pt>
                <c:pt idx="9">
                  <c:v>1</c:v>
                </c:pt>
                <c:pt idx="10">
                  <c:v>1.0999999999999999</c:v>
                </c:pt>
                <c:pt idx="11">
                  <c:v>1.1732050807568877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6-449D-A49B-C81766F5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ABSSIN_2PEAKS!$H$1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ABSSIN_2PEAKS!$H$3:$H$14</c:f>
              <c:numCache>
                <c:formatCode>General</c:formatCode>
                <c:ptCount val="12"/>
                <c:pt idx="0">
                  <c:v>1.1732050807568877</c:v>
                </c:pt>
                <c:pt idx="1">
                  <c:v>1.2</c:v>
                </c:pt>
                <c:pt idx="2">
                  <c:v>1.1732050807568877</c:v>
                </c:pt>
                <c:pt idx="3">
                  <c:v>1.1000000000000001</c:v>
                </c:pt>
                <c:pt idx="4">
                  <c:v>1</c:v>
                </c:pt>
                <c:pt idx="5">
                  <c:v>1.0999999999999999</c:v>
                </c:pt>
                <c:pt idx="6">
                  <c:v>1.1732050807568877</c:v>
                </c:pt>
                <c:pt idx="7">
                  <c:v>1.2</c:v>
                </c:pt>
                <c:pt idx="8">
                  <c:v>1.1732050807568877</c:v>
                </c:pt>
                <c:pt idx="9">
                  <c:v>1.0999999999999999</c:v>
                </c:pt>
                <c:pt idx="10">
                  <c:v>1</c:v>
                </c:pt>
                <c:pt idx="1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6-449D-A49B-C81766F5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ABSSIN_1PEAK!$E$3:$E$14</c:f>
              <c:numCache>
                <c:formatCode>General</c:formatCode>
                <c:ptCount val="12"/>
                <c:pt idx="0">
                  <c:v>1.0517638090205041</c:v>
                </c:pt>
                <c:pt idx="1">
                  <c:v>1.1000000000000001</c:v>
                </c:pt>
                <c:pt idx="2">
                  <c:v>1.1414213562373094</c:v>
                </c:pt>
                <c:pt idx="3">
                  <c:v>1.1732050807568877</c:v>
                </c:pt>
                <c:pt idx="4">
                  <c:v>1.1931851652578136</c:v>
                </c:pt>
                <c:pt idx="5">
                  <c:v>1.2</c:v>
                </c:pt>
                <c:pt idx="6">
                  <c:v>1.1931851652578136</c:v>
                </c:pt>
                <c:pt idx="7">
                  <c:v>1.1732050807568877</c:v>
                </c:pt>
                <c:pt idx="8">
                  <c:v>1.1414213562373094</c:v>
                </c:pt>
                <c:pt idx="9">
                  <c:v>1.1000000000000001</c:v>
                </c:pt>
                <c:pt idx="10">
                  <c:v>1.0517638090205041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F-490A-826F-A74444A80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ABSSIN_1PEAK!$F$1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ABSSIN_1PEAK!$F$3:$F$14</c:f>
              <c:numCache>
                <c:formatCode>General</c:formatCode>
                <c:ptCount val="12"/>
                <c:pt idx="0">
                  <c:v>1</c:v>
                </c:pt>
                <c:pt idx="1">
                  <c:v>1.0517638090205041</c:v>
                </c:pt>
                <c:pt idx="2">
                  <c:v>1.1000000000000001</c:v>
                </c:pt>
                <c:pt idx="3">
                  <c:v>1.1414213562373094</c:v>
                </c:pt>
                <c:pt idx="4">
                  <c:v>1.1732050807568877</c:v>
                </c:pt>
                <c:pt idx="5">
                  <c:v>1.1931851652578136</c:v>
                </c:pt>
                <c:pt idx="6">
                  <c:v>1.2</c:v>
                </c:pt>
                <c:pt idx="7">
                  <c:v>1.1931851652578136</c:v>
                </c:pt>
                <c:pt idx="8">
                  <c:v>1.1732050807568877</c:v>
                </c:pt>
                <c:pt idx="9">
                  <c:v>1.1414213562373094</c:v>
                </c:pt>
                <c:pt idx="10">
                  <c:v>1.1000000000000001</c:v>
                </c:pt>
                <c:pt idx="11">
                  <c:v>1.0517638090205041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D-435B-AE9B-0D93AB56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ABSSIN_1PEAK!$G$1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ABSSIN_1PEAK!$G$3:$G$14</c:f>
              <c:numCache>
                <c:formatCode>General</c:formatCode>
                <c:ptCount val="12"/>
                <c:pt idx="0">
                  <c:v>1.0517638090205041</c:v>
                </c:pt>
                <c:pt idx="1">
                  <c:v>1</c:v>
                </c:pt>
                <c:pt idx="2">
                  <c:v>1.0517638090205041</c:v>
                </c:pt>
                <c:pt idx="3">
                  <c:v>1.1000000000000001</c:v>
                </c:pt>
                <c:pt idx="4">
                  <c:v>1.1414213562373094</c:v>
                </c:pt>
                <c:pt idx="5">
                  <c:v>1.1732050807568877</c:v>
                </c:pt>
                <c:pt idx="6">
                  <c:v>1.1931851652578136</c:v>
                </c:pt>
                <c:pt idx="7">
                  <c:v>1.2</c:v>
                </c:pt>
                <c:pt idx="8">
                  <c:v>1.1931851652578136</c:v>
                </c:pt>
                <c:pt idx="9">
                  <c:v>1.1732050807568877</c:v>
                </c:pt>
                <c:pt idx="10">
                  <c:v>1.1414213562373094</c:v>
                </c:pt>
                <c:pt idx="1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2-4F31-8381-A46BA92C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ABSSIN_1PEAK!$H$3:$H$14</c:f>
              <c:numCache>
                <c:formatCode>General</c:formatCode>
                <c:ptCount val="12"/>
                <c:pt idx="0">
                  <c:v>1.1931851652578136</c:v>
                </c:pt>
                <c:pt idx="1">
                  <c:v>1.1732050807568877</c:v>
                </c:pt>
                <c:pt idx="2">
                  <c:v>1.1414213562373094</c:v>
                </c:pt>
                <c:pt idx="3">
                  <c:v>1.1000000000000001</c:v>
                </c:pt>
                <c:pt idx="4">
                  <c:v>1.0517638090205041</c:v>
                </c:pt>
                <c:pt idx="5">
                  <c:v>1</c:v>
                </c:pt>
                <c:pt idx="6">
                  <c:v>1.0517638090205041</c:v>
                </c:pt>
                <c:pt idx="7">
                  <c:v>1.1000000000000001</c:v>
                </c:pt>
                <c:pt idx="8">
                  <c:v>1.1414213562373094</c:v>
                </c:pt>
                <c:pt idx="9">
                  <c:v>1.1732050807568877</c:v>
                </c:pt>
                <c:pt idx="10">
                  <c:v>1.1931851652578136</c:v>
                </c:pt>
                <c:pt idx="1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E-47E1-A561-E7BCB0544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SIN(2pim/24+5pi/12)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ABSSIN_1PEAK!$I$3:$I$14</c:f>
              <c:numCache>
                <c:formatCode>General</c:formatCode>
                <c:ptCount val="12"/>
                <c:pt idx="0">
                  <c:v>1.2</c:v>
                </c:pt>
                <c:pt idx="1">
                  <c:v>1.1931851652578136</c:v>
                </c:pt>
                <c:pt idx="2">
                  <c:v>1.1732050807568877</c:v>
                </c:pt>
                <c:pt idx="3">
                  <c:v>1.1414213562373094</c:v>
                </c:pt>
                <c:pt idx="4">
                  <c:v>1.1000000000000001</c:v>
                </c:pt>
                <c:pt idx="5">
                  <c:v>1.0517638090205041</c:v>
                </c:pt>
                <c:pt idx="6">
                  <c:v>1</c:v>
                </c:pt>
                <c:pt idx="7">
                  <c:v>1.0517638090205041</c:v>
                </c:pt>
                <c:pt idx="8">
                  <c:v>1.1000000000000001</c:v>
                </c:pt>
                <c:pt idx="9">
                  <c:v>1.1414213562373094</c:v>
                </c:pt>
                <c:pt idx="10">
                  <c:v>1.1732050807568877</c:v>
                </c:pt>
                <c:pt idx="11">
                  <c:v>1.1931851652578136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E-47E1-A561-E7BCB0544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SIN(2pim/24+3pi/2)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ABSSIN_1PEAK!$J$1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ABSSIN_1PEAK!$D$3:$D$14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ABSSIN_1PEAK!$J$3:$J$14</c:f>
              <c:numCache>
                <c:formatCode>General</c:formatCode>
                <c:ptCount val="12"/>
                <c:pt idx="0">
                  <c:v>1.1931851652578136</c:v>
                </c:pt>
                <c:pt idx="1">
                  <c:v>1.1732050807568877</c:v>
                </c:pt>
                <c:pt idx="2">
                  <c:v>1.1414213562373094</c:v>
                </c:pt>
                <c:pt idx="3">
                  <c:v>1.1000000000000001</c:v>
                </c:pt>
                <c:pt idx="4">
                  <c:v>1.0517638090205041</c:v>
                </c:pt>
                <c:pt idx="5">
                  <c:v>1</c:v>
                </c:pt>
                <c:pt idx="6">
                  <c:v>1.0517638090205041</c:v>
                </c:pt>
                <c:pt idx="7">
                  <c:v>1.1000000000000001</c:v>
                </c:pt>
                <c:pt idx="8">
                  <c:v>1.1414213562373094</c:v>
                </c:pt>
                <c:pt idx="9">
                  <c:v>1.1732050807568877</c:v>
                </c:pt>
                <c:pt idx="10">
                  <c:v>1.1931851652578136</c:v>
                </c:pt>
                <c:pt idx="1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E-47E1-A561-E7BCB0544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 curve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AFT_2PEAKS!$E$1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AFT_2PEAKS!$E$3:$E$14</c:f>
              <c:numCache>
                <c:formatCode>General</c:formatCode>
                <c:ptCount val="12"/>
                <c:pt idx="0">
                  <c:v>0.19999999999999998</c:v>
                </c:pt>
                <c:pt idx="1">
                  <c:v>0.34641016151377546</c:v>
                </c:pt>
                <c:pt idx="2">
                  <c:v>0.4</c:v>
                </c:pt>
                <c:pt idx="3">
                  <c:v>0.34641016151377552</c:v>
                </c:pt>
                <c:pt idx="4">
                  <c:v>0.19999999999999998</c:v>
                </c:pt>
                <c:pt idx="5">
                  <c:v>4.90059381963448E-17</c:v>
                </c:pt>
                <c:pt idx="6">
                  <c:v>0.1999999999999999</c:v>
                </c:pt>
                <c:pt idx="7">
                  <c:v>0.34641016151377535</c:v>
                </c:pt>
                <c:pt idx="8">
                  <c:v>0.4</c:v>
                </c:pt>
                <c:pt idx="9">
                  <c:v>0.34641016151377546</c:v>
                </c:pt>
                <c:pt idx="10">
                  <c:v>0.20000000000000018</c:v>
                </c:pt>
                <c:pt idx="11">
                  <c:v>9.8011876392689601E-17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0-4E63-8E8E-9D90C359BBA5}"/>
            </c:ext>
          </c:extLst>
        </c:ser>
        <c:ser>
          <c:idx val="3"/>
          <c:order val="1"/>
          <c:tx>
            <c:strRef>
              <c:f>AFT_2PEAKS!$I$2</c:f>
              <c:strCache>
                <c:ptCount val="1"/>
                <c:pt idx="0">
                  <c:v>SIN(2pim/24)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AFT_2PEAKS!$I$3:$I$14</c:f>
              <c:numCache>
                <c:formatCode>General</c:formatCode>
                <c:ptCount val="12"/>
                <c:pt idx="0">
                  <c:v>0.1035276180410083</c:v>
                </c:pt>
                <c:pt idx="1">
                  <c:v>0.19999999999999998</c:v>
                </c:pt>
                <c:pt idx="2">
                  <c:v>0.28284271247461901</c:v>
                </c:pt>
                <c:pt idx="3">
                  <c:v>0.34641016151377546</c:v>
                </c:pt>
                <c:pt idx="4">
                  <c:v>0.38637033051562736</c:v>
                </c:pt>
                <c:pt idx="5">
                  <c:v>0.4</c:v>
                </c:pt>
                <c:pt idx="6">
                  <c:v>0.38637033051562736</c:v>
                </c:pt>
                <c:pt idx="7">
                  <c:v>0.34641016151377552</c:v>
                </c:pt>
                <c:pt idx="8">
                  <c:v>0.28284271247461906</c:v>
                </c:pt>
                <c:pt idx="9">
                  <c:v>0.19999999999999998</c:v>
                </c:pt>
                <c:pt idx="10">
                  <c:v>0.10352761804100841</c:v>
                </c:pt>
                <c:pt idx="11">
                  <c:v>4.90059381963448E-17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10-4E63-8E8E-9D90C359B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66912"/>
        <c:axId val="332168832"/>
      </c:scatterChart>
      <c:valAx>
        <c:axId val="33216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8832"/>
        <c:crosses val="autoZero"/>
        <c:crossBetween val="midCat"/>
      </c:valAx>
      <c:valAx>
        <c:axId val="3321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6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AFT_2PEAKS!$E$1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AFT_2PEAKS!$E$3:$E$14</c:f>
              <c:numCache>
                <c:formatCode>General</c:formatCode>
                <c:ptCount val="12"/>
                <c:pt idx="0">
                  <c:v>0.19999999999999998</c:v>
                </c:pt>
                <c:pt idx="1">
                  <c:v>0.34641016151377546</c:v>
                </c:pt>
                <c:pt idx="2">
                  <c:v>0.4</c:v>
                </c:pt>
                <c:pt idx="3">
                  <c:v>0.34641016151377552</c:v>
                </c:pt>
                <c:pt idx="4">
                  <c:v>0.19999999999999998</c:v>
                </c:pt>
                <c:pt idx="5">
                  <c:v>4.90059381963448E-17</c:v>
                </c:pt>
                <c:pt idx="6">
                  <c:v>0.1999999999999999</c:v>
                </c:pt>
                <c:pt idx="7">
                  <c:v>0.34641016151377535</c:v>
                </c:pt>
                <c:pt idx="8">
                  <c:v>0.4</c:v>
                </c:pt>
                <c:pt idx="9">
                  <c:v>0.34641016151377546</c:v>
                </c:pt>
                <c:pt idx="10">
                  <c:v>0.20000000000000018</c:v>
                </c:pt>
                <c:pt idx="11">
                  <c:v>9.8011876392689601E-17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E-44E5-8AB4-87C7F0344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AFT_2PEAKS!$F$1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AFT_2PEAKS!$F$3:$F$14</c:f>
              <c:numCache>
                <c:formatCode>General</c:formatCode>
                <c:ptCount val="12"/>
                <c:pt idx="0">
                  <c:v>0.34641016151377552</c:v>
                </c:pt>
                <c:pt idx="1">
                  <c:v>0.20000000000000015</c:v>
                </c:pt>
                <c:pt idx="2">
                  <c:v>4.90059381963448E-17</c:v>
                </c:pt>
                <c:pt idx="3">
                  <c:v>0.1999999999999999</c:v>
                </c:pt>
                <c:pt idx="4">
                  <c:v>0.34641016151377557</c:v>
                </c:pt>
                <c:pt idx="5">
                  <c:v>0.4</c:v>
                </c:pt>
                <c:pt idx="6">
                  <c:v>0.34641016151377563</c:v>
                </c:pt>
                <c:pt idx="7">
                  <c:v>0.20000000000000018</c:v>
                </c:pt>
                <c:pt idx="8">
                  <c:v>9.8011876392689601E-17</c:v>
                </c:pt>
                <c:pt idx="9">
                  <c:v>0.2</c:v>
                </c:pt>
                <c:pt idx="10">
                  <c:v>0.34641016151377535</c:v>
                </c:pt>
                <c:pt idx="1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A-4CE4-9A38-4EBB6F82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AFT_2PEAKS!$G$1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AFT_2PEAKS!$G$3:$G$14</c:f>
              <c:numCache>
                <c:formatCode>General</c:formatCode>
                <c:ptCount val="12"/>
                <c:pt idx="0">
                  <c:v>0.4</c:v>
                </c:pt>
                <c:pt idx="1">
                  <c:v>0.34641016151377552</c:v>
                </c:pt>
                <c:pt idx="2">
                  <c:v>0.20000000000000015</c:v>
                </c:pt>
                <c:pt idx="3">
                  <c:v>4.90059381963448E-17</c:v>
                </c:pt>
                <c:pt idx="4">
                  <c:v>0.20000000000000007</c:v>
                </c:pt>
                <c:pt idx="5">
                  <c:v>0.34641016151377535</c:v>
                </c:pt>
                <c:pt idx="6">
                  <c:v>0.4</c:v>
                </c:pt>
                <c:pt idx="7">
                  <c:v>0.34641016151377563</c:v>
                </c:pt>
                <c:pt idx="8">
                  <c:v>0.20000000000000018</c:v>
                </c:pt>
                <c:pt idx="9">
                  <c:v>9.8011876392689601E-17</c:v>
                </c:pt>
                <c:pt idx="10">
                  <c:v>0.19999999999999973</c:v>
                </c:pt>
                <c:pt idx="11">
                  <c:v>0.34641016151377535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0-43F3-8F32-5FCB0284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SIN(2pim/12+pi/6)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AFT_2PEAKS!$H$1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AFT_2PEAKS!$D$3:$D$14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AFT_2PEAKS!$H$3:$H$14</c:f>
              <c:numCache>
                <c:formatCode>General</c:formatCode>
                <c:ptCount val="12"/>
                <c:pt idx="0">
                  <c:v>0.34641016151377546</c:v>
                </c:pt>
                <c:pt idx="1">
                  <c:v>0.4</c:v>
                </c:pt>
                <c:pt idx="2">
                  <c:v>0.34641016151377552</c:v>
                </c:pt>
                <c:pt idx="3">
                  <c:v>0.20000000000000015</c:v>
                </c:pt>
                <c:pt idx="4">
                  <c:v>4.90059381963448E-17</c:v>
                </c:pt>
                <c:pt idx="5">
                  <c:v>0.1999999999999999</c:v>
                </c:pt>
                <c:pt idx="6">
                  <c:v>0.34641016151377535</c:v>
                </c:pt>
                <c:pt idx="7">
                  <c:v>0.4</c:v>
                </c:pt>
                <c:pt idx="8">
                  <c:v>0.34641016151377546</c:v>
                </c:pt>
                <c:pt idx="9">
                  <c:v>0.19999999999999987</c:v>
                </c:pt>
                <c:pt idx="10">
                  <c:v>9.8011876392689601E-17</c:v>
                </c:pt>
                <c:pt idx="11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16-48BF-99AB-19C4C221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AFT_1PEAK!$E$1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AFT_1PEAK!$E$3:$E$14</c:f>
              <c:numCache>
                <c:formatCode>General</c:formatCode>
                <c:ptCount val="12"/>
                <c:pt idx="0">
                  <c:v>0.1035276180410083</c:v>
                </c:pt>
                <c:pt idx="1">
                  <c:v>0.19999999999999998</c:v>
                </c:pt>
                <c:pt idx="2">
                  <c:v>0.28284271247461901</c:v>
                </c:pt>
                <c:pt idx="3">
                  <c:v>0.34641016151377546</c:v>
                </c:pt>
                <c:pt idx="4">
                  <c:v>0.38637033051562736</c:v>
                </c:pt>
                <c:pt idx="5">
                  <c:v>0.4</c:v>
                </c:pt>
                <c:pt idx="6">
                  <c:v>0.38637033051562736</c:v>
                </c:pt>
                <c:pt idx="7">
                  <c:v>0.34641016151377552</c:v>
                </c:pt>
                <c:pt idx="8">
                  <c:v>0.28284271247461906</c:v>
                </c:pt>
                <c:pt idx="9">
                  <c:v>0.19999999999999998</c:v>
                </c:pt>
                <c:pt idx="10">
                  <c:v>0.10352761804100841</c:v>
                </c:pt>
                <c:pt idx="11">
                  <c:v>4.90059381963448E-17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9-4078-BF23-AAC11599C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AFT_1PEAK!$F$1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AFT_1PEAK!$F$3:$F$14</c:f>
              <c:numCache>
                <c:formatCode>General</c:formatCode>
                <c:ptCount val="12"/>
                <c:pt idx="0">
                  <c:v>0</c:v>
                </c:pt>
                <c:pt idx="1">
                  <c:v>0.1035276180410083</c:v>
                </c:pt>
                <c:pt idx="2">
                  <c:v>0.2</c:v>
                </c:pt>
                <c:pt idx="3">
                  <c:v>0.28284271247461901</c:v>
                </c:pt>
                <c:pt idx="4">
                  <c:v>0.34641016151377552</c:v>
                </c:pt>
                <c:pt idx="5">
                  <c:v>0.38637033051562736</c:v>
                </c:pt>
                <c:pt idx="6">
                  <c:v>0.4</c:v>
                </c:pt>
                <c:pt idx="7">
                  <c:v>0.38637033051562736</c:v>
                </c:pt>
                <c:pt idx="8">
                  <c:v>0.34641016151377552</c:v>
                </c:pt>
                <c:pt idx="9">
                  <c:v>0.28284271247461906</c:v>
                </c:pt>
                <c:pt idx="10">
                  <c:v>0.20000000000000015</c:v>
                </c:pt>
                <c:pt idx="11">
                  <c:v>0.10352761804100841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1-4CCF-8A19-AF2B2D26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AFT_1PEAK!$G$1</c:f>
              <c:strCache>
                <c:ptCount val="1"/>
                <c:pt idx="0">
                  <c:v>SIN(2pim/12)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AFT_1PEAK!$G$3:$G$14</c:f>
              <c:numCache>
                <c:formatCode>General</c:formatCode>
                <c:ptCount val="12"/>
                <c:pt idx="0">
                  <c:v>0.1035276180410083</c:v>
                </c:pt>
                <c:pt idx="1">
                  <c:v>0</c:v>
                </c:pt>
                <c:pt idx="2">
                  <c:v>0.10352761804100832</c:v>
                </c:pt>
                <c:pt idx="3">
                  <c:v>0.19999999999999998</c:v>
                </c:pt>
                <c:pt idx="4">
                  <c:v>0.28284271247461906</c:v>
                </c:pt>
                <c:pt idx="5">
                  <c:v>0.34641016151377552</c:v>
                </c:pt>
                <c:pt idx="6">
                  <c:v>0.3863703305156273</c:v>
                </c:pt>
                <c:pt idx="7">
                  <c:v>0.4</c:v>
                </c:pt>
                <c:pt idx="8">
                  <c:v>0.38637033051562736</c:v>
                </c:pt>
                <c:pt idx="9">
                  <c:v>0.34641016151377541</c:v>
                </c:pt>
                <c:pt idx="10">
                  <c:v>0.28284271247461906</c:v>
                </c:pt>
                <c:pt idx="11">
                  <c:v>0.19999999999999998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9-4090-8AAE-8506647CE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SIN(2pim/24-pi/2)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AFT_1PEAK!$H$3:$H$14</c:f>
              <c:numCache>
                <c:formatCode>General</c:formatCode>
                <c:ptCount val="12"/>
                <c:pt idx="0">
                  <c:v>0.38637033051562736</c:v>
                </c:pt>
                <c:pt idx="1">
                  <c:v>0.34641016151377552</c:v>
                </c:pt>
                <c:pt idx="2">
                  <c:v>0.28284271247461901</c:v>
                </c:pt>
                <c:pt idx="3">
                  <c:v>0.2</c:v>
                </c:pt>
                <c:pt idx="4">
                  <c:v>0.10352761804100828</c:v>
                </c:pt>
                <c:pt idx="5">
                  <c:v>0</c:v>
                </c:pt>
                <c:pt idx="6">
                  <c:v>0.10352761804100828</c:v>
                </c:pt>
                <c:pt idx="7">
                  <c:v>0.19999999999999996</c:v>
                </c:pt>
                <c:pt idx="8">
                  <c:v>0.28284271247461901</c:v>
                </c:pt>
                <c:pt idx="9">
                  <c:v>0.34641016151377552</c:v>
                </c:pt>
                <c:pt idx="10">
                  <c:v>0.3863703305156273</c:v>
                </c:pt>
                <c:pt idx="1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9-4B8D-A442-3E3565E2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SIN(2pim/24+5pi/12)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AFT_1PEAK!$I$3:$I$14</c:f>
              <c:numCache>
                <c:formatCode>General</c:formatCode>
                <c:ptCount val="12"/>
                <c:pt idx="0">
                  <c:v>0.4</c:v>
                </c:pt>
                <c:pt idx="1">
                  <c:v>0.38637033051562736</c:v>
                </c:pt>
                <c:pt idx="2">
                  <c:v>0.34641016151377541</c:v>
                </c:pt>
                <c:pt idx="3">
                  <c:v>0.28284271247461906</c:v>
                </c:pt>
                <c:pt idx="4">
                  <c:v>0.19999999999999998</c:v>
                </c:pt>
                <c:pt idx="5">
                  <c:v>0.10352761804100824</c:v>
                </c:pt>
                <c:pt idx="6">
                  <c:v>4.90059381963448E-17</c:v>
                </c:pt>
                <c:pt idx="7">
                  <c:v>0.10352761804100814</c:v>
                </c:pt>
                <c:pt idx="8">
                  <c:v>0.20000000000000007</c:v>
                </c:pt>
                <c:pt idx="9">
                  <c:v>0.28284271247461901</c:v>
                </c:pt>
                <c:pt idx="10">
                  <c:v>0.34641016151377535</c:v>
                </c:pt>
                <c:pt idx="11">
                  <c:v>0.38637033051562736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F-49C0-9BDA-057597CE9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SIN(2pim/24+3pi/2)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AFT_1PEAK!$J$1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AFT_1PEAK!$D$3:$D$14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AFT_1PEAK!$J$3:$J$14</c:f>
              <c:numCache>
                <c:formatCode>General</c:formatCode>
                <c:ptCount val="12"/>
                <c:pt idx="0">
                  <c:v>0.38637033051562736</c:v>
                </c:pt>
                <c:pt idx="1">
                  <c:v>0.34641016151377535</c:v>
                </c:pt>
                <c:pt idx="2">
                  <c:v>0.28284271247461901</c:v>
                </c:pt>
                <c:pt idx="3">
                  <c:v>0.20000000000000007</c:v>
                </c:pt>
                <c:pt idx="4">
                  <c:v>0.10352761804100814</c:v>
                </c:pt>
                <c:pt idx="5">
                  <c:v>4.90059381963448E-17</c:v>
                </c:pt>
                <c:pt idx="6">
                  <c:v>0.10352761804100824</c:v>
                </c:pt>
                <c:pt idx="7">
                  <c:v>0.19999999999999998</c:v>
                </c:pt>
                <c:pt idx="8">
                  <c:v>0.28284271247461906</c:v>
                </c:pt>
                <c:pt idx="9">
                  <c:v>0.34641016151377552</c:v>
                </c:pt>
                <c:pt idx="10">
                  <c:v>0.38637033051562736</c:v>
                </c:pt>
                <c:pt idx="1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A-4683-8EB6-F7850EB4E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4432"/>
        <c:axId val="650368272"/>
      </c:scatterChart>
      <c:valAx>
        <c:axId val="65036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8272"/>
        <c:crosses val="autoZero"/>
        <c:crossBetween val="midCat"/>
        <c:majorUnit val="1"/>
      </c:valAx>
      <c:valAx>
        <c:axId val="650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CoefFunction!$B$2</c:f>
              <c:strCache>
                <c:ptCount val="1"/>
                <c:pt idx="0">
                  <c:v>exp(sin(t))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CoefFunction!$A$3:$A$367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CoefFunction!$B$3:$B$367</c:f>
              <c:numCache>
                <c:formatCode>General</c:formatCode>
                <c:ptCount val="365"/>
                <c:pt idx="0">
                  <c:v>1.072247029152428</c:v>
                </c:pt>
                <c:pt idx="1">
                  <c:v>1.1493230317056877</c:v>
                </c:pt>
                <c:pt idx="2">
                  <c:v>1.2311044469213748</c:v>
                </c:pt>
                <c:pt idx="3">
                  <c:v>1.3173700408104754</c:v>
                </c:pt>
                <c:pt idx="4">
                  <c:v>1.4077886547738427</c:v>
                </c:pt>
                <c:pt idx="5">
                  <c:v>1.5019085155664522</c:v>
                </c:pt>
                <c:pt idx="6">
                  <c:v>1.5991489200998612</c:v>
                </c:pt>
                <c:pt idx="7">
                  <c:v>1.6987951495527771</c:v>
                </c:pt>
                <c:pt idx="8">
                  <c:v>1.7999974573044333</c:v>
                </c:pt>
                <c:pt idx="9">
                  <c:v>1.9017749031823403</c:v>
                </c:pt>
                <c:pt idx="10">
                  <c:v>2.003024664643815</c:v>
                </c:pt>
                <c:pt idx="11">
                  <c:v>2.1025372410974477</c:v>
                </c:pt>
                <c:pt idx="12">
                  <c:v>2.1990176845040907</c:v>
                </c:pt>
                <c:pt idx="13">
                  <c:v>2.291112649140123</c:v>
                </c:pt>
                <c:pt idx="14">
                  <c:v>2.3774426752361646</c:v>
                </c:pt>
                <c:pt idx="15">
                  <c:v>2.4566387314940465</c:v>
                </c:pt>
                <c:pt idx="16">
                  <c:v>2.527381671928663</c:v>
                </c:pt>
                <c:pt idx="17">
                  <c:v>2.5884429473328665</c:v>
                </c:pt>
                <c:pt idx="18">
                  <c:v>2.6387246842062115</c:v>
                </c:pt>
                <c:pt idx="19">
                  <c:v>2.677297132633722</c:v>
                </c:pt>
                <c:pt idx="20">
                  <c:v>2.7034315091234902</c:v>
                </c:pt>
                <c:pt idx="21">
                  <c:v>2.7166264288782056</c:v>
                </c:pt>
                <c:pt idx="22">
                  <c:v>2.7166264288782056</c:v>
                </c:pt>
                <c:pt idx="23">
                  <c:v>2.7034315091234906</c:v>
                </c:pt>
                <c:pt idx="24">
                  <c:v>2.677297132633722</c:v>
                </c:pt>
                <c:pt idx="25">
                  <c:v>2.6387246842062115</c:v>
                </c:pt>
                <c:pt idx="26">
                  <c:v>2.588442947332867</c:v>
                </c:pt>
                <c:pt idx="27">
                  <c:v>2.527381671928663</c:v>
                </c:pt>
                <c:pt idx="28">
                  <c:v>2.4566387314940461</c:v>
                </c:pt>
                <c:pt idx="29">
                  <c:v>2.377442675236165</c:v>
                </c:pt>
                <c:pt idx="30">
                  <c:v>2.291112649140123</c:v>
                </c:pt>
                <c:pt idx="31">
                  <c:v>2.1990176845040907</c:v>
                </c:pt>
                <c:pt idx="32">
                  <c:v>2.1025372410974477</c:v>
                </c:pt>
                <c:pt idx="33">
                  <c:v>2.003024664643815</c:v>
                </c:pt>
                <c:pt idx="34">
                  <c:v>1.9017749031823408</c:v>
                </c:pt>
                <c:pt idx="35">
                  <c:v>1.7999974573044335</c:v>
                </c:pt>
                <c:pt idx="36">
                  <c:v>1.6987951495527771</c:v>
                </c:pt>
                <c:pt idx="37">
                  <c:v>1.5991489200998616</c:v>
                </c:pt>
                <c:pt idx="38">
                  <c:v>1.5019085155664527</c:v>
                </c:pt>
                <c:pt idx="39">
                  <c:v>1.407788654773843</c:v>
                </c:pt>
                <c:pt idx="40">
                  <c:v>1.317370040810476</c:v>
                </c:pt>
                <c:pt idx="41">
                  <c:v>1.2311044469213748</c:v>
                </c:pt>
                <c:pt idx="42">
                  <c:v>1.1493230317056879</c:v>
                </c:pt>
                <c:pt idx="43">
                  <c:v>1.0722470291524284</c:v>
                </c:pt>
                <c:pt idx="44">
                  <c:v>1.0000000000000002</c:v>
                </c:pt>
                <c:pt idx="45">
                  <c:v>0.93262090993198066</c:v>
                </c:pt>
                <c:pt idx="46">
                  <c:v>0.87007740418802859</c:v>
                </c:pt>
                <c:pt idx="47">
                  <c:v>0.81227876521825759</c:v>
                </c:pt>
                <c:pt idx="48">
                  <c:v>0.75908815975864907</c:v>
                </c:pt>
                <c:pt idx="49">
                  <c:v>0.71033389607806385</c:v>
                </c:pt>
                <c:pt idx="50">
                  <c:v>0.66581951539361595</c:v>
                </c:pt>
                <c:pt idx="51">
                  <c:v>0.62533263002019446</c:v>
                </c:pt>
                <c:pt idx="52">
                  <c:v>0.58865249307031453</c:v>
                </c:pt>
                <c:pt idx="53">
                  <c:v>0.5555563403392465</c:v>
                </c:pt>
                <c:pt idx="54">
                  <c:v>0.52582458540526922</c:v>
                </c:pt>
                <c:pt idx="55">
                  <c:v>0.49924497568671894</c:v>
                </c:pt>
                <c:pt idx="56">
                  <c:v>0.47561583236358596</c:v>
                </c:pt>
                <c:pt idx="57">
                  <c:v>0.45474850295508823</c:v>
                </c:pt>
                <c:pt idx="58">
                  <c:v>0.43646915413579079</c:v>
                </c:pt>
                <c:pt idx="59">
                  <c:v>0.42062002605411491</c:v>
                </c:pt>
                <c:pt idx="60">
                  <c:v>0.40706025968736287</c:v>
                </c:pt>
                <c:pt idx="61">
                  <c:v>0.39566639700955536</c:v>
                </c:pt>
                <c:pt idx="62">
                  <c:v>0.38633264103054721</c:v>
                </c:pt>
                <c:pt idx="63">
                  <c:v>0.37897094986278296</c:v>
                </c:pt>
                <c:pt idx="64">
                  <c:v>0.37351102640455741</c:v>
                </c:pt>
                <c:pt idx="65">
                  <c:v>0.36990025329852766</c:v>
                </c:pt>
                <c:pt idx="66">
                  <c:v>0.36810361165960409</c:v>
                </c:pt>
                <c:pt idx="67">
                  <c:v>0.36810361165960404</c:v>
                </c:pt>
                <c:pt idx="68">
                  <c:v>0.36990025329852766</c:v>
                </c:pt>
                <c:pt idx="69">
                  <c:v>0.37351102640455741</c:v>
                </c:pt>
                <c:pt idx="70">
                  <c:v>0.3789709498627829</c:v>
                </c:pt>
                <c:pt idx="71">
                  <c:v>0.38633264103054721</c:v>
                </c:pt>
                <c:pt idx="72">
                  <c:v>0.3956663970095553</c:v>
                </c:pt>
                <c:pt idx="73">
                  <c:v>0.40706025968736276</c:v>
                </c:pt>
                <c:pt idx="74">
                  <c:v>0.4206200260541148</c:v>
                </c:pt>
                <c:pt idx="75">
                  <c:v>0.43646915413579046</c:v>
                </c:pt>
                <c:pt idx="76">
                  <c:v>0.4547485029550884</c:v>
                </c:pt>
                <c:pt idx="77">
                  <c:v>0.47561583236358568</c:v>
                </c:pt>
                <c:pt idx="78">
                  <c:v>0.49924497568671883</c:v>
                </c:pt>
                <c:pt idx="79">
                  <c:v>0.525824585405269</c:v>
                </c:pt>
                <c:pt idx="80">
                  <c:v>0.55555634033924628</c:v>
                </c:pt>
                <c:pt idx="81">
                  <c:v>0.58865249307031398</c:v>
                </c:pt>
                <c:pt idx="82">
                  <c:v>0.62533263002019446</c:v>
                </c:pt>
                <c:pt idx="83">
                  <c:v>0.66581951539361572</c:v>
                </c:pt>
                <c:pt idx="84">
                  <c:v>0.71033389607806385</c:v>
                </c:pt>
                <c:pt idx="85">
                  <c:v>0.75908815975864852</c:v>
                </c:pt>
                <c:pt idx="86">
                  <c:v>0.81227876521825693</c:v>
                </c:pt>
                <c:pt idx="87">
                  <c:v>0.87007740418802826</c:v>
                </c:pt>
                <c:pt idx="88">
                  <c:v>0.93262090993198077</c:v>
                </c:pt>
                <c:pt idx="89">
                  <c:v>0.99999999999999978</c:v>
                </c:pt>
                <c:pt idx="90">
                  <c:v>1.072247029152428</c:v>
                </c:pt>
                <c:pt idx="91">
                  <c:v>1.1493230317056866</c:v>
                </c:pt>
                <c:pt idx="92">
                  <c:v>1.2311044469213737</c:v>
                </c:pt>
                <c:pt idx="93">
                  <c:v>1.3173700408104756</c:v>
                </c:pt>
                <c:pt idx="94">
                  <c:v>1.407788654773843</c:v>
                </c:pt>
                <c:pt idx="95">
                  <c:v>1.5019085155664516</c:v>
                </c:pt>
                <c:pt idx="96">
                  <c:v>1.5991489200998605</c:v>
                </c:pt>
                <c:pt idx="97">
                  <c:v>1.6987951495527767</c:v>
                </c:pt>
                <c:pt idx="98">
                  <c:v>1.7999974573044342</c:v>
                </c:pt>
                <c:pt idx="99">
                  <c:v>1.9017749031823401</c:v>
                </c:pt>
                <c:pt idx="100">
                  <c:v>2.003024664643815</c:v>
                </c:pt>
                <c:pt idx="101">
                  <c:v>2.1025372410974468</c:v>
                </c:pt>
                <c:pt idx="102">
                  <c:v>2.1990176845040894</c:v>
                </c:pt>
                <c:pt idx="103">
                  <c:v>2.2911126491401235</c:v>
                </c:pt>
                <c:pt idx="104">
                  <c:v>2.377442675236165</c:v>
                </c:pt>
                <c:pt idx="105">
                  <c:v>2.4566387314940457</c:v>
                </c:pt>
                <c:pt idx="106">
                  <c:v>2.5273816719286621</c:v>
                </c:pt>
                <c:pt idx="107">
                  <c:v>2.5884429473328665</c:v>
                </c:pt>
                <c:pt idx="108">
                  <c:v>2.6387246842062111</c:v>
                </c:pt>
                <c:pt idx="109">
                  <c:v>2.677297132633722</c:v>
                </c:pt>
                <c:pt idx="110">
                  <c:v>2.7034315091234902</c:v>
                </c:pt>
                <c:pt idx="111">
                  <c:v>2.7166264288782056</c:v>
                </c:pt>
                <c:pt idx="112">
                  <c:v>2.7166264288782056</c:v>
                </c:pt>
                <c:pt idx="113">
                  <c:v>2.7034315091234906</c:v>
                </c:pt>
                <c:pt idx="114">
                  <c:v>2.677297132633722</c:v>
                </c:pt>
                <c:pt idx="115">
                  <c:v>2.6387246842062115</c:v>
                </c:pt>
                <c:pt idx="116">
                  <c:v>2.588442947332867</c:v>
                </c:pt>
                <c:pt idx="117">
                  <c:v>2.5273816719286639</c:v>
                </c:pt>
                <c:pt idx="118">
                  <c:v>2.4566387314940465</c:v>
                </c:pt>
                <c:pt idx="119">
                  <c:v>2.3774426752361659</c:v>
                </c:pt>
                <c:pt idx="120">
                  <c:v>2.291112649140123</c:v>
                </c:pt>
                <c:pt idx="121">
                  <c:v>2.1990176845040916</c:v>
                </c:pt>
                <c:pt idx="122">
                  <c:v>2.1025372410974472</c:v>
                </c:pt>
                <c:pt idx="123">
                  <c:v>2.0030246646438159</c:v>
                </c:pt>
                <c:pt idx="124">
                  <c:v>1.9017749031823423</c:v>
                </c:pt>
                <c:pt idx="125">
                  <c:v>1.7999974573044337</c:v>
                </c:pt>
                <c:pt idx="126">
                  <c:v>1.6987951495527762</c:v>
                </c:pt>
                <c:pt idx="127">
                  <c:v>1.5991489200998614</c:v>
                </c:pt>
                <c:pt idx="128">
                  <c:v>1.5019085155664538</c:v>
                </c:pt>
                <c:pt idx="129">
                  <c:v>1.4077886547738427</c:v>
                </c:pt>
                <c:pt idx="130">
                  <c:v>1.317370040810474</c:v>
                </c:pt>
                <c:pt idx="131">
                  <c:v>1.2311044469213746</c:v>
                </c:pt>
                <c:pt idx="132">
                  <c:v>1.1493230317056882</c:v>
                </c:pt>
                <c:pt idx="133">
                  <c:v>1.0722470291524295</c:v>
                </c:pt>
                <c:pt idx="134">
                  <c:v>1.0000000000000004</c:v>
                </c:pt>
                <c:pt idx="135">
                  <c:v>0.93262090993197966</c:v>
                </c:pt>
                <c:pt idx="136">
                  <c:v>0.87007740418802881</c:v>
                </c:pt>
                <c:pt idx="137">
                  <c:v>0.81227876521825815</c:v>
                </c:pt>
                <c:pt idx="138">
                  <c:v>0.75908815975864885</c:v>
                </c:pt>
                <c:pt idx="139">
                  <c:v>0.7103338960780643</c:v>
                </c:pt>
                <c:pt idx="140">
                  <c:v>0.66581951539361661</c:v>
                </c:pt>
                <c:pt idx="141">
                  <c:v>0.62533263002019479</c:v>
                </c:pt>
                <c:pt idx="142">
                  <c:v>0.58865249307031431</c:v>
                </c:pt>
                <c:pt idx="143">
                  <c:v>0.55555634033924661</c:v>
                </c:pt>
                <c:pt idx="144">
                  <c:v>0.52582458540526966</c:v>
                </c:pt>
                <c:pt idx="145">
                  <c:v>0.49924497568671905</c:v>
                </c:pt>
                <c:pt idx="146">
                  <c:v>0.47561583236358557</c:v>
                </c:pt>
                <c:pt idx="147">
                  <c:v>0.45474850295508834</c:v>
                </c:pt>
                <c:pt idx="148">
                  <c:v>0.43646915413579079</c:v>
                </c:pt>
                <c:pt idx="149">
                  <c:v>0.42062002605411475</c:v>
                </c:pt>
                <c:pt idx="150">
                  <c:v>0.40706025968736292</c:v>
                </c:pt>
                <c:pt idx="151">
                  <c:v>0.39566639700955553</c:v>
                </c:pt>
                <c:pt idx="152">
                  <c:v>0.38633264103054726</c:v>
                </c:pt>
                <c:pt idx="153">
                  <c:v>0.3789709498627829</c:v>
                </c:pt>
                <c:pt idx="154">
                  <c:v>0.37351102640455741</c:v>
                </c:pt>
                <c:pt idx="155">
                  <c:v>0.36990025329852771</c:v>
                </c:pt>
                <c:pt idx="156">
                  <c:v>0.36810361165960409</c:v>
                </c:pt>
                <c:pt idx="157">
                  <c:v>0.36810361165960404</c:v>
                </c:pt>
                <c:pt idx="158">
                  <c:v>0.36990025329852771</c:v>
                </c:pt>
                <c:pt idx="159">
                  <c:v>0.37351102640455741</c:v>
                </c:pt>
                <c:pt idx="160">
                  <c:v>0.37897094986278279</c:v>
                </c:pt>
                <c:pt idx="161">
                  <c:v>0.38633264103054715</c:v>
                </c:pt>
                <c:pt idx="162">
                  <c:v>0.39566639700955514</c:v>
                </c:pt>
                <c:pt idx="163">
                  <c:v>0.40706025968736242</c:v>
                </c:pt>
                <c:pt idx="164">
                  <c:v>0.42062002605411458</c:v>
                </c:pt>
                <c:pt idx="165">
                  <c:v>0.43646915413579063</c:v>
                </c:pt>
                <c:pt idx="166">
                  <c:v>0.45474850295508862</c:v>
                </c:pt>
                <c:pt idx="167">
                  <c:v>0.4756158323635859</c:v>
                </c:pt>
                <c:pt idx="168">
                  <c:v>0.49924497568671872</c:v>
                </c:pt>
                <c:pt idx="169">
                  <c:v>0.52582458540526933</c:v>
                </c:pt>
                <c:pt idx="170">
                  <c:v>0.55555634033924628</c:v>
                </c:pt>
                <c:pt idx="171">
                  <c:v>0.58865249307031386</c:v>
                </c:pt>
                <c:pt idx="172">
                  <c:v>0.62533263002019435</c:v>
                </c:pt>
                <c:pt idx="173">
                  <c:v>0.66581951539361495</c:v>
                </c:pt>
                <c:pt idx="174">
                  <c:v>0.71033389607806252</c:v>
                </c:pt>
                <c:pt idx="175">
                  <c:v>0.7590881597586483</c:v>
                </c:pt>
                <c:pt idx="176">
                  <c:v>0.81227876521825748</c:v>
                </c:pt>
                <c:pt idx="177">
                  <c:v>0.87007740418802959</c:v>
                </c:pt>
                <c:pt idx="178">
                  <c:v>0.93262090993198055</c:v>
                </c:pt>
                <c:pt idx="179">
                  <c:v>0.99999999999999956</c:v>
                </c:pt>
                <c:pt idx="180">
                  <c:v>1.0722470291524266</c:v>
                </c:pt>
                <c:pt idx="181">
                  <c:v>1.1493230317056873</c:v>
                </c:pt>
                <c:pt idx="182">
                  <c:v>1.2311044469213734</c:v>
                </c:pt>
                <c:pt idx="183">
                  <c:v>1.3173700408104729</c:v>
                </c:pt>
                <c:pt idx="184">
                  <c:v>1.4077886547738414</c:v>
                </c:pt>
                <c:pt idx="185">
                  <c:v>1.50190851556645</c:v>
                </c:pt>
                <c:pt idx="186">
                  <c:v>1.5991489200998625</c:v>
                </c:pt>
                <c:pt idx="187">
                  <c:v>1.6987951495527776</c:v>
                </c:pt>
                <c:pt idx="188">
                  <c:v>1.7999974573044326</c:v>
                </c:pt>
                <c:pt idx="189">
                  <c:v>1.9017749031823412</c:v>
                </c:pt>
                <c:pt idx="190">
                  <c:v>2.0030246646438146</c:v>
                </c:pt>
                <c:pt idx="191">
                  <c:v>2.1025372410974463</c:v>
                </c:pt>
                <c:pt idx="192">
                  <c:v>2.1990176845040907</c:v>
                </c:pt>
                <c:pt idx="193">
                  <c:v>2.2911126491401217</c:v>
                </c:pt>
                <c:pt idx="194">
                  <c:v>2.3774426752361628</c:v>
                </c:pt>
                <c:pt idx="195">
                  <c:v>2.4566387314940457</c:v>
                </c:pt>
                <c:pt idx="196">
                  <c:v>2.5273816719286617</c:v>
                </c:pt>
                <c:pt idx="197">
                  <c:v>2.5884429473328678</c:v>
                </c:pt>
                <c:pt idx="198">
                  <c:v>2.638724684206212</c:v>
                </c:pt>
                <c:pt idx="199">
                  <c:v>2.677297132633722</c:v>
                </c:pt>
                <c:pt idx="200">
                  <c:v>2.7034315091234906</c:v>
                </c:pt>
                <c:pt idx="201">
                  <c:v>2.7166264288782056</c:v>
                </c:pt>
                <c:pt idx="202">
                  <c:v>2.7166264288782056</c:v>
                </c:pt>
                <c:pt idx="203">
                  <c:v>2.7034315091234906</c:v>
                </c:pt>
                <c:pt idx="204">
                  <c:v>2.6772971326337225</c:v>
                </c:pt>
                <c:pt idx="205">
                  <c:v>2.6387246842062124</c:v>
                </c:pt>
                <c:pt idx="206">
                  <c:v>2.5884429473328687</c:v>
                </c:pt>
                <c:pt idx="207">
                  <c:v>2.5273816719286621</c:v>
                </c:pt>
                <c:pt idx="208">
                  <c:v>2.4566387314940465</c:v>
                </c:pt>
                <c:pt idx="209">
                  <c:v>2.3774426752361641</c:v>
                </c:pt>
                <c:pt idx="210">
                  <c:v>2.2911126491401235</c:v>
                </c:pt>
                <c:pt idx="211">
                  <c:v>2.1990176845040921</c:v>
                </c:pt>
                <c:pt idx="212">
                  <c:v>2.1025372410974477</c:v>
                </c:pt>
                <c:pt idx="213">
                  <c:v>2.0030246646438163</c:v>
                </c:pt>
                <c:pt idx="214">
                  <c:v>1.9017749031823428</c:v>
                </c:pt>
                <c:pt idx="215">
                  <c:v>1.7999974573044342</c:v>
                </c:pt>
                <c:pt idx="216">
                  <c:v>1.6987951495527791</c:v>
                </c:pt>
                <c:pt idx="217">
                  <c:v>1.5991489200998641</c:v>
                </c:pt>
                <c:pt idx="218">
                  <c:v>1.5019085155664516</c:v>
                </c:pt>
                <c:pt idx="219">
                  <c:v>1.407788654773843</c:v>
                </c:pt>
                <c:pt idx="220">
                  <c:v>1.3173700408104745</c:v>
                </c:pt>
                <c:pt idx="221">
                  <c:v>1.2311044469213748</c:v>
                </c:pt>
                <c:pt idx="222">
                  <c:v>1.1493230317056886</c:v>
                </c:pt>
                <c:pt idx="223">
                  <c:v>1.072247029152428</c:v>
                </c:pt>
                <c:pt idx="224">
                  <c:v>1.0000000000000007</c:v>
                </c:pt>
                <c:pt idx="225">
                  <c:v>0.93262090993198155</c:v>
                </c:pt>
                <c:pt idx="226">
                  <c:v>0.87007740418803048</c:v>
                </c:pt>
                <c:pt idx="227">
                  <c:v>0.81227876521825837</c:v>
                </c:pt>
                <c:pt idx="228">
                  <c:v>0.7590881597586504</c:v>
                </c:pt>
                <c:pt idx="229">
                  <c:v>0.71033389607806452</c:v>
                </c:pt>
                <c:pt idx="230">
                  <c:v>0.66581951539361461</c:v>
                </c:pt>
                <c:pt idx="231">
                  <c:v>0.6253326300201939</c:v>
                </c:pt>
                <c:pt idx="232">
                  <c:v>0.58865249307031442</c:v>
                </c:pt>
                <c:pt idx="233">
                  <c:v>0.55555634033924672</c:v>
                </c:pt>
                <c:pt idx="234">
                  <c:v>0.52582458540526966</c:v>
                </c:pt>
                <c:pt idx="235">
                  <c:v>0.49924497568671977</c:v>
                </c:pt>
                <c:pt idx="236">
                  <c:v>0.47561583236358568</c:v>
                </c:pt>
                <c:pt idx="237">
                  <c:v>0.4547485029550884</c:v>
                </c:pt>
                <c:pt idx="238">
                  <c:v>0.4364691541357909</c:v>
                </c:pt>
                <c:pt idx="239">
                  <c:v>0.42062002605411519</c:v>
                </c:pt>
                <c:pt idx="240">
                  <c:v>0.40706025968736265</c:v>
                </c:pt>
                <c:pt idx="241">
                  <c:v>0.3956663970095553</c:v>
                </c:pt>
                <c:pt idx="242">
                  <c:v>0.38633264103054726</c:v>
                </c:pt>
                <c:pt idx="243">
                  <c:v>0.37897094986278307</c:v>
                </c:pt>
                <c:pt idx="244">
                  <c:v>0.37351102640455758</c:v>
                </c:pt>
                <c:pt idx="245">
                  <c:v>0.36990025329852766</c:v>
                </c:pt>
                <c:pt idx="246">
                  <c:v>0.36810361165960404</c:v>
                </c:pt>
                <c:pt idx="247">
                  <c:v>0.36810361165960404</c:v>
                </c:pt>
                <c:pt idx="248">
                  <c:v>0.3699002532985276</c:v>
                </c:pt>
                <c:pt idx="249">
                  <c:v>0.37351102640455724</c:v>
                </c:pt>
                <c:pt idx="250">
                  <c:v>0.37897094986278296</c:v>
                </c:pt>
                <c:pt idx="251">
                  <c:v>0.38633264103054715</c:v>
                </c:pt>
                <c:pt idx="252">
                  <c:v>0.39566639700955508</c:v>
                </c:pt>
                <c:pt idx="253">
                  <c:v>0.40706025968736298</c:v>
                </c:pt>
                <c:pt idx="254">
                  <c:v>0.42062002605411491</c:v>
                </c:pt>
                <c:pt idx="255">
                  <c:v>0.43646915413579057</c:v>
                </c:pt>
                <c:pt idx="256">
                  <c:v>0.45474850295508801</c:v>
                </c:pt>
                <c:pt idx="257">
                  <c:v>0.47561583236358523</c:v>
                </c:pt>
                <c:pt idx="258">
                  <c:v>0.499244975686718</c:v>
                </c:pt>
                <c:pt idx="259">
                  <c:v>0.52582458540526922</c:v>
                </c:pt>
                <c:pt idx="260">
                  <c:v>0.55555634033924617</c:v>
                </c:pt>
                <c:pt idx="261">
                  <c:v>0.58865249307031553</c:v>
                </c:pt>
                <c:pt idx="262">
                  <c:v>0.62533263002019523</c:v>
                </c:pt>
                <c:pt idx="263">
                  <c:v>0.66581951539361595</c:v>
                </c:pt>
                <c:pt idx="264">
                  <c:v>0.71033389607806352</c:v>
                </c:pt>
                <c:pt idx="265">
                  <c:v>0.75908815975864807</c:v>
                </c:pt>
                <c:pt idx="266">
                  <c:v>0.81227876521825593</c:v>
                </c:pt>
                <c:pt idx="267">
                  <c:v>0.87007740418802626</c:v>
                </c:pt>
                <c:pt idx="268">
                  <c:v>0.93262090993198032</c:v>
                </c:pt>
                <c:pt idx="269">
                  <c:v>0.99999999999999922</c:v>
                </c:pt>
                <c:pt idx="270">
                  <c:v>1.0722470291524264</c:v>
                </c:pt>
                <c:pt idx="271">
                  <c:v>1.1493230317056891</c:v>
                </c:pt>
                <c:pt idx="272">
                  <c:v>1.2311044469213752</c:v>
                </c:pt>
                <c:pt idx="273">
                  <c:v>1.3173700408104749</c:v>
                </c:pt>
                <c:pt idx="274">
                  <c:v>1.4077886547738412</c:v>
                </c:pt>
                <c:pt idx="275">
                  <c:v>1.5019085155664498</c:v>
                </c:pt>
                <c:pt idx="276">
                  <c:v>1.5991489200998623</c:v>
                </c:pt>
                <c:pt idx="277">
                  <c:v>1.6987951495527773</c:v>
                </c:pt>
                <c:pt idx="278">
                  <c:v>1.7999974573044322</c:v>
                </c:pt>
                <c:pt idx="279">
                  <c:v>1.9017749031823381</c:v>
                </c:pt>
                <c:pt idx="280">
                  <c:v>2.0030246646438119</c:v>
                </c:pt>
                <c:pt idx="281">
                  <c:v>2.1025372410974432</c:v>
                </c:pt>
                <c:pt idx="282">
                  <c:v>2.1990176845040903</c:v>
                </c:pt>
                <c:pt idx="283">
                  <c:v>2.2911126491401217</c:v>
                </c:pt>
                <c:pt idx="284">
                  <c:v>2.3774426752361668</c:v>
                </c:pt>
                <c:pt idx="285">
                  <c:v>2.456638731494047</c:v>
                </c:pt>
                <c:pt idx="286">
                  <c:v>2.527381671928663</c:v>
                </c:pt>
                <c:pt idx="287">
                  <c:v>2.5884429473328661</c:v>
                </c:pt>
                <c:pt idx="288">
                  <c:v>2.6387246842062106</c:v>
                </c:pt>
                <c:pt idx="289">
                  <c:v>2.6772971326337212</c:v>
                </c:pt>
                <c:pt idx="290">
                  <c:v>2.7034315091234893</c:v>
                </c:pt>
                <c:pt idx="291">
                  <c:v>2.7166264288782056</c:v>
                </c:pt>
                <c:pt idx="292">
                  <c:v>2.7166264288782056</c:v>
                </c:pt>
                <c:pt idx="293">
                  <c:v>2.7034315091234897</c:v>
                </c:pt>
                <c:pt idx="294">
                  <c:v>2.6772971326337216</c:v>
                </c:pt>
                <c:pt idx="295">
                  <c:v>2.6387246842062115</c:v>
                </c:pt>
                <c:pt idx="296">
                  <c:v>2.5884429473328674</c:v>
                </c:pt>
                <c:pt idx="297">
                  <c:v>2.5273816719286644</c:v>
                </c:pt>
                <c:pt idx="298">
                  <c:v>2.4566387314940488</c:v>
                </c:pt>
                <c:pt idx="299">
                  <c:v>2.3774426752361646</c:v>
                </c:pt>
                <c:pt idx="300">
                  <c:v>2.2911126491401235</c:v>
                </c:pt>
                <c:pt idx="301">
                  <c:v>2.1990176845040925</c:v>
                </c:pt>
                <c:pt idx="302">
                  <c:v>2.1025372410974508</c:v>
                </c:pt>
                <c:pt idx="303">
                  <c:v>2.003024664643819</c:v>
                </c:pt>
                <c:pt idx="304">
                  <c:v>1.9017749031823405</c:v>
                </c:pt>
                <c:pt idx="305">
                  <c:v>1.7999974573044346</c:v>
                </c:pt>
                <c:pt idx="306">
                  <c:v>1.6987951495527795</c:v>
                </c:pt>
                <c:pt idx="307">
                  <c:v>1.5991489200998594</c:v>
                </c:pt>
                <c:pt idx="308">
                  <c:v>1.501908515566452</c:v>
                </c:pt>
                <c:pt idx="309">
                  <c:v>1.4077886547738434</c:v>
                </c:pt>
                <c:pt idx="310">
                  <c:v>1.3173700408104769</c:v>
                </c:pt>
                <c:pt idx="311">
                  <c:v>1.2311044469213772</c:v>
                </c:pt>
                <c:pt idx="312">
                  <c:v>1.1493230317056908</c:v>
                </c:pt>
                <c:pt idx="313">
                  <c:v>1.072247029152432</c:v>
                </c:pt>
                <c:pt idx="314">
                  <c:v>1.0000000000000009</c:v>
                </c:pt>
                <c:pt idx="315">
                  <c:v>0.93262090993198177</c:v>
                </c:pt>
                <c:pt idx="316">
                  <c:v>0.8700774041880277</c:v>
                </c:pt>
                <c:pt idx="317">
                  <c:v>0.81227876521825715</c:v>
                </c:pt>
                <c:pt idx="318">
                  <c:v>0.75908815975864929</c:v>
                </c:pt>
                <c:pt idx="319">
                  <c:v>0.71033389607806463</c:v>
                </c:pt>
                <c:pt idx="320">
                  <c:v>0.66581951539361695</c:v>
                </c:pt>
                <c:pt idx="321">
                  <c:v>0.62533263002019601</c:v>
                </c:pt>
                <c:pt idx="322">
                  <c:v>0.58865249307031453</c:v>
                </c:pt>
                <c:pt idx="323">
                  <c:v>0.55555634033924683</c:v>
                </c:pt>
                <c:pt idx="324">
                  <c:v>0.52582458540526977</c:v>
                </c:pt>
                <c:pt idx="325">
                  <c:v>0.49924497568671988</c:v>
                </c:pt>
                <c:pt idx="326">
                  <c:v>0.47561583236358573</c:v>
                </c:pt>
                <c:pt idx="327">
                  <c:v>0.45474850295508945</c:v>
                </c:pt>
                <c:pt idx="328">
                  <c:v>0.43646915413579096</c:v>
                </c:pt>
                <c:pt idx="329">
                  <c:v>0.42062002605411525</c:v>
                </c:pt>
                <c:pt idx="330">
                  <c:v>0.4070602596873627</c:v>
                </c:pt>
                <c:pt idx="331">
                  <c:v>0.39566639700955536</c:v>
                </c:pt>
                <c:pt idx="332">
                  <c:v>0.38633264103054732</c:v>
                </c:pt>
                <c:pt idx="333">
                  <c:v>0.37897094986278279</c:v>
                </c:pt>
                <c:pt idx="334">
                  <c:v>0.37351102640455758</c:v>
                </c:pt>
                <c:pt idx="335">
                  <c:v>0.36990025329852766</c:v>
                </c:pt>
                <c:pt idx="336">
                  <c:v>0.36810361165960415</c:v>
                </c:pt>
                <c:pt idx="337">
                  <c:v>0.36810361165960404</c:v>
                </c:pt>
                <c:pt idx="338">
                  <c:v>0.3699002532985276</c:v>
                </c:pt>
                <c:pt idx="339">
                  <c:v>0.37351102640455747</c:v>
                </c:pt>
                <c:pt idx="340">
                  <c:v>0.37897094986278262</c:v>
                </c:pt>
                <c:pt idx="341">
                  <c:v>0.3863326410305471</c:v>
                </c:pt>
                <c:pt idx="342">
                  <c:v>0.39566639700955558</c:v>
                </c:pt>
                <c:pt idx="343">
                  <c:v>0.40706025968736231</c:v>
                </c:pt>
                <c:pt idx="344">
                  <c:v>0.42062002605411486</c:v>
                </c:pt>
                <c:pt idx="345">
                  <c:v>0.43646915413579052</c:v>
                </c:pt>
                <c:pt idx="346">
                  <c:v>0.45474850295508795</c:v>
                </c:pt>
                <c:pt idx="347">
                  <c:v>0.47561583236358512</c:v>
                </c:pt>
                <c:pt idx="348">
                  <c:v>0.49924497568671922</c:v>
                </c:pt>
                <c:pt idx="349">
                  <c:v>0.52582458540526766</c:v>
                </c:pt>
                <c:pt idx="350">
                  <c:v>0.55555634033924606</c:v>
                </c:pt>
                <c:pt idx="351">
                  <c:v>0.58865249307031364</c:v>
                </c:pt>
                <c:pt idx="352">
                  <c:v>0.62533263002019313</c:v>
                </c:pt>
                <c:pt idx="353">
                  <c:v>0.66581951539361584</c:v>
                </c:pt>
                <c:pt idx="354">
                  <c:v>0.71033389607806341</c:v>
                </c:pt>
                <c:pt idx="355">
                  <c:v>0.75908815975865052</c:v>
                </c:pt>
                <c:pt idx="356">
                  <c:v>0.8122787652182557</c:v>
                </c:pt>
                <c:pt idx="357">
                  <c:v>0.87007740418802915</c:v>
                </c:pt>
                <c:pt idx="358">
                  <c:v>0.93262090993197677</c:v>
                </c:pt>
                <c:pt idx="359">
                  <c:v>0.999999999999999</c:v>
                </c:pt>
                <c:pt idx="360">
                  <c:v>1.0722470291524262</c:v>
                </c:pt>
                <c:pt idx="361">
                  <c:v>1.1493230317056846</c:v>
                </c:pt>
                <c:pt idx="362">
                  <c:v>1.231104446921375</c:v>
                </c:pt>
                <c:pt idx="363">
                  <c:v>1.3173700408104747</c:v>
                </c:pt>
                <c:pt idx="364">
                  <c:v>1.4077886547738456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79-4EF5-B52A-A26789AB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32864"/>
        <c:axId val="760945344"/>
      </c:scatterChart>
      <c:valAx>
        <c:axId val="7609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45344"/>
        <c:crosses val="autoZero"/>
        <c:crossBetween val="midCat"/>
      </c:valAx>
      <c:valAx>
        <c:axId val="7609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3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EXP_SIN1!$B$4</c:f>
              <c:strCache>
                <c:ptCount val="1"/>
                <c:pt idx="0">
                  <c:v>w(t)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EXP_SIN1!$A$5:$A$16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EXP_SIN1!$B$5:$B$16</c:f>
              <c:numCache>
                <c:formatCode>General</c:formatCode>
                <c:ptCount val="12"/>
                <c:pt idx="0">
                  <c:v>2.5535586887360875</c:v>
                </c:pt>
                <c:pt idx="1">
                  <c:v>2.0002035412315751</c:v>
                </c:pt>
                <c:pt idx="2">
                  <c:v>1.6836382011073643</c:v>
                </c:pt>
                <c:pt idx="3">
                  <c:v>2.5535586887360875</c:v>
                </c:pt>
                <c:pt idx="4">
                  <c:v>2.0002035412315751</c:v>
                </c:pt>
                <c:pt idx="5">
                  <c:v>1.6836382011073638</c:v>
                </c:pt>
                <c:pt idx="6">
                  <c:v>2.5535586887360879</c:v>
                </c:pt>
                <c:pt idx="7">
                  <c:v>2.0002035412315751</c:v>
                </c:pt>
                <c:pt idx="8">
                  <c:v>1.6836382011073645</c:v>
                </c:pt>
                <c:pt idx="9">
                  <c:v>2.5535586887360875</c:v>
                </c:pt>
                <c:pt idx="10">
                  <c:v>2.0002035412315751</c:v>
                </c:pt>
                <c:pt idx="11">
                  <c:v>1.6836382011073645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B-4FAF-814E-3D525ABA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27952"/>
        <c:axId val="650328912"/>
      </c:scatterChart>
      <c:valAx>
        <c:axId val="6503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28912"/>
        <c:crosses val="autoZero"/>
        <c:crossBetween val="midCat"/>
      </c:valAx>
      <c:valAx>
        <c:axId val="6503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2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EXP_SIN1!$C$4</c:f>
              <c:strCache>
                <c:ptCount val="1"/>
                <c:pt idx="0">
                  <c:v>w(t)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EXP_SIN1!$A$5:$A$16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EXP_SIN1!$C$5:$C$16</c:f>
              <c:numCache>
                <c:formatCode>General</c:formatCode>
                <c:ptCount val="12"/>
                <c:pt idx="0">
                  <c:v>1.6487212707001282</c:v>
                </c:pt>
                <c:pt idx="1">
                  <c:v>0.77880078307140499</c:v>
                </c:pt>
                <c:pt idx="2">
                  <c:v>0.77880078307140466</c:v>
                </c:pt>
                <c:pt idx="3">
                  <c:v>1.6487212707001282</c:v>
                </c:pt>
                <c:pt idx="4">
                  <c:v>0.77880078307140521</c:v>
                </c:pt>
                <c:pt idx="5">
                  <c:v>0.77880078307140432</c:v>
                </c:pt>
                <c:pt idx="6">
                  <c:v>1.6487212707001282</c:v>
                </c:pt>
                <c:pt idx="7">
                  <c:v>0.77880078307140532</c:v>
                </c:pt>
                <c:pt idx="8">
                  <c:v>0.77880078307140488</c:v>
                </c:pt>
                <c:pt idx="9">
                  <c:v>1.6487212707001282</c:v>
                </c:pt>
                <c:pt idx="10">
                  <c:v>0.77880078307140532</c:v>
                </c:pt>
                <c:pt idx="11">
                  <c:v>0.77880078307140477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F-42E2-8B2B-C7385151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EXP_SIN_single!$B$4</c:f>
              <c:strCache>
                <c:ptCount val="1"/>
                <c:pt idx="0">
                  <c:v>exp(sin(t))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EXP_SIN_single!$B$5:$B$16</c:f>
              <c:numCache>
                <c:formatCode>General</c:formatCode>
                <c:ptCount val="12"/>
                <c:pt idx="0">
                  <c:v>2.7182818284590451</c:v>
                </c:pt>
                <c:pt idx="1">
                  <c:v>0.60653065971263365</c:v>
                </c:pt>
                <c:pt idx="2">
                  <c:v>0.6065306597126332</c:v>
                </c:pt>
                <c:pt idx="3">
                  <c:v>2.7182818284590451</c:v>
                </c:pt>
                <c:pt idx="4">
                  <c:v>0.60653065971263398</c:v>
                </c:pt>
                <c:pt idx="5">
                  <c:v>0.60653065971263254</c:v>
                </c:pt>
                <c:pt idx="6">
                  <c:v>2.7182818284590451</c:v>
                </c:pt>
                <c:pt idx="7">
                  <c:v>0.60653065971263409</c:v>
                </c:pt>
                <c:pt idx="8">
                  <c:v>0.60653065971263331</c:v>
                </c:pt>
                <c:pt idx="9">
                  <c:v>2.7182818284590451</c:v>
                </c:pt>
                <c:pt idx="10">
                  <c:v>0.6065306597126342</c:v>
                </c:pt>
                <c:pt idx="11">
                  <c:v>0.6065306597126332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E-4DB3-8AF2-6C03B1EC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EXP_SIN_single!$C$4</c:f>
              <c:strCache>
                <c:ptCount val="1"/>
                <c:pt idx="0">
                  <c:v>F(t)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EXP_SIN_single!$C$5:$C$16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E-4DB3-8AF2-6C03B1EC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EXP_SIN_single!$D$4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EXP_SIN_single!$D$5:$D$16</c:f>
              <c:numCache>
                <c:formatCode>General</c:formatCode>
                <c:ptCount val="12"/>
                <c:pt idx="0">
                  <c:v>2.7182818284590451</c:v>
                </c:pt>
                <c:pt idx="1">
                  <c:v>0.60653065971263365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0.60653065971263254</c:v>
                </c:pt>
                <c:pt idx="6">
                  <c:v>2.7182818284590451</c:v>
                </c:pt>
                <c:pt idx="7">
                  <c:v>0.60653065971263409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0.6065306597126332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E-4DB3-8AF2-6C03B1EC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EXP_SIN_single!$R$4</c:f>
              <c:strCache>
                <c:ptCount val="1"/>
                <c:pt idx="0">
                  <c:v>exp(sin(t))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EXP_SIN_single!$R$5:$R$370</c:f>
              <c:numCache>
                <c:formatCode>General</c:formatCode>
                <c:ptCount val="366"/>
                <c:pt idx="0">
                  <c:v>2.7182818284590451</c:v>
                </c:pt>
                <c:pt idx="1">
                  <c:v>2.7129232089475566</c:v>
                </c:pt>
                <c:pt idx="2">
                  <c:v>2.6969316512181987</c:v>
                </c:pt>
                <c:pt idx="3">
                  <c:v>2.670557496299681</c:v>
                </c:pt>
                <c:pt idx="4">
                  <c:v>2.6342095636011646</c:v>
                </c:pt>
                <c:pt idx="5">
                  <c:v>2.588442947332867</c:v>
                </c:pt>
                <c:pt idx="6">
                  <c:v>2.5339427423557965</c:v>
                </c:pt>
                <c:pt idx="7">
                  <c:v>2.4715044454938719</c:v>
                </c:pt>
                <c:pt idx="8">
                  <c:v>2.4020119052688478</c:v>
                </c:pt>
                <c:pt idx="9">
                  <c:v>2.3264137656867425</c:v>
                </c:pt>
                <c:pt idx="10">
                  <c:v>2.245699366201992</c:v>
                </c:pt>
                <c:pt idx="11">
                  <c:v>2.1608750227215476</c:v>
                </c:pt>
                <c:pt idx="12">
                  <c:v>2.0729415297197962</c:v>
                </c:pt>
                <c:pt idx="13">
                  <c:v>1.9828736004520369</c:v>
                </c:pt>
                <c:pt idx="14">
                  <c:v>1.8916018120800964</c:v>
                </c:pt>
                <c:pt idx="15">
                  <c:v>1.7999974573044335</c:v>
                </c:pt>
                <c:pt idx="16">
                  <c:v>1.7088605356458946</c:v>
                </c:pt>
                <c:pt idx="17">
                  <c:v>1.6189109564874111</c:v>
                </c:pt>
                <c:pt idx="18">
                  <c:v>1.5307828811526807</c:v>
                </c:pt>
                <c:pt idx="19">
                  <c:v>1.4450220091364199</c:v>
                </c:pt>
                <c:pt idx="20">
                  <c:v>1.362085518098737</c:v>
                </c:pt>
                <c:pt idx="21">
                  <c:v>1.2823442999754329</c:v>
                </c:pt>
                <c:pt idx="22">
                  <c:v>1.2060870959793974</c:v>
                </c:pt>
                <c:pt idx="23">
                  <c:v>1.1335261190867301</c:v>
                </c:pt>
                <c:pt idx="24">
                  <c:v>1.0648037602738878</c:v>
                </c:pt>
                <c:pt idx="25">
                  <c:v>1.0000000000000002</c:v>
                </c:pt>
                <c:pt idx="26">
                  <c:v>0.93914018461277893</c:v>
                </c:pt>
                <c:pt idx="27">
                  <c:v>0.88220287398907893</c:v>
                </c:pt>
                <c:pt idx="28">
                  <c:v>0.82912751768391524</c:v>
                </c:pt>
                <c:pt idx="29">
                  <c:v>0.77982176863043617</c:v>
                </c:pt>
                <c:pt idx="30">
                  <c:v>0.73416829318899679</c:v>
                </c:pt>
                <c:pt idx="31">
                  <c:v>0.69203098200395186</c:v>
                </c:pt>
                <c:pt idx="32">
                  <c:v>0.65326050631491239</c:v>
                </c:pt>
                <c:pt idx="33">
                  <c:v>0.61769919833622178</c:v>
                </c:pt>
                <c:pt idx="34">
                  <c:v>0.58518526184000885</c:v>
                </c:pt>
                <c:pt idx="35">
                  <c:v>0.55555634033924672</c:v>
                </c:pt>
                <c:pt idx="36">
                  <c:v>0.52865248574717327</c:v>
                </c:pt>
                <c:pt idx="37">
                  <c:v>0.50431858075675118</c:v>
                </c:pt>
                <c:pt idx="38">
                  <c:v>0.48240627420647603</c:v>
                </c:pt>
                <c:pt idx="39">
                  <c:v>0.46277549117141181</c:v>
                </c:pt>
                <c:pt idx="40">
                  <c:v>0.44529557920802026</c:v>
                </c:pt>
                <c:pt idx="41">
                  <c:v>0.42984614979047203</c:v>
                </c:pt>
                <c:pt idx="42">
                  <c:v>0.41631767011915533</c:v>
                </c:pt>
                <c:pt idx="43">
                  <c:v>0.40461185567488361</c:v>
                </c:pt>
                <c:pt idx="44">
                  <c:v>0.3946419085501135</c:v>
                </c:pt>
                <c:pt idx="45">
                  <c:v>0.38633264103054721</c:v>
                </c:pt>
                <c:pt idx="46">
                  <c:v>0.37962051835880661</c:v>
                </c:pt>
                <c:pt idx="47">
                  <c:v>0.37445364924200208</c:v>
                </c:pt>
                <c:pt idx="48">
                  <c:v>0.37079174755811928</c:v>
                </c:pt>
                <c:pt idx="49">
                  <c:v>0.36860608391047567</c:v>
                </c:pt>
                <c:pt idx="50">
                  <c:v>0.36787944117144233</c:v>
                </c:pt>
                <c:pt idx="51">
                  <c:v>0.36860608391047567</c:v>
                </c:pt>
                <c:pt idx="52">
                  <c:v>0.37079174755811922</c:v>
                </c:pt>
                <c:pt idx="53">
                  <c:v>0.37445364924200208</c:v>
                </c:pt>
                <c:pt idx="54">
                  <c:v>0.37962051835880661</c:v>
                </c:pt>
                <c:pt idx="55">
                  <c:v>0.38633264103054721</c:v>
                </c:pt>
                <c:pt idx="56">
                  <c:v>0.39464190855011344</c:v>
                </c:pt>
                <c:pt idx="57">
                  <c:v>0.40461185567488356</c:v>
                </c:pt>
                <c:pt idx="58">
                  <c:v>0.41631767011915544</c:v>
                </c:pt>
                <c:pt idx="59">
                  <c:v>0.4298461497904722</c:v>
                </c:pt>
                <c:pt idx="60">
                  <c:v>0.44529557920802021</c:v>
                </c:pt>
                <c:pt idx="61">
                  <c:v>0.4627754911714117</c:v>
                </c:pt>
                <c:pt idx="62">
                  <c:v>0.4824062742064758</c:v>
                </c:pt>
                <c:pt idx="63">
                  <c:v>0.50431858075675084</c:v>
                </c:pt>
                <c:pt idx="64">
                  <c:v>0.52865248574717327</c:v>
                </c:pt>
                <c:pt idx="65">
                  <c:v>0.55555634033924628</c:v>
                </c:pt>
                <c:pt idx="66">
                  <c:v>0.58518526184000841</c:v>
                </c:pt>
                <c:pt idx="67">
                  <c:v>0.61769919833622133</c:v>
                </c:pt>
                <c:pt idx="68">
                  <c:v>0.65326050631491195</c:v>
                </c:pt>
                <c:pt idx="69">
                  <c:v>0.69203098200395197</c:v>
                </c:pt>
                <c:pt idx="70">
                  <c:v>0.73416829318899657</c:v>
                </c:pt>
                <c:pt idx="71">
                  <c:v>0.77982176863043551</c:v>
                </c:pt>
                <c:pt idx="72">
                  <c:v>0.82912751768391535</c:v>
                </c:pt>
                <c:pt idx="73">
                  <c:v>0.8822028739890786</c:v>
                </c:pt>
                <c:pt idx="74">
                  <c:v>0.93914018461277893</c:v>
                </c:pt>
                <c:pt idx="75">
                  <c:v>0.99999999999999978</c:v>
                </c:pt>
                <c:pt idx="76">
                  <c:v>1.0648037602738871</c:v>
                </c:pt>
                <c:pt idx="77">
                  <c:v>1.1335261190867296</c:v>
                </c:pt>
                <c:pt idx="78">
                  <c:v>1.206087095979397</c:v>
                </c:pt>
                <c:pt idx="79">
                  <c:v>1.2823442999754324</c:v>
                </c:pt>
                <c:pt idx="80">
                  <c:v>1.3620855180987366</c:v>
                </c:pt>
                <c:pt idx="81">
                  <c:v>1.4450220091364201</c:v>
                </c:pt>
                <c:pt idx="82">
                  <c:v>1.5307828811526802</c:v>
                </c:pt>
                <c:pt idx="83">
                  <c:v>1.6189109564874105</c:v>
                </c:pt>
                <c:pt idx="84">
                  <c:v>1.708860535645893</c:v>
                </c:pt>
                <c:pt idx="85">
                  <c:v>1.7999974573044331</c:v>
                </c:pt>
                <c:pt idx="86">
                  <c:v>1.8916018120800964</c:v>
                </c:pt>
                <c:pt idx="87">
                  <c:v>1.9828736004520364</c:v>
                </c:pt>
                <c:pt idx="88">
                  <c:v>2.0729415297197957</c:v>
                </c:pt>
                <c:pt idx="89">
                  <c:v>2.1608750227215467</c:v>
                </c:pt>
                <c:pt idx="90">
                  <c:v>2.2456993662019928</c:v>
                </c:pt>
                <c:pt idx="91">
                  <c:v>2.326413765686743</c:v>
                </c:pt>
                <c:pt idx="92">
                  <c:v>2.4020119052688478</c:v>
                </c:pt>
                <c:pt idx="93">
                  <c:v>2.4715044454938715</c:v>
                </c:pt>
                <c:pt idx="94">
                  <c:v>2.5339427423557956</c:v>
                </c:pt>
                <c:pt idx="95">
                  <c:v>2.5884429473328656</c:v>
                </c:pt>
                <c:pt idx="96">
                  <c:v>2.6342095636011651</c:v>
                </c:pt>
                <c:pt idx="97">
                  <c:v>2.6705574962996805</c:v>
                </c:pt>
                <c:pt idx="98">
                  <c:v>2.6969316512181982</c:v>
                </c:pt>
                <c:pt idx="99">
                  <c:v>2.7129232089475566</c:v>
                </c:pt>
                <c:pt idx="100">
                  <c:v>2.7182818284590451</c:v>
                </c:pt>
                <c:pt idx="101">
                  <c:v>2.7129232089475566</c:v>
                </c:pt>
                <c:pt idx="102">
                  <c:v>2.6969316512181987</c:v>
                </c:pt>
                <c:pt idx="103">
                  <c:v>2.6705574962996805</c:v>
                </c:pt>
                <c:pt idx="104">
                  <c:v>2.6342095636011646</c:v>
                </c:pt>
                <c:pt idx="105">
                  <c:v>2.588442947332867</c:v>
                </c:pt>
                <c:pt idx="106">
                  <c:v>2.533942742355797</c:v>
                </c:pt>
                <c:pt idx="107">
                  <c:v>2.4715044454938715</c:v>
                </c:pt>
                <c:pt idx="108">
                  <c:v>2.4020119052688473</c:v>
                </c:pt>
                <c:pt idx="109">
                  <c:v>2.326413765686743</c:v>
                </c:pt>
                <c:pt idx="110">
                  <c:v>2.2456993662019924</c:v>
                </c:pt>
                <c:pt idx="111">
                  <c:v>2.1608750227215463</c:v>
                </c:pt>
                <c:pt idx="112">
                  <c:v>2.0729415297197953</c:v>
                </c:pt>
                <c:pt idx="113">
                  <c:v>1.982873600452036</c:v>
                </c:pt>
                <c:pt idx="114">
                  <c:v>1.8916018120800961</c:v>
                </c:pt>
                <c:pt idx="115">
                  <c:v>1.7999974573044337</c:v>
                </c:pt>
                <c:pt idx="116">
                  <c:v>1.708860535645895</c:v>
                </c:pt>
                <c:pt idx="117">
                  <c:v>1.61891095648741</c:v>
                </c:pt>
                <c:pt idx="118">
                  <c:v>1.53078288115268</c:v>
                </c:pt>
                <c:pt idx="119">
                  <c:v>1.4450220091364196</c:v>
                </c:pt>
                <c:pt idx="120">
                  <c:v>1.3620855180987375</c:v>
                </c:pt>
                <c:pt idx="121">
                  <c:v>1.2823442999754333</c:v>
                </c:pt>
                <c:pt idx="122">
                  <c:v>1.2060870959793966</c:v>
                </c:pt>
                <c:pt idx="123">
                  <c:v>1.1335261190867294</c:v>
                </c:pt>
                <c:pt idx="124">
                  <c:v>1.0648037602738878</c:v>
                </c:pt>
                <c:pt idx="125">
                  <c:v>1.0000000000000004</c:v>
                </c:pt>
                <c:pt idx="126">
                  <c:v>0.93914018461277959</c:v>
                </c:pt>
                <c:pt idx="127">
                  <c:v>0.88220287398907993</c:v>
                </c:pt>
                <c:pt idx="128">
                  <c:v>0.82912751768391502</c:v>
                </c:pt>
                <c:pt idx="129">
                  <c:v>0.77982176863043595</c:v>
                </c:pt>
                <c:pt idx="130">
                  <c:v>0.73416829318899701</c:v>
                </c:pt>
                <c:pt idx="131">
                  <c:v>0.69203098200395241</c:v>
                </c:pt>
                <c:pt idx="132">
                  <c:v>0.65326050631491284</c:v>
                </c:pt>
                <c:pt idx="133">
                  <c:v>0.61769919833622167</c:v>
                </c:pt>
                <c:pt idx="134">
                  <c:v>0.58518526184000874</c:v>
                </c:pt>
                <c:pt idx="135">
                  <c:v>0.55555634033924661</c:v>
                </c:pt>
                <c:pt idx="136">
                  <c:v>0.5286524857471735</c:v>
                </c:pt>
                <c:pt idx="137">
                  <c:v>0.5043185807567514</c:v>
                </c:pt>
                <c:pt idx="138">
                  <c:v>0.48240627420647653</c:v>
                </c:pt>
                <c:pt idx="139">
                  <c:v>0.46277549117141242</c:v>
                </c:pt>
                <c:pt idx="140">
                  <c:v>0.44529557920802082</c:v>
                </c:pt>
                <c:pt idx="141">
                  <c:v>0.42984614979047192</c:v>
                </c:pt>
                <c:pt idx="142">
                  <c:v>0.41631767011915516</c:v>
                </c:pt>
                <c:pt idx="143">
                  <c:v>0.40461185567488361</c:v>
                </c:pt>
                <c:pt idx="144">
                  <c:v>0.39464190855011355</c:v>
                </c:pt>
                <c:pt idx="145">
                  <c:v>0.38633264103054726</c:v>
                </c:pt>
                <c:pt idx="146">
                  <c:v>0.37962051835880667</c:v>
                </c:pt>
                <c:pt idx="147">
                  <c:v>0.37445364924200214</c:v>
                </c:pt>
                <c:pt idx="148">
                  <c:v>0.37079174755811933</c:v>
                </c:pt>
                <c:pt idx="149">
                  <c:v>0.36860608391047572</c:v>
                </c:pt>
                <c:pt idx="150">
                  <c:v>0.36787944117144233</c:v>
                </c:pt>
                <c:pt idx="151">
                  <c:v>0.36860608391047567</c:v>
                </c:pt>
                <c:pt idx="152">
                  <c:v>0.37079174755811928</c:v>
                </c:pt>
                <c:pt idx="153">
                  <c:v>0.37445364924200208</c:v>
                </c:pt>
                <c:pt idx="154">
                  <c:v>0.37962051835880661</c:v>
                </c:pt>
                <c:pt idx="155">
                  <c:v>0.38633264103054715</c:v>
                </c:pt>
                <c:pt idx="156">
                  <c:v>0.39464190855011344</c:v>
                </c:pt>
                <c:pt idx="157">
                  <c:v>0.4046118556748835</c:v>
                </c:pt>
                <c:pt idx="158">
                  <c:v>0.41631767011915499</c:v>
                </c:pt>
                <c:pt idx="159">
                  <c:v>0.4298461497904717</c:v>
                </c:pt>
                <c:pt idx="160">
                  <c:v>0.44529557920802015</c:v>
                </c:pt>
                <c:pt idx="161">
                  <c:v>0.46277549117141165</c:v>
                </c:pt>
                <c:pt idx="162">
                  <c:v>0.48240627420647625</c:v>
                </c:pt>
                <c:pt idx="163">
                  <c:v>0.50431858075675107</c:v>
                </c:pt>
                <c:pt idx="164">
                  <c:v>0.52865248574717316</c:v>
                </c:pt>
                <c:pt idx="165">
                  <c:v>0.55555634033924628</c:v>
                </c:pt>
                <c:pt idx="166">
                  <c:v>0.5851852618400083</c:v>
                </c:pt>
                <c:pt idx="167">
                  <c:v>0.61769919833622122</c:v>
                </c:pt>
                <c:pt idx="168">
                  <c:v>0.65326050631491128</c:v>
                </c:pt>
                <c:pt idx="169">
                  <c:v>0.69203098200395174</c:v>
                </c:pt>
                <c:pt idx="170">
                  <c:v>0.73416829318899635</c:v>
                </c:pt>
                <c:pt idx="171">
                  <c:v>0.77982176863043529</c:v>
                </c:pt>
                <c:pt idx="172">
                  <c:v>0.82912751768391435</c:v>
                </c:pt>
                <c:pt idx="173">
                  <c:v>0.88220287398907915</c:v>
                </c:pt>
                <c:pt idx="174">
                  <c:v>0.93914018461277871</c:v>
                </c:pt>
                <c:pt idx="175">
                  <c:v>0.99999999999999956</c:v>
                </c:pt>
                <c:pt idx="176">
                  <c:v>1.0648037602738867</c:v>
                </c:pt>
                <c:pt idx="177">
                  <c:v>1.1335261190867283</c:v>
                </c:pt>
                <c:pt idx="178">
                  <c:v>1.2060870959793977</c:v>
                </c:pt>
                <c:pt idx="179">
                  <c:v>1.2823442999754322</c:v>
                </c:pt>
                <c:pt idx="180">
                  <c:v>1.3620855180987363</c:v>
                </c:pt>
                <c:pt idx="181">
                  <c:v>1.4450220091364185</c:v>
                </c:pt>
                <c:pt idx="182">
                  <c:v>1.5307828811526787</c:v>
                </c:pt>
                <c:pt idx="183">
                  <c:v>1.6189109564874113</c:v>
                </c:pt>
                <c:pt idx="184">
                  <c:v>1.7088605356458937</c:v>
                </c:pt>
                <c:pt idx="185">
                  <c:v>1.7999974573044326</c:v>
                </c:pt>
                <c:pt idx="186">
                  <c:v>1.891601812080095</c:v>
                </c:pt>
                <c:pt idx="187">
                  <c:v>1.9828736004520373</c:v>
                </c:pt>
                <c:pt idx="188">
                  <c:v>2.0729415297197966</c:v>
                </c:pt>
                <c:pt idx="189">
                  <c:v>2.1608750227215476</c:v>
                </c:pt>
                <c:pt idx="190">
                  <c:v>2.2456993662019915</c:v>
                </c:pt>
                <c:pt idx="191">
                  <c:v>2.3264137656867416</c:v>
                </c:pt>
                <c:pt idx="192">
                  <c:v>2.4020119052688464</c:v>
                </c:pt>
                <c:pt idx="193">
                  <c:v>2.4715044454938702</c:v>
                </c:pt>
                <c:pt idx="194">
                  <c:v>2.5339427423557961</c:v>
                </c:pt>
                <c:pt idx="195">
                  <c:v>2.5884429473328661</c:v>
                </c:pt>
                <c:pt idx="196">
                  <c:v>2.6342095636011655</c:v>
                </c:pt>
                <c:pt idx="197">
                  <c:v>2.6705574962996814</c:v>
                </c:pt>
                <c:pt idx="198">
                  <c:v>2.6969316512181987</c:v>
                </c:pt>
                <c:pt idx="199">
                  <c:v>2.7129232089475566</c:v>
                </c:pt>
                <c:pt idx="200">
                  <c:v>2.7182818284590451</c:v>
                </c:pt>
                <c:pt idx="201">
                  <c:v>2.712923208947557</c:v>
                </c:pt>
                <c:pt idx="202">
                  <c:v>2.6969316512181991</c:v>
                </c:pt>
                <c:pt idx="203">
                  <c:v>2.6705574962996814</c:v>
                </c:pt>
                <c:pt idx="204">
                  <c:v>2.6342095636011664</c:v>
                </c:pt>
                <c:pt idx="205">
                  <c:v>2.5884429473328656</c:v>
                </c:pt>
                <c:pt idx="206">
                  <c:v>2.5339427423557956</c:v>
                </c:pt>
                <c:pt idx="207">
                  <c:v>2.4715044454938715</c:v>
                </c:pt>
                <c:pt idx="208">
                  <c:v>2.4020119052688478</c:v>
                </c:pt>
                <c:pt idx="209">
                  <c:v>2.326413765686743</c:v>
                </c:pt>
                <c:pt idx="210">
                  <c:v>2.2456993662019928</c:v>
                </c:pt>
                <c:pt idx="211">
                  <c:v>2.160875022721549</c:v>
                </c:pt>
                <c:pt idx="212">
                  <c:v>2.0729415297197984</c:v>
                </c:pt>
                <c:pt idx="213">
                  <c:v>1.9828736004520389</c:v>
                </c:pt>
                <c:pt idx="214">
                  <c:v>1.8916018120800993</c:v>
                </c:pt>
                <c:pt idx="215">
                  <c:v>1.7999974573044368</c:v>
                </c:pt>
                <c:pt idx="216">
                  <c:v>1.7088605356458928</c:v>
                </c:pt>
                <c:pt idx="217">
                  <c:v>1.6189109564874105</c:v>
                </c:pt>
                <c:pt idx="218">
                  <c:v>1.5307828811526802</c:v>
                </c:pt>
                <c:pt idx="219">
                  <c:v>1.4450220091364201</c:v>
                </c:pt>
                <c:pt idx="220">
                  <c:v>1.3620855180987377</c:v>
                </c:pt>
                <c:pt idx="221">
                  <c:v>1.2823442999754335</c:v>
                </c:pt>
                <c:pt idx="222">
                  <c:v>1.206087095979399</c:v>
                </c:pt>
                <c:pt idx="223">
                  <c:v>1.1335261190867316</c:v>
                </c:pt>
                <c:pt idx="224">
                  <c:v>1.0648037602738898</c:v>
                </c:pt>
                <c:pt idx="225">
                  <c:v>1.0000000000000024</c:v>
                </c:pt>
                <c:pt idx="226">
                  <c:v>0.93914018461277815</c:v>
                </c:pt>
                <c:pt idx="227">
                  <c:v>0.8822028739890786</c:v>
                </c:pt>
                <c:pt idx="228">
                  <c:v>0.82912751768391524</c:v>
                </c:pt>
                <c:pt idx="229">
                  <c:v>0.77982176863043617</c:v>
                </c:pt>
                <c:pt idx="230">
                  <c:v>0.7341682931889959</c:v>
                </c:pt>
                <c:pt idx="231">
                  <c:v>0.69203098200395141</c:v>
                </c:pt>
                <c:pt idx="232">
                  <c:v>0.65326050631491184</c:v>
                </c:pt>
                <c:pt idx="233">
                  <c:v>0.61769919833622178</c:v>
                </c:pt>
                <c:pt idx="234">
                  <c:v>0.58518526184000885</c:v>
                </c:pt>
                <c:pt idx="235">
                  <c:v>0.55555634033924672</c:v>
                </c:pt>
                <c:pt idx="236">
                  <c:v>0.52865248574717361</c:v>
                </c:pt>
                <c:pt idx="237">
                  <c:v>0.50431858075675151</c:v>
                </c:pt>
                <c:pt idx="238">
                  <c:v>0.48240627420647547</c:v>
                </c:pt>
                <c:pt idx="239">
                  <c:v>0.46277549117141142</c:v>
                </c:pt>
                <c:pt idx="240">
                  <c:v>0.44529557920801993</c:v>
                </c:pt>
                <c:pt idx="241">
                  <c:v>0.42984614979047192</c:v>
                </c:pt>
                <c:pt idx="242">
                  <c:v>0.41631767011915521</c:v>
                </c:pt>
                <c:pt idx="243">
                  <c:v>0.40461185567488367</c:v>
                </c:pt>
                <c:pt idx="244">
                  <c:v>0.39464190855011355</c:v>
                </c:pt>
                <c:pt idx="245">
                  <c:v>0.38633264103054726</c:v>
                </c:pt>
                <c:pt idx="246">
                  <c:v>0.37962051835880672</c:v>
                </c:pt>
                <c:pt idx="247">
                  <c:v>0.37445364924200192</c:v>
                </c:pt>
                <c:pt idx="248">
                  <c:v>0.37079174755811917</c:v>
                </c:pt>
                <c:pt idx="249">
                  <c:v>0.36860608391047561</c:v>
                </c:pt>
                <c:pt idx="250">
                  <c:v>0.36787944117144233</c:v>
                </c:pt>
                <c:pt idx="251">
                  <c:v>0.36860608391047567</c:v>
                </c:pt>
                <c:pt idx="252">
                  <c:v>0.37079174755811928</c:v>
                </c:pt>
                <c:pt idx="253">
                  <c:v>0.37445364924200208</c:v>
                </c:pt>
                <c:pt idx="254">
                  <c:v>0.37962051835880661</c:v>
                </c:pt>
                <c:pt idx="255">
                  <c:v>0.38633264103054715</c:v>
                </c:pt>
                <c:pt idx="256">
                  <c:v>0.39464190855011338</c:v>
                </c:pt>
                <c:pt idx="257">
                  <c:v>0.40461185567488345</c:v>
                </c:pt>
                <c:pt idx="258">
                  <c:v>0.41631767011915571</c:v>
                </c:pt>
                <c:pt idx="259">
                  <c:v>0.42984614979047248</c:v>
                </c:pt>
                <c:pt idx="260">
                  <c:v>0.44529557920802054</c:v>
                </c:pt>
                <c:pt idx="261">
                  <c:v>0.46277549117141203</c:v>
                </c:pt>
                <c:pt idx="262">
                  <c:v>0.48240627420647614</c:v>
                </c:pt>
                <c:pt idx="263">
                  <c:v>0.50431858075675107</c:v>
                </c:pt>
                <c:pt idx="264">
                  <c:v>0.52865248574717305</c:v>
                </c:pt>
                <c:pt idx="265">
                  <c:v>0.55555634033924617</c:v>
                </c:pt>
                <c:pt idx="266">
                  <c:v>0.58518526184000819</c:v>
                </c:pt>
                <c:pt idx="267">
                  <c:v>0.61769919833622111</c:v>
                </c:pt>
                <c:pt idx="268">
                  <c:v>0.65326050631491106</c:v>
                </c:pt>
                <c:pt idx="269">
                  <c:v>0.69203098200395274</c:v>
                </c:pt>
                <c:pt idx="270">
                  <c:v>0.73416829318899746</c:v>
                </c:pt>
                <c:pt idx="271">
                  <c:v>0.77982176863043651</c:v>
                </c:pt>
                <c:pt idx="272">
                  <c:v>0.82912751768391557</c:v>
                </c:pt>
                <c:pt idx="273">
                  <c:v>0.88220287398907893</c:v>
                </c:pt>
                <c:pt idx="274">
                  <c:v>0.93914018461277848</c:v>
                </c:pt>
                <c:pt idx="275">
                  <c:v>0.99999999999999922</c:v>
                </c:pt>
                <c:pt idx="276">
                  <c:v>1.0648037602738865</c:v>
                </c:pt>
                <c:pt idx="277">
                  <c:v>1.1335261190867281</c:v>
                </c:pt>
                <c:pt idx="278">
                  <c:v>1.2060870959793955</c:v>
                </c:pt>
                <c:pt idx="279">
                  <c:v>1.2823442999754298</c:v>
                </c:pt>
                <c:pt idx="280">
                  <c:v>1.3620855180987383</c:v>
                </c:pt>
                <c:pt idx="281">
                  <c:v>1.4450220091364205</c:v>
                </c:pt>
                <c:pt idx="282">
                  <c:v>1.5307828811526809</c:v>
                </c:pt>
                <c:pt idx="283">
                  <c:v>1.6189109564874111</c:v>
                </c:pt>
                <c:pt idx="284">
                  <c:v>1.7088605356458935</c:v>
                </c:pt>
                <c:pt idx="285">
                  <c:v>1.7999974573044322</c:v>
                </c:pt>
                <c:pt idx="286">
                  <c:v>1.8916018120800946</c:v>
                </c:pt>
                <c:pt idx="287">
                  <c:v>1.9828736004520344</c:v>
                </c:pt>
                <c:pt idx="288">
                  <c:v>2.0729415297197935</c:v>
                </c:pt>
                <c:pt idx="289">
                  <c:v>2.1608750227215445</c:v>
                </c:pt>
                <c:pt idx="290">
                  <c:v>2.2456993662019933</c:v>
                </c:pt>
                <c:pt idx="291">
                  <c:v>2.3264137656867434</c:v>
                </c:pt>
                <c:pt idx="292">
                  <c:v>2.4020119052688482</c:v>
                </c:pt>
                <c:pt idx="293">
                  <c:v>2.4715044454938719</c:v>
                </c:pt>
                <c:pt idx="294">
                  <c:v>2.5339427423557956</c:v>
                </c:pt>
                <c:pt idx="295">
                  <c:v>2.5884429473328661</c:v>
                </c:pt>
                <c:pt idx="296">
                  <c:v>2.6342095636011642</c:v>
                </c:pt>
                <c:pt idx="297">
                  <c:v>2.6705574962996801</c:v>
                </c:pt>
                <c:pt idx="298">
                  <c:v>2.6969316512181978</c:v>
                </c:pt>
                <c:pt idx="299">
                  <c:v>2.7129232089475566</c:v>
                </c:pt>
                <c:pt idx="300">
                  <c:v>2.7182818284590451</c:v>
                </c:pt>
                <c:pt idx="301">
                  <c:v>2.7129232089475575</c:v>
                </c:pt>
                <c:pt idx="302">
                  <c:v>2.6969316512181982</c:v>
                </c:pt>
                <c:pt idx="303">
                  <c:v>2.6705574962996828</c:v>
                </c:pt>
                <c:pt idx="304">
                  <c:v>2.6342095636011651</c:v>
                </c:pt>
                <c:pt idx="305">
                  <c:v>2.5884429473328701</c:v>
                </c:pt>
                <c:pt idx="306">
                  <c:v>2.533942742355797</c:v>
                </c:pt>
                <c:pt idx="307">
                  <c:v>2.4715044454938697</c:v>
                </c:pt>
                <c:pt idx="308">
                  <c:v>2.40201190526885</c:v>
                </c:pt>
                <c:pt idx="309">
                  <c:v>2.3264137656867412</c:v>
                </c:pt>
                <c:pt idx="310">
                  <c:v>2.2456993662019955</c:v>
                </c:pt>
                <c:pt idx="311">
                  <c:v>2.1608750227215467</c:v>
                </c:pt>
                <c:pt idx="312">
                  <c:v>2.0729415297198011</c:v>
                </c:pt>
                <c:pt idx="313">
                  <c:v>1.9828736004520366</c:v>
                </c:pt>
                <c:pt idx="314">
                  <c:v>1.8916018120801021</c:v>
                </c:pt>
                <c:pt idx="315">
                  <c:v>1.7999974573044346</c:v>
                </c:pt>
                <c:pt idx="316">
                  <c:v>1.708860535645901</c:v>
                </c:pt>
                <c:pt idx="317">
                  <c:v>1.6189109564874133</c:v>
                </c:pt>
                <c:pt idx="318">
                  <c:v>1.5307828811526782</c:v>
                </c:pt>
                <c:pt idx="319">
                  <c:v>1.4450220091364228</c:v>
                </c:pt>
                <c:pt idx="320">
                  <c:v>1.3620855180987359</c:v>
                </c:pt>
                <c:pt idx="321">
                  <c:v>1.2823442999754362</c:v>
                </c:pt>
                <c:pt idx="322">
                  <c:v>1.2060870959793972</c:v>
                </c:pt>
                <c:pt idx="323">
                  <c:v>1.1335261190867338</c:v>
                </c:pt>
                <c:pt idx="324">
                  <c:v>1.0648037602738882</c:v>
                </c:pt>
                <c:pt idx="325">
                  <c:v>1.0000000000000044</c:v>
                </c:pt>
                <c:pt idx="326">
                  <c:v>0.93914018461278004</c:v>
                </c:pt>
                <c:pt idx="327">
                  <c:v>0.88220287398908037</c:v>
                </c:pt>
                <c:pt idx="328">
                  <c:v>0.8291275176839169</c:v>
                </c:pt>
                <c:pt idx="329">
                  <c:v>0.77982176863043495</c:v>
                </c:pt>
                <c:pt idx="330">
                  <c:v>0.73416829318899857</c:v>
                </c:pt>
                <c:pt idx="331">
                  <c:v>0.69203098200395152</c:v>
                </c:pt>
                <c:pt idx="332">
                  <c:v>0.65326050631491417</c:v>
                </c:pt>
                <c:pt idx="333">
                  <c:v>0.617699198336222</c:v>
                </c:pt>
                <c:pt idx="334">
                  <c:v>0.58518526184001063</c:v>
                </c:pt>
                <c:pt idx="335">
                  <c:v>0.55555634033924683</c:v>
                </c:pt>
                <c:pt idx="336">
                  <c:v>0.52865248574717372</c:v>
                </c:pt>
                <c:pt idx="337">
                  <c:v>0.50431858075675162</c:v>
                </c:pt>
                <c:pt idx="338">
                  <c:v>0.48240627420647553</c:v>
                </c:pt>
                <c:pt idx="339">
                  <c:v>0.46277549117141253</c:v>
                </c:pt>
                <c:pt idx="340">
                  <c:v>0.44529557920802004</c:v>
                </c:pt>
                <c:pt idx="341">
                  <c:v>0.42984614979047286</c:v>
                </c:pt>
                <c:pt idx="342">
                  <c:v>0.41631767011915527</c:v>
                </c:pt>
                <c:pt idx="343">
                  <c:v>0.40461185567488434</c:v>
                </c:pt>
                <c:pt idx="344">
                  <c:v>0.39464190855011361</c:v>
                </c:pt>
                <c:pt idx="345">
                  <c:v>0.38633264103054732</c:v>
                </c:pt>
                <c:pt idx="346">
                  <c:v>0.37962051835880672</c:v>
                </c:pt>
                <c:pt idx="347">
                  <c:v>0.3744536492420022</c:v>
                </c:pt>
                <c:pt idx="348">
                  <c:v>0.37079174755811939</c:v>
                </c:pt>
                <c:pt idx="349">
                  <c:v>0.36860608391047561</c:v>
                </c:pt>
                <c:pt idx="350">
                  <c:v>0.36787944117144233</c:v>
                </c:pt>
                <c:pt idx="351">
                  <c:v>0.36860608391047567</c:v>
                </c:pt>
                <c:pt idx="352">
                  <c:v>0.37079174755811911</c:v>
                </c:pt>
                <c:pt idx="353">
                  <c:v>0.37445364924200208</c:v>
                </c:pt>
                <c:pt idx="354">
                  <c:v>0.37962051835880656</c:v>
                </c:pt>
                <c:pt idx="355">
                  <c:v>0.3863326410305471</c:v>
                </c:pt>
                <c:pt idx="356">
                  <c:v>0.39464190855011333</c:v>
                </c:pt>
                <c:pt idx="357">
                  <c:v>0.40461185567488339</c:v>
                </c:pt>
                <c:pt idx="358">
                  <c:v>0.41631767011915488</c:v>
                </c:pt>
                <c:pt idx="359">
                  <c:v>0.42984614979047159</c:v>
                </c:pt>
                <c:pt idx="360">
                  <c:v>0.44529557920802049</c:v>
                </c:pt>
                <c:pt idx="361">
                  <c:v>0.46277549117141098</c:v>
                </c:pt>
                <c:pt idx="362">
                  <c:v>0.48240627420647608</c:v>
                </c:pt>
                <c:pt idx="363">
                  <c:v>0.50431858075675096</c:v>
                </c:pt>
                <c:pt idx="364">
                  <c:v>0.52865248574717294</c:v>
                </c:pt>
                <c:pt idx="365">
                  <c:v>0.55555634033924606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B-42E7-9EAE-CA5DD793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EXP_SIN_single!$S$4</c:f>
              <c:strCache>
                <c:ptCount val="1"/>
                <c:pt idx="0">
                  <c:v>F(t)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EXP_SIN_single!$S$5:$S$370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B-42E7-9EAE-CA5DD793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EXP_SIN_single!$T$4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EXP_SIN_single!$T$5:$T$370</c:f>
              <c:numCache>
                <c:formatCode>General</c:formatCode>
                <c:ptCount val="366"/>
                <c:pt idx="0">
                  <c:v>2.7182818284590451</c:v>
                </c:pt>
                <c:pt idx="1">
                  <c:v>2.7129232089475566</c:v>
                </c:pt>
                <c:pt idx="2">
                  <c:v>2.6969316512181987</c:v>
                </c:pt>
                <c:pt idx="3">
                  <c:v>2.670557496299681</c:v>
                </c:pt>
                <c:pt idx="4">
                  <c:v>2.6342095636011646</c:v>
                </c:pt>
                <c:pt idx="5">
                  <c:v>2.588442947332867</c:v>
                </c:pt>
                <c:pt idx="6">
                  <c:v>2.5339427423557965</c:v>
                </c:pt>
                <c:pt idx="7">
                  <c:v>2.4715044454938719</c:v>
                </c:pt>
                <c:pt idx="8">
                  <c:v>2.4020119052688478</c:v>
                </c:pt>
                <c:pt idx="9">
                  <c:v>2.3264137656867425</c:v>
                </c:pt>
                <c:pt idx="10">
                  <c:v>2.245699366201992</c:v>
                </c:pt>
                <c:pt idx="11">
                  <c:v>2.1608750227215476</c:v>
                </c:pt>
                <c:pt idx="12">
                  <c:v>2.0729415297197962</c:v>
                </c:pt>
                <c:pt idx="13">
                  <c:v>1.9828736004520369</c:v>
                </c:pt>
                <c:pt idx="14">
                  <c:v>1.8916018120800964</c:v>
                </c:pt>
                <c:pt idx="15">
                  <c:v>1.7999974573044335</c:v>
                </c:pt>
                <c:pt idx="16">
                  <c:v>1.7088605356458946</c:v>
                </c:pt>
                <c:pt idx="17">
                  <c:v>1.6189109564874111</c:v>
                </c:pt>
                <c:pt idx="18">
                  <c:v>1.5307828811526807</c:v>
                </c:pt>
                <c:pt idx="19">
                  <c:v>1.4450220091364199</c:v>
                </c:pt>
                <c:pt idx="20">
                  <c:v>1.362085518098737</c:v>
                </c:pt>
                <c:pt idx="21">
                  <c:v>1.2823442999754329</c:v>
                </c:pt>
                <c:pt idx="22">
                  <c:v>1.2060870959793974</c:v>
                </c:pt>
                <c:pt idx="23">
                  <c:v>1.1335261190867301</c:v>
                </c:pt>
                <c:pt idx="24">
                  <c:v>1.0648037602738878</c:v>
                </c:pt>
                <c:pt idx="25">
                  <c:v>1.0000000000000002</c:v>
                </c:pt>
                <c:pt idx="26">
                  <c:v>0.93914018461277893</c:v>
                </c:pt>
                <c:pt idx="27">
                  <c:v>0.88220287398907893</c:v>
                </c:pt>
                <c:pt idx="28">
                  <c:v>0.82912751768391524</c:v>
                </c:pt>
                <c:pt idx="29">
                  <c:v>0.77982176863043617</c:v>
                </c:pt>
                <c:pt idx="30">
                  <c:v>0.73416829318899679</c:v>
                </c:pt>
                <c:pt idx="31">
                  <c:v>0.69203098200395186</c:v>
                </c:pt>
                <c:pt idx="32">
                  <c:v>0.65326050631491239</c:v>
                </c:pt>
                <c:pt idx="33">
                  <c:v>0.61769919833622178</c:v>
                </c:pt>
                <c:pt idx="34">
                  <c:v>0.58518526184000885</c:v>
                </c:pt>
                <c:pt idx="35">
                  <c:v>0.55555634033924672</c:v>
                </c:pt>
                <c:pt idx="36">
                  <c:v>0.52865248574717327</c:v>
                </c:pt>
                <c:pt idx="37">
                  <c:v>0.50431858075675118</c:v>
                </c:pt>
                <c:pt idx="38">
                  <c:v>0.48240627420647603</c:v>
                </c:pt>
                <c:pt idx="39">
                  <c:v>0.46277549117141181</c:v>
                </c:pt>
                <c:pt idx="40">
                  <c:v>0.44529557920802026</c:v>
                </c:pt>
                <c:pt idx="41">
                  <c:v>0.42984614979047203</c:v>
                </c:pt>
                <c:pt idx="42">
                  <c:v>0.41631767011915533</c:v>
                </c:pt>
                <c:pt idx="43">
                  <c:v>0.40461185567488361</c:v>
                </c:pt>
                <c:pt idx="44">
                  <c:v>0.3946419085501135</c:v>
                </c:pt>
                <c:pt idx="45">
                  <c:v>0.38633264103054721</c:v>
                </c:pt>
                <c:pt idx="46">
                  <c:v>0.37962051835880661</c:v>
                </c:pt>
                <c:pt idx="47">
                  <c:v>0.37445364924200208</c:v>
                </c:pt>
                <c:pt idx="48">
                  <c:v>0.37079174755811928</c:v>
                </c:pt>
                <c:pt idx="49">
                  <c:v>0.36860608391047567</c:v>
                </c:pt>
                <c:pt idx="50">
                  <c:v>0.36787944117144233</c:v>
                </c:pt>
                <c:pt idx="51">
                  <c:v>0.36860608391047567</c:v>
                </c:pt>
                <c:pt idx="52">
                  <c:v>0.37079174755811922</c:v>
                </c:pt>
                <c:pt idx="53">
                  <c:v>0.37445364924200208</c:v>
                </c:pt>
                <c:pt idx="54">
                  <c:v>0.37962051835880661</c:v>
                </c:pt>
                <c:pt idx="55">
                  <c:v>0.38633264103054721</c:v>
                </c:pt>
                <c:pt idx="56">
                  <c:v>0.39464190855011344</c:v>
                </c:pt>
                <c:pt idx="57">
                  <c:v>0.40461185567488356</c:v>
                </c:pt>
                <c:pt idx="58">
                  <c:v>0.41631767011915544</c:v>
                </c:pt>
                <c:pt idx="59">
                  <c:v>0.4298461497904722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0.37079174755811928</c:v>
                </c:pt>
                <c:pt idx="153">
                  <c:v>0.37445364924200208</c:v>
                </c:pt>
                <c:pt idx="154">
                  <c:v>0.37962051835880661</c:v>
                </c:pt>
                <c:pt idx="155">
                  <c:v>0.38633264103054715</c:v>
                </c:pt>
                <c:pt idx="156">
                  <c:v>0.39464190855011344</c:v>
                </c:pt>
                <c:pt idx="157">
                  <c:v>0.4046118556748835</c:v>
                </c:pt>
                <c:pt idx="158">
                  <c:v>0.41631767011915499</c:v>
                </c:pt>
                <c:pt idx="159">
                  <c:v>0.4298461497904717</c:v>
                </c:pt>
                <c:pt idx="160">
                  <c:v>0.44529557920802015</c:v>
                </c:pt>
                <c:pt idx="161">
                  <c:v>0.46277549117141165</c:v>
                </c:pt>
                <c:pt idx="162">
                  <c:v>0.48240627420647625</c:v>
                </c:pt>
                <c:pt idx="163">
                  <c:v>0.50431858075675107</c:v>
                </c:pt>
                <c:pt idx="164">
                  <c:v>0.52865248574717316</c:v>
                </c:pt>
                <c:pt idx="165">
                  <c:v>0.55555634033924628</c:v>
                </c:pt>
                <c:pt idx="166">
                  <c:v>0.5851852618400083</c:v>
                </c:pt>
                <c:pt idx="167">
                  <c:v>0.61769919833622122</c:v>
                </c:pt>
                <c:pt idx="168">
                  <c:v>0.65326050631491128</c:v>
                </c:pt>
                <c:pt idx="169">
                  <c:v>0.69203098200395174</c:v>
                </c:pt>
                <c:pt idx="170">
                  <c:v>0.73416829318899635</c:v>
                </c:pt>
                <c:pt idx="171">
                  <c:v>0.77982176863043529</c:v>
                </c:pt>
                <c:pt idx="172">
                  <c:v>0.82912751768391435</c:v>
                </c:pt>
                <c:pt idx="173">
                  <c:v>0.88220287398907915</c:v>
                </c:pt>
                <c:pt idx="174">
                  <c:v>0.93914018461277871</c:v>
                </c:pt>
                <c:pt idx="175">
                  <c:v>0.99999999999999956</c:v>
                </c:pt>
                <c:pt idx="176">
                  <c:v>1.0648037602738867</c:v>
                </c:pt>
                <c:pt idx="177">
                  <c:v>1.1335261190867283</c:v>
                </c:pt>
                <c:pt idx="178">
                  <c:v>1.2060870959793977</c:v>
                </c:pt>
                <c:pt idx="179">
                  <c:v>1.2823442999754322</c:v>
                </c:pt>
                <c:pt idx="180">
                  <c:v>1.3620855180987363</c:v>
                </c:pt>
                <c:pt idx="181">
                  <c:v>1.4450220091364185</c:v>
                </c:pt>
                <c:pt idx="182">
                  <c:v>1.5307828811526787</c:v>
                </c:pt>
                <c:pt idx="183">
                  <c:v>1.6189109564874113</c:v>
                </c:pt>
                <c:pt idx="184">
                  <c:v>1.7088605356458937</c:v>
                </c:pt>
                <c:pt idx="185">
                  <c:v>1.7999974573044326</c:v>
                </c:pt>
                <c:pt idx="186">
                  <c:v>1.891601812080095</c:v>
                </c:pt>
                <c:pt idx="187">
                  <c:v>1.9828736004520373</c:v>
                </c:pt>
                <c:pt idx="188">
                  <c:v>2.0729415297197966</c:v>
                </c:pt>
                <c:pt idx="189">
                  <c:v>2.1608750227215476</c:v>
                </c:pt>
                <c:pt idx="190">
                  <c:v>2.2456993662019915</c:v>
                </c:pt>
                <c:pt idx="191">
                  <c:v>2.3264137656867416</c:v>
                </c:pt>
                <c:pt idx="192">
                  <c:v>2.4020119052688464</c:v>
                </c:pt>
                <c:pt idx="193">
                  <c:v>2.4715044454938702</c:v>
                </c:pt>
                <c:pt idx="194">
                  <c:v>2.5339427423557961</c:v>
                </c:pt>
                <c:pt idx="195">
                  <c:v>2.5884429473328661</c:v>
                </c:pt>
                <c:pt idx="196">
                  <c:v>2.6342095636011655</c:v>
                </c:pt>
                <c:pt idx="197">
                  <c:v>2.6705574962996814</c:v>
                </c:pt>
                <c:pt idx="198">
                  <c:v>2.6969316512181987</c:v>
                </c:pt>
                <c:pt idx="199">
                  <c:v>2.7129232089475566</c:v>
                </c:pt>
                <c:pt idx="200">
                  <c:v>2.7182818284590451</c:v>
                </c:pt>
                <c:pt idx="201">
                  <c:v>2.712923208947557</c:v>
                </c:pt>
                <c:pt idx="202">
                  <c:v>2.6969316512181991</c:v>
                </c:pt>
                <c:pt idx="203">
                  <c:v>2.6705574962996814</c:v>
                </c:pt>
                <c:pt idx="204">
                  <c:v>2.6342095636011664</c:v>
                </c:pt>
                <c:pt idx="205">
                  <c:v>2.5884429473328656</c:v>
                </c:pt>
                <c:pt idx="206">
                  <c:v>2.5339427423557956</c:v>
                </c:pt>
                <c:pt idx="207">
                  <c:v>2.4715044454938715</c:v>
                </c:pt>
                <c:pt idx="208">
                  <c:v>2.4020119052688478</c:v>
                </c:pt>
                <c:pt idx="209">
                  <c:v>2.326413765686743</c:v>
                </c:pt>
                <c:pt idx="210">
                  <c:v>2.2456993662019928</c:v>
                </c:pt>
                <c:pt idx="211">
                  <c:v>2.160875022721549</c:v>
                </c:pt>
                <c:pt idx="212">
                  <c:v>2.0729415297197984</c:v>
                </c:pt>
                <c:pt idx="213">
                  <c:v>1.9828736004520389</c:v>
                </c:pt>
                <c:pt idx="214">
                  <c:v>1.8916018120800993</c:v>
                </c:pt>
                <c:pt idx="215">
                  <c:v>1.7999974573044368</c:v>
                </c:pt>
                <c:pt idx="216">
                  <c:v>1.7088605356458928</c:v>
                </c:pt>
                <c:pt idx="217">
                  <c:v>1.6189109564874105</c:v>
                </c:pt>
                <c:pt idx="218">
                  <c:v>1.5307828811526802</c:v>
                </c:pt>
                <c:pt idx="219">
                  <c:v>1.4450220091364201</c:v>
                </c:pt>
                <c:pt idx="220">
                  <c:v>1.3620855180987377</c:v>
                </c:pt>
                <c:pt idx="221">
                  <c:v>1.2823442999754335</c:v>
                </c:pt>
                <c:pt idx="222">
                  <c:v>1.206087095979399</c:v>
                </c:pt>
                <c:pt idx="223">
                  <c:v>1.1335261190867316</c:v>
                </c:pt>
                <c:pt idx="224">
                  <c:v>1.0648037602738898</c:v>
                </c:pt>
                <c:pt idx="225">
                  <c:v>1.0000000000000024</c:v>
                </c:pt>
                <c:pt idx="226">
                  <c:v>0.93914018461277815</c:v>
                </c:pt>
                <c:pt idx="227">
                  <c:v>0.8822028739890786</c:v>
                </c:pt>
                <c:pt idx="228">
                  <c:v>0.82912751768391524</c:v>
                </c:pt>
                <c:pt idx="229">
                  <c:v>0.77982176863043617</c:v>
                </c:pt>
                <c:pt idx="230">
                  <c:v>0.7341682931889959</c:v>
                </c:pt>
                <c:pt idx="231">
                  <c:v>0.69203098200395141</c:v>
                </c:pt>
                <c:pt idx="232">
                  <c:v>0.65326050631491184</c:v>
                </c:pt>
                <c:pt idx="233">
                  <c:v>0.61769919833622178</c:v>
                </c:pt>
                <c:pt idx="234">
                  <c:v>0.58518526184000885</c:v>
                </c:pt>
                <c:pt idx="235">
                  <c:v>0.55555634033924672</c:v>
                </c:pt>
                <c:pt idx="236">
                  <c:v>0.52865248574717361</c:v>
                </c:pt>
                <c:pt idx="237">
                  <c:v>0.50431858075675151</c:v>
                </c:pt>
                <c:pt idx="238">
                  <c:v>0.48240627420647547</c:v>
                </c:pt>
                <c:pt idx="239">
                  <c:v>0.46277549117141142</c:v>
                </c:pt>
                <c:pt idx="240">
                  <c:v>0.44529557920801993</c:v>
                </c:pt>
                <c:pt idx="241">
                  <c:v>0.42984614979047192</c:v>
                </c:pt>
                <c:pt idx="242">
                  <c:v>0.41631767011915521</c:v>
                </c:pt>
                <c:pt idx="243">
                  <c:v>0.40461185567488367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0.55555634033924683</c:v>
                </c:pt>
                <c:pt idx="336">
                  <c:v>0.52865248574717372</c:v>
                </c:pt>
                <c:pt idx="337">
                  <c:v>0.50431858075675162</c:v>
                </c:pt>
                <c:pt idx="338">
                  <c:v>0.48240627420647553</c:v>
                </c:pt>
                <c:pt idx="339">
                  <c:v>0.46277549117141253</c:v>
                </c:pt>
                <c:pt idx="340">
                  <c:v>0.44529557920802004</c:v>
                </c:pt>
                <c:pt idx="341">
                  <c:v>0.42984614979047286</c:v>
                </c:pt>
                <c:pt idx="342">
                  <c:v>0.41631767011915527</c:v>
                </c:pt>
                <c:pt idx="343">
                  <c:v>0.40461185567488434</c:v>
                </c:pt>
                <c:pt idx="344">
                  <c:v>0.39464190855011361</c:v>
                </c:pt>
                <c:pt idx="345">
                  <c:v>0.38633264103054732</c:v>
                </c:pt>
                <c:pt idx="346">
                  <c:v>0.37962051835880672</c:v>
                </c:pt>
                <c:pt idx="347">
                  <c:v>0.3744536492420022</c:v>
                </c:pt>
                <c:pt idx="348">
                  <c:v>0.37079174755811939</c:v>
                </c:pt>
                <c:pt idx="349">
                  <c:v>0.36860608391047561</c:v>
                </c:pt>
                <c:pt idx="350">
                  <c:v>0.36787944117144233</c:v>
                </c:pt>
                <c:pt idx="351">
                  <c:v>0.36860608391047567</c:v>
                </c:pt>
                <c:pt idx="352">
                  <c:v>0.37079174755811911</c:v>
                </c:pt>
                <c:pt idx="353">
                  <c:v>0.37445364924200208</c:v>
                </c:pt>
                <c:pt idx="354">
                  <c:v>0.37962051835880656</c:v>
                </c:pt>
                <c:pt idx="355">
                  <c:v>0.3863326410305471</c:v>
                </c:pt>
                <c:pt idx="356">
                  <c:v>0.39464190855011333</c:v>
                </c:pt>
                <c:pt idx="357">
                  <c:v>0.40461185567488339</c:v>
                </c:pt>
                <c:pt idx="358">
                  <c:v>0.41631767011915488</c:v>
                </c:pt>
                <c:pt idx="359">
                  <c:v>0.42984614979047159</c:v>
                </c:pt>
                <c:pt idx="360">
                  <c:v>0.44529557920802049</c:v>
                </c:pt>
                <c:pt idx="361">
                  <c:v>0.46277549117141098</c:v>
                </c:pt>
                <c:pt idx="362">
                  <c:v>0.48240627420647608</c:v>
                </c:pt>
                <c:pt idx="363">
                  <c:v>0.50431858075675096</c:v>
                </c:pt>
                <c:pt idx="364">
                  <c:v>0.52865248574717294</c:v>
                </c:pt>
                <c:pt idx="365">
                  <c:v>0.55555634033924606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B-42E7-9EAE-CA5DD793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EXP_SIN_single_linear_shift!$B$4</c:f>
              <c:strCache>
                <c:ptCount val="1"/>
                <c:pt idx="0">
                  <c:v>exp(sin(t))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EXP_SIN_single_linear_shift!$B$5:$B$16</c:f>
              <c:numCache>
                <c:formatCode>General</c:formatCode>
                <c:ptCount val="12"/>
                <c:pt idx="0">
                  <c:v>1.6487212707001282</c:v>
                </c:pt>
                <c:pt idx="1">
                  <c:v>0.77880078307140499</c:v>
                </c:pt>
                <c:pt idx="2">
                  <c:v>0.77880078307140466</c:v>
                </c:pt>
                <c:pt idx="3">
                  <c:v>1.6487212707001282</c:v>
                </c:pt>
                <c:pt idx="4">
                  <c:v>0.77880078307140521</c:v>
                </c:pt>
                <c:pt idx="5">
                  <c:v>0.77880078307140432</c:v>
                </c:pt>
                <c:pt idx="6">
                  <c:v>1.6487212707001282</c:v>
                </c:pt>
                <c:pt idx="7">
                  <c:v>0.77880078307140532</c:v>
                </c:pt>
                <c:pt idx="8">
                  <c:v>0.77880078307140488</c:v>
                </c:pt>
                <c:pt idx="9">
                  <c:v>1.6487212707001282</c:v>
                </c:pt>
                <c:pt idx="10">
                  <c:v>0.77880078307140532</c:v>
                </c:pt>
                <c:pt idx="11">
                  <c:v>0.77880078307140477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4-4C87-B5E1-AFA0BA17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EXP_SIN_single_linear_shift!$D$4</c:f>
              <c:strCache>
                <c:ptCount val="1"/>
                <c:pt idx="0">
                  <c:v>F(t)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EXP_SIN_single_linear_shift!$D$5:$D$16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6-4D00-852C-9732D79D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EXP_SIN_single_linear_shift!$E$4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EXP_SIN_single_linear_shift!$E$5:$E$16</c:f>
              <c:numCache>
                <c:formatCode>General</c:formatCode>
                <c:ptCount val="12"/>
                <c:pt idx="0">
                  <c:v>1.6487212707001282</c:v>
                </c:pt>
                <c:pt idx="1">
                  <c:v>0.77880078307140499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0.77880078307140432</c:v>
                </c:pt>
                <c:pt idx="6">
                  <c:v>1.6487212707001282</c:v>
                </c:pt>
                <c:pt idx="7">
                  <c:v>0.77880078307140532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0.77880078307140477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D-4127-9635-0F01A3CB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EXP_SIN_single_linear_shift!$R$4</c:f>
              <c:strCache>
                <c:ptCount val="1"/>
                <c:pt idx="0">
                  <c:v>exp(sin(t))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EXP_SIN_single_linear_shift!$R$5:$R$370</c:f>
              <c:numCache>
                <c:formatCode>General</c:formatCode>
                <c:ptCount val="366"/>
                <c:pt idx="0">
                  <c:v>2.7182818284590451</c:v>
                </c:pt>
                <c:pt idx="1">
                  <c:v>2.7129232089475566</c:v>
                </c:pt>
                <c:pt idx="2">
                  <c:v>2.6969316512181987</c:v>
                </c:pt>
                <c:pt idx="3">
                  <c:v>2.670557496299681</c:v>
                </c:pt>
                <c:pt idx="4">
                  <c:v>2.6342095636011646</c:v>
                </c:pt>
                <c:pt idx="5">
                  <c:v>2.588442947332867</c:v>
                </c:pt>
                <c:pt idx="6">
                  <c:v>2.5339427423557965</c:v>
                </c:pt>
                <c:pt idx="7">
                  <c:v>2.4715044454938719</c:v>
                </c:pt>
                <c:pt idx="8">
                  <c:v>2.4020119052688478</c:v>
                </c:pt>
                <c:pt idx="9">
                  <c:v>2.3264137656867425</c:v>
                </c:pt>
                <c:pt idx="10">
                  <c:v>2.245699366201992</c:v>
                </c:pt>
                <c:pt idx="11">
                  <c:v>2.1608750227215476</c:v>
                </c:pt>
                <c:pt idx="12">
                  <c:v>2.0729415297197962</c:v>
                </c:pt>
                <c:pt idx="13">
                  <c:v>1.9828736004520369</c:v>
                </c:pt>
                <c:pt idx="14">
                  <c:v>1.8916018120800964</c:v>
                </c:pt>
                <c:pt idx="15">
                  <c:v>1.7999974573044335</c:v>
                </c:pt>
                <c:pt idx="16">
                  <c:v>1.7088605356458946</c:v>
                </c:pt>
                <c:pt idx="17">
                  <c:v>1.6189109564874111</c:v>
                </c:pt>
                <c:pt idx="18">
                  <c:v>1.5307828811526807</c:v>
                </c:pt>
                <c:pt idx="19">
                  <c:v>1.4450220091364199</c:v>
                </c:pt>
                <c:pt idx="20">
                  <c:v>1.362085518098737</c:v>
                </c:pt>
                <c:pt idx="21">
                  <c:v>1.2823442999754329</c:v>
                </c:pt>
                <c:pt idx="22">
                  <c:v>1.2060870959793974</c:v>
                </c:pt>
                <c:pt idx="23">
                  <c:v>1.1335261190867301</c:v>
                </c:pt>
                <c:pt idx="24">
                  <c:v>1.0648037602738878</c:v>
                </c:pt>
                <c:pt idx="25">
                  <c:v>1.0000000000000002</c:v>
                </c:pt>
                <c:pt idx="26">
                  <c:v>0.93914018461277893</c:v>
                </c:pt>
                <c:pt idx="27">
                  <c:v>0.88220287398907893</c:v>
                </c:pt>
                <c:pt idx="28">
                  <c:v>0.82912751768391524</c:v>
                </c:pt>
                <c:pt idx="29">
                  <c:v>0.77982176863043617</c:v>
                </c:pt>
                <c:pt idx="30">
                  <c:v>0.73416829318899679</c:v>
                </c:pt>
                <c:pt idx="31">
                  <c:v>0.69203098200395186</c:v>
                </c:pt>
                <c:pt idx="32">
                  <c:v>0.65326050631491239</c:v>
                </c:pt>
                <c:pt idx="33">
                  <c:v>0.61769919833622178</c:v>
                </c:pt>
                <c:pt idx="34">
                  <c:v>0.58518526184000885</c:v>
                </c:pt>
                <c:pt idx="35">
                  <c:v>0.55555634033924672</c:v>
                </c:pt>
                <c:pt idx="36">
                  <c:v>0.52865248574717327</c:v>
                </c:pt>
                <c:pt idx="37">
                  <c:v>0.50431858075675118</c:v>
                </c:pt>
                <c:pt idx="38">
                  <c:v>0.48240627420647603</c:v>
                </c:pt>
                <c:pt idx="39">
                  <c:v>0.46277549117141181</c:v>
                </c:pt>
                <c:pt idx="40">
                  <c:v>0.44529557920802026</c:v>
                </c:pt>
                <c:pt idx="41">
                  <c:v>0.42984614979047203</c:v>
                </c:pt>
                <c:pt idx="42">
                  <c:v>0.41631767011915533</c:v>
                </c:pt>
                <c:pt idx="43">
                  <c:v>0.40461185567488361</c:v>
                </c:pt>
                <c:pt idx="44">
                  <c:v>0.3946419085501135</c:v>
                </c:pt>
                <c:pt idx="45">
                  <c:v>0.38633264103054721</c:v>
                </c:pt>
                <c:pt idx="46">
                  <c:v>0.37962051835880661</c:v>
                </c:pt>
                <c:pt idx="47">
                  <c:v>0.37445364924200208</c:v>
                </c:pt>
                <c:pt idx="48">
                  <c:v>0.37079174755811928</c:v>
                </c:pt>
                <c:pt idx="49">
                  <c:v>0.36860608391047567</c:v>
                </c:pt>
                <c:pt idx="50">
                  <c:v>0.36787944117144233</c:v>
                </c:pt>
                <c:pt idx="51">
                  <c:v>0.36860608391047567</c:v>
                </c:pt>
                <c:pt idx="52">
                  <c:v>0.37079174755811922</c:v>
                </c:pt>
                <c:pt idx="53">
                  <c:v>0.37445364924200208</c:v>
                </c:pt>
                <c:pt idx="54">
                  <c:v>0.37962051835880661</c:v>
                </c:pt>
                <c:pt idx="55">
                  <c:v>0.38633264103054721</c:v>
                </c:pt>
                <c:pt idx="56">
                  <c:v>0.39464190855011344</c:v>
                </c:pt>
                <c:pt idx="57">
                  <c:v>0.40461185567488356</c:v>
                </c:pt>
                <c:pt idx="58">
                  <c:v>0.41631767011915544</c:v>
                </c:pt>
                <c:pt idx="59">
                  <c:v>0.4298461497904722</c:v>
                </c:pt>
                <c:pt idx="60">
                  <c:v>0.44529557920802021</c:v>
                </c:pt>
                <c:pt idx="61">
                  <c:v>0.4627754911714117</c:v>
                </c:pt>
                <c:pt idx="62">
                  <c:v>0.4824062742064758</c:v>
                </c:pt>
                <c:pt idx="63">
                  <c:v>0.50431858075675084</c:v>
                </c:pt>
                <c:pt idx="64">
                  <c:v>0.52865248574717327</c:v>
                </c:pt>
                <c:pt idx="65">
                  <c:v>0.55555634033924628</c:v>
                </c:pt>
                <c:pt idx="66">
                  <c:v>0.58518526184000841</c:v>
                </c:pt>
                <c:pt idx="67">
                  <c:v>0.61769919833622133</c:v>
                </c:pt>
                <c:pt idx="68">
                  <c:v>0.65326050631491195</c:v>
                </c:pt>
                <c:pt idx="69">
                  <c:v>0.69203098200395197</c:v>
                </c:pt>
                <c:pt idx="70">
                  <c:v>0.73416829318899657</c:v>
                </c:pt>
                <c:pt idx="71">
                  <c:v>0.77982176863043551</c:v>
                </c:pt>
                <c:pt idx="72">
                  <c:v>0.82912751768391535</c:v>
                </c:pt>
                <c:pt idx="73">
                  <c:v>0.8822028739890786</c:v>
                </c:pt>
                <c:pt idx="74">
                  <c:v>0.93914018461277893</c:v>
                </c:pt>
                <c:pt idx="75">
                  <c:v>0.99999999999999978</c:v>
                </c:pt>
                <c:pt idx="76">
                  <c:v>1.0648037602738871</c:v>
                </c:pt>
                <c:pt idx="77">
                  <c:v>1.1335261190867296</c:v>
                </c:pt>
                <c:pt idx="78">
                  <c:v>1.206087095979397</c:v>
                </c:pt>
                <c:pt idx="79">
                  <c:v>1.2823442999754324</c:v>
                </c:pt>
                <c:pt idx="80">
                  <c:v>1.3620855180987366</c:v>
                </c:pt>
                <c:pt idx="81">
                  <c:v>1.4450220091364201</c:v>
                </c:pt>
                <c:pt idx="82">
                  <c:v>1.5307828811526802</c:v>
                </c:pt>
                <c:pt idx="83">
                  <c:v>1.6189109564874105</c:v>
                </c:pt>
                <c:pt idx="84">
                  <c:v>1.708860535645893</c:v>
                </c:pt>
                <c:pt idx="85">
                  <c:v>1.7999974573044331</c:v>
                </c:pt>
                <c:pt idx="86">
                  <c:v>1.8916018120800964</c:v>
                </c:pt>
                <c:pt idx="87">
                  <c:v>1.9828736004520364</c:v>
                </c:pt>
                <c:pt idx="88">
                  <c:v>2.0729415297197957</c:v>
                </c:pt>
                <c:pt idx="89">
                  <c:v>2.1608750227215467</c:v>
                </c:pt>
                <c:pt idx="90">
                  <c:v>2.2456993662019928</c:v>
                </c:pt>
                <c:pt idx="91">
                  <c:v>2.326413765686743</c:v>
                </c:pt>
                <c:pt idx="92">
                  <c:v>2.4020119052688478</c:v>
                </c:pt>
                <c:pt idx="93">
                  <c:v>2.4715044454938715</c:v>
                </c:pt>
                <c:pt idx="94">
                  <c:v>2.5339427423557956</c:v>
                </c:pt>
                <c:pt idx="95">
                  <c:v>2.5884429473328656</c:v>
                </c:pt>
                <c:pt idx="96">
                  <c:v>2.6342095636011651</c:v>
                </c:pt>
                <c:pt idx="97">
                  <c:v>2.6705574962996805</c:v>
                </c:pt>
                <c:pt idx="98">
                  <c:v>2.6969316512181982</c:v>
                </c:pt>
                <c:pt idx="99">
                  <c:v>2.7129232089475566</c:v>
                </c:pt>
                <c:pt idx="100">
                  <c:v>2.7182818284590451</c:v>
                </c:pt>
                <c:pt idx="101">
                  <c:v>2.7129232089475566</c:v>
                </c:pt>
                <c:pt idx="102">
                  <c:v>2.6969316512181987</c:v>
                </c:pt>
                <c:pt idx="103">
                  <c:v>2.6705574962996805</c:v>
                </c:pt>
                <c:pt idx="104">
                  <c:v>2.6342095636011646</c:v>
                </c:pt>
                <c:pt idx="105">
                  <c:v>2.588442947332867</c:v>
                </c:pt>
                <c:pt idx="106">
                  <c:v>2.533942742355797</c:v>
                </c:pt>
                <c:pt idx="107">
                  <c:v>2.4715044454938715</c:v>
                </c:pt>
                <c:pt idx="108">
                  <c:v>2.4020119052688473</c:v>
                </c:pt>
                <c:pt idx="109">
                  <c:v>2.326413765686743</c:v>
                </c:pt>
                <c:pt idx="110">
                  <c:v>2.2456993662019924</c:v>
                </c:pt>
                <c:pt idx="111">
                  <c:v>2.1608750227215463</c:v>
                </c:pt>
                <c:pt idx="112">
                  <c:v>2.0729415297197953</c:v>
                </c:pt>
                <c:pt idx="113">
                  <c:v>1.982873600452036</c:v>
                </c:pt>
                <c:pt idx="114">
                  <c:v>1.8916018120800961</c:v>
                </c:pt>
                <c:pt idx="115">
                  <c:v>1.7999974573044337</c:v>
                </c:pt>
                <c:pt idx="116">
                  <c:v>1.708860535645895</c:v>
                </c:pt>
                <c:pt idx="117">
                  <c:v>1.61891095648741</c:v>
                </c:pt>
                <c:pt idx="118">
                  <c:v>1.53078288115268</c:v>
                </c:pt>
                <c:pt idx="119">
                  <c:v>1.4450220091364196</c:v>
                </c:pt>
                <c:pt idx="120">
                  <c:v>1.3620855180987375</c:v>
                </c:pt>
                <c:pt idx="121">
                  <c:v>1.2823442999754333</c:v>
                </c:pt>
                <c:pt idx="122">
                  <c:v>1.2060870959793966</c:v>
                </c:pt>
                <c:pt idx="123">
                  <c:v>1.1335261190867294</c:v>
                </c:pt>
                <c:pt idx="124">
                  <c:v>1.0648037602738878</c:v>
                </c:pt>
                <c:pt idx="125">
                  <c:v>1.0000000000000004</c:v>
                </c:pt>
                <c:pt idx="126">
                  <c:v>0.93914018461277959</c:v>
                </c:pt>
                <c:pt idx="127">
                  <c:v>0.88220287398907993</c:v>
                </c:pt>
                <c:pt idx="128">
                  <c:v>0.82912751768391502</c:v>
                </c:pt>
                <c:pt idx="129">
                  <c:v>0.77982176863043595</c:v>
                </c:pt>
                <c:pt idx="130">
                  <c:v>0.73416829318899701</c:v>
                </c:pt>
                <c:pt idx="131">
                  <c:v>0.69203098200395241</c:v>
                </c:pt>
                <c:pt idx="132">
                  <c:v>0.65326050631491284</c:v>
                </c:pt>
                <c:pt idx="133">
                  <c:v>0.61769919833622167</c:v>
                </c:pt>
                <c:pt idx="134">
                  <c:v>0.58518526184000874</c:v>
                </c:pt>
                <c:pt idx="135">
                  <c:v>0.55555634033924661</c:v>
                </c:pt>
                <c:pt idx="136">
                  <c:v>0.5286524857471735</c:v>
                </c:pt>
                <c:pt idx="137">
                  <c:v>0.5043185807567514</c:v>
                </c:pt>
                <c:pt idx="138">
                  <c:v>0.48240627420647653</c:v>
                </c:pt>
                <c:pt idx="139">
                  <c:v>0.46277549117141242</c:v>
                </c:pt>
                <c:pt idx="140">
                  <c:v>0.44529557920802082</c:v>
                </c:pt>
                <c:pt idx="141">
                  <c:v>0.42984614979047192</c:v>
                </c:pt>
                <c:pt idx="142">
                  <c:v>0.41631767011915516</c:v>
                </c:pt>
                <c:pt idx="143">
                  <c:v>0.40461185567488361</c:v>
                </c:pt>
                <c:pt idx="144">
                  <c:v>0.39464190855011355</c:v>
                </c:pt>
                <c:pt idx="145">
                  <c:v>0.38633264103054726</c:v>
                </c:pt>
                <c:pt idx="146">
                  <c:v>0.37962051835880667</c:v>
                </c:pt>
                <c:pt idx="147">
                  <c:v>0.37445364924200214</c:v>
                </c:pt>
                <c:pt idx="148">
                  <c:v>0.37079174755811933</c:v>
                </c:pt>
                <c:pt idx="149">
                  <c:v>0.36860608391047572</c:v>
                </c:pt>
                <c:pt idx="150">
                  <c:v>0.36787944117144233</c:v>
                </c:pt>
                <c:pt idx="151">
                  <c:v>0.36860608391047567</c:v>
                </c:pt>
                <c:pt idx="152">
                  <c:v>0.37079174755811928</c:v>
                </c:pt>
                <c:pt idx="153">
                  <c:v>0.37445364924200208</c:v>
                </c:pt>
                <c:pt idx="154">
                  <c:v>0.37962051835880661</c:v>
                </c:pt>
                <c:pt idx="155">
                  <c:v>0.38633264103054715</c:v>
                </c:pt>
                <c:pt idx="156">
                  <c:v>0.39464190855011344</c:v>
                </c:pt>
                <c:pt idx="157">
                  <c:v>0.4046118556748835</c:v>
                </c:pt>
                <c:pt idx="158">
                  <c:v>0.41631767011915499</c:v>
                </c:pt>
                <c:pt idx="159">
                  <c:v>0.4298461497904717</c:v>
                </c:pt>
                <c:pt idx="160">
                  <c:v>0.44529557920802015</c:v>
                </c:pt>
                <c:pt idx="161">
                  <c:v>0.46277549117141165</c:v>
                </c:pt>
                <c:pt idx="162">
                  <c:v>0.48240627420647625</c:v>
                </c:pt>
                <c:pt idx="163">
                  <c:v>0.50431858075675107</c:v>
                </c:pt>
                <c:pt idx="164">
                  <c:v>0.52865248574717316</c:v>
                </c:pt>
                <c:pt idx="165">
                  <c:v>0.55555634033924628</c:v>
                </c:pt>
                <c:pt idx="166">
                  <c:v>0.5851852618400083</c:v>
                </c:pt>
                <c:pt idx="167">
                  <c:v>0.61769919833622122</c:v>
                </c:pt>
                <c:pt idx="168">
                  <c:v>0.65326050631491128</c:v>
                </c:pt>
                <c:pt idx="169">
                  <c:v>0.69203098200395174</c:v>
                </c:pt>
                <c:pt idx="170">
                  <c:v>0.73416829318899635</c:v>
                </c:pt>
                <c:pt idx="171">
                  <c:v>0.77982176863043529</c:v>
                </c:pt>
                <c:pt idx="172">
                  <c:v>0.82912751768391435</c:v>
                </c:pt>
                <c:pt idx="173">
                  <c:v>0.88220287398907915</c:v>
                </c:pt>
                <c:pt idx="174">
                  <c:v>0.93914018461277871</c:v>
                </c:pt>
                <c:pt idx="175">
                  <c:v>0.99999999999999956</c:v>
                </c:pt>
                <c:pt idx="176">
                  <c:v>1.0648037602738867</c:v>
                </c:pt>
                <c:pt idx="177">
                  <c:v>1.1335261190867283</c:v>
                </c:pt>
                <c:pt idx="178">
                  <c:v>1.2060870959793977</c:v>
                </c:pt>
                <c:pt idx="179">
                  <c:v>1.2823442999754322</c:v>
                </c:pt>
                <c:pt idx="180">
                  <c:v>1.3620855180987363</c:v>
                </c:pt>
                <c:pt idx="181">
                  <c:v>1.4450220091364185</c:v>
                </c:pt>
                <c:pt idx="182">
                  <c:v>1.5307828811526787</c:v>
                </c:pt>
                <c:pt idx="183">
                  <c:v>1.6189109564874113</c:v>
                </c:pt>
                <c:pt idx="184">
                  <c:v>1.7088605356458937</c:v>
                </c:pt>
                <c:pt idx="185">
                  <c:v>1.7999974573044326</c:v>
                </c:pt>
                <c:pt idx="186">
                  <c:v>1.891601812080095</c:v>
                </c:pt>
                <c:pt idx="187">
                  <c:v>1.9828736004520373</c:v>
                </c:pt>
                <c:pt idx="188">
                  <c:v>2.0729415297197966</c:v>
                </c:pt>
                <c:pt idx="189">
                  <c:v>2.1608750227215476</c:v>
                </c:pt>
                <c:pt idx="190">
                  <c:v>2.2456993662019915</c:v>
                </c:pt>
                <c:pt idx="191">
                  <c:v>2.3264137656867416</c:v>
                </c:pt>
                <c:pt idx="192">
                  <c:v>2.4020119052688464</c:v>
                </c:pt>
                <c:pt idx="193">
                  <c:v>2.4715044454938702</c:v>
                </c:pt>
                <c:pt idx="194">
                  <c:v>2.5339427423557961</c:v>
                </c:pt>
                <c:pt idx="195">
                  <c:v>2.5884429473328661</c:v>
                </c:pt>
                <c:pt idx="196">
                  <c:v>2.6342095636011655</c:v>
                </c:pt>
                <c:pt idx="197">
                  <c:v>2.6705574962996814</c:v>
                </c:pt>
                <c:pt idx="198">
                  <c:v>2.6969316512181987</c:v>
                </c:pt>
                <c:pt idx="199">
                  <c:v>2.7129232089475566</c:v>
                </c:pt>
                <c:pt idx="200">
                  <c:v>2.7182818284590451</c:v>
                </c:pt>
                <c:pt idx="201">
                  <c:v>2.712923208947557</c:v>
                </c:pt>
                <c:pt idx="202">
                  <c:v>2.6969316512181991</c:v>
                </c:pt>
                <c:pt idx="203">
                  <c:v>2.6705574962996814</c:v>
                </c:pt>
                <c:pt idx="204">
                  <c:v>2.6342095636011664</c:v>
                </c:pt>
                <c:pt idx="205">
                  <c:v>2.5884429473328656</c:v>
                </c:pt>
                <c:pt idx="206">
                  <c:v>2.5339427423557956</c:v>
                </c:pt>
                <c:pt idx="207">
                  <c:v>2.4715044454938715</c:v>
                </c:pt>
                <c:pt idx="208">
                  <c:v>2.4020119052688478</c:v>
                </c:pt>
                <c:pt idx="209">
                  <c:v>2.326413765686743</c:v>
                </c:pt>
                <c:pt idx="210">
                  <c:v>2.2456993662019928</c:v>
                </c:pt>
                <c:pt idx="211">
                  <c:v>2.160875022721549</c:v>
                </c:pt>
                <c:pt idx="212">
                  <c:v>2.0729415297197984</c:v>
                </c:pt>
                <c:pt idx="213">
                  <c:v>1.9828736004520389</c:v>
                </c:pt>
                <c:pt idx="214">
                  <c:v>1.8916018120800993</c:v>
                </c:pt>
                <c:pt idx="215">
                  <c:v>1.7999974573044368</c:v>
                </c:pt>
                <c:pt idx="216">
                  <c:v>1.7088605356458928</c:v>
                </c:pt>
                <c:pt idx="217">
                  <c:v>1.6189109564874105</c:v>
                </c:pt>
                <c:pt idx="218">
                  <c:v>1.5307828811526802</c:v>
                </c:pt>
                <c:pt idx="219">
                  <c:v>1.4450220091364201</c:v>
                </c:pt>
                <c:pt idx="220">
                  <c:v>1.3620855180987377</c:v>
                </c:pt>
                <c:pt idx="221">
                  <c:v>1.2823442999754335</c:v>
                </c:pt>
                <c:pt idx="222">
                  <c:v>1.206087095979399</c:v>
                </c:pt>
                <c:pt idx="223">
                  <c:v>1.1335261190867316</c:v>
                </c:pt>
                <c:pt idx="224">
                  <c:v>1.0648037602738898</c:v>
                </c:pt>
                <c:pt idx="225">
                  <c:v>1.0000000000000024</c:v>
                </c:pt>
                <c:pt idx="226">
                  <c:v>0.93914018461277815</c:v>
                </c:pt>
                <c:pt idx="227">
                  <c:v>0.8822028739890786</c:v>
                </c:pt>
                <c:pt idx="228">
                  <c:v>0.82912751768391524</c:v>
                </c:pt>
                <c:pt idx="229">
                  <c:v>0.77982176863043617</c:v>
                </c:pt>
                <c:pt idx="230">
                  <c:v>0.7341682931889959</c:v>
                </c:pt>
                <c:pt idx="231">
                  <c:v>0.69203098200395141</c:v>
                </c:pt>
                <c:pt idx="232">
                  <c:v>0.65326050631491184</c:v>
                </c:pt>
                <c:pt idx="233">
                  <c:v>0.61769919833622178</c:v>
                </c:pt>
                <c:pt idx="234">
                  <c:v>0.58518526184000885</c:v>
                </c:pt>
                <c:pt idx="235">
                  <c:v>0.55555634033924672</c:v>
                </c:pt>
                <c:pt idx="236">
                  <c:v>0.52865248574717361</c:v>
                </c:pt>
                <c:pt idx="237">
                  <c:v>0.50431858075675151</c:v>
                </c:pt>
                <c:pt idx="238">
                  <c:v>0.48240627420647547</c:v>
                </c:pt>
                <c:pt idx="239">
                  <c:v>0.46277549117141142</c:v>
                </c:pt>
                <c:pt idx="240">
                  <c:v>0.44529557920801993</c:v>
                </c:pt>
                <c:pt idx="241">
                  <c:v>0.42984614979047192</c:v>
                </c:pt>
                <c:pt idx="242">
                  <c:v>0.41631767011915521</c:v>
                </c:pt>
                <c:pt idx="243">
                  <c:v>0.40461185567488367</c:v>
                </c:pt>
                <c:pt idx="244">
                  <c:v>0.39464190855011355</c:v>
                </c:pt>
                <c:pt idx="245">
                  <c:v>0.38633264103054726</c:v>
                </c:pt>
                <c:pt idx="246">
                  <c:v>0.37962051835880672</c:v>
                </c:pt>
                <c:pt idx="247">
                  <c:v>0.37445364924200192</c:v>
                </c:pt>
                <c:pt idx="248">
                  <c:v>0.37079174755811917</c:v>
                </c:pt>
                <c:pt idx="249">
                  <c:v>0.36860608391047561</c:v>
                </c:pt>
                <c:pt idx="250">
                  <c:v>0.36787944117144233</c:v>
                </c:pt>
                <c:pt idx="251">
                  <c:v>0.36860608391047567</c:v>
                </c:pt>
                <c:pt idx="252">
                  <c:v>0.37079174755811928</c:v>
                </c:pt>
                <c:pt idx="253">
                  <c:v>0.37445364924200208</c:v>
                </c:pt>
                <c:pt idx="254">
                  <c:v>0.37962051835880661</c:v>
                </c:pt>
                <c:pt idx="255">
                  <c:v>0.38633264103054715</c:v>
                </c:pt>
                <c:pt idx="256">
                  <c:v>0.39464190855011338</c:v>
                </c:pt>
                <c:pt idx="257">
                  <c:v>0.40461185567488345</c:v>
                </c:pt>
                <c:pt idx="258">
                  <c:v>0.41631767011915571</c:v>
                </c:pt>
                <c:pt idx="259">
                  <c:v>0.42984614979047248</c:v>
                </c:pt>
                <c:pt idx="260">
                  <c:v>0.44529557920802054</c:v>
                </c:pt>
                <c:pt idx="261">
                  <c:v>0.46277549117141203</c:v>
                </c:pt>
                <c:pt idx="262">
                  <c:v>0.48240627420647614</c:v>
                </c:pt>
                <c:pt idx="263">
                  <c:v>0.50431858075675107</c:v>
                </c:pt>
                <c:pt idx="264">
                  <c:v>0.52865248574717305</c:v>
                </c:pt>
                <c:pt idx="265">
                  <c:v>0.55555634033924617</c:v>
                </c:pt>
                <c:pt idx="266">
                  <c:v>0.58518526184000819</c:v>
                </c:pt>
                <c:pt idx="267">
                  <c:v>0.61769919833622111</c:v>
                </c:pt>
                <c:pt idx="268">
                  <c:v>0.65326050631491106</c:v>
                </c:pt>
                <c:pt idx="269">
                  <c:v>0.69203098200395274</c:v>
                </c:pt>
                <c:pt idx="270">
                  <c:v>0.73416829318899746</c:v>
                </c:pt>
                <c:pt idx="271">
                  <c:v>0.77982176863043651</c:v>
                </c:pt>
                <c:pt idx="272">
                  <c:v>0.82912751768391557</c:v>
                </c:pt>
                <c:pt idx="273">
                  <c:v>0.88220287398907893</c:v>
                </c:pt>
                <c:pt idx="274">
                  <c:v>0.93914018461277848</c:v>
                </c:pt>
                <c:pt idx="275">
                  <c:v>0.99999999999999922</c:v>
                </c:pt>
                <c:pt idx="276">
                  <c:v>1.0648037602738865</c:v>
                </c:pt>
                <c:pt idx="277">
                  <c:v>1.1335261190867281</c:v>
                </c:pt>
                <c:pt idx="278">
                  <c:v>1.2060870959793955</c:v>
                </c:pt>
                <c:pt idx="279">
                  <c:v>1.2823442999754298</c:v>
                </c:pt>
                <c:pt idx="280">
                  <c:v>1.3620855180987383</c:v>
                </c:pt>
                <c:pt idx="281">
                  <c:v>1.4450220091364205</c:v>
                </c:pt>
                <c:pt idx="282">
                  <c:v>1.5307828811526809</c:v>
                </c:pt>
                <c:pt idx="283">
                  <c:v>1.6189109564874111</c:v>
                </c:pt>
                <c:pt idx="284">
                  <c:v>1.7088605356458935</c:v>
                </c:pt>
                <c:pt idx="285">
                  <c:v>1.7999974573044322</c:v>
                </c:pt>
                <c:pt idx="286">
                  <c:v>1.8916018120800946</c:v>
                </c:pt>
                <c:pt idx="287">
                  <c:v>1.9828736004520344</c:v>
                </c:pt>
                <c:pt idx="288">
                  <c:v>2.0729415297197935</c:v>
                </c:pt>
                <c:pt idx="289">
                  <c:v>2.1608750227215445</c:v>
                </c:pt>
                <c:pt idx="290">
                  <c:v>2.2456993662019933</c:v>
                </c:pt>
                <c:pt idx="291">
                  <c:v>2.3264137656867434</c:v>
                </c:pt>
                <c:pt idx="292">
                  <c:v>2.4020119052688482</c:v>
                </c:pt>
                <c:pt idx="293">
                  <c:v>2.4715044454938719</c:v>
                </c:pt>
                <c:pt idx="294">
                  <c:v>2.5339427423557956</c:v>
                </c:pt>
                <c:pt idx="295">
                  <c:v>2.5884429473328661</c:v>
                </c:pt>
                <c:pt idx="296">
                  <c:v>2.6342095636011642</c:v>
                </c:pt>
                <c:pt idx="297">
                  <c:v>2.6705574962996801</c:v>
                </c:pt>
                <c:pt idx="298">
                  <c:v>2.6969316512181978</c:v>
                </c:pt>
                <c:pt idx="299">
                  <c:v>2.7129232089475566</c:v>
                </c:pt>
                <c:pt idx="300">
                  <c:v>2.7182818284590451</c:v>
                </c:pt>
                <c:pt idx="301">
                  <c:v>2.7129232089475575</c:v>
                </c:pt>
                <c:pt idx="302">
                  <c:v>2.6969316512181982</c:v>
                </c:pt>
                <c:pt idx="303">
                  <c:v>2.6705574962996828</c:v>
                </c:pt>
                <c:pt idx="304">
                  <c:v>2.6342095636011651</c:v>
                </c:pt>
                <c:pt idx="305">
                  <c:v>2.5884429473328701</c:v>
                </c:pt>
                <c:pt idx="306">
                  <c:v>2.533942742355797</c:v>
                </c:pt>
                <c:pt idx="307">
                  <c:v>2.4715044454938697</c:v>
                </c:pt>
                <c:pt idx="308">
                  <c:v>2.40201190526885</c:v>
                </c:pt>
                <c:pt idx="309">
                  <c:v>2.3264137656867412</c:v>
                </c:pt>
                <c:pt idx="310">
                  <c:v>2.2456993662019955</c:v>
                </c:pt>
                <c:pt idx="311">
                  <c:v>2.1608750227215467</c:v>
                </c:pt>
                <c:pt idx="312">
                  <c:v>2.0729415297198011</c:v>
                </c:pt>
                <c:pt idx="313">
                  <c:v>1.9828736004520366</c:v>
                </c:pt>
                <c:pt idx="314">
                  <c:v>1.8916018120801021</c:v>
                </c:pt>
                <c:pt idx="315">
                  <c:v>1.7999974573044346</c:v>
                </c:pt>
                <c:pt idx="316">
                  <c:v>1.708860535645901</c:v>
                </c:pt>
                <c:pt idx="317">
                  <c:v>1.6189109564874133</c:v>
                </c:pt>
                <c:pt idx="318">
                  <c:v>1.5307828811526782</c:v>
                </c:pt>
                <c:pt idx="319">
                  <c:v>1.4450220091364228</c:v>
                </c:pt>
                <c:pt idx="320">
                  <c:v>1.3620855180987359</c:v>
                </c:pt>
                <c:pt idx="321">
                  <c:v>1.2823442999754362</c:v>
                </c:pt>
                <c:pt idx="322">
                  <c:v>1.2060870959793972</c:v>
                </c:pt>
                <c:pt idx="323">
                  <c:v>1.1335261190867338</c:v>
                </c:pt>
                <c:pt idx="324">
                  <c:v>1.0648037602738882</c:v>
                </c:pt>
                <c:pt idx="325">
                  <c:v>1.0000000000000044</c:v>
                </c:pt>
                <c:pt idx="326">
                  <c:v>0.93914018461278004</c:v>
                </c:pt>
                <c:pt idx="327">
                  <c:v>0.88220287398908037</c:v>
                </c:pt>
                <c:pt idx="328">
                  <c:v>0.8291275176839169</c:v>
                </c:pt>
                <c:pt idx="329">
                  <c:v>0.77982176863043495</c:v>
                </c:pt>
                <c:pt idx="330">
                  <c:v>0.73416829318899857</c:v>
                </c:pt>
                <c:pt idx="331">
                  <c:v>0.69203098200395152</c:v>
                </c:pt>
                <c:pt idx="332">
                  <c:v>0.65326050631491417</c:v>
                </c:pt>
                <c:pt idx="333">
                  <c:v>0.617699198336222</c:v>
                </c:pt>
                <c:pt idx="334">
                  <c:v>0.58518526184001063</c:v>
                </c:pt>
                <c:pt idx="335">
                  <c:v>0.55555634033924683</c:v>
                </c:pt>
                <c:pt idx="336">
                  <c:v>0.52865248574717372</c:v>
                </c:pt>
                <c:pt idx="337">
                  <c:v>0.50431858075675162</c:v>
                </c:pt>
                <c:pt idx="338">
                  <c:v>0.48240627420647553</c:v>
                </c:pt>
                <c:pt idx="339">
                  <c:v>0.46277549117141253</c:v>
                </c:pt>
                <c:pt idx="340">
                  <c:v>0.44529557920802004</c:v>
                </c:pt>
                <c:pt idx="341">
                  <c:v>0.42984614979047286</c:v>
                </c:pt>
                <c:pt idx="342">
                  <c:v>0.41631767011915527</c:v>
                </c:pt>
                <c:pt idx="343">
                  <c:v>0.40461185567488434</c:v>
                </c:pt>
                <c:pt idx="344">
                  <c:v>0.39464190855011361</c:v>
                </c:pt>
                <c:pt idx="345">
                  <c:v>0.38633264103054732</c:v>
                </c:pt>
                <c:pt idx="346">
                  <c:v>0.37962051835880672</c:v>
                </c:pt>
                <c:pt idx="347">
                  <c:v>0.3744536492420022</c:v>
                </c:pt>
                <c:pt idx="348">
                  <c:v>0.37079174755811939</c:v>
                </c:pt>
                <c:pt idx="349">
                  <c:v>0.36860608391047561</c:v>
                </c:pt>
                <c:pt idx="350">
                  <c:v>0.36787944117144233</c:v>
                </c:pt>
                <c:pt idx="351">
                  <c:v>0.36860608391047567</c:v>
                </c:pt>
                <c:pt idx="352">
                  <c:v>0.37079174755811911</c:v>
                </c:pt>
                <c:pt idx="353">
                  <c:v>0.37445364924200208</c:v>
                </c:pt>
                <c:pt idx="354">
                  <c:v>0.37962051835880656</c:v>
                </c:pt>
                <c:pt idx="355">
                  <c:v>0.3863326410305471</c:v>
                </c:pt>
                <c:pt idx="356">
                  <c:v>0.39464190855011333</c:v>
                </c:pt>
                <c:pt idx="357">
                  <c:v>0.40461185567488339</c:v>
                </c:pt>
                <c:pt idx="358">
                  <c:v>0.41631767011915488</c:v>
                </c:pt>
                <c:pt idx="359">
                  <c:v>0.42984614979047159</c:v>
                </c:pt>
                <c:pt idx="360">
                  <c:v>0.44529557920802049</c:v>
                </c:pt>
                <c:pt idx="361">
                  <c:v>0.46277549117141098</c:v>
                </c:pt>
                <c:pt idx="362">
                  <c:v>0.48240627420647608</c:v>
                </c:pt>
                <c:pt idx="363">
                  <c:v>0.50431858075675096</c:v>
                </c:pt>
                <c:pt idx="364">
                  <c:v>0.52865248574717294</c:v>
                </c:pt>
                <c:pt idx="365">
                  <c:v>0.55555634033924606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B-48A2-9651-32A9D330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EXP_SIN_single_linear_shift!$T$4</c:f>
              <c:strCache>
                <c:ptCount val="1"/>
                <c:pt idx="0">
                  <c:v>F(t)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EXP_SIN_single_linear_shift!$T$5:$T$370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9-4421-8750-1FDD35D6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EXP_SIN_single_linear_shift!$U$4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EXP_SIN_single_linear_shift!$U$5:$U$370</c:f>
              <c:numCache>
                <c:formatCode>General</c:formatCode>
                <c:ptCount val="366"/>
                <c:pt idx="0">
                  <c:v>2.7182818284590451</c:v>
                </c:pt>
                <c:pt idx="1">
                  <c:v>2.7129232089475566</c:v>
                </c:pt>
                <c:pt idx="2">
                  <c:v>2.6969316512181987</c:v>
                </c:pt>
                <c:pt idx="3">
                  <c:v>2.670557496299681</c:v>
                </c:pt>
                <c:pt idx="4">
                  <c:v>2.6342095636011646</c:v>
                </c:pt>
                <c:pt idx="5">
                  <c:v>2.588442947332867</c:v>
                </c:pt>
                <c:pt idx="6">
                  <c:v>2.5339427423557965</c:v>
                </c:pt>
                <c:pt idx="7">
                  <c:v>2.4715044454938719</c:v>
                </c:pt>
                <c:pt idx="8">
                  <c:v>2.4020119052688478</c:v>
                </c:pt>
                <c:pt idx="9">
                  <c:v>2.3264137656867425</c:v>
                </c:pt>
                <c:pt idx="10">
                  <c:v>2.245699366201992</c:v>
                </c:pt>
                <c:pt idx="11">
                  <c:v>2.1608750227215476</c:v>
                </c:pt>
                <c:pt idx="12">
                  <c:v>2.0729415297197962</c:v>
                </c:pt>
                <c:pt idx="13">
                  <c:v>1.9828736004520369</c:v>
                </c:pt>
                <c:pt idx="14">
                  <c:v>1.8916018120800964</c:v>
                </c:pt>
                <c:pt idx="15">
                  <c:v>1.7999974573044335</c:v>
                </c:pt>
                <c:pt idx="16">
                  <c:v>1.7088605356458946</c:v>
                </c:pt>
                <c:pt idx="17">
                  <c:v>1.6189109564874111</c:v>
                </c:pt>
                <c:pt idx="18">
                  <c:v>1.5307828811526807</c:v>
                </c:pt>
                <c:pt idx="19">
                  <c:v>1.4450220091364199</c:v>
                </c:pt>
                <c:pt idx="20">
                  <c:v>1.362085518098737</c:v>
                </c:pt>
                <c:pt idx="21">
                  <c:v>1.2823442999754329</c:v>
                </c:pt>
                <c:pt idx="22">
                  <c:v>1.2060870959793974</c:v>
                </c:pt>
                <c:pt idx="23">
                  <c:v>1.1335261190867301</c:v>
                </c:pt>
                <c:pt idx="24">
                  <c:v>1.0648037602738878</c:v>
                </c:pt>
                <c:pt idx="25">
                  <c:v>1.0000000000000002</c:v>
                </c:pt>
                <c:pt idx="26">
                  <c:v>0.93914018461277893</c:v>
                </c:pt>
                <c:pt idx="27">
                  <c:v>0.88220287398907893</c:v>
                </c:pt>
                <c:pt idx="28">
                  <c:v>0.82912751768391524</c:v>
                </c:pt>
                <c:pt idx="29">
                  <c:v>0.77982176863043617</c:v>
                </c:pt>
                <c:pt idx="30">
                  <c:v>0.73416829318899679</c:v>
                </c:pt>
                <c:pt idx="31">
                  <c:v>0.69203098200395186</c:v>
                </c:pt>
                <c:pt idx="32">
                  <c:v>0.65326050631491239</c:v>
                </c:pt>
                <c:pt idx="33">
                  <c:v>0.61769919833622178</c:v>
                </c:pt>
                <c:pt idx="34">
                  <c:v>0.58518526184000885</c:v>
                </c:pt>
                <c:pt idx="35">
                  <c:v>0.55555634033924672</c:v>
                </c:pt>
                <c:pt idx="36">
                  <c:v>0.52865248574717327</c:v>
                </c:pt>
                <c:pt idx="37">
                  <c:v>0.50431858075675118</c:v>
                </c:pt>
                <c:pt idx="38">
                  <c:v>0.48240627420647603</c:v>
                </c:pt>
                <c:pt idx="39">
                  <c:v>0.46277549117141181</c:v>
                </c:pt>
                <c:pt idx="40">
                  <c:v>0.44529557920802026</c:v>
                </c:pt>
                <c:pt idx="41">
                  <c:v>0.42984614979047203</c:v>
                </c:pt>
                <c:pt idx="42">
                  <c:v>0.41631767011915533</c:v>
                </c:pt>
                <c:pt idx="43">
                  <c:v>0.40461185567488361</c:v>
                </c:pt>
                <c:pt idx="44">
                  <c:v>0.3946419085501135</c:v>
                </c:pt>
                <c:pt idx="45">
                  <c:v>0.38633264103054721</c:v>
                </c:pt>
                <c:pt idx="46">
                  <c:v>0.37962051835880661</c:v>
                </c:pt>
                <c:pt idx="47">
                  <c:v>0.37445364924200208</c:v>
                </c:pt>
                <c:pt idx="48">
                  <c:v>0.37079174755811928</c:v>
                </c:pt>
                <c:pt idx="49">
                  <c:v>0.36860608391047567</c:v>
                </c:pt>
                <c:pt idx="50">
                  <c:v>0.36787944117144233</c:v>
                </c:pt>
                <c:pt idx="51">
                  <c:v>0.36860608391047567</c:v>
                </c:pt>
                <c:pt idx="52">
                  <c:v>0.37079174755811922</c:v>
                </c:pt>
                <c:pt idx="53">
                  <c:v>0.37445364924200208</c:v>
                </c:pt>
                <c:pt idx="54">
                  <c:v>0.37962051835880661</c:v>
                </c:pt>
                <c:pt idx="55">
                  <c:v>0.38633264103054721</c:v>
                </c:pt>
                <c:pt idx="56">
                  <c:v>0.39464190855011344</c:v>
                </c:pt>
                <c:pt idx="57">
                  <c:v>0.40461185567488356</c:v>
                </c:pt>
                <c:pt idx="58">
                  <c:v>0.41631767011915544</c:v>
                </c:pt>
                <c:pt idx="59">
                  <c:v>0.4298461497904722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0.37079174755811928</c:v>
                </c:pt>
                <c:pt idx="153">
                  <c:v>0.37445364924200208</c:v>
                </c:pt>
                <c:pt idx="154">
                  <c:v>0.37962051835880661</c:v>
                </c:pt>
                <c:pt idx="155">
                  <c:v>0.38633264103054715</c:v>
                </c:pt>
                <c:pt idx="156">
                  <c:v>0.39464190855011344</c:v>
                </c:pt>
                <c:pt idx="157">
                  <c:v>0.4046118556748835</c:v>
                </c:pt>
                <c:pt idx="158">
                  <c:v>0.41631767011915499</c:v>
                </c:pt>
                <c:pt idx="159">
                  <c:v>0.4298461497904717</c:v>
                </c:pt>
                <c:pt idx="160">
                  <c:v>0.44529557920802015</c:v>
                </c:pt>
                <c:pt idx="161">
                  <c:v>0.46277549117141165</c:v>
                </c:pt>
                <c:pt idx="162">
                  <c:v>0.48240627420647625</c:v>
                </c:pt>
                <c:pt idx="163">
                  <c:v>0.50431858075675107</c:v>
                </c:pt>
                <c:pt idx="164">
                  <c:v>0.52865248574717316</c:v>
                </c:pt>
                <c:pt idx="165">
                  <c:v>0.55555634033924628</c:v>
                </c:pt>
                <c:pt idx="166">
                  <c:v>0.5851852618400083</c:v>
                </c:pt>
                <c:pt idx="167">
                  <c:v>0.61769919833622122</c:v>
                </c:pt>
                <c:pt idx="168">
                  <c:v>0.65326050631491128</c:v>
                </c:pt>
                <c:pt idx="169">
                  <c:v>0.69203098200395174</c:v>
                </c:pt>
                <c:pt idx="170">
                  <c:v>0.73416829318899635</c:v>
                </c:pt>
                <c:pt idx="171">
                  <c:v>0.77982176863043529</c:v>
                </c:pt>
                <c:pt idx="172">
                  <c:v>0.82912751768391435</c:v>
                </c:pt>
                <c:pt idx="173">
                  <c:v>0.88220287398907915</c:v>
                </c:pt>
                <c:pt idx="174">
                  <c:v>0.93914018461277871</c:v>
                </c:pt>
                <c:pt idx="175">
                  <c:v>0.99999999999999956</c:v>
                </c:pt>
                <c:pt idx="176">
                  <c:v>1.0648037602738867</c:v>
                </c:pt>
                <c:pt idx="177">
                  <c:v>1.1335261190867283</c:v>
                </c:pt>
                <c:pt idx="178">
                  <c:v>1.2060870959793977</c:v>
                </c:pt>
                <c:pt idx="179">
                  <c:v>1.2823442999754322</c:v>
                </c:pt>
                <c:pt idx="180">
                  <c:v>1.3620855180987363</c:v>
                </c:pt>
                <c:pt idx="181">
                  <c:v>1.4450220091364185</c:v>
                </c:pt>
                <c:pt idx="182">
                  <c:v>1.5307828811526787</c:v>
                </c:pt>
                <c:pt idx="183">
                  <c:v>1.6189109564874113</c:v>
                </c:pt>
                <c:pt idx="184">
                  <c:v>1.7088605356458937</c:v>
                </c:pt>
                <c:pt idx="185">
                  <c:v>1.7999974573044326</c:v>
                </c:pt>
                <c:pt idx="186">
                  <c:v>1.891601812080095</c:v>
                </c:pt>
                <c:pt idx="187">
                  <c:v>1.9828736004520373</c:v>
                </c:pt>
                <c:pt idx="188">
                  <c:v>2.0729415297197966</c:v>
                </c:pt>
                <c:pt idx="189">
                  <c:v>2.1608750227215476</c:v>
                </c:pt>
                <c:pt idx="190">
                  <c:v>2.2456993662019915</c:v>
                </c:pt>
                <c:pt idx="191">
                  <c:v>2.3264137656867416</c:v>
                </c:pt>
                <c:pt idx="192">
                  <c:v>2.4020119052688464</c:v>
                </c:pt>
                <c:pt idx="193">
                  <c:v>2.4715044454938702</c:v>
                </c:pt>
                <c:pt idx="194">
                  <c:v>2.5339427423557961</c:v>
                </c:pt>
                <c:pt idx="195">
                  <c:v>2.5884429473328661</c:v>
                </c:pt>
                <c:pt idx="196">
                  <c:v>2.6342095636011655</c:v>
                </c:pt>
                <c:pt idx="197">
                  <c:v>2.6705574962996814</c:v>
                </c:pt>
                <c:pt idx="198">
                  <c:v>2.6969316512181987</c:v>
                </c:pt>
                <c:pt idx="199">
                  <c:v>2.7129232089475566</c:v>
                </c:pt>
                <c:pt idx="200">
                  <c:v>2.7182818284590451</c:v>
                </c:pt>
                <c:pt idx="201">
                  <c:v>2.712923208947557</c:v>
                </c:pt>
                <c:pt idx="202">
                  <c:v>2.6969316512181991</c:v>
                </c:pt>
                <c:pt idx="203">
                  <c:v>2.6705574962996814</c:v>
                </c:pt>
                <c:pt idx="204">
                  <c:v>2.6342095636011664</c:v>
                </c:pt>
                <c:pt idx="205">
                  <c:v>2.5884429473328656</c:v>
                </c:pt>
                <c:pt idx="206">
                  <c:v>2.5339427423557956</c:v>
                </c:pt>
                <c:pt idx="207">
                  <c:v>2.4715044454938715</c:v>
                </c:pt>
                <c:pt idx="208">
                  <c:v>2.4020119052688478</c:v>
                </c:pt>
                <c:pt idx="209">
                  <c:v>2.326413765686743</c:v>
                </c:pt>
                <c:pt idx="210">
                  <c:v>2.2456993662019928</c:v>
                </c:pt>
                <c:pt idx="211">
                  <c:v>2.160875022721549</c:v>
                </c:pt>
                <c:pt idx="212">
                  <c:v>2.0729415297197984</c:v>
                </c:pt>
                <c:pt idx="213">
                  <c:v>1.9828736004520389</c:v>
                </c:pt>
                <c:pt idx="214">
                  <c:v>1.8916018120800993</c:v>
                </c:pt>
                <c:pt idx="215">
                  <c:v>1.7999974573044368</c:v>
                </c:pt>
                <c:pt idx="216">
                  <c:v>1.7088605356458928</c:v>
                </c:pt>
                <c:pt idx="217">
                  <c:v>1.6189109564874105</c:v>
                </c:pt>
                <c:pt idx="218">
                  <c:v>1.5307828811526802</c:v>
                </c:pt>
                <c:pt idx="219">
                  <c:v>1.4450220091364201</c:v>
                </c:pt>
                <c:pt idx="220">
                  <c:v>1.3620855180987377</c:v>
                </c:pt>
                <c:pt idx="221">
                  <c:v>1.2823442999754335</c:v>
                </c:pt>
                <c:pt idx="222">
                  <c:v>1.206087095979399</c:v>
                </c:pt>
                <c:pt idx="223">
                  <c:v>1.1335261190867316</c:v>
                </c:pt>
                <c:pt idx="224">
                  <c:v>1.0648037602738898</c:v>
                </c:pt>
                <c:pt idx="225">
                  <c:v>1.0000000000000024</c:v>
                </c:pt>
                <c:pt idx="226">
                  <c:v>0.93914018461277815</c:v>
                </c:pt>
                <c:pt idx="227">
                  <c:v>0.8822028739890786</c:v>
                </c:pt>
                <c:pt idx="228">
                  <c:v>0.82912751768391524</c:v>
                </c:pt>
                <c:pt idx="229">
                  <c:v>0.77982176863043617</c:v>
                </c:pt>
                <c:pt idx="230">
                  <c:v>0.7341682931889959</c:v>
                </c:pt>
                <c:pt idx="231">
                  <c:v>0.69203098200395141</c:v>
                </c:pt>
                <c:pt idx="232">
                  <c:v>0.65326050631491184</c:v>
                </c:pt>
                <c:pt idx="233">
                  <c:v>0.61769919833622178</c:v>
                </c:pt>
                <c:pt idx="234">
                  <c:v>0.58518526184000885</c:v>
                </c:pt>
                <c:pt idx="235">
                  <c:v>0.55555634033924672</c:v>
                </c:pt>
                <c:pt idx="236">
                  <c:v>0.52865248574717361</c:v>
                </c:pt>
                <c:pt idx="237">
                  <c:v>0.50431858075675151</c:v>
                </c:pt>
                <c:pt idx="238">
                  <c:v>0.48240627420647547</c:v>
                </c:pt>
                <c:pt idx="239">
                  <c:v>0.46277549117141142</c:v>
                </c:pt>
                <c:pt idx="240">
                  <c:v>0.44529557920801993</c:v>
                </c:pt>
                <c:pt idx="241">
                  <c:v>0.42984614979047192</c:v>
                </c:pt>
                <c:pt idx="242">
                  <c:v>0.41631767011915521</c:v>
                </c:pt>
                <c:pt idx="243">
                  <c:v>0.40461185567488367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0.55555634033924683</c:v>
                </c:pt>
                <c:pt idx="336">
                  <c:v>0.52865248574717372</c:v>
                </c:pt>
                <c:pt idx="337">
                  <c:v>0.50431858075675162</c:v>
                </c:pt>
                <c:pt idx="338">
                  <c:v>0.48240627420647553</c:v>
                </c:pt>
                <c:pt idx="339">
                  <c:v>0.46277549117141253</c:v>
                </c:pt>
                <c:pt idx="340">
                  <c:v>0.44529557920802004</c:v>
                </c:pt>
                <c:pt idx="341">
                  <c:v>0.42984614979047286</c:v>
                </c:pt>
                <c:pt idx="342">
                  <c:v>0.41631767011915527</c:v>
                </c:pt>
                <c:pt idx="343">
                  <c:v>0.40461185567488434</c:v>
                </c:pt>
                <c:pt idx="344">
                  <c:v>0.39464190855011361</c:v>
                </c:pt>
                <c:pt idx="345">
                  <c:v>0.38633264103054732</c:v>
                </c:pt>
                <c:pt idx="346">
                  <c:v>0.37962051835880672</c:v>
                </c:pt>
                <c:pt idx="347">
                  <c:v>0.3744536492420022</c:v>
                </c:pt>
                <c:pt idx="348">
                  <c:v>0.37079174755811939</c:v>
                </c:pt>
                <c:pt idx="349">
                  <c:v>0.36860608391047561</c:v>
                </c:pt>
                <c:pt idx="350">
                  <c:v>0.36787944117144233</c:v>
                </c:pt>
                <c:pt idx="351">
                  <c:v>0.36860608391047567</c:v>
                </c:pt>
                <c:pt idx="352">
                  <c:v>0.37079174755811911</c:v>
                </c:pt>
                <c:pt idx="353">
                  <c:v>0.37445364924200208</c:v>
                </c:pt>
                <c:pt idx="354">
                  <c:v>0.37962051835880656</c:v>
                </c:pt>
                <c:pt idx="355">
                  <c:v>0.3863326410305471</c:v>
                </c:pt>
                <c:pt idx="356">
                  <c:v>0.39464190855011333</c:v>
                </c:pt>
                <c:pt idx="357">
                  <c:v>0.40461185567488339</c:v>
                </c:pt>
                <c:pt idx="358">
                  <c:v>0.41631767011915488</c:v>
                </c:pt>
                <c:pt idx="359">
                  <c:v>0.42984614979047159</c:v>
                </c:pt>
                <c:pt idx="360">
                  <c:v>0.44529557920802049</c:v>
                </c:pt>
                <c:pt idx="361">
                  <c:v>0.46277549117141098</c:v>
                </c:pt>
                <c:pt idx="362">
                  <c:v>0.48240627420647608</c:v>
                </c:pt>
                <c:pt idx="363">
                  <c:v>0.50431858075675096</c:v>
                </c:pt>
                <c:pt idx="364">
                  <c:v>0.52865248574717294</c:v>
                </c:pt>
                <c:pt idx="365">
                  <c:v>0.55555634033924606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F-4A5E-AFB7-6DFDEF8FB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EXP_SIN_single_linear_shift!$F$4</c:f>
              <c:strCache>
                <c:ptCount val="1"/>
                <c:pt idx="0">
                  <c:v>Ws(t)_shift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EXP_SIN_single_linear_shift!$F$5:$F$16</c:f>
              <c:numCache>
                <c:formatCode>General</c:formatCode>
                <c:ptCount val="12"/>
                <c:pt idx="0">
                  <c:v>1.0421906109874948</c:v>
                </c:pt>
                <c:pt idx="1">
                  <c:v>0.17227012335877157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0.1722701233587709</c:v>
                </c:pt>
                <c:pt idx="6">
                  <c:v>1.0421906109874948</c:v>
                </c:pt>
                <c:pt idx="7">
                  <c:v>0.1722701233587719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0.17227012335877134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D-4127-9635-0F01A3CB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Ws(t)_shift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EXP_SIN_single_linear_shift!$V$4</c:f>
              <c:strCache>
                <c:ptCount val="1"/>
                <c:pt idx="0">
                  <c:v>Ws(t)_shift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EXP_SIN_single_linear_shift!$Q$5:$Q$370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EXP_SIN_single_linear_shift!$V$5:$V$370</c:f>
              <c:numCache>
                <c:formatCode>General</c:formatCode>
                <c:ptCount val="366"/>
                <c:pt idx="0">
                  <c:v>2.3504023872876028</c:v>
                </c:pt>
                <c:pt idx="1">
                  <c:v>2.3450437677761142</c:v>
                </c:pt>
                <c:pt idx="2">
                  <c:v>2.3290522100467563</c:v>
                </c:pt>
                <c:pt idx="3">
                  <c:v>2.3026780551282386</c:v>
                </c:pt>
                <c:pt idx="4">
                  <c:v>2.2663301224297223</c:v>
                </c:pt>
                <c:pt idx="5">
                  <c:v>2.2205635061614246</c:v>
                </c:pt>
                <c:pt idx="6">
                  <c:v>2.1660633011843542</c:v>
                </c:pt>
                <c:pt idx="7">
                  <c:v>2.1036250043224296</c:v>
                </c:pt>
                <c:pt idx="8">
                  <c:v>2.0341324640974054</c:v>
                </c:pt>
                <c:pt idx="9">
                  <c:v>1.9585343245153002</c:v>
                </c:pt>
                <c:pt idx="10">
                  <c:v>1.8778199250305496</c:v>
                </c:pt>
                <c:pt idx="11">
                  <c:v>1.7929955815501053</c:v>
                </c:pt>
                <c:pt idx="12">
                  <c:v>1.7050620885483538</c:v>
                </c:pt>
                <c:pt idx="13">
                  <c:v>1.6149941592805945</c:v>
                </c:pt>
                <c:pt idx="14">
                  <c:v>1.523722370908654</c:v>
                </c:pt>
                <c:pt idx="15">
                  <c:v>1.4321180161329912</c:v>
                </c:pt>
                <c:pt idx="16">
                  <c:v>1.3409810944744522</c:v>
                </c:pt>
                <c:pt idx="17">
                  <c:v>1.2510315153159688</c:v>
                </c:pt>
                <c:pt idx="18">
                  <c:v>1.1629034399812384</c:v>
                </c:pt>
                <c:pt idx="19">
                  <c:v>1.0771425679649775</c:v>
                </c:pt>
                <c:pt idx="20">
                  <c:v>0.99420607692729468</c:v>
                </c:pt>
                <c:pt idx="21">
                  <c:v>0.91446485880399053</c:v>
                </c:pt>
                <c:pt idx="22">
                  <c:v>0.83820765480795512</c:v>
                </c:pt>
                <c:pt idx="23">
                  <c:v>0.76564667791528773</c:v>
                </c:pt>
                <c:pt idx="24">
                  <c:v>0.69692431910244546</c:v>
                </c:pt>
                <c:pt idx="25">
                  <c:v>0.63212055882855789</c:v>
                </c:pt>
                <c:pt idx="26">
                  <c:v>0.57126074344133659</c:v>
                </c:pt>
                <c:pt idx="27">
                  <c:v>0.51432343281763659</c:v>
                </c:pt>
                <c:pt idx="28">
                  <c:v>0.4612480765124729</c:v>
                </c:pt>
                <c:pt idx="29">
                  <c:v>0.41194232745899384</c:v>
                </c:pt>
                <c:pt idx="30">
                  <c:v>0.36628885201755446</c:v>
                </c:pt>
                <c:pt idx="31">
                  <c:v>0.32415154083250952</c:v>
                </c:pt>
                <c:pt idx="32">
                  <c:v>0.28538106514347006</c:v>
                </c:pt>
                <c:pt idx="33">
                  <c:v>0.24981975716477944</c:v>
                </c:pt>
                <c:pt idx="34">
                  <c:v>0.21730582066856652</c:v>
                </c:pt>
                <c:pt idx="35">
                  <c:v>0.18767689916780439</c:v>
                </c:pt>
                <c:pt idx="36">
                  <c:v>0.16077304457573094</c:v>
                </c:pt>
                <c:pt idx="37">
                  <c:v>0.13643913958530884</c:v>
                </c:pt>
                <c:pt idx="38">
                  <c:v>0.11452683303503369</c:v>
                </c:pt>
                <c:pt idx="39">
                  <c:v>9.4896049999969478E-2</c:v>
                </c:pt>
                <c:pt idx="40">
                  <c:v>7.7416138036577931E-2</c:v>
                </c:pt>
                <c:pt idx="41">
                  <c:v>6.1966708619029698E-2</c:v>
                </c:pt>
                <c:pt idx="42">
                  <c:v>4.8438228947712991E-2</c:v>
                </c:pt>
                <c:pt idx="43">
                  <c:v>3.673241450344128E-2</c:v>
                </c:pt>
                <c:pt idx="44">
                  <c:v>2.6762467378671162E-2</c:v>
                </c:pt>
                <c:pt idx="45">
                  <c:v>1.8453199859104874E-2</c:v>
                </c:pt>
                <c:pt idx="46">
                  <c:v>1.1741077187364279E-2</c:v>
                </c:pt>
                <c:pt idx="47">
                  <c:v>6.5742080705597505E-3</c:v>
                </c:pt>
                <c:pt idx="48">
                  <c:v>2.9123063866769439E-3</c:v>
                </c:pt>
                <c:pt idx="49">
                  <c:v>7.266427390333341E-4</c:v>
                </c:pt>
                <c:pt idx="50">
                  <c:v>0</c:v>
                </c:pt>
                <c:pt idx="51">
                  <c:v>7.266427390333341E-4</c:v>
                </c:pt>
                <c:pt idx="52">
                  <c:v>2.9123063866768883E-3</c:v>
                </c:pt>
                <c:pt idx="53">
                  <c:v>6.5742080705597505E-3</c:v>
                </c:pt>
                <c:pt idx="54">
                  <c:v>1.1741077187364279E-2</c:v>
                </c:pt>
                <c:pt idx="55">
                  <c:v>1.8453199859104874E-2</c:v>
                </c:pt>
                <c:pt idx="56">
                  <c:v>2.6762467378671106E-2</c:v>
                </c:pt>
                <c:pt idx="57">
                  <c:v>3.6732414503441224E-2</c:v>
                </c:pt>
                <c:pt idx="58">
                  <c:v>4.8438228947713102E-2</c:v>
                </c:pt>
                <c:pt idx="59">
                  <c:v>6.1966708619029864E-2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2.9123063866769439E-3</c:v>
                </c:pt>
                <c:pt idx="153">
                  <c:v>6.5742080705597505E-3</c:v>
                </c:pt>
                <c:pt idx="154">
                  <c:v>1.1741077187364279E-2</c:v>
                </c:pt>
                <c:pt idx="155">
                  <c:v>1.8453199859104819E-2</c:v>
                </c:pt>
                <c:pt idx="156">
                  <c:v>2.6762467378671106E-2</c:v>
                </c:pt>
                <c:pt idx="157">
                  <c:v>3.6732414503441169E-2</c:v>
                </c:pt>
                <c:pt idx="158">
                  <c:v>4.8438228947712658E-2</c:v>
                </c:pt>
                <c:pt idx="159">
                  <c:v>6.1966708619029365E-2</c:v>
                </c:pt>
                <c:pt idx="160">
                  <c:v>7.741613803657782E-2</c:v>
                </c:pt>
                <c:pt idx="161">
                  <c:v>9.4896049999969312E-2</c:v>
                </c:pt>
                <c:pt idx="162">
                  <c:v>0.11452683303503391</c:v>
                </c:pt>
                <c:pt idx="163">
                  <c:v>0.13643913958530873</c:v>
                </c:pt>
                <c:pt idx="164">
                  <c:v>0.16077304457573083</c:v>
                </c:pt>
                <c:pt idx="165">
                  <c:v>0.18767689916780395</c:v>
                </c:pt>
                <c:pt idx="166">
                  <c:v>0.21730582066856596</c:v>
                </c:pt>
                <c:pt idx="167">
                  <c:v>0.24981975716477889</c:v>
                </c:pt>
                <c:pt idx="168">
                  <c:v>0.28538106514346895</c:v>
                </c:pt>
                <c:pt idx="169">
                  <c:v>0.32415154083250941</c:v>
                </c:pt>
                <c:pt idx="170">
                  <c:v>0.36628885201755401</c:v>
                </c:pt>
                <c:pt idx="171">
                  <c:v>0.41194232745899295</c:v>
                </c:pt>
                <c:pt idx="172">
                  <c:v>0.46124807651247202</c:v>
                </c:pt>
                <c:pt idx="173">
                  <c:v>0.51432343281763682</c:v>
                </c:pt>
                <c:pt idx="174">
                  <c:v>0.57126074344133637</c:v>
                </c:pt>
                <c:pt idx="175">
                  <c:v>0.63212055882855722</c:v>
                </c:pt>
                <c:pt idx="176">
                  <c:v>0.69692431910244435</c:v>
                </c:pt>
                <c:pt idx="177">
                  <c:v>0.76564667791528596</c:v>
                </c:pt>
                <c:pt idx="178">
                  <c:v>0.83820765480795534</c:v>
                </c:pt>
                <c:pt idx="179">
                  <c:v>0.91446485880398987</c:v>
                </c:pt>
                <c:pt idx="180">
                  <c:v>0.99420607692729401</c:v>
                </c:pt>
                <c:pt idx="181">
                  <c:v>1.0771425679649762</c:v>
                </c:pt>
                <c:pt idx="182">
                  <c:v>1.1629034399812364</c:v>
                </c:pt>
                <c:pt idx="183">
                  <c:v>1.251031515315969</c:v>
                </c:pt>
                <c:pt idx="184">
                  <c:v>1.3409810944744514</c:v>
                </c:pt>
                <c:pt idx="185">
                  <c:v>1.4321180161329903</c:v>
                </c:pt>
                <c:pt idx="186">
                  <c:v>1.5237223709086527</c:v>
                </c:pt>
                <c:pt idx="187">
                  <c:v>1.614994159280595</c:v>
                </c:pt>
                <c:pt idx="188">
                  <c:v>1.7050620885483543</c:v>
                </c:pt>
                <c:pt idx="189">
                  <c:v>1.7929955815501053</c:v>
                </c:pt>
                <c:pt idx="190">
                  <c:v>1.8778199250305492</c:v>
                </c:pt>
                <c:pt idx="191">
                  <c:v>1.9585343245152993</c:v>
                </c:pt>
                <c:pt idx="192">
                  <c:v>2.0341324640974041</c:v>
                </c:pt>
                <c:pt idx="193">
                  <c:v>2.1036250043224278</c:v>
                </c:pt>
                <c:pt idx="194">
                  <c:v>2.1660633011843538</c:v>
                </c:pt>
                <c:pt idx="195">
                  <c:v>2.2205635061614237</c:v>
                </c:pt>
                <c:pt idx="196">
                  <c:v>2.2663301224297232</c:v>
                </c:pt>
                <c:pt idx="197">
                  <c:v>2.3026780551282391</c:v>
                </c:pt>
                <c:pt idx="198">
                  <c:v>2.3290522100467563</c:v>
                </c:pt>
                <c:pt idx="199">
                  <c:v>2.3450437677761142</c:v>
                </c:pt>
                <c:pt idx="200">
                  <c:v>2.3504023872876028</c:v>
                </c:pt>
                <c:pt idx="201">
                  <c:v>2.3450437677761147</c:v>
                </c:pt>
                <c:pt idx="202">
                  <c:v>2.3290522100467568</c:v>
                </c:pt>
                <c:pt idx="203">
                  <c:v>2.3026780551282391</c:v>
                </c:pt>
                <c:pt idx="204">
                  <c:v>2.2663301224297241</c:v>
                </c:pt>
                <c:pt idx="205">
                  <c:v>2.2205635061614233</c:v>
                </c:pt>
                <c:pt idx="206">
                  <c:v>2.1660633011843533</c:v>
                </c:pt>
                <c:pt idx="207">
                  <c:v>2.1036250043224292</c:v>
                </c:pt>
                <c:pt idx="208">
                  <c:v>2.0341324640974054</c:v>
                </c:pt>
                <c:pt idx="209">
                  <c:v>1.9585343245153006</c:v>
                </c:pt>
                <c:pt idx="210">
                  <c:v>1.8778199250305505</c:v>
                </c:pt>
                <c:pt idx="211">
                  <c:v>1.7929955815501066</c:v>
                </c:pt>
                <c:pt idx="212">
                  <c:v>1.7050620885483561</c:v>
                </c:pt>
                <c:pt idx="213">
                  <c:v>1.6149941592805965</c:v>
                </c:pt>
                <c:pt idx="214">
                  <c:v>1.5237223709086569</c:v>
                </c:pt>
                <c:pt idx="215">
                  <c:v>1.4321180161329945</c:v>
                </c:pt>
                <c:pt idx="216">
                  <c:v>1.3409810944744505</c:v>
                </c:pt>
                <c:pt idx="217">
                  <c:v>1.2510315153159681</c:v>
                </c:pt>
                <c:pt idx="218">
                  <c:v>1.1629034399812379</c:v>
                </c:pt>
                <c:pt idx="219">
                  <c:v>1.0771425679649778</c:v>
                </c:pt>
                <c:pt idx="220">
                  <c:v>0.99420607692729535</c:v>
                </c:pt>
                <c:pt idx="221">
                  <c:v>0.9144648588039912</c:v>
                </c:pt>
                <c:pt idx="222">
                  <c:v>0.83820765480795667</c:v>
                </c:pt>
                <c:pt idx="223">
                  <c:v>0.76564667791528929</c:v>
                </c:pt>
                <c:pt idx="224">
                  <c:v>0.69692431910244745</c:v>
                </c:pt>
                <c:pt idx="225">
                  <c:v>0.63212055882856011</c:v>
                </c:pt>
                <c:pt idx="226">
                  <c:v>0.57126074344133582</c:v>
                </c:pt>
                <c:pt idx="227">
                  <c:v>0.51432343281763626</c:v>
                </c:pt>
                <c:pt idx="228">
                  <c:v>0.4612480765124729</c:v>
                </c:pt>
                <c:pt idx="229">
                  <c:v>0.41194232745899384</c:v>
                </c:pt>
                <c:pt idx="230">
                  <c:v>0.36628885201755357</c:v>
                </c:pt>
                <c:pt idx="231">
                  <c:v>0.32415154083250908</c:v>
                </c:pt>
                <c:pt idx="232">
                  <c:v>0.2853810651434695</c:v>
                </c:pt>
                <c:pt idx="233">
                  <c:v>0.24981975716477944</c:v>
                </c:pt>
                <c:pt idx="234">
                  <c:v>0.21730582066856652</c:v>
                </c:pt>
                <c:pt idx="235">
                  <c:v>0.18767689916780439</c:v>
                </c:pt>
                <c:pt idx="236">
                  <c:v>0.16077304457573127</c:v>
                </c:pt>
                <c:pt idx="237">
                  <c:v>0.13643913958530918</c:v>
                </c:pt>
                <c:pt idx="238">
                  <c:v>0.11452683303503314</c:v>
                </c:pt>
                <c:pt idx="239">
                  <c:v>9.489604999996909E-2</c:v>
                </c:pt>
                <c:pt idx="240">
                  <c:v>7.7416138036577598E-2</c:v>
                </c:pt>
                <c:pt idx="241">
                  <c:v>6.1966708619029587E-2</c:v>
                </c:pt>
                <c:pt idx="242">
                  <c:v>4.843822894771288E-2</c:v>
                </c:pt>
                <c:pt idx="243">
                  <c:v>3.6732414503441335E-2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0.1876768991678045</c:v>
                </c:pt>
                <c:pt idx="336">
                  <c:v>0.16077304457573138</c:v>
                </c:pt>
                <c:pt idx="337">
                  <c:v>0.13643913958530929</c:v>
                </c:pt>
                <c:pt idx="338">
                  <c:v>0.11452683303503319</c:v>
                </c:pt>
                <c:pt idx="339">
                  <c:v>9.48960499999702E-2</c:v>
                </c:pt>
                <c:pt idx="340">
                  <c:v>7.7416138036577709E-2</c:v>
                </c:pt>
                <c:pt idx="341">
                  <c:v>6.1966708619030531E-2</c:v>
                </c:pt>
                <c:pt idx="342">
                  <c:v>4.8438228947712936E-2</c:v>
                </c:pt>
                <c:pt idx="343">
                  <c:v>3.6732414503442001E-2</c:v>
                </c:pt>
                <c:pt idx="344">
                  <c:v>2.6762467378671273E-2</c:v>
                </c:pt>
                <c:pt idx="345">
                  <c:v>1.8453199859104985E-2</c:v>
                </c:pt>
                <c:pt idx="346">
                  <c:v>1.174107718736439E-2</c:v>
                </c:pt>
                <c:pt idx="347">
                  <c:v>6.5742080705598616E-3</c:v>
                </c:pt>
                <c:pt idx="348">
                  <c:v>2.9123063866770549E-3</c:v>
                </c:pt>
                <c:pt idx="349">
                  <c:v>7.2664273903327858E-4</c:v>
                </c:pt>
                <c:pt idx="350">
                  <c:v>0</c:v>
                </c:pt>
                <c:pt idx="351">
                  <c:v>7.266427390333341E-4</c:v>
                </c:pt>
                <c:pt idx="352">
                  <c:v>2.9123063866767773E-3</c:v>
                </c:pt>
                <c:pt idx="353">
                  <c:v>6.5742080705597505E-3</c:v>
                </c:pt>
                <c:pt idx="354">
                  <c:v>1.1741077187364224E-2</c:v>
                </c:pt>
                <c:pt idx="355">
                  <c:v>1.8453199859104763E-2</c:v>
                </c:pt>
                <c:pt idx="356">
                  <c:v>2.6762467378670995E-2</c:v>
                </c:pt>
                <c:pt idx="357">
                  <c:v>3.6732414503441058E-2</c:v>
                </c:pt>
                <c:pt idx="358">
                  <c:v>4.8438228947712547E-2</c:v>
                </c:pt>
                <c:pt idx="359">
                  <c:v>6.1966708619029254E-2</c:v>
                </c:pt>
                <c:pt idx="360">
                  <c:v>7.7416138036578153E-2</c:v>
                </c:pt>
                <c:pt idx="361">
                  <c:v>9.4896049999968646E-2</c:v>
                </c:pt>
                <c:pt idx="362">
                  <c:v>0.11452683303503375</c:v>
                </c:pt>
                <c:pt idx="363">
                  <c:v>0.13643913958530862</c:v>
                </c:pt>
                <c:pt idx="364">
                  <c:v>0.16077304457573061</c:v>
                </c:pt>
                <c:pt idx="365">
                  <c:v>0.18767689916780372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F-4A5E-AFB7-6DFDEF8FB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EXP_SIN_multiple!$B$4</c:f>
              <c:strCache>
                <c:ptCount val="1"/>
                <c:pt idx="0">
                  <c:v>exp1(sin(t))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EXP_SIN_multiple!$B$5:$B$16</c:f>
              <c:numCache>
                <c:formatCode>General</c:formatCode>
                <c:ptCount val="12"/>
                <c:pt idx="0">
                  <c:v>2.7182818284590451</c:v>
                </c:pt>
                <c:pt idx="1">
                  <c:v>0.60653065971263365</c:v>
                </c:pt>
                <c:pt idx="2">
                  <c:v>0.6065306597126332</c:v>
                </c:pt>
                <c:pt idx="3">
                  <c:v>2.7182818284590451</c:v>
                </c:pt>
                <c:pt idx="4">
                  <c:v>0.60653065971263398</c:v>
                </c:pt>
                <c:pt idx="5">
                  <c:v>0.60653065971263254</c:v>
                </c:pt>
                <c:pt idx="6">
                  <c:v>2.7182818284590451</c:v>
                </c:pt>
                <c:pt idx="7">
                  <c:v>0.60653065971263409</c:v>
                </c:pt>
                <c:pt idx="8">
                  <c:v>0.60653065971263331</c:v>
                </c:pt>
                <c:pt idx="9">
                  <c:v>2.7182818284590451</c:v>
                </c:pt>
                <c:pt idx="10">
                  <c:v>0.6065306597126342</c:v>
                </c:pt>
                <c:pt idx="11">
                  <c:v>0.6065306597126332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A-4DBA-A4E8-61BF69691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EXP_SIN_multiple!$C$4</c:f>
              <c:strCache>
                <c:ptCount val="1"/>
                <c:pt idx="0">
                  <c:v>F1(t)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EXP_SIN_multiple!$C$5:$C$16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8-492A-9EE4-44590F11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EXP_SIN_multiple!$U$4</c:f>
              <c:strCache>
                <c:ptCount val="1"/>
                <c:pt idx="0">
                  <c:v>exp1(sin(t))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EXP_SIN_multiple!$U$5:$U$370</c:f>
              <c:numCache>
                <c:formatCode>General</c:formatCode>
                <c:ptCount val="366"/>
                <c:pt idx="0">
                  <c:v>2.1025372410974477</c:v>
                </c:pt>
                <c:pt idx="1">
                  <c:v>2.1752551357560299</c:v>
                </c:pt>
                <c:pt idx="2">
                  <c:v>2.245699366201992</c:v>
                </c:pt>
                <c:pt idx="3">
                  <c:v>2.3132895703266381</c:v>
                </c:pt>
                <c:pt idx="4">
                  <c:v>2.3774426752361646</c:v>
                </c:pt>
                <c:pt idx="5">
                  <c:v>2.4375819021035601</c:v>
                </c:pt>
                <c:pt idx="6">
                  <c:v>2.4931462264695177</c:v>
                </c:pt>
                <c:pt idx="7">
                  <c:v>2.5436000663525693</c:v>
                </c:pt>
                <c:pt idx="8">
                  <c:v>2.5884429473328665</c:v>
                </c:pt>
                <c:pt idx="9">
                  <c:v>2.6272188791614393</c:v>
                </c:pt>
                <c:pt idx="10">
                  <c:v>2.6595251737056715</c:v>
                </c:pt>
                <c:pt idx="11">
                  <c:v>2.6850204400009225</c:v>
                </c:pt>
                <c:pt idx="12">
                  <c:v>2.7034315091234902</c:v>
                </c:pt>
                <c:pt idx="13">
                  <c:v>2.7145590692246087</c:v>
                </c:pt>
                <c:pt idx="14">
                  <c:v>2.7182818284590451</c:v>
                </c:pt>
                <c:pt idx="15">
                  <c:v>2.7145590692246087</c:v>
                </c:pt>
                <c:pt idx="16">
                  <c:v>2.7034315091234906</c:v>
                </c:pt>
                <c:pt idx="17">
                  <c:v>2.6850204400009225</c:v>
                </c:pt>
                <c:pt idx="18">
                  <c:v>2.6595251737056715</c:v>
                </c:pt>
                <c:pt idx="19">
                  <c:v>2.6272188791614393</c:v>
                </c:pt>
                <c:pt idx="20">
                  <c:v>2.588442947332867</c:v>
                </c:pt>
                <c:pt idx="21">
                  <c:v>2.5436000663525693</c:v>
                </c:pt>
                <c:pt idx="22">
                  <c:v>2.4931462264695181</c:v>
                </c:pt>
                <c:pt idx="23">
                  <c:v>2.4375819021035601</c:v>
                </c:pt>
                <c:pt idx="24">
                  <c:v>2.377442675236165</c:v>
                </c:pt>
                <c:pt idx="25">
                  <c:v>2.313289570326639</c:v>
                </c:pt>
                <c:pt idx="26">
                  <c:v>2.245699366201992</c:v>
                </c:pt>
                <c:pt idx="27">
                  <c:v>2.1752551357560299</c:v>
                </c:pt>
                <c:pt idx="28">
                  <c:v>2.1025372410974481</c:v>
                </c:pt>
                <c:pt idx="29">
                  <c:v>2.0281149816474726</c:v>
                </c:pt>
                <c:pt idx="30">
                  <c:v>1.9525390574726631</c:v>
                </c:pt>
                <c:pt idx="31">
                  <c:v>1.8763349718159714</c:v>
                </c:pt>
                <c:pt idx="32">
                  <c:v>1.7999974573044335</c:v>
                </c:pt>
                <c:pt idx="33">
                  <c:v>1.7239859714786354</c:v>
                </c:pt>
                <c:pt idx="34">
                  <c:v>1.648721270700128</c:v>
                </c:pt>
                <c:pt idx="35">
                  <c:v>1.5745830384549913</c:v>
                </c:pt>
                <c:pt idx="36">
                  <c:v>1.5019085155664522</c:v>
                </c:pt>
                <c:pt idx="37">
                  <c:v>1.4309920564995289</c:v>
                </c:pt>
                <c:pt idx="38">
                  <c:v>1.362085518098737</c:v>
                </c:pt>
                <c:pt idx="39">
                  <c:v>1.2953993747569992</c:v>
                </c:pt>
                <c:pt idx="40">
                  <c:v>1.2311044469213748</c:v>
                </c:pt>
                <c:pt idx="41">
                  <c:v>1.169334127542937</c:v>
                </c:pt>
                <c:pt idx="42">
                  <c:v>1.1101869929660337</c:v>
                </c:pt>
                <c:pt idx="43">
                  <c:v>1.0537296901223532</c:v>
                </c:pt>
                <c:pt idx="44">
                  <c:v>1.0000000000000007</c:v>
                </c:pt>
                <c:pt idx="45">
                  <c:v>0.94900998745122755</c:v>
                </c:pt>
                <c:pt idx="46">
                  <c:v>0.90074915877761075</c:v>
                </c:pt>
                <c:pt idx="47">
                  <c:v>0.85518756054888267</c:v>
                </c:pt>
                <c:pt idx="48">
                  <c:v>0.81227876521825759</c:v>
                </c:pt>
                <c:pt idx="49">
                  <c:v>0.77196270083702001</c:v>
                </c:pt>
                <c:pt idx="50">
                  <c:v>0.73416829318899679</c:v>
                </c:pt>
                <c:pt idx="51">
                  <c:v>0.69881589870329897</c:v>
                </c:pt>
                <c:pt idx="52">
                  <c:v>0.66581951539361561</c:v>
                </c:pt>
                <c:pt idx="53">
                  <c:v>0.63508876672596315</c:v>
                </c:pt>
                <c:pt idx="54">
                  <c:v>0.60653065971263365</c:v>
                </c:pt>
                <c:pt idx="55">
                  <c:v>0.58005112370045331</c:v>
                </c:pt>
                <c:pt idx="56">
                  <c:v>0.5555563403392465</c:v>
                </c:pt>
                <c:pt idx="57">
                  <c:v>0.53295387818315365</c:v>
                </c:pt>
                <c:pt idx="58">
                  <c:v>0.51215364741250546</c:v>
                </c:pt>
                <c:pt idx="59">
                  <c:v>0.49306869139523984</c:v>
                </c:pt>
                <c:pt idx="60">
                  <c:v>0.47561583236358596</c:v>
                </c:pt>
                <c:pt idx="61">
                  <c:v>0.45971618848859364</c:v>
                </c:pt>
                <c:pt idx="62">
                  <c:v>0.44529557920802026</c:v>
                </c:pt>
                <c:pt idx="63">
                  <c:v>0.4322848349066819</c:v>
                </c:pt>
                <c:pt idx="64">
                  <c:v>0.42062002605411491</c:v>
                </c:pt>
                <c:pt idx="65">
                  <c:v>0.41024262575014608</c:v>
                </c:pt>
                <c:pt idx="66">
                  <c:v>0.40109961837901315</c:v>
                </c:pt>
                <c:pt idx="67">
                  <c:v>0.39314356577839055</c:v>
                </c:pt>
                <c:pt idx="68">
                  <c:v>0.38633264103054721</c:v>
                </c:pt>
                <c:pt idx="69">
                  <c:v>0.3806306387076443</c:v>
                </c:pt>
                <c:pt idx="70">
                  <c:v>0.3760069691713584</c:v>
                </c:pt>
                <c:pt idx="71">
                  <c:v>0.37243664334996884</c:v>
                </c:pt>
                <c:pt idx="72">
                  <c:v>0.36990025329852771</c:v>
                </c:pt>
                <c:pt idx="73">
                  <c:v>0.36838395278892994</c:v>
                </c:pt>
                <c:pt idx="74">
                  <c:v>0.36787944117144233</c:v>
                </c:pt>
                <c:pt idx="75">
                  <c:v>0.36838395278892999</c:v>
                </c:pt>
                <c:pt idx="76">
                  <c:v>0.36990025329852766</c:v>
                </c:pt>
                <c:pt idx="77">
                  <c:v>0.37243664334996879</c:v>
                </c:pt>
                <c:pt idx="78">
                  <c:v>0.3760069691713584</c:v>
                </c:pt>
                <c:pt idx="79">
                  <c:v>0.3806306387076443</c:v>
                </c:pt>
                <c:pt idx="80">
                  <c:v>0.38633264103054721</c:v>
                </c:pt>
                <c:pt idx="81">
                  <c:v>0.39314356577839044</c:v>
                </c:pt>
                <c:pt idx="82">
                  <c:v>0.40109961837901292</c:v>
                </c:pt>
                <c:pt idx="83">
                  <c:v>0.41024262575014603</c:v>
                </c:pt>
                <c:pt idx="84">
                  <c:v>0.4206200260541148</c:v>
                </c:pt>
                <c:pt idx="85">
                  <c:v>0.43228483490668179</c:v>
                </c:pt>
                <c:pt idx="86">
                  <c:v>0.44529557920802021</c:v>
                </c:pt>
                <c:pt idx="87">
                  <c:v>0.4597161884885933</c:v>
                </c:pt>
                <c:pt idx="88">
                  <c:v>0.47561583236358596</c:v>
                </c:pt>
                <c:pt idx="89">
                  <c:v>0.49306869139523973</c:v>
                </c:pt>
                <c:pt idx="90">
                  <c:v>0.51215364741250557</c:v>
                </c:pt>
                <c:pt idx="91">
                  <c:v>0.53295387818315332</c:v>
                </c:pt>
                <c:pt idx="92">
                  <c:v>0.55555634033924628</c:v>
                </c:pt>
                <c:pt idx="93">
                  <c:v>0.58005112370045298</c:v>
                </c:pt>
                <c:pt idx="94">
                  <c:v>0.60653065971263365</c:v>
                </c:pt>
                <c:pt idx="95">
                  <c:v>0.63508876672596293</c:v>
                </c:pt>
                <c:pt idx="96">
                  <c:v>0.66581951539361572</c:v>
                </c:pt>
                <c:pt idx="97">
                  <c:v>0.69881589870329841</c:v>
                </c:pt>
                <c:pt idx="98">
                  <c:v>0.73416829318899657</c:v>
                </c:pt>
                <c:pt idx="99">
                  <c:v>0.77196270083701979</c:v>
                </c:pt>
                <c:pt idx="100">
                  <c:v>0.8122787652182577</c:v>
                </c:pt>
                <c:pt idx="101">
                  <c:v>0.85518756054888234</c:v>
                </c:pt>
                <c:pt idx="102">
                  <c:v>0.90074915877761041</c:v>
                </c:pt>
                <c:pt idx="103">
                  <c:v>0.94900998745122689</c:v>
                </c:pt>
                <c:pt idx="104">
                  <c:v>0.99999999999999889</c:v>
                </c:pt>
                <c:pt idx="105">
                  <c:v>1.0537296901223532</c:v>
                </c:pt>
                <c:pt idx="106">
                  <c:v>1.1101869929660335</c:v>
                </c:pt>
                <c:pt idx="107">
                  <c:v>1.1693341275429365</c:v>
                </c:pt>
                <c:pt idx="108">
                  <c:v>1.2311044469213737</c:v>
                </c:pt>
                <c:pt idx="109">
                  <c:v>1.2953993747569987</c:v>
                </c:pt>
                <c:pt idx="110">
                  <c:v>1.3620855180987366</c:v>
                </c:pt>
                <c:pt idx="111">
                  <c:v>1.4309920564995289</c:v>
                </c:pt>
                <c:pt idx="112">
                  <c:v>1.5019085155664516</c:v>
                </c:pt>
                <c:pt idx="113">
                  <c:v>1.5745830384549908</c:v>
                </c:pt>
                <c:pt idx="114">
                  <c:v>1.6487212707001269</c:v>
                </c:pt>
                <c:pt idx="115">
                  <c:v>1.7239859714786354</c:v>
                </c:pt>
                <c:pt idx="116">
                  <c:v>1.7999974573044331</c:v>
                </c:pt>
                <c:pt idx="117">
                  <c:v>1.8763349718159716</c:v>
                </c:pt>
                <c:pt idx="118">
                  <c:v>1.952539057472662</c:v>
                </c:pt>
                <c:pt idx="119">
                  <c:v>2.0281149816474722</c:v>
                </c:pt>
                <c:pt idx="120">
                  <c:v>2.1025372410974477</c:v>
                </c:pt>
                <c:pt idx="121">
                  <c:v>2.1752551357560304</c:v>
                </c:pt>
                <c:pt idx="122">
                  <c:v>2.2456993662019915</c:v>
                </c:pt>
                <c:pt idx="123">
                  <c:v>2.3132895703266385</c:v>
                </c:pt>
                <c:pt idx="124">
                  <c:v>2.3774426752361641</c:v>
                </c:pt>
                <c:pt idx="125">
                  <c:v>2.4375819021035596</c:v>
                </c:pt>
                <c:pt idx="126">
                  <c:v>2.4931462264695177</c:v>
                </c:pt>
                <c:pt idx="127">
                  <c:v>2.5436000663525697</c:v>
                </c:pt>
                <c:pt idx="128">
                  <c:v>2.5884429473328665</c:v>
                </c:pt>
                <c:pt idx="129">
                  <c:v>2.6272188791614388</c:v>
                </c:pt>
                <c:pt idx="130">
                  <c:v>2.6595251737056711</c:v>
                </c:pt>
                <c:pt idx="131">
                  <c:v>2.6850204400009225</c:v>
                </c:pt>
                <c:pt idx="132">
                  <c:v>2.7034315091234902</c:v>
                </c:pt>
                <c:pt idx="133">
                  <c:v>2.7145590692246087</c:v>
                </c:pt>
                <c:pt idx="134">
                  <c:v>2.7182818284590451</c:v>
                </c:pt>
                <c:pt idx="135">
                  <c:v>2.7145590692246091</c:v>
                </c:pt>
                <c:pt idx="136">
                  <c:v>2.7034315091234906</c:v>
                </c:pt>
                <c:pt idx="137">
                  <c:v>2.6850204400009225</c:v>
                </c:pt>
                <c:pt idx="138">
                  <c:v>2.659525173705672</c:v>
                </c:pt>
                <c:pt idx="139">
                  <c:v>2.6272188791614397</c:v>
                </c:pt>
                <c:pt idx="140">
                  <c:v>2.588442947332867</c:v>
                </c:pt>
                <c:pt idx="141">
                  <c:v>2.5436000663525693</c:v>
                </c:pt>
                <c:pt idx="142">
                  <c:v>2.4931462264695177</c:v>
                </c:pt>
                <c:pt idx="143">
                  <c:v>2.4375819021035592</c:v>
                </c:pt>
                <c:pt idx="144">
                  <c:v>2.3774426752361659</c:v>
                </c:pt>
                <c:pt idx="145">
                  <c:v>2.3132895703266394</c:v>
                </c:pt>
                <c:pt idx="146">
                  <c:v>2.2456993662019924</c:v>
                </c:pt>
                <c:pt idx="147">
                  <c:v>2.1752551357560299</c:v>
                </c:pt>
                <c:pt idx="148">
                  <c:v>2.1025372410974499</c:v>
                </c:pt>
                <c:pt idx="149">
                  <c:v>2.0281149816474739</c:v>
                </c:pt>
                <c:pt idx="150">
                  <c:v>1.9525390574726615</c:v>
                </c:pt>
                <c:pt idx="151">
                  <c:v>1.8763349718159699</c:v>
                </c:pt>
                <c:pt idx="152">
                  <c:v>1.7999974573044337</c:v>
                </c:pt>
                <c:pt idx="153">
                  <c:v>1.723985971478635</c:v>
                </c:pt>
                <c:pt idx="154">
                  <c:v>1.6487212707001278</c:v>
                </c:pt>
                <c:pt idx="155">
                  <c:v>1.5745830384549928</c:v>
                </c:pt>
                <c:pt idx="156">
                  <c:v>1.5019085155664538</c:v>
                </c:pt>
                <c:pt idx="157">
                  <c:v>1.4309920564995298</c:v>
                </c:pt>
                <c:pt idx="158">
                  <c:v>1.3620855180987375</c:v>
                </c:pt>
                <c:pt idx="159">
                  <c:v>1.2953993747570018</c:v>
                </c:pt>
                <c:pt idx="160">
                  <c:v>1.2311044469213765</c:v>
                </c:pt>
                <c:pt idx="161">
                  <c:v>1.1693341275429361</c:v>
                </c:pt>
                <c:pt idx="162">
                  <c:v>1.1101869929660331</c:v>
                </c:pt>
                <c:pt idx="163">
                  <c:v>1.0537296901223538</c:v>
                </c:pt>
                <c:pt idx="164">
                  <c:v>1.0000000000000004</c:v>
                </c:pt>
                <c:pt idx="165">
                  <c:v>0.94900998745122744</c:v>
                </c:pt>
                <c:pt idx="166">
                  <c:v>0.90074915877761019</c:v>
                </c:pt>
                <c:pt idx="167">
                  <c:v>0.85518756054888367</c:v>
                </c:pt>
                <c:pt idx="168">
                  <c:v>0.81227876521825815</c:v>
                </c:pt>
                <c:pt idx="169">
                  <c:v>0.77196270083702023</c:v>
                </c:pt>
                <c:pt idx="170">
                  <c:v>0.73416829318899701</c:v>
                </c:pt>
                <c:pt idx="171">
                  <c:v>0.69881589870329885</c:v>
                </c:pt>
                <c:pt idx="172">
                  <c:v>0.6658195153936155</c:v>
                </c:pt>
                <c:pt idx="173">
                  <c:v>0.63508876672596282</c:v>
                </c:pt>
                <c:pt idx="174">
                  <c:v>0.60653065971263298</c:v>
                </c:pt>
                <c:pt idx="175">
                  <c:v>0.58005112370045364</c:v>
                </c:pt>
                <c:pt idx="176">
                  <c:v>0.55555634033924661</c:v>
                </c:pt>
                <c:pt idx="177">
                  <c:v>0.53295387818315354</c:v>
                </c:pt>
                <c:pt idx="178">
                  <c:v>0.51215364741250613</c:v>
                </c:pt>
                <c:pt idx="179">
                  <c:v>0.49306869139524023</c:v>
                </c:pt>
                <c:pt idx="180">
                  <c:v>0.47561583236358618</c:v>
                </c:pt>
                <c:pt idx="181">
                  <c:v>0.45971618848859369</c:v>
                </c:pt>
                <c:pt idx="182">
                  <c:v>0.44529557920802032</c:v>
                </c:pt>
                <c:pt idx="183">
                  <c:v>0.4322848349066819</c:v>
                </c:pt>
                <c:pt idx="184">
                  <c:v>0.42062002605411475</c:v>
                </c:pt>
                <c:pt idx="185">
                  <c:v>0.41024262575014597</c:v>
                </c:pt>
                <c:pt idx="186">
                  <c:v>0.40109961837901315</c:v>
                </c:pt>
                <c:pt idx="187">
                  <c:v>0.39314356577839066</c:v>
                </c:pt>
                <c:pt idx="188">
                  <c:v>0.38633264103054726</c:v>
                </c:pt>
                <c:pt idx="189">
                  <c:v>0.3806306387076443</c:v>
                </c:pt>
                <c:pt idx="190">
                  <c:v>0.37600696917135851</c:v>
                </c:pt>
                <c:pt idx="191">
                  <c:v>0.3724366433499689</c:v>
                </c:pt>
                <c:pt idx="192">
                  <c:v>0.36990025329852766</c:v>
                </c:pt>
                <c:pt idx="193">
                  <c:v>0.36838395278892994</c:v>
                </c:pt>
                <c:pt idx="194">
                  <c:v>0.36787944117144233</c:v>
                </c:pt>
                <c:pt idx="195">
                  <c:v>0.36838395278892999</c:v>
                </c:pt>
                <c:pt idx="196">
                  <c:v>0.36990025329852771</c:v>
                </c:pt>
                <c:pt idx="197">
                  <c:v>0.37243664334996884</c:v>
                </c:pt>
                <c:pt idx="198">
                  <c:v>0.37600696917135834</c:v>
                </c:pt>
                <c:pt idx="199">
                  <c:v>0.38063063870764424</c:v>
                </c:pt>
                <c:pt idx="200">
                  <c:v>0.38633264103054715</c:v>
                </c:pt>
                <c:pt idx="201">
                  <c:v>0.39314356577839032</c:v>
                </c:pt>
                <c:pt idx="202">
                  <c:v>0.40109961837901276</c:v>
                </c:pt>
                <c:pt idx="203">
                  <c:v>0.41024262575014614</c:v>
                </c:pt>
                <c:pt idx="204">
                  <c:v>0.42062002605411497</c:v>
                </c:pt>
                <c:pt idx="205">
                  <c:v>0.43228483490668174</c:v>
                </c:pt>
                <c:pt idx="206">
                  <c:v>0.44529557920802015</c:v>
                </c:pt>
                <c:pt idx="207">
                  <c:v>0.45971618848859341</c:v>
                </c:pt>
                <c:pt idx="208">
                  <c:v>0.4756158323635859</c:v>
                </c:pt>
                <c:pt idx="209">
                  <c:v>0.49306869139523934</c:v>
                </c:pt>
                <c:pt idx="210">
                  <c:v>0.51215364741250513</c:v>
                </c:pt>
                <c:pt idx="211">
                  <c:v>0.53295387818315321</c:v>
                </c:pt>
                <c:pt idx="212">
                  <c:v>0.55555634033924628</c:v>
                </c:pt>
                <c:pt idx="213">
                  <c:v>0.58005112370045242</c:v>
                </c:pt>
                <c:pt idx="214">
                  <c:v>0.60653065971263354</c:v>
                </c:pt>
                <c:pt idx="215">
                  <c:v>0.63508876672596337</c:v>
                </c:pt>
                <c:pt idx="216">
                  <c:v>0.66581951539361606</c:v>
                </c:pt>
                <c:pt idx="217">
                  <c:v>0.6988158987032983</c:v>
                </c:pt>
                <c:pt idx="218">
                  <c:v>0.73416829318899635</c:v>
                </c:pt>
                <c:pt idx="219">
                  <c:v>0.77196270083701957</c:v>
                </c:pt>
                <c:pt idx="220">
                  <c:v>0.81227876521825748</c:v>
                </c:pt>
                <c:pt idx="221">
                  <c:v>0.85518756054888145</c:v>
                </c:pt>
                <c:pt idx="222">
                  <c:v>0.90074915877760942</c:v>
                </c:pt>
                <c:pt idx="223">
                  <c:v>0.94900998745122656</c:v>
                </c:pt>
                <c:pt idx="224">
                  <c:v>0.99999999999999778</c:v>
                </c:pt>
                <c:pt idx="225">
                  <c:v>1.053729690122353</c:v>
                </c:pt>
                <c:pt idx="226">
                  <c:v>1.1101869929660342</c:v>
                </c:pt>
                <c:pt idx="227">
                  <c:v>1.1693341275429372</c:v>
                </c:pt>
                <c:pt idx="228">
                  <c:v>1.2311044469213734</c:v>
                </c:pt>
                <c:pt idx="229">
                  <c:v>1.2953993747569985</c:v>
                </c:pt>
                <c:pt idx="230">
                  <c:v>1.3620855180987363</c:v>
                </c:pt>
                <c:pt idx="231">
                  <c:v>1.4309920564995287</c:v>
                </c:pt>
                <c:pt idx="232">
                  <c:v>1.50190851556645</c:v>
                </c:pt>
                <c:pt idx="233">
                  <c:v>1.574583038454989</c:v>
                </c:pt>
                <c:pt idx="234">
                  <c:v>1.6487212707001266</c:v>
                </c:pt>
                <c:pt idx="235">
                  <c:v>1.7239859714786363</c:v>
                </c:pt>
                <c:pt idx="236">
                  <c:v>1.7999974573044326</c:v>
                </c:pt>
                <c:pt idx="237">
                  <c:v>1.8763349718159712</c:v>
                </c:pt>
                <c:pt idx="238">
                  <c:v>1.9525390574726629</c:v>
                </c:pt>
                <c:pt idx="239">
                  <c:v>2.0281149816474731</c:v>
                </c:pt>
                <c:pt idx="240">
                  <c:v>2.1025372410974463</c:v>
                </c:pt>
                <c:pt idx="241">
                  <c:v>2.1752551357560286</c:v>
                </c:pt>
                <c:pt idx="242">
                  <c:v>2.2456993662019915</c:v>
                </c:pt>
                <c:pt idx="243">
                  <c:v>2.3132895703266381</c:v>
                </c:pt>
                <c:pt idx="244">
                  <c:v>2.3774426752361628</c:v>
                </c:pt>
                <c:pt idx="245">
                  <c:v>2.4375819021035587</c:v>
                </c:pt>
                <c:pt idx="246">
                  <c:v>2.4931462264695186</c:v>
                </c:pt>
                <c:pt idx="247">
                  <c:v>2.5436000663525702</c:v>
                </c:pt>
                <c:pt idx="248">
                  <c:v>2.5884429473328661</c:v>
                </c:pt>
                <c:pt idx="249">
                  <c:v>2.6272188791614393</c:v>
                </c:pt>
                <c:pt idx="250">
                  <c:v>2.6595251737056715</c:v>
                </c:pt>
                <c:pt idx="251">
                  <c:v>2.6850204400009221</c:v>
                </c:pt>
                <c:pt idx="252">
                  <c:v>2.7034315091234897</c:v>
                </c:pt>
                <c:pt idx="253">
                  <c:v>2.7145590692246087</c:v>
                </c:pt>
                <c:pt idx="254">
                  <c:v>2.7182818284590451</c:v>
                </c:pt>
                <c:pt idx="255">
                  <c:v>2.7145590692246091</c:v>
                </c:pt>
                <c:pt idx="256">
                  <c:v>2.7034315091234902</c:v>
                </c:pt>
                <c:pt idx="257">
                  <c:v>2.6850204400009225</c:v>
                </c:pt>
                <c:pt idx="258">
                  <c:v>2.6595251737056711</c:v>
                </c:pt>
                <c:pt idx="259">
                  <c:v>2.6272188791614401</c:v>
                </c:pt>
                <c:pt idx="260">
                  <c:v>2.588442947332867</c:v>
                </c:pt>
                <c:pt idx="261">
                  <c:v>2.5436000663525697</c:v>
                </c:pt>
                <c:pt idx="262">
                  <c:v>2.4931462264695177</c:v>
                </c:pt>
                <c:pt idx="263">
                  <c:v>2.4375819021035618</c:v>
                </c:pt>
                <c:pt idx="264">
                  <c:v>2.3774426752361664</c:v>
                </c:pt>
                <c:pt idx="265">
                  <c:v>2.3132895703266394</c:v>
                </c:pt>
                <c:pt idx="266">
                  <c:v>2.2456993662019928</c:v>
                </c:pt>
                <c:pt idx="267">
                  <c:v>2.1752551357560299</c:v>
                </c:pt>
                <c:pt idx="268">
                  <c:v>2.1025372410974477</c:v>
                </c:pt>
                <c:pt idx="269">
                  <c:v>2.0281149816474722</c:v>
                </c:pt>
                <c:pt idx="270">
                  <c:v>1.952539057472662</c:v>
                </c:pt>
                <c:pt idx="271">
                  <c:v>1.8763349718159728</c:v>
                </c:pt>
                <c:pt idx="272">
                  <c:v>1.7999974573044342</c:v>
                </c:pt>
                <c:pt idx="273">
                  <c:v>1.7239859714786354</c:v>
                </c:pt>
                <c:pt idx="274">
                  <c:v>1.6487212707001306</c:v>
                </c:pt>
                <c:pt idx="275">
                  <c:v>1.5745830384549933</c:v>
                </c:pt>
                <c:pt idx="276">
                  <c:v>1.501908515566454</c:v>
                </c:pt>
                <c:pt idx="277">
                  <c:v>1.43099205649953</c:v>
                </c:pt>
                <c:pt idx="278">
                  <c:v>1.3620855180987377</c:v>
                </c:pt>
                <c:pt idx="279">
                  <c:v>1.2953993747569998</c:v>
                </c:pt>
                <c:pt idx="280">
                  <c:v>1.2311044469213748</c:v>
                </c:pt>
                <c:pt idx="281">
                  <c:v>1.1693341275429363</c:v>
                </c:pt>
                <c:pt idx="282">
                  <c:v>1.1101869929660353</c:v>
                </c:pt>
                <c:pt idx="283">
                  <c:v>1.0537296901223541</c:v>
                </c:pt>
                <c:pt idx="284">
                  <c:v>1.0000000000000007</c:v>
                </c:pt>
                <c:pt idx="285">
                  <c:v>0.94900998745122767</c:v>
                </c:pt>
                <c:pt idx="286">
                  <c:v>0.90074915877761197</c:v>
                </c:pt>
                <c:pt idx="287">
                  <c:v>0.8551875605488839</c:v>
                </c:pt>
                <c:pt idx="288">
                  <c:v>0.81227876521825837</c:v>
                </c:pt>
                <c:pt idx="289">
                  <c:v>0.77196270083701912</c:v>
                </c:pt>
                <c:pt idx="290">
                  <c:v>0.7341682931889959</c:v>
                </c:pt>
                <c:pt idx="291">
                  <c:v>0.69881589870329786</c:v>
                </c:pt>
                <c:pt idx="292">
                  <c:v>0.66581951539361672</c:v>
                </c:pt>
                <c:pt idx="293">
                  <c:v>0.63508876672596393</c:v>
                </c:pt>
                <c:pt idx="294">
                  <c:v>0.60653065971263409</c:v>
                </c:pt>
                <c:pt idx="295">
                  <c:v>0.58005112370045375</c:v>
                </c:pt>
                <c:pt idx="296">
                  <c:v>0.55555634033924672</c:v>
                </c:pt>
                <c:pt idx="297">
                  <c:v>0.53295387818315365</c:v>
                </c:pt>
                <c:pt idx="298">
                  <c:v>0.51215364741250557</c:v>
                </c:pt>
                <c:pt idx="299">
                  <c:v>0.49306869139523973</c:v>
                </c:pt>
                <c:pt idx="300">
                  <c:v>0.47561583236358568</c:v>
                </c:pt>
                <c:pt idx="301">
                  <c:v>0.45971618848859325</c:v>
                </c:pt>
                <c:pt idx="302">
                  <c:v>0.44529557920801993</c:v>
                </c:pt>
                <c:pt idx="303">
                  <c:v>0.4322848349066824</c:v>
                </c:pt>
                <c:pt idx="304">
                  <c:v>0.42062002605411519</c:v>
                </c:pt>
                <c:pt idx="305">
                  <c:v>0.41024262575014636</c:v>
                </c:pt>
                <c:pt idx="306">
                  <c:v>0.4010996183790132</c:v>
                </c:pt>
                <c:pt idx="307">
                  <c:v>0.39314356577839071</c:v>
                </c:pt>
                <c:pt idx="308">
                  <c:v>0.38633264103054726</c:v>
                </c:pt>
                <c:pt idx="309">
                  <c:v>0.3806306387076443</c:v>
                </c:pt>
                <c:pt idx="310">
                  <c:v>0.3760069691713584</c:v>
                </c:pt>
                <c:pt idx="311">
                  <c:v>0.37243664334996879</c:v>
                </c:pt>
                <c:pt idx="312">
                  <c:v>0.36990025329852777</c:v>
                </c:pt>
                <c:pt idx="313">
                  <c:v>0.36838395278892994</c:v>
                </c:pt>
                <c:pt idx="314">
                  <c:v>0.36787944117144233</c:v>
                </c:pt>
                <c:pt idx="315">
                  <c:v>0.36838395278892994</c:v>
                </c:pt>
                <c:pt idx="316">
                  <c:v>0.36990025329852771</c:v>
                </c:pt>
                <c:pt idx="317">
                  <c:v>0.37243664334996873</c:v>
                </c:pt>
                <c:pt idx="318">
                  <c:v>0.37600696917135856</c:v>
                </c:pt>
                <c:pt idx="319">
                  <c:v>0.38063063870764419</c:v>
                </c:pt>
                <c:pt idx="320">
                  <c:v>0.38633264103054715</c:v>
                </c:pt>
                <c:pt idx="321">
                  <c:v>0.39314356577839055</c:v>
                </c:pt>
                <c:pt idx="322">
                  <c:v>0.40109961837901298</c:v>
                </c:pt>
                <c:pt idx="323">
                  <c:v>0.41024262575014547</c:v>
                </c:pt>
                <c:pt idx="324">
                  <c:v>0.42062002605411491</c:v>
                </c:pt>
                <c:pt idx="325">
                  <c:v>0.43228483490668124</c:v>
                </c:pt>
                <c:pt idx="326">
                  <c:v>0.4452955792080196</c:v>
                </c:pt>
                <c:pt idx="327">
                  <c:v>0.45971618848859391</c:v>
                </c:pt>
                <c:pt idx="328">
                  <c:v>0.47561583236358523</c:v>
                </c:pt>
                <c:pt idx="329">
                  <c:v>0.49306869139524045</c:v>
                </c:pt>
                <c:pt idx="330">
                  <c:v>0.51215364741250502</c:v>
                </c:pt>
                <c:pt idx="331">
                  <c:v>0.5329538781831531</c:v>
                </c:pt>
                <c:pt idx="332">
                  <c:v>0.55555634033924617</c:v>
                </c:pt>
                <c:pt idx="333">
                  <c:v>0.5800511237004532</c:v>
                </c:pt>
                <c:pt idx="334">
                  <c:v>0.60653065971263143</c:v>
                </c:pt>
                <c:pt idx="335">
                  <c:v>0.63508876672596315</c:v>
                </c:pt>
                <c:pt idx="336">
                  <c:v>0.66581951539361373</c:v>
                </c:pt>
                <c:pt idx="337">
                  <c:v>0.6988158987032993</c:v>
                </c:pt>
                <c:pt idx="338">
                  <c:v>0.73416829318899746</c:v>
                </c:pt>
                <c:pt idx="339">
                  <c:v>0.77196270083701801</c:v>
                </c:pt>
                <c:pt idx="340">
                  <c:v>0.8122787652182587</c:v>
                </c:pt>
                <c:pt idx="341">
                  <c:v>0.85518756054888123</c:v>
                </c:pt>
                <c:pt idx="342">
                  <c:v>0.90074915877760919</c:v>
                </c:pt>
                <c:pt idx="343">
                  <c:v>0.94900998745122633</c:v>
                </c:pt>
                <c:pt idx="344">
                  <c:v>0.99999999999999922</c:v>
                </c:pt>
                <c:pt idx="345">
                  <c:v>1.053729690122349</c:v>
                </c:pt>
                <c:pt idx="346">
                  <c:v>1.110186992966034</c:v>
                </c:pt>
                <c:pt idx="347">
                  <c:v>1.169334127542937</c:v>
                </c:pt>
                <c:pt idx="348">
                  <c:v>1.2311044469213752</c:v>
                </c:pt>
                <c:pt idx="349">
                  <c:v>1.2953993747570005</c:v>
                </c:pt>
                <c:pt idx="350">
                  <c:v>1.3620855180987337</c:v>
                </c:pt>
                <c:pt idx="351">
                  <c:v>1.4309920564995307</c:v>
                </c:pt>
                <c:pt idx="352">
                  <c:v>1.5019085155664498</c:v>
                </c:pt>
                <c:pt idx="353">
                  <c:v>1.5745830384549888</c:v>
                </c:pt>
                <c:pt idx="354">
                  <c:v>1.6487212707001262</c:v>
                </c:pt>
                <c:pt idx="355">
                  <c:v>1.7239859714786336</c:v>
                </c:pt>
                <c:pt idx="356">
                  <c:v>1.7999974573044322</c:v>
                </c:pt>
                <c:pt idx="357">
                  <c:v>1.8763349718159708</c:v>
                </c:pt>
                <c:pt idx="358">
                  <c:v>1.9525390574726627</c:v>
                </c:pt>
                <c:pt idx="359">
                  <c:v>2.0281149816474726</c:v>
                </c:pt>
                <c:pt idx="360">
                  <c:v>2.1025372410974481</c:v>
                </c:pt>
                <c:pt idx="361">
                  <c:v>2.1752551357560259</c:v>
                </c:pt>
                <c:pt idx="362">
                  <c:v>2.2456993662019933</c:v>
                </c:pt>
                <c:pt idx="363">
                  <c:v>2.3132895703266358</c:v>
                </c:pt>
                <c:pt idx="364">
                  <c:v>2.3774426752361668</c:v>
                </c:pt>
                <c:pt idx="365">
                  <c:v>2.4375819021035583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3-459D-9687-E2C8C5D06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EXP_SIN_multiple!$V$4</c:f>
              <c:strCache>
                <c:ptCount val="1"/>
                <c:pt idx="0">
                  <c:v>F1(t)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EXP_SIN_multiple!$V$5:$V$370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6-4E7A-BBF5-CFBD9F65E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EXP_SIN_multiple!$W$4</c:f>
              <c:strCache>
                <c:ptCount val="1"/>
                <c:pt idx="0">
                  <c:v>Ws1(t)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EXP_SIN_multiple!$W$5:$W$370</c:f>
              <c:numCache>
                <c:formatCode>General</c:formatCode>
                <c:ptCount val="366"/>
                <c:pt idx="0">
                  <c:v>2.1025372410974477</c:v>
                </c:pt>
                <c:pt idx="1">
                  <c:v>2.1752551357560299</c:v>
                </c:pt>
                <c:pt idx="2">
                  <c:v>2.245699366201992</c:v>
                </c:pt>
                <c:pt idx="3">
                  <c:v>2.3132895703266381</c:v>
                </c:pt>
                <c:pt idx="4">
                  <c:v>2.3774426752361646</c:v>
                </c:pt>
                <c:pt idx="5">
                  <c:v>2.4375819021035601</c:v>
                </c:pt>
                <c:pt idx="6">
                  <c:v>2.4931462264695177</c:v>
                </c:pt>
                <c:pt idx="7">
                  <c:v>2.5436000663525693</c:v>
                </c:pt>
                <c:pt idx="8">
                  <c:v>2.5884429473328665</c:v>
                </c:pt>
                <c:pt idx="9">
                  <c:v>2.6272188791614393</c:v>
                </c:pt>
                <c:pt idx="10">
                  <c:v>2.6595251737056715</c:v>
                </c:pt>
                <c:pt idx="11">
                  <c:v>2.6850204400009225</c:v>
                </c:pt>
                <c:pt idx="12">
                  <c:v>2.7034315091234902</c:v>
                </c:pt>
                <c:pt idx="13">
                  <c:v>2.7145590692246087</c:v>
                </c:pt>
                <c:pt idx="14">
                  <c:v>2.7182818284590451</c:v>
                </c:pt>
                <c:pt idx="15">
                  <c:v>2.7145590692246087</c:v>
                </c:pt>
                <c:pt idx="16">
                  <c:v>2.7034315091234906</c:v>
                </c:pt>
                <c:pt idx="17">
                  <c:v>2.6850204400009225</c:v>
                </c:pt>
                <c:pt idx="18">
                  <c:v>2.6595251737056715</c:v>
                </c:pt>
                <c:pt idx="19">
                  <c:v>2.6272188791614393</c:v>
                </c:pt>
                <c:pt idx="20">
                  <c:v>2.588442947332867</c:v>
                </c:pt>
                <c:pt idx="21">
                  <c:v>2.5436000663525693</c:v>
                </c:pt>
                <c:pt idx="22">
                  <c:v>2.4931462264695181</c:v>
                </c:pt>
                <c:pt idx="23">
                  <c:v>2.4375819021035601</c:v>
                </c:pt>
                <c:pt idx="24">
                  <c:v>2.377442675236165</c:v>
                </c:pt>
                <c:pt idx="25">
                  <c:v>2.313289570326639</c:v>
                </c:pt>
                <c:pt idx="26">
                  <c:v>2.245699366201992</c:v>
                </c:pt>
                <c:pt idx="27">
                  <c:v>2.1752551357560299</c:v>
                </c:pt>
                <c:pt idx="28">
                  <c:v>2.1025372410974481</c:v>
                </c:pt>
                <c:pt idx="29">
                  <c:v>2.0281149816474726</c:v>
                </c:pt>
                <c:pt idx="30">
                  <c:v>1.9525390574726631</c:v>
                </c:pt>
                <c:pt idx="31">
                  <c:v>1.8763349718159714</c:v>
                </c:pt>
                <c:pt idx="32">
                  <c:v>1.7999974573044335</c:v>
                </c:pt>
                <c:pt idx="33">
                  <c:v>1.7239859714786354</c:v>
                </c:pt>
                <c:pt idx="34">
                  <c:v>1.648721270700128</c:v>
                </c:pt>
                <c:pt idx="35">
                  <c:v>1.5745830384549913</c:v>
                </c:pt>
                <c:pt idx="36">
                  <c:v>1.5019085155664522</c:v>
                </c:pt>
                <c:pt idx="37">
                  <c:v>1.4309920564995289</c:v>
                </c:pt>
                <c:pt idx="38">
                  <c:v>1.362085518098737</c:v>
                </c:pt>
                <c:pt idx="39">
                  <c:v>1.2953993747569992</c:v>
                </c:pt>
                <c:pt idx="40">
                  <c:v>1.2311044469213748</c:v>
                </c:pt>
                <c:pt idx="41">
                  <c:v>1.169334127542937</c:v>
                </c:pt>
                <c:pt idx="42">
                  <c:v>1.1101869929660337</c:v>
                </c:pt>
                <c:pt idx="43">
                  <c:v>1.0537296901223532</c:v>
                </c:pt>
                <c:pt idx="44">
                  <c:v>1.0000000000000007</c:v>
                </c:pt>
                <c:pt idx="45">
                  <c:v>0.94900998745122755</c:v>
                </c:pt>
                <c:pt idx="46">
                  <c:v>0.90074915877761075</c:v>
                </c:pt>
                <c:pt idx="47">
                  <c:v>0.85518756054888267</c:v>
                </c:pt>
                <c:pt idx="48">
                  <c:v>0.81227876521825759</c:v>
                </c:pt>
                <c:pt idx="49">
                  <c:v>0.77196270083702001</c:v>
                </c:pt>
                <c:pt idx="50">
                  <c:v>0.73416829318899679</c:v>
                </c:pt>
                <c:pt idx="51">
                  <c:v>0.69881589870329897</c:v>
                </c:pt>
                <c:pt idx="52">
                  <c:v>0.66581951539361561</c:v>
                </c:pt>
                <c:pt idx="53">
                  <c:v>0.63508876672596315</c:v>
                </c:pt>
                <c:pt idx="54">
                  <c:v>0.60653065971263365</c:v>
                </c:pt>
                <c:pt idx="55">
                  <c:v>0.58005112370045331</c:v>
                </c:pt>
                <c:pt idx="56">
                  <c:v>0.5555563403392465</c:v>
                </c:pt>
                <c:pt idx="57">
                  <c:v>0.53295387818315365</c:v>
                </c:pt>
                <c:pt idx="58">
                  <c:v>0.51215364741250546</c:v>
                </c:pt>
                <c:pt idx="59">
                  <c:v>0.49306869139523984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0.63508876672596315</c:v>
                </c:pt>
                <c:pt idx="336">
                  <c:v>0.66581951539361373</c:v>
                </c:pt>
                <c:pt idx="337">
                  <c:v>0.6988158987032993</c:v>
                </c:pt>
                <c:pt idx="338">
                  <c:v>0.73416829318899746</c:v>
                </c:pt>
                <c:pt idx="339">
                  <c:v>0.77196270083701801</c:v>
                </c:pt>
                <c:pt idx="340">
                  <c:v>0.8122787652182587</c:v>
                </c:pt>
                <c:pt idx="341">
                  <c:v>0.85518756054888123</c:v>
                </c:pt>
                <c:pt idx="342">
                  <c:v>0.90074915877760919</c:v>
                </c:pt>
                <c:pt idx="343">
                  <c:v>0.94900998745122633</c:v>
                </c:pt>
                <c:pt idx="344">
                  <c:v>0.99999999999999922</c:v>
                </c:pt>
                <c:pt idx="345">
                  <c:v>1.053729690122349</c:v>
                </c:pt>
                <c:pt idx="346">
                  <c:v>1.110186992966034</c:v>
                </c:pt>
                <c:pt idx="347">
                  <c:v>1.169334127542937</c:v>
                </c:pt>
                <c:pt idx="348">
                  <c:v>1.2311044469213752</c:v>
                </c:pt>
                <c:pt idx="349">
                  <c:v>1.2953993747570005</c:v>
                </c:pt>
                <c:pt idx="350">
                  <c:v>1.3620855180987337</c:v>
                </c:pt>
                <c:pt idx="351">
                  <c:v>1.4309920564995307</c:v>
                </c:pt>
                <c:pt idx="352">
                  <c:v>1.5019085155664498</c:v>
                </c:pt>
                <c:pt idx="353">
                  <c:v>1.5745830384549888</c:v>
                </c:pt>
                <c:pt idx="354">
                  <c:v>1.6487212707001262</c:v>
                </c:pt>
                <c:pt idx="355">
                  <c:v>1.7239859714786336</c:v>
                </c:pt>
                <c:pt idx="356">
                  <c:v>1.7999974573044322</c:v>
                </c:pt>
                <c:pt idx="357">
                  <c:v>1.8763349718159708</c:v>
                </c:pt>
                <c:pt idx="358">
                  <c:v>1.9525390574726627</c:v>
                </c:pt>
                <c:pt idx="359">
                  <c:v>2.0281149816474726</c:v>
                </c:pt>
                <c:pt idx="360">
                  <c:v>2.1025372410974481</c:v>
                </c:pt>
                <c:pt idx="361">
                  <c:v>2.1752551357560259</c:v>
                </c:pt>
                <c:pt idx="362">
                  <c:v>2.2456993662019933</c:v>
                </c:pt>
                <c:pt idx="363">
                  <c:v>2.3132895703266358</c:v>
                </c:pt>
                <c:pt idx="364">
                  <c:v>2.3774426752361668</c:v>
                </c:pt>
                <c:pt idx="365">
                  <c:v>2.4375819021035583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4718-83F1-F99C2DC1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EXP_SIN_multiple!$F$4</c:f>
              <c:strCache>
                <c:ptCount val="1"/>
                <c:pt idx="0">
                  <c:v>F2(t)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EXP_SIN_multiple!$F$5:$F$16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8-492A-9EE4-44590F11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EXP_SIN_multiple!$E$4</c:f>
              <c:strCache>
                <c:ptCount val="1"/>
                <c:pt idx="0">
                  <c:v>exp2(sin(t))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EXP_SIN_multiple!$E$5:$E$16</c:f>
              <c:numCache>
                <c:formatCode>General</c:formatCode>
                <c:ptCount val="12"/>
                <c:pt idx="0">
                  <c:v>0.1982881528622063</c:v>
                </c:pt>
                <c:pt idx="1">
                  <c:v>1.8552769586143054</c:v>
                </c:pt>
                <c:pt idx="2">
                  <c:v>7.3890560989306504</c:v>
                </c:pt>
                <c:pt idx="3">
                  <c:v>1.8552769586143028</c:v>
                </c:pt>
                <c:pt idx="4">
                  <c:v>0.19828815286220622</c:v>
                </c:pt>
                <c:pt idx="5">
                  <c:v>0.19828815286220622</c:v>
                </c:pt>
                <c:pt idx="6">
                  <c:v>1.8552769586143045</c:v>
                </c:pt>
                <c:pt idx="7">
                  <c:v>7.3890560989306504</c:v>
                </c:pt>
                <c:pt idx="8">
                  <c:v>1.855276958614305</c:v>
                </c:pt>
                <c:pt idx="9">
                  <c:v>0.19828815286220627</c:v>
                </c:pt>
                <c:pt idx="10">
                  <c:v>0.19828815286220619</c:v>
                </c:pt>
                <c:pt idx="11">
                  <c:v>1.8552769586143039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A-4DBA-A4E8-61BF69691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EXP_SIN_multiple!$H$4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EXP_SIN_multiple!$H$5:$H$16</c:f>
              <c:numCache>
                <c:formatCode>General</c:formatCode>
                <c:ptCount val="12"/>
                <c:pt idx="0">
                  <c:v>2.7182818284590451</c:v>
                </c:pt>
                <c:pt idx="1">
                  <c:v>0.60653065971263365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0.19828815286220622</c:v>
                </c:pt>
                <c:pt idx="6">
                  <c:v>1.8552769586143045</c:v>
                </c:pt>
                <c:pt idx="7">
                  <c:v>7.3890560989306504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0.6065306597126332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8-492A-9EE4-44590F11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EXP_SIN_multiple!$X$4</c:f>
              <c:strCache>
                <c:ptCount val="1"/>
                <c:pt idx="0">
                  <c:v>exp2(sin(t))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EXP_SIN_multiple!$X$5:$X$370</c:f>
              <c:numCache>
                <c:formatCode>General</c:formatCode>
                <c:ptCount val="366"/>
                <c:pt idx="0">
                  <c:v>2.7129232089475566</c:v>
                </c:pt>
                <c:pt idx="1">
                  <c:v>2.706244727782027</c:v>
                </c:pt>
                <c:pt idx="2">
                  <c:v>2.6969316512181982</c:v>
                </c:pt>
                <c:pt idx="3">
                  <c:v>2.6850204400009225</c:v>
                </c:pt>
                <c:pt idx="4">
                  <c:v>2.670557496299681</c:v>
                </c:pt>
                <c:pt idx="5">
                  <c:v>2.6535988146054126</c:v>
                </c:pt>
                <c:pt idx="6">
                  <c:v>2.6342095636011651</c:v>
                </c:pt>
                <c:pt idx="7">
                  <c:v>2.6124636039119893</c:v>
                </c:pt>
                <c:pt idx="8">
                  <c:v>2.5884429473328665</c:v>
                </c:pt>
                <c:pt idx="9">
                  <c:v>2.5622371637353658</c:v>
                </c:pt>
                <c:pt idx="10">
                  <c:v>2.5339427423557965</c:v>
                </c:pt>
                <c:pt idx="11">
                  <c:v>2.5036624145635282</c:v>
                </c:pt>
                <c:pt idx="12">
                  <c:v>2.4715044454938728</c:v>
                </c:pt>
                <c:pt idx="13">
                  <c:v>2.4375819021035601</c:v>
                </c:pt>
                <c:pt idx="14">
                  <c:v>2.4020119052688478</c:v>
                </c:pt>
                <c:pt idx="15">
                  <c:v>2.364914873499083</c:v>
                </c:pt>
                <c:pt idx="16">
                  <c:v>2.3264137656867434</c:v>
                </c:pt>
                <c:pt idx="17">
                  <c:v>2.2866333300648241</c:v>
                </c:pt>
                <c:pt idx="18">
                  <c:v>2.245699366201992</c:v>
                </c:pt>
                <c:pt idx="19">
                  <c:v>2.2037380064444525</c:v>
                </c:pt>
                <c:pt idx="20">
                  <c:v>2.1608750227215481</c:v>
                </c:pt>
                <c:pt idx="21">
                  <c:v>2.117235164080832</c:v>
                </c:pt>
                <c:pt idx="22">
                  <c:v>2.0729415297197962</c:v>
                </c:pt>
                <c:pt idx="23">
                  <c:v>2.0281149816474717</c:v>
                </c:pt>
                <c:pt idx="24">
                  <c:v>1.982873600452036</c:v>
                </c:pt>
                <c:pt idx="25">
                  <c:v>1.937332186982009</c:v>
                </c:pt>
                <c:pt idx="26">
                  <c:v>1.8916018120800959</c:v>
                </c:pt>
                <c:pt idx="27">
                  <c:v>1.8457894158506996</c:v>
                </c:pt>
                <c:pt idx="28">
                  <c:v>1.7999974573044326</c:v>
                </c:pt>
                <c:pt idx="29">
                  <c:v>1.7543236146142773</c:v>
                </c:pt>
                <c:pt idx="30">
                  <c:v>1.7088605356458937</c:v>
                </c:pt>
                <c:pt idx="31">
                  <c:v>1.6636956378954721</c:v>
                </c:pt>
                <c:pt idx="32">
                  <c:v>1.6189109564874113</c:v>
                </c:pt>
                <c:pt idx="33">
                  <c:v>1.5745830384549915</c:v>
                </c:pt>
                <c:pt idx="34">
                  <c:v>1.5307828811526798</c:v>
                </c:pt>
                <c:pt idx="35">
                  <c:v>1.4875759123302048</c:v>
                </c:pt>
                <c:pt idx="36">
                  <c:v>1.4450220091364196</c:v>
                </c:pt>
                <c:pt idx="37">
                  <c:v>1.4031755531146266</c:v>
                </c:pt>
                <c:pt idx="38">
                  <c:v>1.3620855180987368</c:v>
                </c:pt>
                <c:pt idx="39">
                  <c:v>1.3217955878191547</c:v>
                </c:pt>
                <c:pt idx="40">
                  <c:v>1.2823442999754322</c:v>
                </c:pt>
                <c:pt idx="41">
                  <c:v>1.2437652135259796</c:v>
                </c:pt>
                <c:pt idx="42">
                  <c:v>1.2060870959793977</c:v>
                </c:pt>
                <c:pt idx="43">
                  <c:v>1.1693341275429365</c:v>
                </c:pt>
                <c:pt idx="44">
                  <c:v>1.1335261190867298</c:v>
                </c:pt>
                <c:pt idx="45">
                  <c:v>1.0986787410131005</c:v>
                </c:pt>
                <c:pt idx="46">
                  <c:v>1.0648037602738876</c:v>
                </c:pt>
                <c:pt idx="47">
                  <c:v>1.0319092829507919</c:v>
                </c:pt>
                <c:pt idx="48">
                  <c:v>0.99999999999999989</c:v>
                </c:pt>
                <c:pt idx="49">
                  <c:v>0.96907743395858781</c:v>
                </c:pt>
                <c:pt idx="50">
                  <c:v>0.93914018461277871</c:v>
                </c:pt>
                <c:pt idx="51">
                  <c:v>0.9101841718334257</c:v>
                </c:pt>
                <c:pt idx="52">
                  <c:v>0.88220287398907871</c:v>
                </c:pt>
                <c:pt idx="53">
                  <c:v>0.85518756054888245</c:v>
                </c:pt>
                <c:pt idx="54">
                  <c:v>0.82912751768391535</c:v>
                </c:pt>
                <c:pt idx="55">
                  <c:v>0.80401026586446811</c:v>
                </c:pt>
                <c:pt idx="56">
                  <c:v>0.77982176863043562</c:v>
                </c:pt>
                <c:pt idx="57">
                  <c:v>0.75654663188119009</c:v>
                </c:pt>
                <c:pt idx="58">
                  <c:v>0.73416829318899668</c:v>
                </c:pt>
                <c:pt idx="59">
                  <c:v>0.71266920078553375</c:v>
                </c:pt>
                <c:pt idx="60">
                  <c:v>0.69203098200395174</c:v>
                </c:pt>
                <c:pt idx="61">
                  <c:v>0.67223460107898292</c:v>
                </c:pt>
                <c:pt idx="62">
                  <c:v>0.65326050631491195</c:v>
                </c:pt>
                <c:pt idx="63">
                  <c:v>0.63508876672596304</c:v>
                </c:pt>
                <c:pt idx="64">
                  <c:v>0.61769919833622189</c:v>
                </c:pt>
                <c:pt idx="65">
                  <c:v>0.60107148039708258</c:v>
                </c:pt>
                <c:pt idx="66">
                  <c:v>0.58518526184000852</c:v>
                </c:pt>
                <c:pt idx="67">
                  <c:v>0.57002025833179537</c:v>
                </c:pt>
                <c:pt idx="68">
                  <c:v>0.55555634033924639</c:v>
                </c:pt>
                <c:pt idx="69">
                  <c:v>0.54177361264102475</c:v>
                </c:pt>
                <c:pt idx="70">
                  <c:v>0.52865248574717316</c:v>
                </c:pt>
                <c:pt idx="71">
                  <c:v>0.51617373970222813</c:v>
                </c:pt>
                <c:pt idx="72">
                  <c:v>0.50431858075675096</c:v>
                </c:pt>
                <c:pt idx="73">
                  <c:v>0.49306869139523979</c:v>
                </c:pt>
                <c:pt idx="74">
                  <c:v>0.48240627420647608</c:v>
                </c:pt>
                <c:pt idx="75">
                  <c:v>0.47231409007611858</c:v>
                </c:pt>
                <c:pt idx="76">
                  <c:v>0.46277549117141187</c:v>
                </c:pt>
                <c:pt idx="77">
                  <c:v>0.45377444917484389</c:v>
                </c:pt>
                <c:pt idx="78">
                  <c:v>0.44529557920802021</c:v>
                </c:pt>
                <c:pt idx="79">
                  <c:v>0.43732415986941409</c:v>
                </c:pt>
                <c:pt idx="80">
                  <c:v>0.4298461497904722</c:v>
                </c:pt>
                <c:pt idx="81">
                  <c:v>0.42284820109419802</c:v>
                </c:pt>
                <c:pt idx="82">
                  <c:v>0.41631767011915538</c:v>
                </c:pt>
                <c:pt idx="83">
                  <c:v>0.41024262575014603</c:v>
                </c:pt>
                <c:pt idx="84">
                  <c:v>0.40461185567488372</c:v>
                </c:pt>
                <c:pt idx="85">
                  <c:v>0.39941487086402322</c:v>
                </c:pt>
                <c:pt idx="86">
                  <c:v>0.3946419085501135</c:v>
                </c:pt>
                <c:pt idx="87">
                  <c:v>0.39028393395955069</c:v>
                </c:pt>
                <c:pt idx="88">
                  <c:v>0.38633264103054721</c:v>
                </c:pt>
                <c:pt idx="89">
                  <c:v>0.38278045232958152</c:v>
                </c:pt>
                <c:pt idx="90">
                  <c:v>0.37962051835880661</c:v>
                </c:pt>
                <c:pt idx="91">
                  <c:v>0.37684671642751655</c:v>
                </c:pt>
                <c:pt idx="92">
                  <c:v>0.37445364924200208</c:v>
                </c:pt>
                <c:pt idx="93">
                  <c:v>0.37243664334996879</c:v>
                </c:pt>
                <c:pt idx="94">
                  <c:v>0.37079174755811922</c:v>
                </c:pt>
                <c:pt idx="95">
                  <c:v>0.36951573142447319</c:v>
                </c:pt>
                <c:pt idx="96">
                  <c:v>0.36860608391047567</c:v>
                </c:pt>
                <c:pt idx="97">
                  <c:v>0.36806101226185095</c:v>
                </c:pt>
                <c:pt idx="98">
                  <c:v>0.36787944117144233</c:v>
                </c:pt>
                <c:pt idx="99">
                  <c:v>0.36806101226185095</c:v>
                </c:pt>
                <c:pt idx="100">
                  <c:v>0.36860608391047567</c:v>
                </c:pt>
                <c:pt idx="101">
                  <c:v>0.36951573142447319</c:v>
                </c:pt>
                <c:pt idx="102">
                  <c:v>0.37079174755811928</c:v>
                </c:pt>
                <c:pt idx="103">
                  <c:v>0.37243664334996879</c:v>
                </c:pt>
                <c:pt idx="104">
                  <c:v>0.37445364924200208</c:v>
                </c:pt>
                <c:pt idx="105">
                  <c:v>0.3768467164275166</c:v>
                </c:pt>
                <c:pt idx="106">
                  <c:v>0.37962051835880661</c:v>
                </c:pt>
                <c:pt idx="107">
                  <c:v>0.38278045232958158</c:v>
                </c:pt>
                <c:pt idx="108">
                  <c:v>0.38633264103054721</c:v>
                </c:pt>
                <c:pt idx="109">
                  <c:v>0.39028393395955069</c:v>
                </c:pt>
                <c:pt idx="110">
                  <c:v>0.39464190855011355</c:v>
                </c:pt>
                <c:pt idx="111">
                  <c:v>0.39941487086402322</c:v>
                </c:pt>
                <c:pt idx="112">
                  <c:v>0.40461185567488367</c:v>
                </c:pt>
                <c:pt idx="113">
                  <c:v>0.41024262575014608</c:v>
                </c:pt>
                <c:pt idx="114">
                  <c:v>0.41631767011915527</c:v>
                </c:pt>
                <c:pt idx="115">
                  <c:v>0.42284820109419802</c:v>
                </c:pt>
                <c:pt idx="116">
                  <c:v>0.42984614979047214</c:v>
                </c:pt>
                <c:pt idx="117">
                  <c:v>0.43732415986941409</c:v>
                </c:pt>
                <c:pt idx="118">
                  <c:v>0.44529557920802026</c:v>
                </c:pt>
                <c:pt idx="119">
                  <c:v>0.45377444917484389</c:v>
                </c:pt>
                <c:pt idx="120">
                  <c:v>0.46277549117141187</c:v>
                </c:pt>
                <c:pt idx="121">
                  <c:v>0.47231409007611869</c:v>
                </c:pt>
                <c:pt idx="122">
                  <c:v>0.48240627420647603</c:v>
                </c:pt>
                <c:pt idx="123">
                  <c:v>0.49306869139523984</c:v>
                </c:pt>
                <c:pt idx="124">
                  <c:v>0.50431858075675107</c:v>
                </c:pt>
                <c:pt idx="125">
                  <c:v>0.51617373970222813</c:v>
                </c:pt>
                <c:pt idx="126">
                  <c:v>0.52865248574717327</c:v>
                </c:pt>
                <c:pt idx="127">
                  <c:v>0.54177361264102464</c:v>
                </c:pt>
                <c:pt idx="128">
                  <c:v>0.5555563403392465</c:v>
                </c:pt>
                <c:pt idx="129">
                  <c:v>0.57002025833179559</c:v>
                </c:pt>
                <c:pt idx="130">
                  <c:v>0.58518526184000863</c:v>
                </c:pt>
                <c:pt idx="131">
                  <c:v>0.60107148039708247</c:v>
                </c:pt>
                <c:pt idx="132">
                  <c:v>0.61769919833622178</c:v>
                </c:pt>
                <c:pt idx="133">
                  <c:v>0.63508876672596315</c:v>
                </c:pt>
                <c:pt idx="134">
                  <c:v>0.65326050631491217</c:v>
                </c:pt>
                <c:pt idx="135">
                  <c:v>0.67223460107898325</c:v>
                </c:pt>
                <c:pt idx="136">
                  <c:v>0.69203098200395186</c:v>
                </c:pt>
                <c:pt idx="137">
                  <c:v>0.71266920078553375</c:v>
                </c:pt>
                <c:pt idx="138">
                  <c:v>0.73416829318899668</c:v>
                </c:pt>
                <c:pt idx="139">
                  <c:v>0.75654663188119031</c:v>
                </c:pt>
                <c:pt idx="140">
                  <c:v>0.77982176863043595</c:v>
                </c:pt>
                <c:pt idx="141">
                  <c:v>0.80401026586446822</c:v>
                </c:pt>
                <c:pt idx="142">
                  <c:v>0.82912751768391535</c:v>
                </c:pt>
                <c:pt idx="143">
                  <c:v>0.85518756054888256</c:v>
                </c:pt>
                <c:pt idx="144">
                  <c:v>0.88220287398907893</c:v>
                </c:pt>
                <c:pt idx="145">
                  <c:v>0.9101841718334257</c:v>
                </c:pt>
                <c:pt idx="146">
                  <c:v>0.93914018461277893</c:v>
                </c:pt>
                <c:pt idx="147">
                  <c:v>0.9690774339585877</c:v>
                </c:pt>
                <c:pt idx="148">
                  <c:v>1</c:v>
                </c:pt>
                <c:pt idx="149">
                  <c:v>1.0319092829507923</c:v>
                </c:pt>
                <c:pt idx="150">
                  <c:v>1.0648037602738876</c:v>
                </c:pt>
                <c:pt idx="151">
                  <c:v>1.0986787410131007</c:v>
                </c:pt>
                <c:pt idx="152">
                  <c:v>1.1335261190867298</c:v>
                </c:pt>
                <c:pt idx="153">
                  <c:v>1.1693341275429368</c:v>
                </c:pt>
                <c:pt idx="154">
                  <c:v>1.2060870959793974</c:v>
                </c:pt>
                <c:pt idx="155">
                  <c:v>1.2437652135259796</c:v>
                </c:pt>
                <c:pt idx="156">
                  <c:v>1.2823442999754324</c:v>
                </c:pt>
                <c:pt idx="157">
                  <c:v>1.3217955878191554</c:v>
                </c:pt>
                <c:pt idx="158">
                  <c:v>1.362085518098737</c:v>
                </c:pt>
                <c:pt idx="159">
                  <c:v>1.4031755531146264</c:v>
                </c:pt>
                <c:pt idx="160">
                  <c:v>1.4450220091364196</c:v>
                </c:pt>
                <c:pt idx="161">
                  <c:v>1.487575912330205</c:v>
                </c:pt>
                <c:pt idx="162">
                  <c:v>1.5307828811526805</c:v>
                </c:pt>
                <c:pt idx="163">
                  <c:v>1.574583038454991</c:v>
                </c:pt>
                <c:pt idx="164">
                  <c:v>1.6189109564874111</c:v>
                </c:pt>
                <c:pt idx="165">
                  <c:v>1.6636956378954724</c:v>
                </c:pt>
                <c:pt idx="166">
                  <c:v>1.7088605356458941</c:v>
                </c:pt>
                <c:pt idx="167">
                  <c:v>1.754323614614278</c:v>
                </c:pt>
                <c:pt idx="168">
                  <c:v>1.7999974573044333</c:v>
                </c:pt>
                <c:pt idx="169">
                  <c:v>1.8457894158506993</c:v>
                </c:pt>
                <c:pt idx="170">
                  <c:v>1.8916018120800959</c:v>
                </c:pt>
                <c:pt idx="171">
                  <c:v>1.937332186982009</c:v>
                </c:pt>
                <c:pt idx="172">
                  <c:v>1.9828736004520364</c:v>
                </c:pt>
                <c:pt idx="173">
                  <c:v>2.0281149816474722</c:v>
                </c:pt>
                <c:pt idx="174">
                  <c:v>2.0729415297197962</c:v>
                </c:pt>
                <c:pt idx="175">
                  <c:v>2.117235164080832</c:v>
                </c:pt>
                <c:pt idx="176">
                  <c:v>2.1608750227215476</c:v>
                </c:pt>
                <c:pt idx="177">
                  <c:v>2.2037380064444525</c:v>
                </c:pt>
                <c:pt idx="178">
                  <c:v>2.245699366201992</c:v>
                </c:pt>
                <c:pt idx="179">
                  <c:v>2.2866333300648245</c:v>
                </c:pt>
                <c:pt idx="180">
                  <c:v>2.326413765686743</c:v>
                </c:pt>
                <c:pt idx="181">
                  <c:v>2.364914873499083</c:v>
                </c:pt>
                <c:pt idx="182">
                  <c:v>2.4020119052688482</c:v>
                </c:pt>
                <c:pt idx="183">
                  <c:v>2.4375819021035601</c:v>
                </c:pt>
                <c:pt idx="184">
                  <c:v>2.4715044454938719</c:v>
                </c:pt>
                <c:pt idx="185">
                  <c:v>2.5036624145635278</c:v>
                </c:pt>
                <c:pt idx="186">
                  <c:v>2.5339427423557961</c:v>
                </c:pt>
                <c:pt idx="187">
                  <c:v>2.5622371637353658</c:v>
                </c:pt>
                <c:pt idx="188">
                  <c:v>2.5884429473328665</c:v>
                </c:pt>
                <c:pt idx="189">
                  <c:v>2.6124636039119893</c:v>
                </c:pt>
                <c:pt idx="190">
                  <c:v>2.6342095636011646</c:v>
                </c:pt>
                <c:pt idx="191">
                  <c:v>2.6535988146054121</c:v>
                </c:pt>
                <c:pt idx="192">
                  <c:v>2.6705574962996805</c:v>
                </c:pt>
                <c:pt idx="193">
                  <c:v>2.6850204400009225</c:v>
                </c:pt>
                <c:pt idx="194">
                  <c:v>2.6969316512181982</c:v>
                </c:pt>
                <c:pt idx="195">
                  <c:v>2.706244727782027</c:v>
                </c:pt>
                <c:pt idx="196">
                  <c:v>2.7129232089475566</c:v>
                </c:pt>
                <c:pt idx="197">
                  <c:v>2.7169408513406101</c:v>
                </c:pt>
                <c:pt idx="198">
                  <c:v>2.7182818284590451</c:v>
                </c:pt>
                <c:pt idx="199">
                  <c:v>2.7169408513406101</c:v>
                </c:pt>
                <c:pt idx="200">
                  <c:v>2.7129232089475566</c:v>
                </c:pt>
                <c:pt idx="201">
                  <c:v>2.706244727782027</c:v>
                </c:pt>
                <c:pt idx="202">
                  <c:v>2.6969316512181987</c:v>
                </c:pt>
                <c:pt idx="203">
                  <c:v>2.6850204400009225</c:v>
                </c:pt>
                <c:pt idx="204">
                  <c:v>2.670557496299681</c:v>
                </c:pt>
                <c:pt idx="205">
                  <c:v>2.6535988146054126</c:v>
                </c:pt>
                <c:pt idx="206">
                  <c:v>2.6342095636011646</c:v>
                </c:pt>
                <c:pt idx="207">
                  <c:v>2.6124636039119893</c:v>
                </c:pt>
                <c:pt idx="208">
                  <c:v>2.588442947332867</c:v>
                </c:pt>
                <c:pt idx="209">
                  <c:v>2.5622371637353658</c:v>
                </c:pt>
                <c:pt idx="210">
                  <c:v>2.5339427423557965</c:v>
                </c:pt>
                <c:pt idx="211">
                  <c:v>2.5036624145635278</c:v>
                </c:pt>
                <c:pt idx="212">
                  <c:v>2.4715044454938719</c:v>
                </c:pt>
                <c:pt idx="213">
                  <c:v>2.4375819021035601</c:v>
                </c:pt>
                <c:pt idx="214">
                  <c:v>2.4020119052688478</c:v>
                </c:pt>
                <c:pt idx="215">
                  <c:v>2.364914873499083</c:v>
                </c:pt>
                <c:pt idx="216">
                  <c:v>2.3264137656867425</c:v>
                </c:pt>
                <c:pt idx="217">
                  <c:v>2.2866333300648245</c:v>
                </c:pt>
                <c:pt idx="218">
                  <c:v>2.245699366201992</c:v>
                </c:pt>
                <c:pt idx="219">
                  <c:v>2.2037380064444525</c:v>
                </c:pt>
                <c:pt idx="220">
                  <c:v>2.1608750227215476</c:v>
                </c:pt>
                <c:pt idx="221">
                  <c:v>2.1172351640808325</c:v>
                </c:pt>
                <c:pt idx="222">
                  <c:v>2.0729415297197962</c:v>
                </c:pt>
                <c:pt idx="223">
                  <c:v>2.0281149816474726</c:v>
                </c:pt>
                <c:pt idx="224">
                  <c:v>1.9828736004520369</c:v>
                </c:pt>
                <c:pt idx="225">
                  <c:v>1.937332186982009</c:v>
                </c:pt>
                <c:pt idx="226">
                  <c:v>1.8916018120800964</c:v>
                </c:pt>
                <c:pt idx="227">
                  <c:v>1.8457894158506991</c:v>
                </c:pt>
                <c:pt idx="228">
                  <c:v>1.7999974573044335</c:v>
                </c:pt>
                <c:pt idx="229">
                  <c:v>1.7543236146142782</c:v>
                </c:pt>
                <c:pt idx="230">
                  <c:v>1.7088605356458946</c:v>
                </c:pt>
                <c:pt idx="231">
                  <c:v>1.6636956378954721</c:v>
                </c:pt>
                <c:pt idx="232">
                  <c:v>1.6189109564874111</c:v>
                </c:pt>
                <c:pt idx="233">
                  <c:v>1.5745830384549913</c:v>
                </c:pt>
                <c:pt idx="234">
                  <c:v>1.5307828811526807</c:v>
                </c:pt>
                <c:pt idx="235">
                  <c:v>1.4875759123302057</c:v>
                </c:pt>
                <c:pt idx="236">
                  <c:v>1.4450220091364199</c:v>
                </c:pt>
                <c:pt idx="237">
                  <c:v>1.4031755531146264</c:v>
                </c:pt>
                <c:pt idx="238">
                  <c:v>1.362085518098737</c:v>
                </c:pt>
                <c:pt idx="239">
                  <c:v>1.3217955878191556</c:v>
                </c:pt>
                <c:pt idx="240">
                  <c:v>1.2823442999754329</c:v>
                </c:pt>
                <c:pt idx="241">
                  <c:v>1.2437652135259798</c:v>
                </c:pt>
                <c:pt idx="242">
                  <c:v>1.2060870959793974</c:v>
                </c:pt>
                <c:pt idx="243">
                  <c:v>1.169334127542937</c:v>
                </c:pt>
                <c:pt idx="244">
                  <c:v>1.1335261190867301</c:v>
                </c:pt>
                <c:pt idx="245">
                  <c:v>1.0986787410131009</c:v>
                </c:pt>
                <c:pt idx="246">
                  <c:v>1.0648037602738878</c:v>
                </c:pt>
                <c:pt idx="247">
                  <c:v>1.0319092829507923</c:v>
                </c:pt>
                <c:pt idx="248">
                  <c:v>1.0000000000000002</c:v>
                </c:pt>
                <c:pt idx="249">
                  <c:v>0.96907743395858803</c:v>
                </c:pt>
                <c:pt idx="250">
                  <c:v>0.93914018461277893</c:v>
                </c:pt>
                <c:pt idx="251">
                  <c:v>0.91018417183342593</c:v>
                </c:pt>
                <c:pt idx="252">
                  <c:v>0.88220287398907893</c:v>
                </c:pt>
                <c:pt idx="253">
                  <c:v>0.85518756054888267</c:v>
                </c:pt>
                <c:pt idx="254">
                  <c:v>0.82912751768391524</c:v>
                </c:pt>
                <c:pt idx="255">
                  <c:v>0.80401026586446833</c:v>
                </c:pt>
                <c:pt idx="256">
                  <c:v>0.77982176863043617</c:v>
                </c:pt>
                <c:pt idx="257">
                  <c:v>0.75654663188119053</c:v>
                </c:pt>
                <c:pt idx="258">
                  <c:v>0.73416829318899679</c:v>
                </c:pt>
                <c:pt idx="259">
                  <c:v>0.71266920078553364</c:v>
                </c:pt>
                <c:pt idx="260">
                  <c:v>0.69203098200395186</c:v>
                </c:pt>
                <c:pt idx="261">
                  <c:v>0.67223460107898336</c:v>
                </c:pt>
                <c:pt idx="262">
                  <c:v>0.65326050631491239</c:v>
                </c:pt>
                <c:pt idx="263">
                  <c:v>0.63508876672596293</c:v>
                </c:pt>
                <c:pt idx="264">
                  <c:v>0.61769919833622178</c:v>
                </c:pt>
                <c:pt idx="265">
                  <c:v>0.60107148039708247</c:v>
                </c:pt>
                <c:pt idx="266">
                  <c:v>0.58518526184000885</c:v>
                </c:pt>
                <c:pt idx="267">
                  <c:v>0.5700202583317957</c:v>
                </c:pt>
                <c:pt idx="268">
                  <c:v>0.55555634033924672</c:v>
                </c:pt>
                <c:pt idx="269">
                  <c:v>0.54177361264102464</c:v>
                </c:pt>
                <c:pt idx="270">
                  <c:v>0.52865248574717327</c:v>
                </c:pt>
                <c:pt idx="271">
                  <c:v>0.51617373970222824</c:v>
                </c:pt>
                <c:pt idx="272">
                  <c:v>0.50431858075675118</c:v>
                </c:pt>
                <c:pt idx="273">
                  <c:v>0.49306869139523996</c:v>
                </c:pt>
                <c:pt idx="274">
                  <c:v>0.48240627420647603</c:v>
                </c:pt>
                <c:pt idx="275">
                  <c:v>0.47231409007611869</c:v>
                </c:pt>
                <c:pt idx="276">
                  <c:v>0.46277549117141181</c:v>
                </c:pt>
                <c:pt idx="277">
                  <c:v>0.45377444917484389</c:v>
                </c:pt>
                <c:pt idx="278">
                  <c:v>0.44529557920802026</c:v>
                </c:pt>
                <c:pt idx="279">
                  <c:v>0.43732415986941414</c:v>
                </c:pt>
                <c:pt idx="280">
                  <c:v>0.42984614979047203</c:v>
                </c:pt>
                <c:pt idx="281">
                  <c:v>0.42284820109419796</c:v>
                </c:pt>
                <c:pt idx="282">
                  <c:v>0.41631767011915533</c:v>
                </c:pt>
                <c:pt idx="283">
                  <c:v>0.41024262575014608</c:v>
                </c:pt>
                <c:pt idx="284">
                  <c:v>0.40461185567488361</c:v>
                </c:pt>
                <c:pt idx="285">
                  <c:v>0.39941487086402316</c:v>
                </c:pt>
                <c:pt idx="286">
                  <c:v>0.3946419085501135</c:v>
                </c:pt>
                <c:pt idx="287">
                  <c:v>0.39028393395955069</c:v>
                </c:pt>
                <c:pt idx="288">
                  <c:v>0.38633264103054721</c:v>
                </c:pt>
                <c:pt idx="289">
                  <c:v>0.38278045232958158</c:v>
                </c:pt>
                <c:pt idx="290">
                  <c:v>0.37962051835880661</c:v>
                </c:pt>
                <c:pt idx="291">
                  <c:v>0.37684671642751655</c:v>
                </c:pt>
                <c:pt idx="292">
                  <c:v>0.37445364924200208</c:v>
                </c:pt>
                <c:pt idx="293">
                  <c:v>0.37243664334996884</c:v>
                </c:pt>
                <c:pt idx="294">
                  <c:v>0.37079174755811928</c:v>
                </c:pt>
                <c:pt idx="295">
                  <c:v>0.36951573142447319</c:v>
                </c:pt>
                <c:pt idx="296">
                  <c:v>0.36860608391047567</c:v>
                </c:pt>
                <c:pt idx="297">
                  <c:v>0.36806101226185095</c:v>
                </c:pt>
                <c:pt idx="298">
                  <c:v>0.36787944117144233</c:v>
                </c:pt>
                <c:pt idx="299">
                  <c:v>0.36806101226185095</c:v>
                </c:pt>
                <c:pt idx="300">
                  <c:v>0.36860608391047567</c:v>
                </c:pt>
                <c:pt idx="301">
                  <c:v>0.36951573142447319</c:v>
                </c:pt>
                <c:pt idx="302">
                  <c:v>0.37079174755811922</c:v>
                </c:pt>
                <c:pt idx="303">
                  <c:v>0.37243664334996879</c:v>
                </c:pt>
                <c:pt idx="304">
                  <c:v>0.37445364924200208</c:v>
                </c:pt>
                <c:pt idx="305">
                  <c:v>0.37684671642751655</c:v>
                </c:pt>
                <c:pt idx="306">
                  <c:v>0.37962051835880661</c:v>
                </c:pt>
                <c:pt idx="307">
                  <c:v>0.38278045232958152</c:v>
                </c:pt>
                <c:pt idx="308">
                  <c:v>0.38633264103054721</c:v>
                </c:pt>
                <c:pt idx="309">
                  <c:v>0.39028393395955063</c:v>
                </c:pt>
                <c:pt idx="310">
                  <c:v>0.39464190855011344</c:v>
                </c:pt>
                <c:pt idx="311">
                  <c:v>0.39941487086402305</c:v>
                </c:pt>
                <c:pt idx="312">
                  <c:v>0.40461185567488356</c:v>
                </c:pt>
                <c:pt idx="313">
                  <c:v>0.41024262575014586</c:v>
                </c:pt>
                <c:pt idx="314">
                  <c:v>0.41631767011915544</c:v>
                </c:pt>
                <c:pt idx="315">
                  <c:v>0.42284820109419807</c:v>
                </c:pt>
                <c:pt idx="316">
                  <c:v>0.4298461497904722</c:v>
                </c:pt>
                <c:pt idx="317">
                  <c:v>0.43732415986941409</c:v>
                </c:pt>
                <c:pt idx="318">
                  <c:v>0.44529557920802021</c:v>
                </c:pt>
                <c:pt idx="319">
                  <c:v>0.45377444917484377</c:v>
                </c:pt>
                <c:pt idx="320">
                  <c:v>0.4627754911714117</c:v>
                </c:pt>
                <c:pt idx="321">
                  <c:v>0.47231409007611841</c:v>
                </c:pt>
                <c:pt idx="322">
                  <c:v>0.4824062742064758</c:v>
                </c:pt>
                <c:pt idx="323">
                  <c:v>0.4930686913952394</c:v>
                </c:pt>
                <c:pt idx="324">
                  <c:v>0.50431858075675084</c:v>
                </c:pt>
                <c:pt idx="325">
                  <c:v>0.51617373970222824</c:v>
                </c:pt>
                <c:pt idx="326">
                  <c:v>0.52865248574717327</c:v>
                </c:pt>
                <c:pt idx="327">
                  <c:v>0.54177361264102464</c:v>
                </c:pt>
                <c:pt idx="328">
                  <c:v>0.55555634033924628</c:v>
                </c:pt>
                <c:pt idx="329">
                  <c:v>0.57002025833179537</c:v>
                </c:pt>
                <c:pt idx="330">
                  <c:v>0.58518526184000841</c:v>
                </c:pt>
                <c:pt idx="331">
                  <c:v>0.60107148039708203</c:v>
                </c:pt>
                <c:pt idx="332">
                  <c:v>0.61769919833622133</c:v>
                </c:pt>
                <c:pt idx="333">
                  <c:v>0.63508876672596293</c:v>
                </c:pt>
                <c:pt idx="334">
                  <c:v>0.65326050631491195</c:v>
                </c:pt>
                <c:pt idx="335">
                  <c:v>0.67223460107898347</c:v>
                </c:pt>
                <c:pt idx="336">
                  <c:v>0.69203098200395197</c:v>
                </c:pt>
                <c:pt idx="337">
                  <c:v>0.71266920078553364</c:v>
                </c:pt>
                <c:pt idx="338">
                  <c:v>0.73416829318899657</c:v>
                </c:pt>
                <c:pt idx="339">
                  <c:v>0.75654663188118998</c:v>
                </c:pt>
                <c:pt idx="340">
                  <c:v>0.77982176863043551</c:v>
                </c:pt>
                <c:pt idx="341">
                  <c:v>0.80401026586446767</c:v>
                </c:pt>
                <c:pt idx="342">
                  <c:v>0.82912751768391535</c:v>
                </c:pt>
                <c:pt idx="343">
                  <c:v>0.85518756054888234</c:v>
                </c:pt>
                <c:pt idx="344">
                  <c:v>0.8822028739890786</c:v>
                </c:pt>
                <c:pt idx="345">
                  <c:v>0.91018417183342526</c:v>
                </c:pt>
                <c:pt idx="346">
                  <c:v>0.93914018461277893</c:v>
                </c:pt>
                <c:pt idx="347">
                  <c:v>0.96907743395858759</c:v>
                </c:pt>
                <c:pt idx="348">
                  <c:v>0.99999999999999978</c:v>
                </c:pt>
                <c:pt idx="349">
                  <c:v>1.0319092829507919</c:v>
                </c:pt>
                <c:pt idx="350">
                  <c:v>1.0648037602738871</c:v>
                </c:pt>
                <c:pt idx="351">
                  <c:v>1.0986787410131009</c:v>
                </c:pt>
                <c:pt idx="352">
                  <c:v>1.1335261190867296</c:v>
                </c:pt>
                <c:pt idx="353">
                  <c:v>1.1693341275429365</c:v>
                </c:pt>
                <c:pt idx="354">
                  <c:v>1.206087095979397</c:v>
                </c:pt>
                <c:pt idx="355">
                  <c:v>1.2437652135259789</c:v>
                </c:pt>
                <c:pt idx="356">
                  <c:v>1.2823442999754324</c:v>
                </c:pt>
                <c:pt idx="357">
                  <c:v>1.3217955878191552</c:v>
                </c:pt>
                <c:pt idx="358">
                  <c:v>1.3620855180987366</c:v>
                </c:pt>
                <c:pt idx="359">
                  <c:v>1.4031755531146259</c:v>
                </c:pt>
                <c:pt idx="360">
                  <c:v>1.4450220091364201</c:v>
                </c:pt>
                <c:pt idx="361">
                  <c:v>1.4875759123302053</c:v>
                </c:pt>
                <c:pt idx="362">
                  <c:v>1.5307828811526802</c:v>
                </c:pt>
                <c:pt idx="363">
                  <c:v>1.5745830384549908</c:v>
                </c:pt>
                <c:pt idx="364">
                  <c:v>1.6189109564874105</c:v>
                </c:pt>
                <c:pt idx="365">
                  <c:v>1.6636956378954715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3-459D-9687-E2C8C5D06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EXP_SIN_multiple!$AA$4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EXP_SIN_multiple!$AA$5:$AA$370</c:f>
              <c:numCache>
                <c:formatCode>General</c:formatCode>
                <c:ptCount val="366"/>
                <c:pt idx="0">
                  <c:v>2.1025372410974477</c:v>
                </c:pt>
                <c:pt idx="1">
                  <c:v>2.1752551357560299</c:v>
                </c:pt>
                <c:pt idx="2">
                  <c:v>2.245699366201992</c:v>
                </c:pt>
                <c:pt idx="3">
                  <c:v>2.3132895703266381</c:v>
                </c:pt>
                <c:pt idx="4">
                  <c:v>2.3774426752361646</c:v>
                </c:pt>
                <c:pt idx="5">
                  <c:v>2.4375819021035601</c:v>
                </c:pt>
                <c:pt idx="6">
                  <c:v>2.4931462264695177</c:v>
                </c:pt>
                <c:pt idx="7">
                  <c:v>2.5436000663525693</c:v>
                </c:pt>
                <c:pt idx="8">
                  <c:v>2.5884429473328665</c:v>
                </c:pt>
                <c:pt idx="9">
                  <c:v>2.6272188791614393</c:v>
                </c:pt>
                <c:pt idx="10">
                  <c:v>2.6595251737056715</c:v>
                </c:pt>
                <c:pt idx="11">
                  <c:v>2.6850204400009225</c:v>
                </c:pt>
                <c:pt idx="12">
                  <c:v>2.7034315091234902</c:v>
                </c:pt>
                <c:pt idx="13">
                  <c:v>2.7145590692246087</c:v>
                </c:pt>
                <c:pt idx="14">
                  <c:v>2.7182818284590451</c:v>
                </c:pt>
                <c:pt idx="15">
                  <c:v>2.7145590692246087</c:v>
                </c:pt>
                <c:pt idx="16">
                  <c:v>2.7034315091234906</c:v>
                </c:pt>
                <c:pt idx="17">
                  <c:v>2.6850204400009225</c:v>
                </c:pt>
                <c:pt idx="18">
                  <c:v>2.6595251737056715</c:v>
                </c:pt>
                <c:pt idx="19">
                  <c:v>2.6272188791614393</c:v>
                </c:pt>
                <c:pt idx="20">
                  <c:v>2.588442947332867</c:v>
                </c:pt>
                <c:pt idx="21">
                  <c:v>2.5436000663525693</c:v>
                </c:pt>
                <c:pt idx="22">
                  <c:v>2.4931462264695181</c:v>
                </c:pt>
                <c:pt idx="23">
                  <c:v>2.4375819021035601</c:v>
                </c:pt>
                <c:pt idx="24">
                  <c:v>2.377442675236165</c:v>
                </c:pt>
                <c:pt idx="25">
                  <c:v>2.313289570326639</c:v>
                </c:pt>
                <c:pt idx="26">
                  <c:v>2.245699366201992</c:v>
                </c:pt>
                <c:pt idx="27">
                  <c:v>2.1752551357560299</c:v>
                </c:pt>
                <c:pt idx="28">
                  <c:v>2.1025372410974481</c:v>
                </c:pt>
                <c:pt idx="29">
                  <c:v>2.0281149816474726</c:v>
                </c:pt>
                <c:pt idx="30">
                  <c:v>1.9525390574726631</c:v>
                </c:pt>
                <c:pt idx="31">
                  <c:v>1.8763349718159714</c:v>
                </c:pt>
                <c:pt idx="32">
                  <c:v>1.7999974573044335</c:v>
                </c:pt>
                <c:pt idx="33">
                  <c:v>1.7239859714786354</c:v>
                </c:pt>
                <c:pt idx="34">
                  <c:v>1.648721270700128</c:v>
                </c:pt>
                <c:pt idx="35">
                  <c:v>1.5745830384549913</c:v>
                </c:pt>
                <c:pt idx="36">
                  <c:v>1.5019085155664522</c:v>
                </c:pt>
                <c:pt idx="37">
                  <c:v>1.4309920564995289</c:v>
                </c:pt>
                <c:pt idx="38">
                  <c:v>1.362085518098737</c:v>
                </c:pt>
                <c:pt idx="39">
                  <c:v>1.2953993747569992</c:v>
                </c:pt>
                <c:pt idx="40">
                  <c:v>1.2311044469213748</c:v>
                </c:pt>
                <c:pt idx="41">
                  <c:v>1.169334127542937</c:v>
                </c:pt>
                <c:pt idx="42">
                  <c:v>1.1101869929660337</c:v>
                </c:pt>
                <c:pt idx="43">
                  <c:v>1.0537296901223532</c:v>
                </c:pt>
                <c:pt idx="44">
                  <c:v>1.0000000000000007</c:v>
                </c:pt>
                <c:pt idx="45">
                  <c:v>0.94900998745122755</c:v>
                </c:pt>
                <c:pt idx="46">
                  <c:v>0.90074915877761075</c:v>
                </c:pt>
                <c:pt idx="47">
                  <c:v>0.85518756054888267</c:v>
                </c:pt>
                <c:pt idx="48">
                  <c:v>0.81227876521825759</c:v>
                </c:pt>
                <c:pt idx="49">
                  <c:v>0.77196270083702001</c:v>
                </c:pt>
                <c:pt idx="50">
                  <c:v>0.73416829318899679</c:v>
                </c:pt>
                <c:pt idx="51">
                  <c:v>0.69881589870329897</c:v>
                </c:pt>
                <c:pt idx="52">
                  <c:v>0.66581951539361561</c:v>
                </c:pt>
                <c:pt idx="53">
                  <c:v>0.63508876672596315</c:v>
                </c:pt>
                <c:pt idx="54">
                  <c:v>0.60653065971263365</c:v>
                </c:pt>
                <c:pt idx="55">
                  <c:v>0.58005112370045331</c:v>
                </c:pt>
                <c:pt idx="56">
                  <c:v>0.5555563403392465</c:v>
                </c:pt>
                <c:pt idx="57">
                  <c:v>0.53295387818315365</c:v>
                </c:pt>
                <c:pt idx="58">
                  <c:v>0.51215364741250546</c:v>
                </c:pt>
                <c:pt idx="59">
                  <c:v>0.49306869139523984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1.1335261190867298</c:v>
                </c:pt>
                <c:pt idx="153">
                  <c:v>1.1693341275429368</c:v>
                </c:pt>
                <c:pt idx="154">
                  <c:v>1.2060870959793974</c:v>
                </c:pt>
                <c:pt idx="155">
                  <c:v>1.2437652135259796</c:v>
                </c:pt>
                <c:pt idx="156">
                  <c:v>1.2823442999754324</c:v>
                </c:pt>
                <c:pt idx="157">
                  <c:v>1.3217955878191554</c:v>
                </c:pt>
                <c:pt idx="158">
                  <c:v>1.362085518098737</c:v>
                </c:pt>
                <c:pt idx="159">
                  <c:v>1.4031755531146264</c:v>
                </c:pt>
                <c:pt idx="160">
                  <c:v>1.4450220091364196</c:v>
                </c:pt>
                <c:pt idx="161">
                  <c:v>1.487575912330205</c:v>
                </c:pt>
                <c:pt idx="162">
                  <c:v>1.5307828811526805</c:v>
                </c:pt>
                <c:pt idx="163">
                  <c:v>1.574583038454991</c:v>
                </c:pt>
                <c:pt idx="164">
                  <c:v>1.6189109564874111</c:v>
                </c:pt>
                <c:pt idx="165">
                  <c:v>1.6636956378954724</c:v>
                </c:pt>
                <c:pt idx="166">
                  <c:v>1.7088605356458941</c:v>
                </c:pt>
                <c:pt idx="167">
                  <c:v>1.754323614614278</c:v>
                </c:pt>
                <c:pt idx="168">
                  <c:v>1.7999974573044333</c:v>
                </c:pt>
                <c:pt idx="169">
                  <c:v>1.8457894158506993</c:v>
                </c:pt>
                <c:pt idx="170">
                  <c:v>1.8916018120800959</c:v>
                </c:pt>
                <c:pt idx="171">
                  <c:v>1.937332186982009</c:v>
                </c:pt>
                <c:pt idx="172">
                  <c:v>1.9828736004520364</c:v>
                </c:pt>
                <c:pt idx="173">
                  <c:v>2.0281149816474722</c:v>
                </c:pt>
                <c:pt idx="174">
                  <c:v>2.0729415297197962</c:v>
                </c:pt>
                <c:pt idx="175">
                  <c:v>2.117235164080832</c:v>
                </c:pt>
                <c:pt idx="176">
                  <c:v>2.1608750227215476</c:v>
                </c:pt>
                <c:pt idx="177">
                  <c:v>2.2037380064444525</c:v>
                </c:pt>
                <c:pt idx="178">
                  <c:v>2.245699366201992</c:v>
                </c:pt>
                <c:pt idx="179">
                  <c:v>2.2866333300648245</c:v>
                </c:pt>
                <c:pt idx="180">
                  <c:v>2.326413765686743</c:v>
                </c:pt>
                <c:pt idx="181">
                  <c:v>2.364914873499083</c:v>
                </c:pt>
                <c:pt idx="182">
                  <c:v>2.4020119052688482</c:v>
                </c:pt>
                <c:pt idx="183">
                  <c:v>2.4375819021035601</c:v>
                </c:pt>
                <c:pt idx="184">
                  <c:v>2.4715044454938719</c:v>
                </c:pt>
                <c:pt idx="185">
                  <c:v>2.5036624145635278</c:v>
                </c:pt>
                <c:pt idx="186">
                  <c:v>2.5339427423557961</c:v>
                </c:pt>
                <c:pt idx="187">
                  <c:v>2.5622371637353658</c:v>
                </c:pt>
                <c:pt idx="188">
                  <c:v>2.5884429473328665</c:v>
                </c:pt>
                <c:pt idx="189">
                  <c:v>2.6124636039119893</c:v>
                </c:pt>
                <c:pt idx="190">
                  <c:v>2.6342095636011646</c:v>
                </c:pt>
                <c:pt idx="191">
                  <c:v>2.6535988146054121</c:v>
                </c:pt>
                <c:pt idx="192">
                  <c:v>2.6705574962996805</c:v>
                </c:pt>
                <c:pt idx="193">
                  <c:v>2.6850204400009225</c:v>
                </c:pt>
                <c:pt idx="194">
                  <c:v>2.6969316512181982</c:v>
                </c:pt>
                <c:pt idx="195">
                  <c:v>2.706244727782027</c:v>
                </c:pt>
                <c:pt idx="196">
                  <c:v>2.7129232089475566</c:v>
                </c:pt>
                <c:pt idx="197">
                  <c:v>2.7169408513406101</c:v>
                </c:pt>
                <c:pt idx="198">
                  <c:v>2.7182818284590451</c:v>
                </c:pt>
                <c:pt idx="199">
                  <c:v>2.7169408513406101</c:v>
                </c:pt>
                <c:pt idx="200">
                  <c:v>2.7129232089475566</c:v>
                </c:pt>
                <c:pt idx="201">
                  <c:v>2.706244727782027</c:v>
                </c:pt>
                <c:pt idx="202">
                  <c:v>2.6969316512181987</c:v>
                </c:pt>
                <c:pt idx="203">
                  <c:v>2.6850204400009225</c:v>
                </c:pt>
                <c:pt idx="204">
                  <c:v>2.670557496299681</c:v>
                </c:pt>
                <c:pt idx="205">
                  <c:v>2.6535988146054126</c:v>
                </c:pt>
                <c:pt idx="206">
                  <c:v>2.6342095636011646</c:v>
                </c:pt>
                <c:pt idx="207">
                  <c:v>2.6124636039119893</c:v>
                </c:pt>
                <c:pt idx="208">
                  <c:v>2.588442947332867</c:v>
                </c:pt>
                <c:pt idx="209">
                  <c:v>2.5622371637353658</c:v>
                </c:pt>
                <c:pt idx="210">
                  <c:v>2.5339427423557965</c:v>
                </c:pt>
                <c:pt idx="211">
                  <c:v>2.5036624145635278</c:v>
                </c:pt>
                <c:pt idx="212">
                  <c:v>2.4715044454938719</c:v>
                </c:pt>
                <c:pt idx="213">
                  <c:v>2.4375819021035601</c:v>
                </c:pt>
                <c:pt idx="214">
                  <c:v>2.4020119052688478</c:v>
                </c:pt>
                <c:pt idx="215">
                  <c:v>2.364914873499083</c:v>
                </c:pt>
                <c:pt idx="216">
                  <c:v>2.3264137656867425</c:v>
                </c:pt>
                <c:pt idx="217">
                  <c:v>2.2866333300648245</c:v>
                </c:pt>
                <c:pt idx="218">
                  <c:v>2.245699366201992</c:v>
                </c:pt>
                <c:pt idx="219">
                  <c:v>2.2037380064444525</c:v>
                </c:pt>
                <c:pt idx="220">
                  <c:v>2.1608750227215476</c:v>
                </c:pt>
                <c:pt idx="221">
                  <c:v>2.1172351640808325</c:v>
                </c:pt>
                <c:pt idx="222">
                  <c:v>2.0729415297197962</c:v>
                </c:pt>
                <c:pt idx="223">
                  <c:v>2.0281149816474726</c:v>
                </c:pt>
                <c:pt idx="224">
                  <c:v>1.9828736004520369</c:v>
                </c:pt>
                <c:pt idx="225">
                  <c:v>1.937332186982009</c:v>
                </c:pt>
                <c:pt idx="226">
                  <c:v>1.8916018120800964</c:v>
                </c:pt>
                <c:pt idx="227">
                  <c:v>1.8457894158506991</c:v>
                </c:pt>
                <c:pt idx="228">
                  <c:v>1.7999974573044335</c:v>
                </c:pt>
                <c:pt idx="229">
                  <c:v>1.7543236146142782</c:v>
                </c:pt>
                <c:pt idx="230">
                  <c:v>1.7088605356458946</c:v>
                </c:pt>
                <c:pt idx="231">
                  <c:v>1.6636956378954721</c:v>
                </c:pt>
                <c:pt idx="232">
                  <c:v>1.6189109564874111</c:v>
                </c:pt>
                <c:pt idx="233">
                  <c:v>1.5745830384549913</c:v>
                </c:pt>
                <c:pt idx="234">
                  <c:v>1.5307828811526807</c:v>
                </c:pt>
                <c:pt idx="235">
                  <c:v>1.4875759123302057</c:v>
                </c:pt>
                <c:pt idx="236">
                  <c:v>1.4450220091364199</c:v>
                </c:pt>
                <c:pt idx="237">
                  <c:v>1.4031755531146264</c:v>
                </c:pt>
                <c:pt idx="238">
                  <c:v>1.362085518098737</c:v>
                </c:pt>
                <c:pt idx="239">
                  <c:v>1.3217955878191556</c:v>
                </c:pt>
                <c:pt idx="240">
                  <c:v>1.2823442999754329</c:v>
                </c:pt>
                <c:pt idx="241">
                  <c:v>1.2437652135259798</c:v>
                </c:pt>
                <c:pt idx="242">
                  <c:v>1.2060870959793974</c:v>
                </c:pt>
                <c:pt idx="243">
                  <c:v>1.169334127542937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0.63508876672596315</c:v>
                </c:pt>
                <c:pt idx="336">
                  <c:v>0.66581951539361373</c:v>
                </c:pt>
                <c:pt idx="337">
                  <c:v>0.6988158987032993</c:v>
                </c:pt>
                <c:pt idx="338">
                  <c:v>0.73416829318899746</c:v>
                </c:pt>
                <c:pt idx="339">
                  <c:v>0.77196270083701801</c:v>
                </c:pt>
                <c:pt idx="340">
                  <c:v>0.8122787652182587</c:v>
                </c:pt>
                <c:pt idx="341">
                  <c:v>0.85518756054888123</c:v>
                </c:pt>
                <c:pt idx="342">
                  <c:v>0.90074915877760919</c:v>
                </c:pt>
                <c:pt idx="343">
                  <c:v>0.94900998745122633</c:v>
                </c:pt>
                <c:pt idx="344">
                  <c:v>0.99999999999999922</c:v>
                </c:pt>
                <c:pt idx="345">
                  <c:v>1.053729690122349</c:v>
                </c:pt>
                <c:pt idx="346">
                  <c:v>1.110186992966034</c:v>
                </c:pt>
                <c:pt idx="347">
                  <c:v>1.169334127542937</c:v>
                </c:pt>
                <c:pt idx="348">
                  <c:v>1.2311044469213752</c:v>
                </c:pt>
                <c:pt idx="349">
                  <c:v>1.2953993747570005</c:v>
                </c:pt>
                <c:pt idx="350">
                  <c:v>1.3620855180987337</c:v>
                </c:pt>
                <c:pt idx="351">
                  <c:v>1.4309920564995307</c:v>
                </c:pt>
                <c:pt idx="352">
                  <c:v>1.5019085155664498</c:v>
                </c:pt>
                <c:pt idx="353">
                  <c:v>1.5745830384549888</c:v>
                </c:pt>
                <c:pt idx="354">
                  <c:v>1.6487212707001262</c:v>
                </c:pt>
                <c:pt idx="355">
                  <c:v>1.7239859714786336</c:v>
                </c:pt>
                <c:pt idx="356">
                  <c:v>1.7999974573044322</c:v>
                </c:pt>
                <c:pt idx="357">
                  <c:v>1.8763349718159708</c:v>
                </c:pt>
                <c:pt idx="358">
                  <c:v>1.9525390574726627</c:v>
                </c:pt>
                <c:pt idx="359">
                  <c:v>2.0281149816474726</c:v>
                </c:pt>
                <c:pt idx="360">
                  <c:v>2.1025372410974481</c:v>
                </c:pt>
                <c:pt idx="361">
                  <c:v>2.1752551357560259</c:v>
                </c:pt>
                <c:pt idx="362">
                  <c:v>2.2456993662019933</c:v>
                </c:pt>
                <c:pt idx="363">
                  <c:v>2.3132895703266358</c:v>
                </c:pt>
                <c:pt idx="364">
                  <c:v>2.3774426752361668</c:v>
                </c:pt>
                <c:pt idx="365">
                  <c:v>2.4375819021035583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4718-83F1-F99C2DC1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EXP_SIN_multiple!$Y$4</c:f>
              <c:strCache>
                <c:ptCount val="1"/>
                <c:pt idx="0">
                  <c:v>F2(t)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EXP_SIN_multiple!$Y$5:$Y$370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6-4E7A-BBF5-CFBD9F65E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EXP_SIN_multiple!$Z$4</c:f>
              <c:strCache>
                <c:ptCount val="1"/>
                <c:pt idx="0">
                  <c:v>Ws2(t)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1.1335261190867298</c:v>
                </c:pt>
                <c:pt idx="153">
                  <c:v>1.1693341275429368</c:v>
                </c:pt>
                <c:pt idx="154">
                  <c:v>1.2060870959793974</c:v>
                </c:pt>
                <c:pt idx="155">
                  <c:v>1.2437652135259796</c:v>
                </c:pt>
                <c:pt idx="156">
                  <c:v>1.2823442999754324</c:v>
                </c:pt>
                <c:pt idx="157">
                  <c:v>1.3217955878191554</c:v>
                </c:pt>
                <c:pt idx="158">
                  <c:v>1.362085518098737</c:v>
                </c:pt>
                <c:pt idx="159">
                  <c:v>1.4031755531146264</c:v>
                </c:pt>
                <c:pt idx="160">
                  <c:v>1.4450220091364196</c:v>
                </c:pt>
                <c:pt idx="161">
                  <c:v>1.487575912330205</c:v>
                </c:pt>
                <c:pt idx="162">
                  <c:v>1.5307828811526805</c:v>
                </c:pt>
                <c:pt idx="163">
                  <c:v>1.574583038454991</c:v>
                </c:pt>
                <c:pt idx="164">
                  <c:v>1.6189109564874111</c:v>
                </c:pt>
                <c:pt idx="165">
                  <c:v>1.6636956378954724</c:v>
                </c:pt>
                <c:pt idx="166">
                  <c:v>1.7088605356458941</c:v>
                </c:pt>
                <c:pt idx="167">
                  <c:v>1.754323614614278</c:v>
                </c:pt>
                <c:pt idx="168">
                  <c:v>1.7999974573044333</c:v>
                </c:pt>
                <c:pt idx="169">
                  <c:v>1.8457894158506993</c:v>
                </c:pt>
                <c:pt idx="170">
                  <c:v>1.8916018120800959</c:v>
                </c:pt>
                <c:pt idx="171">
                  <c:v>1.937332186982009</c:v>
                </c:pt>
                <c:pt idx="172">
                  <c:v>1.9828736004520364</c:v>
                </c:pt>
                <c:pt idx="173">
                  <c:v>2.0281149816474722</c:v>
                </c:pt>
                <c:pt idx="174">
                  <c:v>2.0729415297197962</c:v>
                </c:pt>
                <c:pt idx="175">
                  <c:v>2.117235164080832</c:v>
                </c:pt>
                <c:pt idx="176">
                  <c:v>2.1608750227215476</c:v>
                </c:pt>
                <c:pt idx="177">
                  <c:v>2.2037380064444525</c:v>
                </c:pt>
                <c:pt idx="178">
                  <c:v>2.245699366201992</c:v>
                </c:pt>
                <c:pt idx="179">
                  <c:v>2.2866333300648245</c:v>
                </c:pt>
                <c:pt idx="180">
                  <c:v>2.326413765686743</c:v>
                </c:pt>
                <c:pt idx="181">
                  <c:v>2.364914873499083</c:v>
                </c:pt>
                <c:pt idx="182">
                  <c:v>2.4020119052688482</c:v>
                </c:pt>
                <c:pt idx="183">
                  <c:v>2.4375819021035601</c:v>
                </c:pt>
                <c:pt idx="184">
                  <c:v>2.4715044454938719</c:v>
                </c:pt>
                <c:pt idx="185">
                  <c:v>2.5036624145635278</c:v>
                </c:pt>
                <c:pt idx="186">
                  <c:v>2.5339427423557961</c:v>
                </c:pt>
                <c:pt idx="187">
                  <c:v>2.5622371637353658</c:v>
                </c:pt>
                <c:pt idx="188">
                  <c:v>2.5884429473328665</c:v>
                </c:pt>
                <c:pt idx="189">
                  <c:v>2.6124636039119893</c:v>
                </c:pt>
                <c:pt idx="190">
                  <c:v>2.6342095636011646</c:v>
                </c:pt>
                <c:pt idx="191">
                  <c:v>2.6535988146054121</c:v>
                </c:pt>
                <c:pt idx="192">
                  <c:v>2.6705574962996805</c:v>
                </c:pt>
                <c:pt idx="193">
                  <c:v>2.6850204400009225</c:v>
                </c:pt>
                <c:pt idx="194">
                  <c:v>2.6969316512181982</c:v>
                </c:pt>
                <c:pt idx="195">
                  <c:v>2.706244727782027</c:v>
                </c:pt>
                <c:pt idx="196">
                  <c:v>2.7129232089475566</c:v>
                </c:pt>
                <c:pt idx="197">
                  <c:v>2.7169408513406101</c:v>
                </c:pt>
                <c:pt idx="198">
                  <c:v>2.7182818284590451</c:v>
                </c:pt>
                <c:pt idx="199">
                  <c:v>2.7169408513406101</c:v>
                </c:pt>
                <c:pt idx="200">
                  <c:v>2.7129232089475566</c:v>
                </c:pt>
                <c:pt idx="201">
                  <c:v>2.706244727782027</c:v>
                </c:pt>
                <c:pt idx="202">
                  <c:v>2.6969316512181987</c:v>
                </c:pt>
                <c:pt idx="203">
                  <c:v>2.6850204400009225</c:v>
                </c:pt>
                <c:pt idx="204">
                  <c:v>2.670557496299681</c:v>
                </c:pt>
                <c:pt idx="205">
                  <c:v>2.6535988146054126</c:v>
                </c:pt>
                <c:pt idx="206">
                  <c:v>2.6342095636011646</c:v>
                </c:pt>
                <c:pt idx="207">
                  <c:v>2.6124636039119893</c:v>
                </c:pt>
                <c:pt idx="208">
                  <c:v>2.588442947332867</c:v>
                </c:pt>
                <c:pt idx="209">
                  <c:v>2.5622371637353658</c:v>
                </c:pt>
                <c:pt idx="210">
                  <c:v>2.5339427423557965</c:v>
                </c:pt>
                <c:pt idx="211">
                  <c:v>2.5036624145635278</c:v>
                </c:pt>
                <c:pt idx="212">
                  <c:v>2.4715044454938719</c:v>
                </c:pt>
                <c:pt idx="213">
                  <c:v>2.4375819021035601</c:v>
                </c:pt>
                <c:pt idx="214">
                  <c:v>2.4020119052688478</c:v>
                </c:pt>
                <c:pt idx="215">
                  <c:v>2.364914873499083</c:v>
                </c:pt>
                <c:pt idx="216">
                  <c:v>2.3264137656867425</c:v>
                </c:pt>
                <c:pt idx="217">
                  <c:v>2.2866333300648245</c:v>
                </c:pt>
                <c:pt idx="218">
                  <c:v>2.245699366201992</c:v>
                </c:pt>
                <c:pt idx="219">
                  <c:v>2.2037380064444525</c:v>
                </c:pt>
                <c:pt idx="220">
                  <c:v>2.1608750227215476</c:v>
                </c:pt>
                <c:pt idx="221">
                  <c:v>2.1172351640808325</c:v>
                </c:pt>
                <c:pt idx="222">
                  <c:v>2.0729415297197962</c:v>
                </c:pt>
                <c:pt idx="223">
                  <c:v>2.0281149816474726</c:v>
                </c:pt>
                <c:pt idx="224">
                  <c:v>1.9828736004520369</c:v>
                </c:pt>
                <c:pt idx="225">
                  <c:v>1.937332186982009</c:v>
                </c:pt>
                <c:pt idx="226">
                  <c:v>1.8916018120800964</c:v>
                </c:pt>
                <c:pt idx="227">
                  <c:v>1.8457894158506991</c:v>
                </c:pt>
                <c:pt idx="228">
                  <c:v>1.7999974573044335</c:v>
                </c:pt>
                <c:pt idx="229">
                  <c:v>1.7543236146142782</c:v>
                </c:pt>
                <c:pt idx="230">
                  <c:v>1.7088605356458946</c:v>
                </c:pt>
                <c:pt idx="231">
                  <c:v>1.6636956378954721</c:v>
                </c:pt>
                <c:pt idx="232">
                  <c:v>1.6189109564874111</c:v>
                </c:pt>
                <c:pt idx="233">
                  <c:v>1.5745830384549913</c:v>
                </c:pt>
                <c:pt idx="234">
                  <c:v>1.5307828811526807</c:v>
                </c:pt>
                <c:pt idx="235">
                  <c:v>1.4875759123302057</c:v>
                </c:pt>
                <c:pt idx="236">
                  <c:v>1.4450220091364199</c:v>
                </c:pt>
                <c:pt idx="237">
                  <c:v>1.4031755531146264</c:v>
                </c:pt>
                <c:pt idx="238">
                  <c:v>1.362085518098737</c:v>
                </c:pt>
                <c:pt idx="239">
                  <c:v>1.3217955878191556</c:v>
                </c:pt>
                <c:pt idx="240">
                  <c:v>1.2823442999754329</c:v>
                </c:pt>
                <c:pt idx="241">
                  <c:v>1.2437652135259798</c:v>
                </c:pt>
                <c:pt idx="242">
                  <c:v>1.2060870959793974</c:v>
                </c:pt>
                <c:pt idx="243">
                  <c:v>1.169334127542937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4718-83F1-F99C2DC1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EXP_SIN_multiple_linear_shift!$B$4</c:f>
              <c:strCache>
                <c:ptCount val="1"/>
                <c:pt idx="0">
                  <c:v>exp1(sin(t))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EXP_SIN_multiple_linear_shift!$B$5:$B$16</c:f>
              <c:numCache>
                <c:formatCode>General</c:formatCode>
                <c:ptCount val="12"/>
                <c:pt idx="0">
                  <c:v>2.3504023872876028</c:v>
                </c:pt>
                <c:pt idx="1">
                  <c:v>0.23865121854119131</c:v>
                </c:pt>
                <c:pt idx="2">
                  <c:v>0.23865121854119087</c:v>
                </c:pt>
                <c:pt idx="3">
                  <c:v>2.3504023872876028</c:v>
                </c:pt>
                <c:pt idx="4">
                  <c:v>0.23865121854119165</c:v>
                </c:pt>
                <c:pt idx="5">
                  <c:v>0.2386512185411902</c:v>
                </c:pt>
                <c:pt idx="6">
                  <c:v>2.3504023872876028</c:v>
                </c:pt>
                <c:pt idx="7">
                  <c:v>0.23865121854119176</c:v>
                </c:pt>
                <c:pt idx="8">
                  <c:v>0.23865121854119098</c:v>
                </c:pt>
                <c:pt idx="9">
                  <c:v>2.3504023872876028</c:v>
                </c:pt>
                <c:pt idx="10">
                  <c:v>0.23865121854119187</c:v>
                </c:pt>
                <c:pt idx="11">
                  <c:v>0.23865121854119087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E-458E-A8B9-1EA0B997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EXP_SIN_multiple_linear_shift!$C$4</c:f>
              <c:strCache>
                <c:ptCount val="1"/>
                <c:pt idx="0">
                  <c:v>F1(t)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EXP_SIN_multiple_linear_shift!$C$5:$C$16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F-4E12-9519-57E6E1AA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EXP_SIN_multiple_linear_shift!$U$4</c:f>
              <c:strCache>
                <c:ptCount val="1"/>
                <c:pt idx="0">
                  <c:v>exp1(sin(t))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EXP_SIN_multiple_linear_shift!$U$5:$U$370</c:f>
              <c:numCache>
                <c:formatCode>General</c:formatCode>
                <c:ptCount val="366"/>
                <c:pt idx="0">
                  <c:v>1.7346577999260053</c:v>
                </c:pt>
                <c:pt idx="1">
                  <c:v>1.8073756945845876</c:v>
                </c:pt>
                <c:pt idx="2">
                  <c:v>1.8778199250305496</c:v>
                </c:pt>
                <c:pt idx="3">
                  <c:v>1.9454101291551957</c:v>
                </c:pt>
                <c:pt idx="4">
                  <c:v>2.0095632340647223</c:v>
                </c:pt>
                <c:pt idx="5">
                  <c:v>2.0697024609321177</c:v>
                </c:pt>
                <c:pt idx="6">
                  <c:v>2.1252667852980753</c:v>
                </c:pt>
                <c:pt idx="7">
                  <c:v>2.175720625181127</c:v>
                </c:pt>
                <c:pt idx="8">
                  <c:v>2.2205635061614242</c:v>
                </c:pt>
                <c:pt idx="9">
                  <c:v>2.2593394379899969</c:v>
                </c:pt>
                <c:pt idx="10">
                  <c:v>2.2916457325342292</c:v>
                </c:pt>
                <c:pt idx="11">
                  <c:v>2.3171409988294802</c:v>
                </c:pt>
                <c:pt idx="12">
                  <c:v>2.3355520679520478</c:v>
                </c:pt>
                <c:pt idx="13">
                  <c:v>2.3466796280531663</c:v>
                </c:pt>
                <c:pt idx="14">
                  <c:v>2.3504023872876028</c:v>
                </c:pt>
                <c:pt idx="15">
                  <c:v>2.3466796280531663</c:v>
                </c:pt>
                <c:pt idx="16">
                  <c:v>2.3355520679520483</c:v>
                </c:pt>
                <c:pt idx="17">
                  <c:v>2.3171409988294802</c:v>
                </c:pt>
                <c:pt idx="18">
                  <c:v>2.2916457325342292</c:v>
                </c:pt>
                <c:pt idx="19">
                  <c:v>2.2593394379899969</c:v>
                </c:pt>
                <c:pt idx="20">
                  <c:v>2.2205635061614246</c:v>
                </c:pt>
                <c:pt idx="21">
                  <c:v>2.175720625181127</c:v>
                </c:pt>
                <c:pt idx="22">
                  <c:v>2.1252667852980758</c:v>
                </c:pt>
                <c:pt idx="23">
                  <c:v>2.0697024609321177</c:v>
                </c:pt>
                <c:pt idx="24">
                  <c:v>2.0095632340647227</c:v>
                </c:pt>
                <c:pt idx="25">
                  <c:v>1.9454101291551966</c:v>
                </c:pt>
                <c:pt idx="26">
                  <c:v>1.8778199250305496</c:v>
                </c:pt>
                <c:pt idx="27">
                  <c:v>1.8073756945845876</c:v>
                </c:pt>
                <c:pt idx="28">
                  <c:v>1.7346577999260058</c:v>
                </c:pt>
                <c:pt idx="29">
                  <c:v>1.6602355404760303</c:v>
                </c:pt>
                <c:pt idx="30">
                  <c:v>1.5846596163012208</c:v>
                </c:pt>
                <c:pt idx="31">
                  <c:v>1.5084555306445291</c:v>
                </c:pt>
                <c:pt idx="32">
                  <c:v>1.4321180161329912</c:v>
                </c:pt>
                <c:pt idx="33">
                  <c:v>1.3561065303071931</c:v>
                </c:pt>
                <c:pt idx="34">
                  <c:v>1.2808418295286856</c:v>
                </c:pt>
                <c:pt idx="35">
                  <c:v>1.2067035972835489</c:v>
                </c:pt>
                <c:pt idx="36">
                  <c:v>1.1340290743950099</c:v>
                </c:pt>
                <c:pt idx="37">
                  <c:v>1.0631126153280865</c:v>
                </c:pt>
                <c:pt idx="38">
                  <c:v>0.99420607692729468</c:v>
                </c:pt>
                <c:pt idx="39">
                  <c:v>0.92751993358555684</c:v>
                </c:pt>
                <c:pt idx="40">
                  <c:v>0.86322500574993244</c:v>
                </c:pt>
                <c:pt idx="41">
                  <c:v>0.80145468637149464</c:v>
                </c:pt>
                <c:pt idx="42">
                  <c:v>0.7423075517945914</c:v>
                </c:pt>
                <c:pt idx="43">
                  <c:v>0.68585024895091085</c:v>
                </c:pt>
                <c:pt idx="44">
                  <c:v>0.63212055882855833</c:v>
                </c:pt>
                <c:pt idx="45">
                  <c:v>0.58113054627978522</c:v>
                </c:pt>
                <c:pt idx="46">
                  <c:v>0.53286971760616841</c:v>
                </c:pt>
                <c:pt idx="47">
                  <c:v>0.48730811937744034</c:v>
                </c:pt>
                <c:pt idx="48">
                  <c:v>0.44439932404681526</c:v>
                </c:pt>
                <c:pt idx="49">
                  <c:v>0.40408325966557768</c:v>
                </c:pt>
                <c:pt idx="50">
                  <c:v>0.36628885201755446</c:v>
                </c:pt>
                <c:pt idx="51">
                  <c:v>0.33093645753185663</c:v>
                </c:pt>
                <c:pt idx="52">
                  <c:v>0.29794007422217328</c:v>
                </c:pt>
                <c:pt idx="53">
                  <c:v>0.26720932555452082</c:v>
                </c:pt>
                <c:pt idx="54">
                  <c:v>0.23865121854119131</c:v>
                </c:pt>
                <c:pt idx="55">
                  <c:v>0.21217168252901097</c:v>
                </c:pt>
                <c:pt idx="56">
                  <c:v>0.18767689916780417</c:v>
                </c:pt>
                <c:pt idx="57">
                  <c:v>0.16507443701171132</c:v>
                </c:pt>
                <c:pt idx="58">
                  <c:v>0.14427420624106313</c:v>
                </c:pt>
                <c:pt idx="59">
                  <c:v>0.12518925022379751</c:v>
                </c:pt>
                <c:pt idx="60">
                  <c:v>0.10773639119214362</c:v>
                </c:pt>
                <c:pt idx="61">
                  <c:v>9.1836747317151302E-2</c:v>
                </c:pt>
                <c:pt idx="62">
                  <c:v>7.7416138036577931E-2</c:v>
                </c:pt>
                <c:pt idx="63">
                  <c:v>6.4405393735239569E-2</c:v>
                </c:pt>
                <c:pt idx="64">
                  <c:v>5.2740584882672581E-2</c:v>
                </c:pt>
                <c:pt idx="65">
                  <c:v>4.236318457870375E-2</c:v>
                </c:pt>
                <c:pt idx="66">
                  <c:v>3.3220177207570811E-2</c:v>
                </c:pt>
                <c:pt idx="67">
                  <c:v>2.5264124606948213E-2</c:v>
                </c:pt>
                <c:pt idx="68">
                  <c:v>1.8453199859104874E-2</c:v>
                </c:pt>
                <c:pt idx="69">
                  <c:v>1.2751197536201964E-2</c:v>
                </c:pt>
                <c:pt idx="70">
                  <c:v>8.1275279999160621E-3</c:v>
                </c:pt>
                <c:pt idx="71">
                  <c:v>4.5572021785265093E-3</c:v>
                </c:pt>
                <c:pt idx="72">
                  <c:v>2.0208121270853807E-3</c:v>
                </c:pt>
                <c:pt idx="73">
                  <c:v>5.0451161748760187E-4</c:v>
                </c:pt>
                <c:pt idx="74">
                  <c:v>0</c:v>
                </c:pt>
                <c:pt idx="75">
                  <c:v>5.0451161748765738E-4</c:v>
                </c:pt>
                <c:pt idx="76">
                  <c:v>2.0208121270853252E-3</c:v>
                </c:pt>
                <c:pt idx="77">
                  <c:v>4.5572021785264538E-3</c:v>
                </c:pt>
                <c:pt idx="78">
                  <c:v>8.1275279999160621E-3</c:v>
                </c:pt>
                <c:pt idx="79">
                  <c:v>1.2751197536201964E-2</c:v>
                </c:pt>
                <c:pt idx="80">
                  <c:v>1.8453199859104874E-2</c:v>
                </c:pt>
                <c:pt idx="81">
                  <c:v>2.5264124606948102E-2</c:v>
                </c:pt>
                <c:pt idx="82">
                  <c:v>3.3220177207570589E-2</c:v>
                </c:pt>
                <c:pt idx="83">
                  <c:v>4.2363184578703694E-2</c:v>
                </c:pt>
                <c:pt idx="84">
                  <c:v>5.274058488267247E-2</c:v>
                </c:pt>
                <c:pt idx="85">
                  <c:v>6.4405393735239458E-2</c:v>
                </c:pt>
                <c:pt idx="86">
                  <c:v>7.7416138036577875E-2</c:v>
                </c:pt>
                <c:pt idx="87">
                  <c:v>9.1836747317150969E-2</c:v>
                </c:pt>
                <c:pt idx="88">
                  <c:v>0.10773639119214362</c:v>
                </c:pt>
                <c:pt idx="89">
                  <c:v>0.1251892502237974</c:v>
                </c:pt>
                <c:pt idx="90">
                  <c:v>0.14427420624106324</c:v>
                </c:pt>
                <c:pt idx="91">
                  <c:v>0.16507443701171098</c:v>
                </c:pt>
                <c:pt idx="92">
                  <c:v>0.18767689916780395</c:v>
                </c:pt>
                <c:pt idx="93">
                  <c:v>0.21217168252901064</c:v>
                </c:pt>
                <c:pt idx="94">
                  <c:v>0.23865121854119131</c:v>
                </c:pt>
                <c:pt idx="95">
                  <c:v>0.26720932555452059</c:v>
                </c:pt>
                <c:pt idx="96">
                  <c:v>0.29794007422217339</c:v>
                </c:pt>
                <c:pt idx="97">
                  <c:v>0.33093645753185608</c:v>
                </c:pt>
                <c:pt idx="98">
                  <c:v>0.36628885201755423</c:v>
                </c:pt>
                <c:pt idx="99">
                  <c:v>0.40408325966557745</c:v>
                </c:pt>
                <c:pt idx="100">
                  <c:v>0.44439932404681537</c:v>
                </c:pt>
                <c:pt idx="101">
                  <c:v>0.48730811937744001</c:v>
                </c:pt>
                <c:pt idx="102">
                  <c:v>0.53286971760616808</c:v>
                </c:pt>
                <c:pt idx="103">
                  <c:v>0.58113054627978455</c:v>
                </c:pt>
                <c:pt idx="104">
                  <c:v>0.63212055882855656</c:v>
                </c:pt>
                <c:pt idx="105">
                  <c:v>0.68585024895091085</c:v>
                </c:pt>
                <c:pt idx="106">
                  <c:v>0.74230755179459118</c:v>
                </c:pt>
                <c:pt idx="107">
                  <c:v>0.8014546863714942</c:v>
                </c:pt>
                <c:pt idx="108">
                  <c:v>0.86322500574993133</c:v>
                </c:pt>
                <c:pt idx="109">
                  <c:v>0.9275199335855564</c:v>
                </c:pt>
                <c:pt idx="110">
                  <c:v>0.99420607692729424</c:v>
                </c:pt>
                <c:pt idx="111">
                  <c:v>1.0631126153280865</c:v>
                </c:pt>
                <c:pt idx="112">
                  <c:v>1.1340290743950092</c:v>
                </c:pt>
                <c:pt idx="113">
                  <c:v>1.2067035972835485</c:v>
                </c:pt>
                <c:pt idx="114">
                  <c:v>1.2808418295286845</c:v>
                </c:pt>
                <c:pt idx="115">
                  <c:v>1.3561065303071931</c:v>
                </c:pt>
                <c:pt idx="116">
                  <c:v>1.4321180161329907</c:v>
                </c:pt>
                <c:pt idx="117">
                  <c:v>1.5084555306445293</c:v>
                </c:pt>
                <c:pt idx="118">
                  <c:v>1.5846596163012197</c:v>
                </c:pt>
                <c:pt idx="119">
                  <c:v>1.6602355404760298</c:v>
                </c:pt>
                <c:pt idx="120">
                  <c:v>1.7346577999260053</c:v>
                </c:pt>
                <c:pt idx="121">
                  <c:v>1.807375694584588</c:v>
                </c:pt>
                <c:pt idx="122">
                  <c:v>1.8778199250305492</c:v>
                </c:pt>
                <c:pt idx="123">
                  <c:v>1.9454101291551962</c:v>
                </c:pt>
                <c:pt idx="124">
                  <c:v>2.0095632340647218</c:v>
                </c:pt>
                <c:pt idx="125">
                  <c:v>2.0697024609321173</c:v>
                </c:pt>
                <c:pt idx="126">
                  <c:v>2.1252667852980753</c:v>
                </c:pt>
                <c:pt idx="127">
                  <c:v>2.1757206251811274</c:v>
                </c:pt>
                <c:pt idx="128">
                  <c:v>2.2205635061614242</c:v>
                </c:pt>
                <c:pt idx="129">
                  <c:v>2.2593394379899965</c:v>
                </c:pt>
                <c:pt idx="130">
                  <c:v>2.2916457325342288</c:v>
                </c:pt>
                <c:pt idx="131">
                  <c:v>2.3171409988294802</c:v>
                </c:pt>
                <c:pt idx="132">
                  <c:v>2.3355520679520478</c:v>
                </c:pt>
                <c:pt idx="133">
                  <c:v>2.3466796280531663</c:v>
                </c:pt>
                <c:pt idx="134">
                  <c:v>2.3504023872876028</c:v>
                </c:pt>
                <c:pt idx="135">
                  <c:v>2.3466796280531668</c:v>
                </c:pt>
                <c:pt idx="136">
                  <c:v>2.3355520679520483</c:v>
                </c:pt>
                <c:pt idx="137">
                  <c:v>2.3171409988294802</c:v>
                </c:pt>
                <c:pt idx="138">
                  <c:v>2.2916457325342297</c:v>
                </c:pt>
                <c:pt idx="139">
                  <c:v>2.2593394379899974</c:v>
                </c:pt>
                <c:pt idx="140">
                  <c:v>2.2205635061614246</c:v>
                </c:pt>
                <c:pt idx="141">
                  <c:v>2.175720625181127</c:v>
                </c:pt>
                <c:pt idx="142">
                  <c:v>2.1252667852980753</c:v>
                </c:pt>
                <c:pt idx="143">
                  <c:v>2.0697024609321168</c:v>
                </c:pt>
                <c:pt idx="144">
                  <c:v>2.0095632340647236</c:v>
                </c:pt>
                <c:pt idx="145">
                  <c:v>1.9454101291551971</c:v>
                </c:pt>
                <c:pt idx="146">
                  <c:v>1.8778199250305501</c:v>
                </c:pt>
                <c:pt idx="147">
                  <c:v>1.8073756945845876</c:v>
                </c:pt>
                <c:pt idx="148">
                  <c:v>1.7346577999260075</c:v>
                </c:pt>
                <c:pt idx="149">
                  <c:v>1.6602355404760316</c:v>
                </c:pt>
                <c:pt idx="150">
                  <c:v>1.5846596163012192</c:v>
                </c:pt>
                <c:pt idx="151">
                  <c:v>1.5084555306445275</c:v>
                </c:pt>
                <c:pt idx="152">
                  <c:v>1.4321180161329914</c:v>
                </c:pt>
                <c:pt idx="153">
                  <c:v>1.3561065303071926</c:v>
                </c:pt>
                <c:pt idx="154">
                  <c:v>1.2808418295286854</c:v>
                </c:pt>
                <c:pt idx="155">
                  <c:v>1.2067035972835505</c:v>
                </c:pt>
                <c:pt idx="156">
                  <c:v>1.1340290743950114</c:v>
                </c:pt>
                <c:pt idx="157">
                  <c:v>1.0631126153280874</c:v>
                </c:pt>
                <c:pt idx="158">
                  <c:v>0.99420607692729512</c:v>
                </c:pt>
                <c:pt idx="159">
                  <c:v>0.92751993358555951</c:v>
                </c:pt>
                <c:pt idx="160">
                  <c:v>0.86322500574993422</c:v>
                </c:pt>
                <c:pt idx="161">
                  <c:v>0.80145468637149375</c:v>
                </c:pt>
                <c:pt idx="162">
                  <c:v>0.74230755179459074</c:v>
                </c:pt>
                <c:pt idx="163">
                  <c:v>0.68585024895091151</c:v>
                </c:pt>
                <c:pt idx="164">
                  <c:v>0.63212055882855811</c:v>
                </c:pt>
                <c:pt idx="165">
                  <c:v>0.58113054627978511</c:v>
                </c:pt>
                <c:pt idx="166">
                  <c:v>0.53286971760616786</c:v>
                </c:pt>
                <c:pt idx="167">
                  <c:v>0.48730811937744134</c:v>
                </c:pt>
                <c:pt idx="168">
                  <c:v>0.44439932404681581</c:v>
                </c:pt>
                <c:pt idx="169">
                  <c:v>0.4040832596655779</c:v>
                </c:pt>
                <c:pt idx="170">
                  <c:v>0.36628885201755468</c:v>
                </c:pt>
                <c:pt idx="171">
                  <c:v>0.33093645753185652</c:v>
                </c:pt>
                <c:pt idx="172">
                  <c:v>0.29794007422217317</c:v>
                </c:pt>
                <c:pt idx="173">
                  <c:v>0.26720932555452048</c:v>
                </c:pt>
                <c:pt idx="174">
                  <c:v>0.23865121854119065</c:v>
                </c:pt>
                <c:pt idx="175">
                  <c:v>0.21217168252901131</c:v>
                </c:pt>
                <c:pt idx="176">
                  <c:v>0.18767689916780428</c:v>
                </c:pt>
                <c:pt idx="177">
                  <c:v>0.16507443701171121</c:v>
                </c:pt>
                <c:pt idx="178">
                  <c:v>0.1442742062410638</c:v>
                </c:pt>
                <c:pt idx="179">
                  <c:v>0.1251892502237979</c:v>
                </c:pt>
                <c:pt idx="180">
                  <c:v>0.10773639119214384</c:v>
                </c:pt>
                <c:pt idx="181">
                  <c:v>9.1836747317151357E-2</c:v>
                </c:pt>
                <c:pt idx="182">
                  <c:v>7.7416138036577986E-2</c:v>
                </c:pt>
                <c:pt idx="183">
                  <c:v>6.4405393735239569E-2</c:v>
                </c:pt>
                <c:pt idx="184">
                  <c:v>5.2740584882672414E-2</c:v>
                </c:pt>
                <c:pt idx="185">
                  <c:v>4.2363184578703639E-2</c:v>
                </c:pt>
                <c:pt idx="186">
                  <c:v>3.3220177207570811E-2</c:v>
                </c:pt>
                <c:pt idx="187">
                  <c:v>2.5264124606948324E-2</c:v>
                </c:pt>
                <c:pt idx="188">
                  <c:v>1.845319985910493E-2</c:v>
                </c:pt>
                <c:pt idx="189">
                  <c:v>1.2751197536201964E-2</c:v>
                </c:pt>
                <c:pt idx="190">
                  <c:v>8.1275279999161731E-3</c:v>
                </c:pt>
                <c:pt idx="191">
                  <c:v>4.5572021785265648E-3</c:v>
                </c:pt>
                <c:pt idx="192">
                  <c:v>2.0208121270853252E-3</c:v>
                </c:pt>
                <c:pt idx="193">
                  <c:v>5.0451161748760187E-4</c:v>
                </c:pt>
                <c:pt idx="194">
                  <c:v>0</c:v>
                </c:pt>
                <c:pt idx="195">
                  <c:v>5.0451161748765738E-4</c:v>
                </c:pt>
                <c:pt idx="196">
                  <c:v>2.0208121270853807E-3</c:v>
                </c:pt>
                <c:pt idx="197">
                  <c:v>4.5572021785265093E-3</c:v>
                </c:pt>
                <c:pt idx="198">
                  <c:v>8.1275279999160066E-3</c:v>
                </c:pt>
                <c:pt idx="199">
                  <c:v>1.2751197536201908E-2</c:v>
                </c:pt>
                <c:pt idx="200">
                  <c:v>1.8453199859104819E-2</c:v>
                </c:pt>
                <c:pt idx="201">
                  <c:v>2.5264124606947991E-2</c:v>
                </c:pt>
                <c:pt idx="202">
                  <c:v>3.3220177207570423E-2</c:v>
                </c:pt>
                <c:pt idx="203">
                  <c:v>4.2363184578703805E-2</c:v>
                </c:pt>
                <c:pt idx="204">
                  <c:v>5.2740584882672636E-2</c:v>
                </c:pt>
                <c:pt idx="205">
                  <c:v>6.4405393735239402E-2</c:v>
                </c:pt>
                <c:pt idx="206">
                  <c:v>7.741613803657782E-2</c:v>
                </c:pt>
                <c:pt idx="207">
                  <c:v>9.183674731715108E-2</c:v>
                </c:pt>
                <c:pt idx="208">
                  <c:v>0.10773639119214357</c:v>
                </c:pt>
                <c:pt idx="209">
                  <c:v>0.12518925022379701</c:v>
                </c:pt>
                <c:pt idx="210">
                  <c:v>0.1442742062410628</c:v>
                </c:pt>
                <c:pt idx="211">
                  <c:v>0.16507443701171087</c:v>
                </c:pt>
                <c:pt idx="212">
                  <c:v>0.18767689916780395</c:v>
                </c:pt>
                <c:pt idx="213">
                  <c:v>0.21217168252901009</c:v>
                </c:pt>
                <c:pt idx="214">
                  <c:v>0.2386512185411912</c:v>
                </c:pt>
                <c:pt idx="215">
                  <c:v>0.26720932555452104</c:v>
                </c:pt>
                <c:pt idx="216">
                  <c:v>0.29794007422217372</c:v>
                </c:pt>
                <c:pt idx="217">
                  <c:v>0.33093645753185597</c:v>
                </c:pt>
                <c:pt idx="218">
                  <c:v>0.36628885201755401</c:v>
                </c:pt>
                <c:pt idx="219">
                  <c:v>0.40408325966557723</c:v>
                </c:pt>
                <c:pt idx="220">
                  <c:v>0.44439932404681515</c:v>
                </c:pt>
                <c:pt idx="221">
                  <c:v>0.48730811937743912</c:v>
                </c:pt>
                <c:pt idx="222">
                  <c:v>0.53286971760616708</c:v>
                </c:pt>
                <c:pt idx="223">
                  <c:v>0.58113054627978422</c:v>
                </c:pt>
                <c:pt idx="224">
                  <c:v>0.63212055882855545</c:v>
                </c:pt>
                <c:pt idx="225">
                  <c:v>0.68585024895091062</c:v>
                </c:pt>
                <c:pt idx="226">
                  <c:v>0.74230755179459185</c:v>
                </c:pt>
                <c:pt idx="227">
                  <c:v>0.80145468637149486</c:v>
                </c:pt>
                <c:pt idx="228">
                  <c:v>0.86322500574993111</c:v>
                </c:pt>
                <c:pt idx="229">
                  <c:v>0.92751993358555618</c:v>
                </c:pt>
                <c:pt idx="230">
                  <c:v>0.99420607692729401</c:v>
                </c:pt>
                <c:pt idx="231">
                  <c:v>1.0631126153280863</c:v>
                </c:pt>
                <c:pt idx="232">
                  <c:v>1.1340290743950077</c:v>
                </c:pt>
                <c:pt idx="233">
                  <c:v>1.2067035972835467</c:v>
                </c:pt>
                <c:pt idx="234">
                  <c:v>1.2808418295286843</c:v>
                </c:pt>
                <c:pt idx="235">
                  <c:v>1.356106530307194</c:v>
                </c:pt>
                <c:pt idx="236">
                  <c:v>1.4321180161329903</c:v>
                </c:pt>
                <c:pt idx="237">
                  <c:v>1.5084555306445289</c:v>
                </c:pt>
                <c:pt idx="238">
                  <c:v>1.5846596163012205</c:v>
                </c:pt>
                <c:pt idx="239">
                  <c:v>1.6602355404760307</c:v>
                </c:pt>
                <c:pt idx="240">
                  <c:v>1.734657799926004</c:v>
                </c:pt>
                <c:pt idx="241">
                  <c:v>1.8073756945845862</c:v>
                </c:pt>
                <c:pt idx="242">
                  <c:v>1.8778199250305492</c:v>
                </c:pt>
                <c:pt idx="243">
                  <c:v>1.9454101291551957</c:v>
                </c:pt>
                <c:pt idx="244">
                  <c:v>2.0095632340647205</c:v>
                </c:pt>
                <c:pt idx="245">
                  <c:v>2.0697024609321164</c:v>
                </c:pt>
                <c:pt idx="246">
                  <c:v>2.1252667852980762</c:v>
                </c:pt>
                <c:pt idx="247">
                  <c:v>2.1757206251811279</c:v>
                </c:pt>
                <c:pt idx="248">
                  <c:v>2.2205635061614237</c:v>
                </c:pt>
                <c:pt idx="249">
                  <c:v>2.2593394379899969</c:v>
                </c:pt>
                <c:pt idx="250">
                  <c:v>2.2916457325342292</c:v>
                </c:pt>
                <c:pt idx="251">
                  <c:v>2.3171409988294798</c:v>
                </c:pt>
                <c:pt idx="252">
                  <c:v>2.3355520679520474</c:v>
                </c:pt>
                <c:pt idx="253">
                  <c:v>2.3466796280531663</c:v>
                </c:pt>
                <c:pt idx="254">
                  <c:v>2.3504023872876028</c:v>
                </c:pt>
                <c:pt idx="255">
                  <c:v>2.3466796280531668</c:v>
                </c:pt>
                <c:pt idx="256">
                  <c:v>2.3355520679520478</c:v>
                </c:pt>
                <c:pt idx="257">
                  <c:v>2.3171409988294802</c:v>
                </c:pt>
                <c:pt idx="258">
                  <c:v>2.2916457325342288</c:v>
                </c:pt>
                <c:pt idx="259">
                  <c:v>2.2593394379899978</c:v>
                </c:pt>
                <c:pt idx="260">
                  <c:v>2.2205635061614246</c:v>
                </c:pt>
                <c:pt idx="261">
                  <c:v>2.1757206251811274</c:v>
                </c:pt>
                <c:pt idx="262">
                  <c:v>2.1252667852980753</c:v>
                </c:pt>
                <c:pt idx="263">
                  <c:v>2.0697024609321195</c:v>
                </c:pt>
                <c:pt idx="264">
                  <c:v>2.009563234064724</c:v>
                </c:pt>
                <c:pt idx="265">
                  <c:v>1.9454101291551971</c:v>
                </c:pt>
                <c:pt idx="266">
                  <c:v>1.8778199250305505</c:v>
                </c:pt>
                <c:pt idx="267">
                  <c:v>1.8073756945845876</c:v>
                </c:pt>
                <c:pt idx="268">
                  <c:v>1.7346577999260053</c:v>
                </c:pt>
                <c:pt idx="269">
                  <c:v>1.6602355404760298</c:v>
                </c:pt>
                <c:pt idx="270">
                  <c:v>1.5846596163012197</c:v>
                </c:pt>
                <c:pt idx="271">
                  <c:v>1.5084555306445304</c:v>
                </c:pt>
                <c:pt idx="272">
                  <c:v>1.4321180161329918</c:v>
                </c:pt>
                <c:pt idx="273">
                  <c:v>1.3561065303071931</c:v>
                </c:pt>
                <c:pt idx="274">
                  <c:v>1.2808418295286883</c:v>
                </c:pt>
                <c:pt idx="275">
                  <c:v>1.2067035972835509</c:v>
                </c:pt>
                <c:pt idx="276">
                  <c:v>1.1340290743950117</c:v>
                </c:pt>
                <c:pt idx="277">
                  <c:v>1.0631126153280877</c:v>
                </c:pt>
                <c:pt idx="278">
                  <c:v>0.99420607692729535</c:v>
                </c:pt>
                <c:pt idx="279">
                  <c:v>0.92751993358555751</c:v>
                </c:pt>
                <c:pt idx="280">
                  <c:v>0.86322500574993244</c:v>
                </c:pt>
                <c:pt idx="281">
                  <c:v>0.80145468637149397</c:v>
                </c:pt>
                <c:pt idx="282">
                  <c:v>0.74230755179459296</c:v>
                </c:pt>
                <c:pt idx="283">
                  <c:v>0.68585024895091173</c:v>
                </c:pt>
                <c:pt idx="284">
                  <c:v>0.63212055882855833</c:v>
                </c:pt>
                <c:pt idx="285">
                  <c:v>0.58113054627978533</c:v>
                </c:pt>
                <c:pt idx="286">
                  <c:v>0.53286971760616964</c:v>
                </c:pt>
                <c:pt idx="287">
                  <c:v>0.48730811937744156</c:v>
                </c:pt>
                <c:pt idx="288">
                  <c:v>0.44439932404681604</c:v>
                </c:pt>
                <c:pt idx="289">
                  <c:v>0.40408325966557679</c:v>
                </c:pt>
                <c:pt idx="290">
                  <c:v>0.36628885201755357</c:v>
                </c:pt>
                <c:pt idx="291">
                  <c:v>0.33093645753185552</c:v>
                </c:pt>
                <c:pt idx="292">
                  <c:v>0.29794007422217439</c:v>
                </c:pt>
                <c:pt idx="293">
                  <c:v>0.26720932555452159</c:v>
                </c:pt>
                <c:pt idx="294">
                  <c:v>0.23865121854119176</c:v>
                </c:pt>
                <c:pt idx="295">
                  <c:v>0.21217168252901142</c:v>
                </c:pt>
                <c:pt idx="296">
                  <c:v>0.18767689916780439</c:v>
                </c:pt>
                <c:pt idx="297">
                  <c:v>0.16507443701171132</c:v>
                </c:pt>
                <c:pt idx="298">
                  <c:v>0.14427420624106324</c:v>
                </c:pt>
                <c:pt idx="299">
                  <c:v>0.1251892502237974</c:v>
                </c:pt>
                <c:pt idx="300">
                  <c:v>0.10773639119214334</c:v>
                </c:pt>
                <c:pt idx="301">
                  <c:v>9.1836747317150913E-2</c:v>
                </c:pt>
                <c:pt idx="302">
                  <c:v>7.7416138036577598E-2</c:v>
                </c:pt>
                <c:pt idx="303">
                  <c:v>6.4405393735240068E-2</c:v>
                </c:pt>
                <c:pt idx="304">
                  <c:v>5.2740584882672858E-2</c:v>
                </c:pt>
                <c:pt idx="305">
                  <c:v>4.2363184578704027E-2</c:v>
                </c:pt>
                <c:pt idx="306">
                  <c:v>3.3220177207570867E-2</c:v>
                </c:pt>
                <c:pt idx="307">
                  <c:v>2.5264124606948379E-2</c:v>
                </c:pt>
                <c:pt idx="308">
                  <c:v>1.845319985910493E-2</c:v>
                </c:pt>
                <c:pt idx="309">
                  <c:v>1.2751197536201964E-2</c:v>
                </c:pt>
                <c:pt idx="310">
                  <c:v>8.1275279999160621E-3</c:v>
                </c:pt>
                <c:pt idx="311">
                  <c:v>4.5572021785264538E-3</c:v>
                </c:pt>
                <c:pt idx="312">
                  <c:v>2.0208121270854362E-3</c:v>
                </c:pt>
                <c:pt idx="313">
                  <c:v>5.0451161748760187E-4</c:v>
                </c:pt>
                <c:pt idx="314">
                  <c:v>0</c:v>
                </c:pt>
                <c:pt idx="315">
                  <c:v>5.0451161748760187E-4</c:v>
                </c:pt>
                <c:pt idx="316">
                  <c:v>2.0208121270853807E-3</c:v>
                </c:pt>
                <c:pt idx="317">
                  <c:v>4.5572021785263983E-3</c:v>
                </c:pt>
                <c:pt idx="318">
                  <c:v>8.1275279999162287E-3</c:v>
                </c:pt>
                <c:pt idx="319">
                  <c:v>1.2751197536201853E-2</c:v>
                </c:pt>
                <c:pt idx="320">
                  <c:v>1.8453199859104819E-2</c:v>
                </c:pt>
                <c:pt idx="321">
                  <c:v>2.5264124606948213E-2</c:v>
                </c:pt>
                <c:pt idx="322">
                  <c:v>3.3220177207570645E-2</c:v>
                </c:pt>
                <c:pt idx="323">
                  <c:v>4.2363184578703139E-2</c:v>
                </c:pt>
                <c:pt idx="324">
                  <c:v>5.2740584882672581E-2</c:v>
                </c:pt>
                <c:pt idx="325">
                  <c:v>6.4405393735238903E-2</c:v>
                </c:pt>
                <c:pt idx="326">
                  <c:v>7.7416138036577264E-2</c:v>
                </c:pt>
                <c:pt idx="327">
                  <c:v>9.1836747317151579E-2</c:v>
                </c:pt>
                <c:pt idx="328">
                  <c:v>0.1077363911921429</c:v>
                </c:pt>
                <c:pt idx="329">
                  <c:v>0.12518925022379812</c:v>
                </c:pt>
                <c:pt idx="330">
                  <c:v>0.14427420624106269</c:v>
                </c:pt>
                <c:pt idx="331">
                  <c:v>0.16507443701171076</c:v>
                </c:pt>
                <c:pt idx="332">
                  <c:v>0.18767689916780383</c:v>
                </c:pt>
                <c:pt idx="333">
                  <c:v>0.21217168252901086</c:v>
                </c:pt>
                <c:pt idx="334">
                  <c:v>0.23865121854118909</c:v>
                </c:pt>
                <c:pt idx="335">
                  <c:v>0.26720932555452082</c:v>
                </c:pt>
                <c:pt idx="336">
                  <c:v>0.29794007422217139</c:v>
                </c:pt>
                <c:pt idx="337">
                  <c:v>0.33093645753185696</c:v>
                </c:pt>
                <c:pt idx="338">
                  <c:v>0.36628885201755512</c:v>
                </c:pt>
                <c:pt idx="339">
                  <c:v>0.40408325966557568</c:v>
                </c:pt>
                <c:pt idx="340">
                  <c:v>0.44439932404681637</c:v>
                </c:pt>
                <c:pt idx="341">
                  <c:v>0.4873081193774389</c:v>
                </c:pt>
                <c:pt idx="342">
                  <c:v>0.53286971760616686</c:v>
                </c:pt>
                <c:pt idx="343">
                  <c:v>0.581130546279784</c:v>
                </c:pt>
                <c:pt idx="344">
                  <c:v>0.63212055882855689</c:v>
                </c:pt>
                <c:pt idx="345">
                  <c:v>0.68585024895090663</c:v>
                </c:pt>
                <c:pt idx="346">
                  <c:v>0.74230755179459162</c:v>
                </c:pt>
                <c:pt idx="347">
                  <c:v>0.80145468637149464</c:v>
                </c:pt>
                <c:pt idx="348">
                  <c:v>0.86322500574993288</c:v>
                </c:pt>
                <c:pt idx="349">
                  <c:v>0.92751993358555818</c:v>
                </c:pt>
                <c:pt idx="350">
                  <c:v>0.99420607692729135</c:v>
                </c:pt>
                <c:pt idx="351">
                  <c:v>1.0631126153280883</c:v>
                </c:pt>
                <c:pt idx="352">
                  <c:v>1.1340290743950074</c:v>
                </c:pt>
                <c:pt idx="353">
                  <c:v>1.2067035972835465</c:v>
                </c:pt>
                <c:pt idx="354">
                  <c:v>1.2808418295286839</c:v>
                </c:pt>
                <c:pt idx="355">
                  <c:v>1.3561065303071913</c:v>
                </c:pt>
                <c:pt idx="356">
                  <c:v>1.4321180161329898</c:v>
                </c:pt>
                <c:pt idx="357">
                  <c:v>1.5084555306445284</c:v>
                </c:pt>
                <c:pt idx="358">
                  <c:v>1.5846596163012203</c:v>
                </c:pt>
                <c:pt idx="359">
                  <c:v>1.6602355404760303</c:v>
                </c:pt>
                <c:pt idx="360">
                  <c:v>1.7346577999260058</c:v>
                </c:pt>
                <c:pt idx="361">
                  <c:v>1.8073756945845836</c:v>
                </c:pt>
                <c:pt idx="362">
                  <c:v>1.877819925030551</c:v>
                </c:pt>
                <c:pt idx="363">
                  <c:v>1.9454101291551935</c:v>
                </c:pt>
                <c:pt idx="364">
                  <c:v>2.0095632340647245</c:v>
                </c:pt>
                <c:pt idx="365">
                  <c:v>2.069702460932116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4-4E3A-94A6-AC59399B0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EXP_SIN_multiple_linear_shift!$V$4</c:f>
              <c:strCache>
                <c:ptCount val="1"/>
                <c:pt idx="0">
                  <c:v>F1(t)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EXP_SIN_multiple_linear_shift!$V$5:$V$370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F-433C-9B5E-42C2DF7B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EXP_SIN_multiple_linear_shift!$W$4</c:f>
              <c:strCache>
                <c:ptCount val="1"/>
                <c:pt idx="0">
                  <c:v>Ws1(t)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EXP_SIN_multiple_linear_shift!$W$5:$W$370</c:f>
              <c:numCache>
                <c:formatCode>General</c:formatCode>
                <c:ptCount val="366"/>
                <c:pt idx="0">
                  <c:v>1.7346577999260053</c:v>
                </c:pt>
                <c:pt idx="1">
                  <c:v>1.8073756945845876</c:v>
                </c:pt>
                <c:pt idx="2">
                  <c:v>1.8778199250305496</c:v>
                </c:pt>
                <c:pt idx="3">
                  <c:v>1.9454101291551957</c:v>
                </c:pt>
                <c:pt idx="4">
                  <c:v>2.0095632340647223</c:v>
                </c:pt>
                <c:pt idx="5">
                  <c:v>2.0697024609321177</c:v>
                </c:pt>
                <c:pt idx="6">
                  <c:v>2.1252667852980753</c:v>
                </c:pt>
                <c:pt idx="7">
                  <c:v>2.175720625181127</c:v>
                </c:pt>
                <c:pt idx="8">
                  <c:v>2.2205635061614242</c:v>
                </c:pt>
                <c:pt idx="9">
                  <c:v>2.2593394379899969</c:v>
                </c:pt>
                <c:pt idx="10">
                  <c:v>2.2916457325342292</c:v>
                </c:pt>
                <c:pt idx="11">
                  <c:v>2.3171409988294802</c:v>
                </c:pt>
                <c:pt idx="12">
                  <c:v>2.3355520679520478</c:v>
                </c:pt>
                <c:pt idx="13">
                  <c:v>2.3466796280531663</c:v>
                </c:pt>
                <c:pt idx="14">
                  <c:v>2.3504023872876028</c:v>
                </c:pt>
                <c:pt idx="15">
                  <c:v>2.3466796280531663</c:v>
                </c:pt>
                <c:pt idx="16">
                  <c:v>2.3355520679520483</c:v>
                </c:pt>
                <c:pt idx="17">
                  <c:v>2.3171409988294802</c:v>
                </c:pt>
                <c:pt idx="18">
                  <c:v>2.2916457325342292</c:v>
                </c:pt>
                <c:pt idx="19">
                  <c:v>2.2593394379899969</c:v>
                </c:pt>
                <c:pt idx="20">
                  <c:v>2.2205635061614246</c:v>
                </c:pt>
                <c:pt idx="21">
                  <c:v>2.175720625181127</c:v>
                </c:pt>
                <c:pt idx="22">
                  <c:v>2.1252667852980758</c:v>
                </c:pt>
                <c:pt idx="23">
                  <c:v>2.0697024609321177</c:v>
                </c:pt>
                <c:pt idx="24">
                  <c:v>2.0095632340647227</c:v>
                </c:pt>
                <c:pt idx="25">
                  <c:v>1.9454101291551966</c:v>
                </c:pt>
                <c:pt idx="26">
                  <c:v>1.8778199250305496</c:v>
                </c:pt>
                <c:pt idx="27">
                  <c:v>1.8073756945845876</c:v>
                </c:pt>
                <c:pt idx="28">
                  <c:v>1.7346577999260058</c:v>
                </c:pt>
                <c:pt idx="29">
                  <c:v>1.6602355404760303</c:v>
                </c:pt>
                <c:pt idx="30">
                  <c:v>1.5846596163012208</c:v>
                </c:pt>
                <c:pt idx="31">
                  <c:v>1.5084555306445291</c:v>
                </c:pt>
                <c:pt idx="32">
                  <c:v>1.4321180161329912</c:v>
                </c:pt>
                <c:pt idx="33">
                  <c:v>1.3561065303071931</c:v>
                </c:pt>
                <c:pt idx="34">
                  <c:v>1.2808418295286856</c:v>
                </c:pt>
                <c:pt idx="35">
                  <c:v>1.2067035972835489</c:v>
                </c:pt>
                <c:pt idx="36">
                  <c:v>1.1340290743950099</c:v>
                </c:pt>
                <c:pt idx="37">
                  <c:v>1.0631126153280865</c:v>
                </c:pt>
                <c:pt idx="38">
                  <c:v>0.99420607692729468</c:v>
                </c:pt>
                <c:pt idx="39">
                  <c:v>0.92751993358555684</c:v>
                </c:pt>
                <c:pt idx="40">
                  <c:v>0.86322500574993244</c:v>
                </c:pt>
                <c:pt idx="41">
                  <c:v>0.80145468637149464</c:v>
                </c:pt>
                <c:pt idx="42">
                  <c:v>0.7423075517945914</c:v>
                </c:pt>
                <c:pt idx="43">
                  <c:v>0.68585024895091085</c:v>
                </c:pt>
                <c:pt idx="44">
                  <c:v>0.63212055882855833</c:v>
                </c:pt>
                <c:pt idx="45">
                  <c:v>0.58113054627978522</c:v>
                </c:pt>
                <c:pt idx="46">
                  <c:v>0.53286971760616841</c:v>
                </c:pt>
                <c:pt idx="47">
                  <c:v>0.48730811937744034</c:v>
                </c:pt>
                <c:pt idx="48">
                  <c:v>0.44439932404681526</c:v>
                </c:pt>
                <c:pt idx="49">
                  <c:v>0.40408325966557768</c:v>
                </c:pt>
                <c:pt idx="50">
                  <c:v>0.36628885201755446</c:v>
                </c:pt>
                <c:pt idx="51">
                  <c:v>0.33093645753185663</c:v>
                </c:pt>
                <c:pt idx="52">
                  <c:v>0.29794007422217328</c:v>
                </c:pt>
                <c:pt idx="53">
                  <c:v>0.26720932555452082</c:v>
                </c:pt>
                <c:pt idx="54">
                  <c:v>0.23865121854119131</c:v>
                </c:pt>
                <c:pt idx="55">
                  <c:v>0.21217168252901097</c:v>
                </c:pt>
                <c:pt idx="56">
                  <c:v>0.18767689916780417</c:v>
                </c:pt>
                <c:pt idx="57">
                  <c:v>0.16507443701171132</c:v>
                </c:pt>
                <c:pt idx="58">
                  <c:v>0.14427420624106313</c:v>
                </c:pt>
                <c:pt idx="59">
                  <c:v>0.12518925022379751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0.26720932555452082</c:v>
                </c:pt>
                <c:pt idx="336">
                  <c:v>0.29794007422217139</c:v>
                </c:pt>
                <c:pt idx="337">
                  <c:v>0.33093645753185696</c:v>
                </c:pt>
                <c:pt idx="338">
                  <c:v>0.36628885201755512</c:v>
                </c:pt>
                <c:pt idx="339">
                  <c:v>0.40408325966557568</c:v>
                </c:pt>
                <c:pt idx="340">
                  <c:v>0.44439932404681637</c:v>
                </c:pt>
                <c:pt idx="341">
                  <c:v>0.4873081193774389</c:v>
                </c:pt>
                <c:pt idx="342">
                  <c:v>0.53286971760616686</c:v>
                </c:pt>
                <c:pt idx="343">
                  <c:v>0.581130546279784</c:v>
                </c:pt>
                <c:pt idx="344">
                  <c:v>0.63212055882855689</c:v>
                </c:pt>
                <c:pt idx="345">
                  <c:v>0.68585024895090663</c:v>
                </c:pt>
                <c:pt idx="346">
                  <c:v>0.74230755179459162</c:v>
                </c:pt>
                <c:pt idx="347">
                  <c:v>0.80145468637149464</c:v>
                </c:pt>
                <c:pt idx="348">
                  <c:v>0.86322500574993288</c:v>
                </c:pt>
                <c:pt idx="349">
                  <c:v>0.92751993358555818</c:v>
                </c:pt>
                <c:pt idx="350">
                  <c:v>0.99420607692729135</c:v>
                </c:pt>
                <c:pt idx="351">
                  <c:v>1.0631126153280883</c:v>
                </c:pt>
                <c:pt idx="352">
                  <c:v>1.1340290743950074</c:v>
                </c:pt>
                <c:pt idx="353">
                  <c:v>1.2067035972835465</c:v>
                </c:pt>
                <c:pt idx="354">
                  <c:v>1.2808418295286839</c:v>
                </c:pt>
                <c:pt idx="355">
                  <c:v>1.3561065303071913</c:v>
                </c:pt>
                <c:pt idx="356">
                  <c:v>1.4321180161329898</c:v>
                </c:pt>
                <c:pt idx="357">
                  <c:v>1.5084555306445284</c:v>
                </c:pt>
                <c:pt idx="358">
                  <c:v>1.5846596163012203</c:v>
                </c:pt>
                <c:pt idx="359">
                  <c:v>1.6602355404760303</c:v>
                </c:pt>
                <c:pt idx="360">
                  <c:v>1.7346577999260058</c:v>
                </c:pt>
                <c:pt idx="361">
                  <c:v>1.8073756945845836</c:v>
                </c:pt>
                <c:pt idx="362">
                  <c:v>1.877819925030551</c:v>
                </c:pt>
                <c:pt idx="363">
                  <c:v>1.9454101291551935</c:v>
                </c:pt>
                <c:pt idx="364">
                  <c:v>2.0095632340647245</c:v>
                </c:pt>
                <c:pt idx="365">
                  <c:v>2.069702460932116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0-40AF-B764-5463E49D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EXP_SIN_multiple_linear_shift!$F$4</c:f>
              <c:strCache>
                <c:ptCount val="1"/>
                <c:pt idx="0">
                  <c:v>F2(t)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EXP_SIN_multiple_linear_shift!$F$5:$F$16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1-44DD-B1BD-FD76E12B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EXP_SIN_multiple_linear_shift!$E$4</c:f>
              <c:strCache>
                <c:ptCount val="1"/>
                <c:pt idx="0">
                  <c:v>exp2(sin(t))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EXP_SIN_multiple_linear_shift!$E$5:$E$16</c:f>
              <c:numCache>
                <c:formatCode>General</c:formatCode>
                <c:ptCount val="12"/>
                <c:pt idx="0">
                  <c:v>6.2952869625593599E-2</c:v>
                </c:pt>
                <c:pt idx="1">
                  <c:v>1.7199416753776928</c:v>
                </c:pt>
                <c:pt idx="2">
                  <c:v>7.253720815694038</c:v>
                </c:pt>
                <c:pt idx="3">
                  <c:v>1.7199416753776902</c:v>
                </c:pt>
                <c:pt idx="4">
                  <c:v>6.2952869625593516E-2</c:v>
                </c:pt>
                <c:pt idx="5">
                  <c:v>6.2952869625593516E-2</c:v>
                </c:pt>
                <c:pt idx="6">
                  <c:v>1.7199416753776919</c:v>
                </c:pt>
                <c:pt idx="7">
                  <c:v>7.253720815694038</c:v>
                </c:pt>
                <c:pt idx="8">
                  <c:v>1.7199416753776924</c:v>
                </c:pt>
                <c:pt idx="9">
                  <c:v>6.2952869625593572E-2</c:v>
                </c:pt>
                <c:pt idx="10">
                  <c:v>6.2952869625593488E-2</c:v>
                </c:pt>
                <c:pt idx="11">
                  <c:v>1.719941675377691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7-4F11-BD64-6423E810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EXP_SIN_multiple_linear_shift!$H$4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EXP_SIN_multiple_linear_shift!$H$5:$H$16</c:f>
              <c:numCache>
                <c:formatCode>General</c:formatCode>
                <c:ptCount val="12"/>
                <c:pt idx="0">
                  <c:v>2.3504023872876028</c:v>
                </c:pt>
                <c:pt idx="1">
                  <c:v>0.23865121854119131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6.2952869625593516E-2</c:v>
                </c:pt>
                <c:pt idx="6">
                  <c:v>1.7199416753776919</c:v>
                </c:pt>
                <c:pt idx="7">
                  <c:v>7.253720815694038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0.23865121854119087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E-4617-9B10-5CFD54272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992"/>
        <c:axId val="650364912"/>
      </c:scatterChart>
      <c:valAx>
        <c:axId val="650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4912"/>
        <c:crosses val="autoZero"/>
        <c:crossBetween val="midCat"/>
      </c:valAx>
      <c:valAx>
        <c:axId val="650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EXP_SIN_multiple_linear_shift!$X$4</c:f>
              <c:strCache>
                <c:ptCount val="1"/>
                <c:pt idx="0">
                  <c:v>exp2(sin(t))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EXP_SIN_multiple_linear_shift!$X$5:$X$370</c:f>
              <c:numCache>
                <c:formatCode>General</c:formatCode>
                <c:ptCount val="366"/>
                <c:pt idx="0">
                  <c:v>2.3290522100467559</c:v>
                </c:pt>
                <c:pt idx="1">
                  <c:v>2.3026780551282382</c:v>
                </c:pt>
                <c:pt idx="2">
                  <c:v>2.2663301224297223</c:v>
                </c:pt>
                <c:pt idx="3">
                  <c:v>2.2205635061614237</c:v>
                </c:pt>
                <c:pt idx="4">
                  <c:v>2.1660633011843538</c:v>
                </c:pt>
                <c:pt idx="5">
                  <c:v>2.10362500432243</c:v>
                </c:pt>
                <c:pt idx="6">
                  <c:v>2.0341324640974063</c:v>
                </c:pt>
                <c:pt idx="7">
                  <c:v>1.958534324515302</c:v>
                </c:pt>
                <c:pt idx="8">
                  <c:v>1.877819925030547</c:v>
                </c:pt>
                <c:pt idx="9">
                  <c:v>1.7929955815501026</c:v>
                </c:pt>
                <c:pt idx="10">
                  <c:v>1.7050620885483521</c:v>
                </c:pt>
                <c:pt idx="11">
                  <c:v>1.6149941592805925</c:v>
                </c:pt>
                <c:pt idx="12">
                  <c:v>1.5237223709086527</c:v>
                </c:pt>
                <c:pt idx="13">
                  <c:v>1.4321180161329905</c:v>
                </c:pt>
                <c:pt idx="14">
                  <c:v>1.3409810944744516</c:v>
                </c:pt>
                <c:pt idx="15">
                  <c:v>1.2510315153159692</c:v>
                </c:pt>
                <c:pt idx="16">
                  <c:v>1.1629034399812366</c:v>
                </c:pt>
                <c:pt idx="17">
                  <c:v>1.0771425679649762</c:v>
                </c:pt>
                <c:pt idx="18">
                  <c:v>0.99420607692729424</c:v>
                </c:pt>
                <c:pt idx="19">
                  <c:v>0.91446485880399009</c:v>
                </c:pt>
                <c:pt idx="20">
                  <c:v>0.83820765480795556</c:v>
                </c:pt>
                <c:pt idx="21">
                  <c:v>0.76564667791528618</c:v>
                </c:pt>
                <c:pt idx="22">
                  <c:v>0.69692431910244457</c:v>
                </c:pt>
                <c:pt idx="23">
                  <c:v>0.63212055882855733</c:v>
                </c:pt>
                <c:pt idx="24">
                  <c:v>0.57126074344133648</c:v>
                </c:pt>
                <c:pt idx="25">
                  <c:v>0.51432343281763693</c:v>
                </c:pt>
                <c:pt idx="26">
                  <c:v>0.46124807651247357</c:v>
                </c:pt>
                <c:pt idx="27">
                  <c:v>0.41194232745899306</c:v>
                </c:pt>
                <c:pt idx="28">
                  <c:v>0.36628885201755412</c:v>
                </c:pt>
                <c:pt idx="29">
                  <c:v>0.32415154083250952</c:v>
                </c:pt>
                <c:pt idx="30">
                  <c:v>0.28538106514347006</c:v>
                </c:pt>
                <c:pt idx="31">
                  <c:v>0.24981975716477989</c:v>
                </c:pt>
                <c:pt idx="32">
                  <c:v>0.21730582066856596</c:v>
                </c:pt>
                <c:pt idx="33">
                  <c:v>0.18767689916780395</c:v>
                </c:pt>
                <c:pt idx="34">
                  <c:v>0.16077304457573083</c:v>
                </c:pt>
                <c:pt idx="35">
                  <c:v>0.13643913958530884</c:v>
                </c:pt>
                <c:pt idx="36">
                  <c:v>0.11452683303503397</c:v>
                </c:pt>
                <c:pt idx="37">
                  <c:v>9.4896049999969811E-2</c:v>
                </c:pt>
                <c:pt idx="38">
                  <c:v>7.741613803657782E-2</c:v>
                </c:pt>
                <c:pt idx="39">
                  <c:v>6.1966708619029809E-2</c:v>
                </c:pt>
                <c:pt idx="40">
                  <c:v>4.8438228947713102E-2</c:v>
                </c:pt>
                <c:pt idx="41">
                  <c:v>3.6732414503441502E-2</c:v>
                </c:pt>
                <c:pt idx="42">
                  <c:v>2.6762467378671106E-2</c:v>
                </c:pt>
                <c:pt idx="43">
                  <c:v>1.8453199859104874E-2</c:v>
                </c:pt>
                <c:pt idx="44">
                  <c:v>1.1741077187364279E-2</c:v>
                </c:pt>
                <c:pt idx="45">
                  <c:v>6.5742080705597505E-3</c:v>
                </c:pt>
                <c:pt idx="46">
                  <c:v>2.9123063866768883E-3</c:v>
                </c:pt>
                <c:pt idx="47">
                  <c:v>7.266427390333341E-4</c:v>
                </c:pt>
                <c:pt idx="48">
                  <c:v>0</c:v>
                </c:pt>
                <c:pt idx="49">
                  <c:v>7.266427390333341E-4</c:v>
                </c:pt>
                <c:pt idx="50">
                  <c:v>2.9123063866769439E-3</c:v>
                </c:pt>
                <c:pt idx="51">
                  <c:v>6.5742080705597505E-3</c:v>
                </c:pt>
                <c:pt idx="52">
                  <c:v>1.1741077187364279E-2</c:v>
                </c:pt>
                <c:pt idx="53">
                  <c:v>1.8453199859105041E-2</c:v>
                </c:pt>
                <c:pt idx="54">
                  <c:v>2.6762467378671329E-2</c:v>
                </c:pt>
                <c:pt idx="55">
                  <c:v>3.6732414503441446E-2</c:v>
                </c:pt>
                <c:pt idx="56">
                  <c:v>4.8438228947712991E-2</c:v>
                </c:pt>
                <c:pt idx="57">
                  <c:v>6.1966708619029753E-2</c:v>
                </c:pt>
                <c:pt idx="58">
                  <c:v>7.7416138036577764E-2</c:v>
                </c:pt>
                <c:pt idx="59">
                  <c:v>9.4896049999969756E-2</c:v>
                </c:pt>
                <c:pt idx="60">
                  <c:v>0.11452683303503386</c:v>
                </c:pt>
                <c:pt idx="61">
                  <c:v>0.13643913958530873</c:v>
                </c:pt>
                <c:pt idx="62">
                  <c:v>0.16077304457573083</c:v>
                </c:pt>
                <c:pt idx="63">
                  <c:v>0.18767689916780428</c:v>
                </c:pt>
                <c:pt idx="64">
                  <c:v>0.21730582066856674</c:v>
                </c:pt>
                <c:pt idx="65">
                  <c:v>0.24981975716477978</c:v>
                </c:pt>
                <c:pt idx="66">
                  <c:v>0.28538106514346984</c:v>
                </c:pt>
                <c:pt idx="67">
                  <c:v>0.32415154083250941</c:v>
                </c:pt>
                <c:pt idx="68">
                  <c:v>0.36628885201755457</c:v>
                </c:pt>
                <c:pt idx="69">
                  <c:v>0.41194232745899351</c:v>
                </c:pt>
                <c:pt idx="70">
                  <c:v>0.46124807651247335</c:v>
                </c:pt>
                <c:pt idx="71">
                  <c:v>0.51432343281763671</c:v>
                </c:pt>
                <c:pt idx="72">
                  <c:v>0.57126074344133715</c:v>
                </c:pt>
                <c:pt idx="73">
                  <c:v>0.63212055882855789</c:v>
                </c:pt>
                <c:pt idx="74">
                  <c:v>0.69692431910244523</c:v>
                </c:pt>
                <c:pt idx="75">
                  <c:v>0.76564667791528795</c:v>
                </c:pt>
                <c:pt idx="76">
                  <c:v>0.83820765480795534</c:v>
                </c:pt>
                <c:pt idx="77">
                  <c:v>0.91446485880399075</c:v>
                </c:pt>
                <c:pt idx="78">
                  <c:v>0.9942060769272949</c:v>
                </c:pt>
                <c:pt idx="79">
                  <c:v>1.0771425679649771</c:v>
                </c:pt>
                <c:pt idx="80">
                  <c:v>1.1629034399812386</c:v>
                </c:pt>
                <c:pt idx="81">
                  <c:v>1.2510315153159701</c:v>
                </c:pt>
                <c:pt idx="82">
                  <c:v>1.3409810944744525</c:v>
                </c:pt>
                <c:pt idx="83">
                  <c:v>1.4321180161329914</c:v>
                </c:pt>
                <c:pt idx="84">
                  <c:v>1.5237223709086536</c:v>
                </c:pt>
                <c:pt idx="85">
                  <c:v>1.6149941592805948</c:v>
                </c:pt>
                <c:pt idx="86">
                  <c:v>1.7050620885483552</c:v>
                </c:pt>
                <c:pt idx="87">
                  <c:v>1.7929955815501062</c:v>
                </c:pt>
                <c:pt idx="88">
                  <c:v>1.8778199250305501</c:v>
                </c:pt>
                <c:pt idx="89">
                  <c:v>1.9585343245153002</c:v>
                </c:pt>
                <c:pt idx="90">
                  <c:v>2.034132464097405</c:v>
                </c:pt>
                <c:pt idx="91">
                  <c:v>2.1036250043224305</c:v>
                </c:pt>
                <c:pt idx="92">
                  <c:v>2.1660633011843542</c:v>
                </c:pt>
                <c:pt idx="93">
                  <c:v>2.2205635061614246</c:v>
                </c:pt>
                <c:pt idx="94">
                  <c:v>2.2663301224297223</c:v>
                </c:pt>
                <c:pt idx="95">
                  <c:v>2.3026780551282386</c:v>
                </c:pt>
                <c:pt idx="96">
                  <c:v>2.3290522100467563</c:v>
                </c:pt>
                <c:pt idx="97">
                  <c:v>2.3450437677761142</c:v>
                </c:pt>
                <c:pt idx="98">
                  <c:v>2.3504023872876028</c:v>
                </c:pt>
                <c:pt idx="99">
                  <c:v>2.3450437677761142</c:v>
                </c:pt>
                <c:pt idx="100">
                  <c:v>2.3290522100467559</c:v>
                </c:pt>
                <c:pt idx="101">
                  <c:v>2.3026780551282386</c:v>
                </c:pt>
                <c:pt idx="102">
                  <c:v>2.2663301224297228</c:v>
                </c:pt>
                <c:pt idx="103">
                  <c:v>2.2205635061614242</c:v>
                </c:pt>
                <c:pt idx="104">
                  <c:v>2.1660633011843542</c:v>
                </c:pt>
                <c:pt idx="105">
                  <c:v>2.1036250043224305</c:v>
                </c:pt>
                <c:pt idx="106">
                  <c:v>2.0341324640974054</c:v>
                </c:pt>
                <c:pt idx="107">
                  <c:v>1.9585343245153011</c:v>
                </c:pt>
                <c:pt idx="108">
                  <c:v>1.8778199250305496</c:v>
                </c:pt>
                <c:pt idx="109">
                  <c:v>1.7929955815501057</c:v>
                </c:pt>
                <c:pt idx="110">
                  <c:v>1.7050620885483538</c:v>
                </c:pt>
                <c:pt idx="111">
                  <c:v>1.6149941592805936</c:v>
                </c:pt>
                <c:pt idx="112">
                  <c:v>1.5237223709086536</c:v>
                </c:pt>
                <c:pt idx="113">
                  <c:v>1.4321180161329903</c:v>
                </c:pt>
                <c:pt idx="114">
                  <c:v>1.3409810944744514</c:v>
                </c:pt>
                <c:pt idx="115">
                  <c:v>1.251031515315969</c:v>
                </c:pt>
                <c:pt idx="116">
                  <c:v>1.1629034399812375</c:v>
                </c:pt>
                <c:pt idx="117">
                  <c:v>1.0771425679649773</c:v>
                </c:pt>
                <c:pt idx="118">
                  <c:v>0.99420607692729446</c:v>
                </c:pt>
                <c:pt idx="119">
                  <c:v>0.91446485880398987</c:v>
                </c:pt>
                <c:pt idx="120">
                  <c:v>0.83820765480795534</c:v>
                </c:pt>
                <c:pt idx="121">
                  <c:v>0.76564667791528751</c:v>
                </c:pt>
                <c:pt idx="122">
                  <c:v>0.69692431910244523</c:v>
                </c:pt>
                <c:pt idx="123">
                  <c:v>0.63212055882855755</c:v>
                </c:pt>
                <c:pt idx="124">
                  <c:v>0.57126074344133637</c:v>
                </c:pt>
                <c:pt idx="125">
                  <c:v>0.51432343281763637</c:v>
                </c:pt>
                <c:pt idx="126">
                  <c:v>0.46124807651247302</c:v>
                </c:pt>
                <c:pt idx="127">
                  <c:v>0.41194232745899328</c:v>
                </c:pt>
                <c:pt idx="128">
                  <c:v>0.36628885201755434</c:v>
                </c:pt>
                <c:pt idx="129">
                  <c:v>0.32415154083250941</c:v>
                </c:pt>
                <c:pt idx="130">
                  <c:v>0.28538106514346961</c:v>
                </c:pt>
                <c:pt idx="131">
                  <c:v>0.24981975716477955</c:v>
                </c:pt>
                <c:pt idx="132">
                  <c:v>0.21730582066856619</c:v>
                </c:pt>
                <c:pt idx="133">
                  <c:v>0.18767689916780406</c:v>
                </c:pt>
                <c:pt idx="134">
                  <c:v>0.16077304457573083</c:v>
                </c:pt>
                <c:pt idx="135">
                  <c:v>0.13643913958530862</c:v>
                </c:pt>
                <c:pt idx="136">
                  <c:v>0.11452683303503375</c:v>
                </c:pt>
                <c:pt idx="137">
                  <c:v>9.4896049999969534E-2</c:v>
                </c:pt>
                <c:pt idx="138">
                  <c:v>7.7416138036577875E-2</c:v>
                </c:pt>
                <c:pt idx="139">
                  <c:v>6.1966708619029864E-2</c:v>
                </c:pt>
                <c:pt idx="140">
                  <c:v>4.8438228947713047E-2</c:v>
                </c:pt>
                <c:pt idx="141">
                  <c:v>3.6732414503441391E-2</c:v>
                </c:pt>
                <c:pt idx="142">
                  <c:v>2.6762467378671162E-2</c:v>
                </c:pt>
                <c:pt idx="143">
                  <c:v>1.8453199859104874E-2</c:v>
                </c:pt>
                <c:pt idx="144">
                  <c:v>1.1741077187364279E-2</c:v>
                </c:pt>
                <c:pt idx="145">
                  <c:v>6.5742080705597505E-3</c:v>
                </c:pt>
                <c:pt idx="146">
                  <c:v>2.9123063866768883E-3</c:v>
                </c:pt>
                <c:pt idx="147">
                  <c:v>7.266427390333341E-4</c:v>
                </c:pt>
                <c:pt idx="148">
                  <c:v>0</c:v>
                </c:pt>
                <c:pt idx="149">
                  <c:v>7.266427390333341E-4</c:v>
                </c:pt>
                <c:pt idx="150">
                  <c:v>2.9123063866769439E-3</c:v>
                </c:pt>
                <c:pt idx="151">
                  <c:v>6.5742080705597505E-3</c:v>
                </c:pt>
                <c:pt idx="152">
                  <c:v>1.1741077187364279E-2</c:v>
                </c:pt>
                <c:pt idx="153">
                  <c:v>1.8453199859104874E-2</c:v>
                </c:pt>
                <c:pt idx="154">
                  <c:v>2.6762467378671217E-2</c:v>
                </c:pt>
                <c:pt idx="155">
                  <c:v>3.6732414503441335E-2</c:v>
                </c:pt>
                <c:pt idx="156">
                  <c:v>4.8438228947712936E-2</c:v>
                </c:pt>
                <c:pt idx="157">
                  <c:v>6.1966708619029809E-2</c:v>
                </c:pt>
                <c:pt idx="158">
                  <c:v>7.7416138036577931E-2</c:v>
                </c:pt>
                <c:pt idx="159">
                  <c:v>9.4896049999969534E-2</c:v>
                </c:pt>
                <c:pt idx="160">
                  <c:v>0.11452683303503369</c:v>
                </c:pt>
                <c:pt idx="161">
                  <c:v>0.13643913958530873</c:v>
                </c:pt>
                <c:pt idx="162">
                  <c:v>0.16077304457573094</c:v>
                </c:pt>
                <c:pt idx="163">
                  <c:v>0.18767689916780417</c:v>
                </c:pt>
                <c:pt idx="164">
                  <c:v>0.2173058206685663</c:v>
                </c:pt>
                <c:pt idx="165">
                  <c:v>0.24981975716477944</c:v>
                </c:pt>
                <c:pt idx="166">
                  <c:v>0.28538106514346984</c:v>
                </c:pt>
                <c:pt idx="167">
                  <c:v>0.32415154083250952</c:v>
                </c:pt>
                <c:pt idx="168">
                  <c:v>0.36628885201755434</c:v>
                </c:pt>
                <c:pt idx="169">
                  <c:v>0.41194232745899362</c:v>
                </c:pt>
                <c:pt idx="170">
                  <c:v>0.46124807651247302</c:v>
                </c:pt>
                <c:pt idx="171">
                  <c:v>0.51432343281763659</c:v>
                </c:pt>
                <c:pt idx="172">
                  <c:v>0.57126074344133659</c:v>
                </c:pt>
                <c:pt idx="173">
                  <c:v>0.63212055882855767</c:v>
                </c:pt>
                <c:pt idx="174">
                  <c:v>0.69692431910244523</c:v>
                </c:pt>
                <c:pt idx="175">
                  <c:v>0.76564667791528751</c:v>
                </c:pt>
                <c:pt idx="176">
                  <c:v>0.83820765480795512</c:v>
                </c:pt>
                <c:pt idx="177">
                  <c:v>0.91446485880399009</c:v>
                </c:pt>
                <c:pt idx="178">
                  <c:v>0.99420607692729468</c:v>
                </c:pt>
                <c:pt idx="179">
                  <c:v>1.0771425679649773</c:v>
                </c:pt>
                <c:pt idx="180">
                  <c:v>1.1629034399812381</c:v>
                </c:pt>
                <c:pt idx="181">
                  <c:v>1.2510315153159688</c:v>
                </c:pt>
                <c:pt idx="182">
                  <c:v>1.3409810944744518</c:v>
                </c:pt>
                <c:pt idx="183">
                  <c:v>1.4321180161329909</c:v>
                </c:pt>
                <c:pt idx="184">
                  <c:v>1.5237223709086536</c:v>
                </c:pt>
                <c:pt idx="185">
                  <c:v>1.6149941592805941</c:v>
                </c:pt>
                <c:pt idx="186">
                  <c:v>1.7050620885483538</c:v>
                </c:pt>
                <c:pt idx="187">
                  <c:v>1.7929955815501053</c:v>
                </c:pt>
                <c:pt idx="188">
                  <c:v>1.8778199250305496</c:v>
                </c:pt>
                <c:pt idx="189">
                  <c:v>1.9585343245153006</c:v>
                </c:pt>
                <c:pt idx="190">
                  <c:v>2.0341324640974059</c:v>
                </c:pt>
                <c:pt idx="191">
                  <c:v>2.1036250043224296</c:v>
                </c:pt>
                <c:pt idx="192">
                  <c:v>2.1660633011843538</c:v>
                </c:pt>
                <c:pt idx="193">
                  <c:v>2.2205635061614242</c:v>
                </c:pt>
                <c:pt idx="194">
                  <c:v>2.2663301224297223</c:v>
                </c:pt>
                <c:pt idx="195">
                  <c:v>2.3026780551282382</c:v>
                </c:pt>
                <c:pt idx="196">
                  <c:v>2.3290522100467559</c:v>
                </c:pt>
                <c:pt idx="197">
                  <c:v>2.3450437677761142</c:v>
                </c:pt>
                <c:pt idx="198">
                  <c:v>2.3504023872876028</c:v>
                </c:pt>
                <c:pt idx="199">
                  <c:v>2.3450437677761142</c:v>
                </c:pt>
                <c:pt idx="200">
                  <c:v>2.3290522100467563</c:v>
                </c:pt>
                <c:pt idx="201">
                  <c:v>2.3026780551282386</c:v>
                </c:pt>
                <c:pt idx="202">
                  <c:v>2.2663301224297223</c:v>
                </c:pt>
                <c:pt idx="203">
                  <c:v>2.2205635061614246</c:v>
                </c:pt>
                <c:pt idx="204">
                  <c:v>2.1660633011843542</c:v>
                </c:pt>
                <c:pt idx="205">
                  <c:v>2.1036250043224296</c:v>
                </c:pt>
                <c:pt idx="206">
                  <c:v>2.0341324640974054</c:v>
                </c:pt>
                <c:pt idx="207">
                  <c:v>1.9585343245153002</c:v>
                </c:pt>
                <c:pt idx="208">
                  <c:v>1.8778199250305496</c:v>
                </c:pt>
                <c:pt idx="209">
                  <c:v>1.7929955815501053</c:v>
                </c:pt>
                <c:pt idx="210">
                  <c:v>1.7050620885483538</c:v>
                </c:pt>
                <c:pt idx="211">
                  <c:v>1.6149941592805945</c:v>
                </c:pt>
                <c:pt idx="212">
                  <c:v>1.523722370908654</c:v>
                </c:pt>
                <c:pt idx="213">
                  <c:v>1.4321180161329912</c:v>
                </c:pt>
                <c:pt idx="214">
                  <c:v>1.3409810944744522</c:v>
                </c:pt>
                <c:pt idx="215">
                  <c:v>1.2510315153159688</c:v>
                </c:pt>
                <c:pt idx="216">
                  <c:v>1.1629034399812384</c:v>
                </c:pt>
                <c:pt idx="217">
                  <c:v>1.0771425679649775</c:v>
                </c:pt>
                <c:pt idx="218">
                  <c:v>0.99420607692729468</c:v>
                </c:pt>
                <c:pt idx="219">
                  <c:v>0.91446485880399053</c:v>
                </c:pt>
                <c:pt idx="220">
                  <c:v>0.83820765480795512</c:v>
                </c:pt>
                <c:pt idx="221">
                  <c:v>0.76564667791528773</c:v>
                </c:pt>
                <c:pt idx="222">
                  <c:v>0.69692431910244546</c:v>
                </c:pt>
                <c:pt idx="223">
                  <c:v>0.63212055882855789</c:v>
                </c:pt>
                <c:pt idx="224">
                  <c:v>0.57126074344133659</c:v>
                </c:pt>
                <c:pt idx="225">
                  <c:v>0.51432343281763659</c:v>
                </c:pt>
                <c:pt idx="226">
                  <c:v>0.4612480765124729</c:v>
                </c:pt>
                <c:pt idx="227">
                  <c:v>0.41194232745899384</c:v>
                </c:pt>
                <c:pt idx="228">
                  <c:v>0.36628885201755446</c:v>
                </c:pt>
                <c:pt idx="229">
                  <c:v>0.32415154083250952</c:v>
                </c:pt>
                <c:pt idx="230">
                  <c:v>0.28538106514347006</c:v>
                </c:pt>
                <c:pt idx="231">
                  <c:v>0.24981975716477944</c:v>
                </c:pt>
                <c:pt idx="232">
                  <c:v>0.21730582066856652</c:v>
                </c:pt>
                <c:pt idx="233">
                  <c:v>0.18767689916780439</c:v>
                </c:pt>
                <c:pt idx="234">
                  <c:v>0.16077304457573094</c:v>
                </c:pt>
                <c:pt idx="235">
                  <c:v>0.13643913958530884</c:v>
                </c:pt>
                <c:pt idx="236">
                  <c:v>0.11452683303503369</c:v>
                </c:pt>
                <c:pt idx="237">
                  <c:v>9.4896049999969478E-2</c:v>
                </c:pt>
                <c:pt idx="238">
                  <c:v>7.7416138036577931E-2</c:v>
                </c:pt>
                <c:pt idx="239">
                  <c:v>6.1966708619029698E-2</c:v>
                </c:pt>
                <c:pt idx="240">
                  <c:v>4.8438228947712991E-2</c:v>
                </c:pt>
                <c:pt idx="241">
                  <c:v>3.673241450344128E-2</c:v>
                </c:pt>
                <c:pt idx="242">
                  <c:v>2.6762467378671162E-2</c:v>
                </c:pt>
                <c:pt idx="243">
                  <c:v>1.8453199859104874E-2</c:v>
                </c:pt>
                <c:pt idx="244">
                  <c:v>1.1741077187364279E-2</c:v>
                </c:pt>
                <c:pt idx="245">
                  <c:v>6.5742080705597505E-3</c:v>
                </c:pt>
                <c:pt idx="246">
                  <c:v>2.9123063866769439E-3</c:v>
                </c:pt>
                <c:pt idx="247">
                  <c:v>7.266427390333341E-4</c:v>
                </c:pt>
                <c:pt idx="248">
                  <c:v>0</c:v>
                </c:pt>
                <c:pt idx="249">
                  <c:v>7.266427390333341E-4</c:v>
                </c:pt>
                <c:pt idx="250">
                  <c:v>2.9123063866768883E-3</c:v>
                </c:pt>
                <c:pt idx="251">
                  <c:v>6.5742080705597505E-3</c:v>
                </c:pt>
                <c:pt idx="252">
                  <c:v>1.1741077187364279E-2</c:v>
                </c:pt>
                <c:pt idx="253">
                  <c:v>1.8453199859104874E-2</c:v>
                </c:pt>
                <c:pt idx="254">
                  <c:v>2.6762467378671106E-2</c:v>
                </c:pt>
                <c:pt idx="255">
                  <c:v>3.6732414503441224E-2</c:v>
                </c:pt>
                <c:pt idx="256">
                  <c:v>4.8438228947713102E-2</c:v>
                </c:pt>
                <c:pt idx="257">
                  <c:v>6.1966708619029864E-2</c:v>
                </c:pt>
                <c:pt idx="258">
                  <c:v>7.7416138036577875E-2</c:v>
                </c:pt>
                <c:pt idx="259">
                  <c:v>9.4896049999969367E-2</c:v>
                </c:pt>
                <c:pt idx="260">
                  <c:v>0.11452683303503347</c:v>
                </c:pt>
                <c:pt idx="261">
                  <c:v>0.13643913958530851</c:v>
                </c:pt>
                <c:pt idx="262">
                  <c:v>0.16077304457573094</c:v>
                </c:pt>
                <c:pt idx="263">
                  <c:v>0.18767689916780395</c:v>
                </c:pt>
                <c:pt idx="264">
                  <c:v>0.21730582066856607</c:v>
                </c:pt>
                <c:pt idx="265">
                  <c:v>0.249819757164779</c:v>
                </c:pt>
                <c:pt idx="266">
                  <c:v>0.28538106514346961</c:v>
                </c:pt>
                <c:pt idx="267">
                  <c:v>0.32415154083250963</c:v>
                </c:pt>
                <c:pt idx="268">
                  <c:v>0.36628885201755423</c:v>
                </c:pt>
                <c:pt idx="269">
                  <c:v>0.41194232745899317</c:v>
                </c:pt>
                <c:pt idx="270">
                  <c:v>0.46124807651247302</c:v>
                </c:pt>
                <c:pt idx="271">
                  <c:v>0.51432343281763626</c:v>
                </c:pt>
                <c:pt idx="272">
                  <c:v>0.57126074344133659</c:v>
                </c:pt>
                <c:pt idx="273">
                  <c:v>0.63212055882855744</c:v>
                </c:pt>
                <c:pt idx="274">
                  <c:v>0.69692431910244479</c:v>
                </c:pt>
                <c:pt idx="275">
                  <c:v>0.76564667791528729</c:v>
                </c:pt>
                <c:pt idx="276">
                  <c:v>0.83820765480795467</c:v>
                </c:pt>
                <c:pt idx="277">
                  <c:v>0.91446485880399009</c:v>
                </c:pt>
                <c:pt idx="278">
                  <c:v>0.99420607692729424</c:v>
                </c:pt>
                <c:pt idx="279">
                  <c:v>1.0771425679649778</c:v>
                </c:pt>
                <c:pt idx="280">
                  <c:v>1.1629034399812379</c:v>
                </c:pt>
                <c:pt idx="281">
                  <c:v>1.2510315153159681</c:v>
                </c:pt>
                <c:pt idx="282">
                  <c:v>1.3409810944744507</c:v>
                </c:pt>
                <c:pt idx="283">
                  <c:v>1.4321180161329907</c:v>
                </c:pt>
                <c:pt idx="284">
                  <c:v>1.523722370908654</c:v>
                </c:pt>
                <c:pt idx="285">
                  <c:v>1.6149941592805941</c:v>
                </c:pt>
                <c:pt idx="286">
                  <c:v>1.7050620885483534</c:v>
                </c:pt>
                <c:pt idx="287">
                  <c:v>1.7929955815501044</c:v>
                </c:pt>
                <c:pt idx="288">
                  <c:v>1.8778199250305505</c:v>
                </c:pt>
                <c:pt idx="289">
                  <c:v>1.9585343245153006</c:v>
                </c:pt>
                <c:pt idx="290">
                  <c:v>2.0341324640974054</c:v>
                </c:pt>
                <c:pt idx="291">
                  <c:v>2.1036250043224292</c:v>
                </c:pt>
                <c:pt idx="292">
                  <c:v>2.1660633011843533</c:v>
                </c:pt>
                <c:pt idx="293">
                  <c:v>2.2205635061614233</c:v>
                </c:pt>
                <c:pt idx="294">
                  <c:v>2.2663301224297228</c:v>
                </c:pt>
                <c:pt idx="295">
                  <c:v>2.3026780551282382</c:v>
                </c:pt>
                <c:pt idx="296">
                  <c:v>2.3290522100467559</c:v>
                </c:pt>
                <c:pt idx="297">
                  <c:v>2.3450437677761142</c:v>
                </c:pt>
                <c:pt idx="298">
                  <c:v>2.3504023872876028</c:v>
                </c:pt>
                <c:pt idx="299">
                  <c:v>2.3450437677761142</c:v>
                </c:pt>
                <c:pt idx="300">
                  <c:v>2.3290522100467563</c:v>
                </c:pt>
                <c:pt idx="301">
                  <c:v>2.3026780551282382</c:v>
                </c:pt>
                <c:pt idx="302">
                  <c:v>2.2663301224297223</c:v>
                </c:pt>
                <c:pt idx="303">
                  <c:v>2.2205635061614246</c:v>
                </c:pt>
                <c:pt idx="304">
                  <c:v>2.1660633011843546</c:v>
                </c:pt>
                <c:pt idx="305">
                  <c:v>2.1036250043224292</c:v>
                </c:pt>
                <c:pt idx="306">
                  <c:v>2.034132464097405</c:v>
                </c:pt>
                <c:pt idx="307">
                  <c:v>1.9585343245153006</c:v>
                </c:pt>
                <c:pt idx="308">
                  <c:v>1.8778199250305501</c:v>
                </c:pt>
                <c:pt idx="309">
                  <c:v>1.792995581550104</c:v>
                </c:pt>
                <c:pt idx="310">
                  <c:v>1.7050620885483529</c:v>
                </c:pt>
                <c:pt idx="311">
                  <c:v>1.6149941592805936</c:v>
                </c:pt>
                <c:pt idx="312">
                  <c:v>1.5237223709086538</c:v>
                </c:pt>
                <c:pt idx="313">
                  <c:v>1.4321180161329914</c:v>
                </c:pt>
                <c:pt idx="314">
                  <c:v>1.3409810944744527</c:v>
                </c:pt>
                <c:pt idx="315">
                  <c:v>1.2510315153159677</c:v>
                </c:pt>
                <c:pt idx="316">
                  <c:v>1.1629034399812377</c:v>
                </c:pt>
                <c:pt idx="317">
                  <c:v>1.0771425679649773</c:v>
                </c:pt>
                <c:pt idx="318">
                  <c:v>0.99420607692729512</c:v>
                </c:pt>
                <c:pt idx="319">
                  <c:v>0.91446485880399098</c:v>
                </c:pt>
                <c:pt idx="320">
                  <c:v>0.83820765480795423</c:v>
                </c:pt>
                <c:pt idx="321">
                  <c:v>0.76564667791528707</c:v>
                </c:pt>
                <c:pt idx="322">
                  <c:v>0.69692431910244546</c:v>
                </c:pt>
                <c:pt idx="323">
                  <c:v>0.63212055882855811</c:v>
                </c:pt>
                <c:pt idx="324">
                  <c:v>0.57126074344133726</c:v>
                </c:pt>
                <c:pt idx="325">
                  <c:v>0.51432343281763759</c:v>
                </c:pt>
                <c:pt idx="326">
                  <c:v>0.46124807651247268</c:v>
                </c:pt>
                <c:pt idx="327">
                  <c:v>0.41194232745899362</c:v>
                </c:pt>
                <c:pt idx="328">
                  <c:v>0.36628885201755468</c:v>
                </c:pt>
                <c:pt idx="329">
                  <c:v>0.32415154083251008</c:v>
                </c:pt>
                <c:pt idx="330">
                  <c:v>0.2853810651434705</c:v>
                </c:pt>
                <c:pt idx="331">
                  <c:v>0.24981975716477933</c:v>
                </c:pt>
                <c:pt idx="332">
                  <c:v>0.21730582066856641</c:v>
                </c:pt>
                <c:pt idx="333">
                  <c:v>0.18767689916780428</c:v>
                </c:pt>
                <c:pt idx="334">
                  <c:v>0.16077304457573116</c:v>
                </c:pt>
                <c:pt idx="335">
                  <c:v>0.13643913958530907</c:v>
                </c:pt>
                <c:pt idx="336">
                  <c:v>0.11452683303503419</c:v>
                </c:pt>
                <c:pt idx="337">
                  <c:v>9.4896049999970089E-2</c:v>
                </c:pt>
                <c:pt idx="338">
                  <c:v>7.7416138036578486E-2</c:v>
                </c:pt>
                <c:pt idx="339">
                  <c:v>6.1966708619029587E-2</c:v>
                </c:pt>
                <c:pt idx="340">
                  <c:v>4.8438228947712825E-2</c:v>
                </c:pt>
                <c:pt idx="341">
                  <c:v>3.673241450344128E-2</c:v>
                </c:pt>
                <c:pt idx="342">
                  <c:v>2.6762467378671217E-2</c:v>
                </c:pt>
                <c:pt idx="343">
                  <c:v>1.845319985910493E-2</c:v>
                </c:pt>
                <c:pt idx="344">
                  <c:v>1.1741077187364335E-2</c:v>
                </c:pt>
                <c:pt idx="345">
                  <c:v>6.574208070559806E-3</c:v>
                </c:pt>
                <c:pt idx="346">
                  <c:v>2.9123063866769994E-3</c:v>
                </c:pt>
                <c:pt idx="347">
                  <c:v>7.2664273903338961E-4</c:v>
                </c:pt>
                <c:pt idx="348">
                  <c:v>0</c:v>
                </c:pt>
                <c:pt idx="349">
                  <c:v>7.266427390333341E-4</c:v>
                </c:pt>
                <c:pt idx="350">
                  <c:v>2.9123063866769439E-3</c:v>
                </c:pt>
                <c:pt idx="351">
                  <c:v>6.5742080705597505E-3</c:v>
                </c:pt>
                <c:pt idx="352">
                  <c:v>1.1741077187364279E-2</c:v>
                </c:pt>
                <c:pt idx="353">
                  <c:v>1.8453199859104819E-2</c:v>
                </c:pt>
                <c:pt idx="354">
                  <c:v>2.6762467378671106E-2</c:v>
                </c:pt>
                <c:pt idx="355">
                  <c:v>3.6732414503441169E-2</c:v>
                </c:pt>
                <c:pt idx="356">
                  <c:v>4.8438228947712658E-2</c:v>
                </c:pt>
                <c:pt idx="357">
                  <c:v>6.1966708619029365E-2</c:v>
                </c:pt>
                <c:pt idx="358">
                  <c:v>7.741613803657782E-2</c:v>
                </c:pt>
                <c:pt idx="359">
                  <c:v>9.4896049999969312E-2</c:v>
                </c:pt>
                <c:pt idx="360">
                  <c:v>0.11452683303503391</c:v>
                </c:pt>
                <c:pt idx="361">
                  <c:v>0.13643913958530873</c:v>
                </c:pt>
                <c:pt idx="362">
                  <c:v>0.16077304457573083</c:v>
                </c:pt>
                <c:pt idx="363">
                  <c:v>0.18767689916780395</c:v>
                </c:pt>
                <c:pt idx="364">
                  <c:v>0.21730582066856596</c:v>
                </c:pt>
                <c:pt idx="365">
                  <c:v>0.24981975716477889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E-46F3-A7EB-E38E7F916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EXP_SIN_multiple_linear_shift!$AA$4</c:f>
              <c:strCache>
                <c:ptCount val="1"/>
                <c:pt idx="0">
                  <c:v>Ws(t)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EXP_SIN_multiple_linear_shift!$AA$5:$AA$370</c:f>
              <c:numCache>
                <c:formatCode>General</c:formatCode>
                <c:ptCount val="366"/>
                <c:pt idx="0">
                  <c:v>1.7346577999260053</c:v>
                </c:pt>
                <c:pt idx="1">
                  <c:v>1.8073756945845876</c:v>
                </c:pt>
                <c:pt idx="2">
                  <c:v>1.8778199250305496</c:v>
                </c:pt>
                <c:pt idx="3">
                  <c:v>1.9454101291551957</c:v>
                </c:pt>
                <c:pt idx="4">
                  <c:v>2.0095632340647223</c:v>
                </c:pt>
                <c:pt idx="5">
                  <c:v>2.0697024609321177</c:v>
                </c:pt>
                <c:pt idx="6">
                  <c:v>2.1252667852980753</c:v>
                </c:pt>
                <c:pt idx="7">
                  <c:v>2.175720625181127</c:v>
                </c:pt>
                <c:pt idx="8">
                  <c:v>2.2205635061614242</c:v>
                </c:pt>
                <c:pt idx="9">
                  <c:v>2.2593394379899969</c:v>
                </c:pt>
                <c:pt idx="10">
                  <c:v>2.2916457325342292</c:v>
                </c:pt>
                <c:pt idx="11">
                  <c:v>2.3171409988294802</c:v>
                </c:pt>
                <c:pt idx="12">
                  <c:v>2.3355520679520478</c:v>
                </c:pt>
                <c:pt idx="13">
                  <c:v>2.3466796280531663</c:v>
                </c:pt>
                <c:pt idx="14">
                  <c:v>2.3504023872876028</c:v>
                </c:pt>
                <c:pt idx="15">
                  <c:v>2.3466796280531663</c:v>
                </c:pt>
                <c:pt idx="16">
                  <c:v>2.3355520679520483</c:v>
                </c:pt>
                <c:pt idx="17">
                  <c:v>2.3171409988294802</c:v>
                </c:pt>
                <c:pt idx="18">
                  <c:v>2.2916457325342292</c:v>
                </c:pt>
                <c:pt idx="19">
                  <c:v>2.2593394379899969</c:v>
                </c:pt>
                <c:pt idx="20">
                  <c:v>2.2205635061614246</c:v>
                </c:pt>
                <c:pt idx="21">
                  <c:v>2.175720625181127</c:v>
                </c:pt>
                <c:pt idx="22">
                  <c:v>2.1252667852980758</c:v>
                </c:pt>
                <c:pt idx="23">
                  <c:v>2.0697024609321177</c:v>
                </c:pt>
                <c:pt idx="24">
                  <c:v>2.0095632340647227</c:v>
                </c:pt>
                <c:pt idx="25">
                  <c:v>1.9454101291551966</c:v>
                </c:pt>
                <c:pt idx="26">
                  <c:v>1.8778199250305496</c:v>
                </c:pt>
                <c:pt idx="27">
                  <c:v>1.8073756945845876</c:v>
                </c:pt>
                <c:pt idx="28">
                  <c:v>1.7346577999260058</c:v>
                </c:pt>
                <c:pt idx="29">
                  <c:v>1.6602355404760303</c:v>
                </c:pt>
                <c:pt idx="30">
                  <c:v>1.5846596163012208</c:v>
                </c:pt>
                <c:pt idx="31">
                  <c:v>1.5084555306445291</c:v>
                </c:pt>
                <c:pt idx="32">
                  <c:v>1.4321180161329912</c:v>
                </c:pt>
                <c:pt idx="33">
                  <c:v>1.3561065303071931</c:v>
                </c:pt>
                <c:pt idx="34">
                  <c:v>1.2808418295286856</c:v>
                </c:pt>
                <c:pt idx="35">
                  <c:v>1.2067035972835489</c:v>
                </c:pt>
                <c:pt idx="36">
                  <c:v>1.1340290743950099</c:v>
                </c:pt>
                <c:pt idx="37">
                  <c:v>1.0631126153280865</c:v>
                </c:pt>
                <c:pt idx="38">
                  <c:v>0.99420607692729468</c:v>
                </c:pt>
                <c:pt idx="39">
                  <c:v>0.92751993358555684</c:v>
                </c:pt>
                <c:pt idx="40">
                  <c:v>0.86322500574993244</c:v>
                </c:pt>
                <c:pt idx="41">
                  <c:v>0.80145468637149464</c:v>
                </c:pt>
                <c:pt idx="42">
                  <c:v>0.7423075517945914</c:v>
                </c:pt>
                <c:pt idx="43">
                  <c:v>0.68585024895091085</c:v>
                </c:pt>
                <c:pt idx="44">
                  <c:v>0.63212055882855833</c:v>
                </c:pt>
                <c:pt idx="45">
                  <c:v>0.58113054627978522</c:v>
                </c:pt>
                <c:pt idx="46">
                  <c:v>0.53286971760616841</c:v>
                </c:pt>
                <c:pt idx="47">
                  <c:v>0.48730811937744034</c:v>
                </c:pt>
                <c:pt idx="48">
                  <c:v>0.44439932404681526</c:v>
                </c:pt>
                <c:pt idx="49">
                  <c:v>0.40408325966557768</c:v>
                </c:pt>
                <c:pt idx="50">
                  <c:v>0.36628885201755446</c:v>
                </c:pt>
                <c:pt idx="51">
                  <c:v>0.33093645753185663</c:v>
                </c:pt>
                <c:pt idx="52">
                  <c:v>0.29794007422217328</c:v>
                </c:pt>
                <c:pt idx="53">
                  <c:v>0.26720932555452082</c:v>
                </c:pt>
                <c:pt idx="54">
                  <c:v>0.23865121854119131</c:v>
                </c:pt>
                <c:pt idx="55">
                  <c:v>0.21217168252901097</c:v>
                </c:pt>
                <c:pt idx="56">
                  <c:v>0.18767689916780417</c:v>
                </c:pt>
                <c:pt idx="57">
                  <c:v>0.16507443701171132</c:v>
                </c:pt>
                <c:pt idx="58">
                  <c:v>0.14427420624106313</c:v>
                </c:pt>
                <c:pt idx="59">
                  <c:v>0.12518925022379751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1.1741077187364279E-2</c:v>
                </c:pt>
                <c:pt idx="153">
                  <c:v>1.8453199859104874E-2</c:v>
                </c:pt>
                <c:pt idx="154">
                  <c:v>2.6762467378671217E-2</c:v>
                </c:pt>
                <c:pt idx="155">
                  <c:v>3.6732414503441335E-2</c:v>
                </c:pt>
                <c:pt idx="156">
                  <c:v>4.8438228947712936E-2</c:v>
                </c:pt>
                <c:pt idx="157">
                  <c:v>6.1966708619029809E-2</c:v>
                </c:pt>
                <c:pt idx="158">
                  <c:v>7.7416138036577931E-2</c:v>
                </c:pt>
                <c:pt idx="159">
                  <c:v>9.4896049999969534E-2</c:v>
                </c:pt>
                <c:pt idx="160">
                  <c:v>0.11452683303503369</c:v>
                </c:pt>
                <c:pt idx="161">
                  <c:v>0.13643913958530873</c:v>
                </c:pt>
                <c:pt idx="162">
                  <c:v>0.16077304457573094</c:v>
                </c:pt>
                <c:pt idx="163">
                  <c:v>0.18767689916780417</c:v>
                </c:pt>
                <c:pt idx="164">
                  <c:v>0.2173058206685663</c:v>
                </c:pt>
                <c:pt idx="165">
                  <c:v>0.24981975716477944</c:v>
                </c:pt>
                <c:pt idx="166">
                  <c:v>0.28538106514346984</c:v>
                </c:pt>
                <c:pt idx="167">
                  <c:v>0.32415154083250952</c:v>
                </c:pt>
                <c:pt idx="168">
                  <c:v>0.36628885201755434</c:v>
                </c:pt>
                <c:pt idx="169">
                  <c:v>0.41194232745899362</c:v>
                </c:pt>
                <c:pt idx="170">
                  <c:v>0.46124807651247302</c:v>
                </c:pt>
                <c:pt idx="171">
                  <c:v>0.51432343281763659</c:v>
                </c:pt>
                <c:pt idx="172">
                  <c:v>0.57126074344133659</c:v>
                </c:pt>
                <c:pt idx="173">
                  <c:v>0.63212055882855767</c:v>
                </c:pt>
                <c:pt idx="174">
                  <c:v>0.69692431910244523</c:v>
                </c:pt>
                <c:pt idx="175">
                  <c:v>0.76564667791528751</c:v>
                </c:pt>
                <c:pt idx="176">
                  <c:v>0.83820765480795512</c:v>
                </c:pt>
                <c:pt idx="177">
                  <c:v>0.91446485880399009</c:v>
                </c:pt>
                <c:pt idx="178">
                  <c:v>0.99420607692729468</c:v>
                </c:pt>
                <c:pt idx="179">
                  <c:v>1.0771425679649773</c:v>
                </c:pt>
                <c:pt idx="180">
                  <c:v>1.1629034399812381</c:v>
                </c:pt>
                <c:pt idx="181">
                  <c:v>1.2510315153159688</c:v>
                </c:pt>
                <c:pt idx="182">
                  <c:v>1.3409810944744518</c:v>
                </c:pt>
                <c:pt idx="183">
                  <c:v>1.4321180161329909</c:v>
                </c:pt>
                <c:pt idx="184">
                  <c:v>1.5237223709086536</c:v>
                </c:pt>
                <c:pt idx="185">
                  <c:v>1.6149941592805941</c:v>
                </c:pt>
                <c:pt idx="186">
                  <c:v>1.7050620885483538</c:v>
                </c:pt>
                <c:pt idx="187">
                  <c:v>1.7929955815501053</c:v>
                </c:pt>
                <c:pt idx="188">
                  <c:v>1.8778199250305496</c:v>
                </c:pt>
                <c:pt idx="189">
                  <c:v>1.9585343245153006</c:v>
                </c:pt>
                <c:pt idx="190">
                  <c:v>2.0341324640974059</c:v>
                </c:pt>
                <c:pt idx="191">
                  <c:v>2.1036250043224296</c:v>
                </c:pt>
                <c:pt idx="192">
                  <c:v>2.1660633011843538</c:v>
                </c:pt>
                <c:pt idx="193">
                  <c:v>2.2205635061614242</c:v>
                </c:pt>
                <c:pt idx="194">
                  <c:v>2.2663301224297223</c:v>
                </c:pt>
                <c:pt idx="195">
                  <c:v>2.3026780551282382</c:v>
                </c:pt>
                <c:pt idx="196">
                  <c:v>2.3290522100467559</c:v>
                </c:pt>
                <c:pt idx="197">
                  <c:v>2.3450437677761142</c:v>
                </c:pt>
                <c:pt idx="198">
                  <c:v>2.3504023872876028</c:v>
                </c:pt>
                <c:pt idx="199">
                  <c:v>2.3450437677761142</c:v>
                </c:pt>
                <c:pt idx="200">
                  <c:v>2.3290522100467563</c:v>
                </c:pt>
                <c:pt idx="201">
                  <c:v>2.3026780551282386</c:v>
                </c:pt>
                <c:pt idx="202">
                  <c:v>2.2663301224297223</c:v>
                </c:pt>
                <c:pt idx="203">
                  <c:v>2.2205635061614246</c:v>
                </c:pt>
                <c:pt idx="204">
                  <c:v>2.1660633011843542</c:v>
                </c:pt>
                <c:pt idx="205">
                  <c:v>2.1036250043224296</c:v>
                </c:pt>
                <c:pt idx="206">
                  <c:v>2.0341324640974054</c:v>
                </c:pt>
                <c:pt idx="207">
                  <c:v>1.9585343245153002</c:v>
                </c:pt>
                <c:pt idx="208">
                  <c:v>1.8778199250305496</c:v>
                </c:pt>
                <c:pt idx="209">
                  <c:v>1.7929955815501053</c:v>
                </c:pt>
                <c:pt idx="210">
                  <c:v>1.7050620885483538</c:v>
                </c:pt>
                <c:pt idx="211">
                  <c:v>1.6149941592805945</c:v>
                </c:pt>
                <c:pt idx="212">
                  <c:v>1.523722370908654</c:v>
                </c:pt>
                <c:pt idx="213">
                  <c:v>1.4321180161329912</c:v>
                </c:pt>
                <c:pt idx="214">
                  <c:v>1.3409810944744522</c:v>
                </c:pt>
                <c:pt idx="215">
                  <c:v>1.2510315153159688</c:v>
                </c:pt>
                <c:pt idx="216">
                  <c:v>1.1629034399812384</c:v>
                </c:pt>
                <c:pt idx="217">
                  <c:v>1.0771425679649775</c:v>
                </c:pt>
                <c:pt idx="218">
                  <c:v>0.99420607692729468</c:v>
                </c:pt>
                <c:pt idx="219">
                  <c:v>0.91446485880399053</c:v>
                </c:pt>
                <c:pt idx="220">
                  <c:v>0.83820765480795512</c:v>
                </c:pt>
                <c:pt idx="221">
                  <c:v>0.76564667791528773</c:v>
                </c:pt>
                <c:pt idx="222">
                  <c:v>0.69692431910244546</c:v>
                </c:pt>
                <c:pt idx="223">
                  <c:v>0.63212055882855789</c:v>
                </c:pt>
                <c:pt idx="224">
                  <c:v>0.57126074344133659</c:v>
                </c:pt>
                <c:pt idx="225">
                  <c:v>0.51432343281763659</c:v>
                </c:pt>
                <c:pt idx="226">
                  <c:v>0.4612480765124729</c:v>
                </c:pt>
                <c:pt idx="227">
                  <c:v>0.41194232745899384</c:v>
                </c:pt>
                <c:pt idx="228">
                  <c:v>0.36628885201755446</c:v>
                </c:pt>
                <c:pt idx="229">
                  <c:v>0.32415154083250952</c:v>
                </c:pt>
                <c:pt idx="230">
                  <c:v>0.28538106514347006</c:v>
                </c:pt>
                <c:pt idx="231">
                  <c:v>0.24981975716477944</c:v>
                </c:pt>
                <c:pt idx="232">
                  <c:v>0.21730582066856652</c:v>
                </c:pt>
                <c:pt idx="233">
                  <c:v>0.18767689916780439</c:v>
                </c:pt>
                <c:pt idx="234">
                  <c:v>0.16077304457573094</c:v>
                </c:pt>
                <c:pt idx="235">
                  <c:v>0.13643913958530884</c:v>
                </c:pt>
                <c:pt idx="236">
                  <c:v>0.11452683303503369</c:v>
                </c:pt>
                <c:pt idx="237">
                  <c:v>9.4896049999969478E-2</c:v>
                </c:pt>
                <c:pt idx="238">
                  <c:v>7.7416138036577931E-2</c:v>
                </c:pt>
                <c:pt idx="239">
                  <c:v>6.1966708619029698E-2</c:v>
                </c:pt>
                <c:pt idx="240">
                  <c:v>4.8438228947712991E-2</c:v>
                </c:pt>
                <c:pt idx="241">
                  <c:v>3.673241450344128E-2</c:v>
                </c:pt>
                <c:pt idx="242">
                  <c:v>2.6762467378671162E-2</c:v>
                </c:pt>
                <c:pt idx="243">
                  <c:v>1.8453199859104874E-2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0.26720932555452082</c:v>
                </c:pt>
                <c:pt idx="336">
                  <c:v>0.29794007422217139</c:v>
                </c:pt>
                <c:pt idx="337">
                  <c:v>0.33093645753185696</c:v>
                </c:pt>
                <c:pt idx="338">
                  <c:v>0.36628885201755512</c:v>
                </c:pt>
                <c:pt idx="339">
                  <c:v>0.40408325966557568</c:v>
                </c:pt>
                <c:pt idx="340">
                  <c:v>0.44439932404681637</c:v>
                </c:pt>
                <c:pt idx="341">
                  <c:v>0.4873081193774389</c:v>
                </c:pt>
                <c:pt idx="342">
                  <c:v>0.53286971760616686</c:v>
                </c:pt>
                <c:pt idx="343">
                  <c:v>0.581130546279784</c:v>
                </c:pt>
                <c:pt idx="344">
                  <c:v>0.63212055882855689</c:v>
                </c:pt>
                <c:pt idx="345">
                  <c:v>0.68585024895090663</c:v>
                </c:pt>
                <c:pt idx="346">
                  <c:v>0.74230755179459162</c:v>
                </c:pt>
                <c:pt idx="347">
                  <c:v>0.80145468637149464</c:v>
                </c:pt>
                <c:pt idx="348">
                  <c:v>0.86322500574993288</c:v>
                </c:pt>
                <c:pt idx="349">
                  <c:v>0.92751993358555818</c:v>
                </c:pt>
                <c:pt idx="350">
                  <c:v>0.99420607692729135</c:v>
                </c:pt>
                <c:pt idx="351">
                  <c:v>1.0631126153280883</c:v>
                </c:pt>
                <c:pt idx="352">
                  <c:v>1.1340290743950074</c:v>
                </c:pt>
                <c:pt idx="353">
                  <c:v>1.2067035972835465</c:v>
                </c:pt>
                <c:pt idx="354">
                  <c:v>1.2808418295286839</c:v>
                </c:pt>
                <c:pt idx="355">
                  <c:v>1.3561065303071913</c:v>
                </c:pt>
                <c:pt idx="356">
                  <c:v>1.4321180161329898</c:v>
                </c:pt>
                <c:pt idx="357">
                  <c:v>1.5084555306445284</c:v>
                </c:pt>
                <c:pt idx="358">
                  <c:v>1.5846596163012203</c:v>
                </c:pt>
                <c:pt idx="359">
                  <c:v>1.6602355404760303</c:v>
                </c:pt>
                <c:pt idx="360">
                  <c:v>1.7346577999260058</c:v>
                </c:pt>
                <c:pt idx="361">
                  <c:v>1.8073756945845836</c:v>
                </c:pt>
                <c:pt idx="362">
                  <c:v>1.877819925030551</c:v>
                </c:pt>
                <c:pt idx="363">
                  <c:v>1.9454101291551935</c:v>
                </c:pt>
                <c:pt idx="364">
                  <c:v>2.0095632340647245</c:v>
                </c:pt>
                <c:pt idx="365">
                  <c:v>2.069702460932116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1-4E7B-A3E2-32C1CC192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EXP_SIN_multiple_linear_shift!$Y$4</c:f>
              <c:strCache>
                <c:ptCount val="1"/>
                <c:pt idx="0">
                  <c:v>F2(t)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EXP_SIN_multiple_linear_shift!$Y$5:$Y$370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4-41CA-B75B-FAC64B134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EXP_SIN_multiple_linear_shift!$Z$4</c:f>
              <c:strCache>
                <c:ptCount val="1"/>
                <c:pt idx="0">
                  <c:v>Ws2(t)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EXP_SIN_multiple_linear_shift!$T$5:$T$370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EXP_SIN_multiple_linear_shift!$Z$5:$Z$370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1.1741077187364279E-2</c:v>
                </c:pt>
                <c:pt idx="153">
                  <c:v>1.8453199859104874E-2</c:v>
                </c:pt>
                <c:pt idx="154">
                  <c:v>2.6762467378671217E-2</c:v>
                </c:pt>
                <c:pt idx="155">
                  <c:v>3.6732414503441335E-2</c:v>
                </c:pt>
                <c:pt idx="156">
                  <c:v>4.8438228947712936E-2</c:v>
                </c:pt>
                <c:pt idx="157">
                  <c:v>6.1966708619029809E-2</c:v>
                </c:pt>
                <c:pt idx="158">
                  <c:v>7.7416138036577931E-2</c:v>
                </c:pt>
                <c:pt idx="159">
                  <c:v>9.4896049999969534E-2</c:v>
                </c:pt>
                <c:pt idx="160">
                  <c:v>0.11452683303503369</c:v>
                </c:pt>
                <c:pt idx="161">
                  <c:v>0.13643913958530873</c:v>
                </c:pt>
                <c:pt idx="162">
                  <c:v>0.16077304457573094</c:v>
                </c:pt>
                <c:pt idx="163">
                  <c:v>0.18767689916780417</c:v>
                </c:pt>
                <c:pt idx="164">
                  <c:v>0.2173058206685663</c:v>
                </c:pt>
                <c:pt idx="165">
                  <c:v>0.24981975716477944</c:v>
                </c:pt>
                <c:pt idx="166">
                  <c:v>0.28538106514346984</c:v>
                </c:pt>
                <c:pt idx="167">
                  <c:v>0.32415154083250952</c:v>
                </c:pt>
                <c:pt idx="168">
                  <c:v>0.36628885201755434</c:v>
                </c:pt>
                <c:pt idx="169">
                  <c:v>0.41194232745899362</c:v>
                </c:pt>
                <c:pt idx="170">
                  <c:v>0.46124807651247302</c:v>
                </c:pt>
                <c:pt idx="171">
                  <c:v>0.51432343281763659</c:v>
                </c:pt>
                <c:pt idx="172">
                  <c:v>0.57126074344133659</c:v>
                </c:pt>
                <c:pt idx="173">
                  <c:v>0.63212055882855767</c:v>
                </c:pt>
                <c:pt idx="174">
                  <c:v>0.69692431910244523</c:v>
                </c:pt>
                <c:pt idx="175">
                  <c:v>0.76564667791528751</c:v>
                </c:pt>
                <c:pt idx="176">
                  <c:v>0.83820765480795512</c:v>
                </c:pt>
                <c:pt idx="177">
                  <c:v>0.91446485880399009</c:v>
                </c:pt>
                <c:pt idx="178">
                  <c:v>0.99420607692729468</c:v>
                </c:pt>
                <c:pt idx="179">
                  <c:v>1.0771425679649773</c:v>
                </c:pt>
                <c:pt idx="180">
                  <c:v>1.1629034399812381</c:v>
                </c:pt>
                <c:pt idx="181">
                  <c:v>1.2510315153159688</c:v>
                </c:pt>
                <c:pt idx="182">
                  <c:v>1.3409810944744518</c:v>
                </c:pt>
                <c:pt idx="183">
                  <c:v>1.4321180161329909</c:v>
                </c:pt>
                <c:pt idx="184">
                  <c:v>1.5237223709086536</c:v>
                </c:pt>
                <c:pt idx="185">
                  <c:v>1.6149941592805941</c:v>
                </c:pt>
                <c:pt idx="186">
                  <c:v>1.7050620885483538</c:v>
                </c:pt>
                <c:pt idx="187">
                  <c:v>1.7929955815501053</c:v>
                </c:pt>
                <c:pt idx="188">
                  <c:v>1.8778199250305496</c:v>
                </c:pt>
                <c:pt idx="189">
                  <c:v>1.9585343245153006</c:v>
                </c:pt>
                <c:pt idx="190">
                  <c:v>2.0341324640974059</c:v>
                </c:pt>
                <c:pt idx="191">
                  <c:v>2.1036250043224296</c:v>
                </c:pt>
                <c:pt idx="192">
                  <c:v>2.1660633011843538</c:v>
                </c:pt>
                <c:pt idx="193">
                  <c:v>2.2205635061614242</c:v>
                </c:pt>
                <c:pt idx="194">
                  <c:v>2.2663301224297223</c:v>
                </c:pt>
                <c:pt idx="195">
                  <c:v>2.3026780551282382</c:v>
                </c:pt>
                <c:pt idx="196">
                  <c:v>2.3290522100467559</c:v>
                </c:pt>
                <c:pt idx="197">
                  <c:v>2.3450437677761142</c:v>
                </c:pt>
                <c:pt idx="198">
                  <c:v>2.3504023872876028</c:v>
                </c:pt>
                <c:pt idx="199">
                  <c:v>2.3450437677761142</c:v>
                </c:pt>
                <c:pt idx="200">
                  <c:v>2.3290522100467563</c:v>
                </c:pt>
                <c:pt idx="201">
                  <c:v>2.3026780551282386</c:v>
                </c:pt>
                <c:pt idx="202">
                  <c:v>2.2663301224297223</c:v>
                </c:pt>
                <c:pt idx="203">
                  <c:v>2.2205635061614246</c:v>
                </c:pt>
                <c:pt idx="204">
                  <c:v>2.1660633011843542</c:v>
                </c:pt>
                <c:pt idx="205">
                  <c:v>2.1036250043224296</c:v>
                </c:pt>
                <c:pt idx="206">
                  <c:v>2.0341324640974054</c:v>
                </c:pt>
                <c:pt idx="207">
                  <c:v>1.9585343245153002</c:v>
                </c:pt>
                <c:pt idx="208">
                  <c:v>1.8778199250305496</c:v>
                </c:pt>
                <c:pt idx="209">
                  <c:v>1.7929955815501053</c:v>
                </c:pt>
                <c:pt idx="210">
                  <c:v>1.7050620885483538</c:v>
                </c:pt>
                <c:pt idx="211">
                  <c:v>1.6149941592805945</c:v>
                </c:pt>
                <c:pt idx="212">
                  <c:v>1.523722370908654</c:v>
                </c:pt>
                <c:pt idx="213">
                  <c:v>1.4321180161329912</c:v>
                </c:pt>
                <c:pt idx="214">
                  <c:v>1.3409810944744522</c:v>
                </c:pt>
                <c:pt idx="215">
                  <c:v>1.2510315153159688</c:v>
                </c:pt>
                <c:pt idx="216">
                  <c:v>1.1629034399812384</c:v>
                </c:pt>
                <c:pt idx="217">
                  <c:v>1.0771425679649775</c:v>
                </c:pt>
                <c:pt idx="218">
                  <c:v>0.99420607692729468</c:v>
                </c:pt>
                <c:pt idx="219">
                  <c:v>0.91446485880399053</c:v>
                </c:pt>
                <c:pt idx="220">
                  <c:v>0.83820765480795512</c:v>
                </c:pt>
                <c:pt idx="221">
                  <c:v>0.76564667791528773</c:v>
                </c:pt>
                <c:pt idx="222">
                  <c:v>0.69692431910244546</c:v>
                </c:pt>
                <c:pt idx="223">
                  <c:v>0.63212055882855789</c:v>
                </c:pt>
                <c:pt idx="224">
                  <c:v>0.57126074344133659</c:v>
                </c:pt>
                <c:pt idx="225">
                  <c:v>0.51432343281763659</c:v>
                </c:pt>
                <c:pt idx="226">
                  <c:v>0.4612480765124729</c:v>
                </c:pt>
                <c:pt idx="227">
                  <c:v>0.41194232745899384</c:v>
                </c:pt>
                <c:pt idx="228">
                  <c:v>0.36628885201755446</c:v>
                </c:pt>
                <c:pt idx="229">
                  <c:v>0.32415154083250952</c:v>
                </c:pt>
                <c:pt idx="230">
                  <c:v>0.28538106514347006</c:v>
                </c:pt>
                <c:pt idx="231">
                  <c:v>0.24981975716477944</c:v>
                </c:pt>
                <c:pt idx="232">
                  <c:v>0.21730582066856652</c:v>
                </c:pt>
                <c:pt idx="233">
                  <c:v>0.18767689916780439</c:v>
                </c:pt>
                <c:pt idx="234">
                  <c:v>0.16077304457573094</c:v>
                </c:pt>
                <c:pt idx="235">
                  <c:v>0.13643913958530884</c:v>
                </c:pt>
                <c:pt idx="236">
                  <c:v>0.11452683303503369</c:v>
                </c:pt>
                <c:pt idx="237">
                  <c:v>9.4896049999969478E-2</c:v>
                </c:pt>
                <c:pt idx="238">
                  <c:v>7.7416138036577931E-2</c:v>
                </c:pt>
                <c:pt idx="239">
                  <c:v>6.1966708619029698E-2</c:v>
                </c:pt>
                <c:pt idx="240">
                  <c:v>4.8438228947712991E-2</c:v>
                </c:pt>
                <c:pt idx="241">
                  <c:v>3.673241450344128E-2</c:v>
                </c:pt>
                <c:pt idx="242">
                  <c:v>2.6762467378671162E-2</c:v>
                </c:pt>
                <c:pt idx="243">
                  <c:v>1.8453199859104874E-2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8-4F49-A989-9C1C0ACE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7792"/>
        <c:axId val="650382192"/>
      </c:scatterChart>
      <c:valAx>
        <c:axId val="65036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82192"/>
        <c:crosses val="autoZero"/>
        <c:crossBetween val="midCat"/>
      </c:valAx>
      <c:valAx>
        <c:axId val="650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6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RBF!$B$4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RBF!$B$5:$B$16</c:f>
              <c:numCache>
                <c:formatCode>General</c:formatCode>
                <c:ptCount val="12"/>
                <c:pt idx="0">
                  <c:v>1</c:v>
                </c:pt>
                <c:pt idx="1">
                  <c:v>0.1353352832366127</c:v>
                </c:pt>
                <c:pt idx="2">
                  <c:v>3.3546262790251185E-4</c:v>
                </c:pt>
                <c:pt idx="3">
                  <c:v>1.5230005073043727E-8</c:v>
                </c:pt>
                <c:pt idx="4">
                  <c:v>3.0459972153590811E-8</c:v>
                </c:pt>
                <c:pt idx="5">
                  <c:v>6.7092525580502371E-4</c:v>
                </c:pt>
                <c:pt idx="6">
                  <c:v>0.2706705664732254</c:v>
                </c:pt>
                <c:pt idx="7">
                  <c:v>2</c:v>
                </c:pt>
                <c:pt idx="8">
                  <c:v>0.2706705664732254</c:v>
                </c:pt>
                <c:pt idx="9">
                  <c:v>6.7092525580502371E-4</c:v>
                </c:pt>
                <c:pt idx="10">
                  <c:v>3.0459959489425258E-8</c:v>
                </c:pt>
                <c:pt idx="11">
                  <c:v>2.5328331098188351E-14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F-460C-88E5-E613A0882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34304"/>
        <c:axId val="760941024"/>
      </c:scatterChart>
      <c:valAx>
        <c:axId val="7609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41024"/>
        <c:crosses val="autoZero"/>
        <c:crossBetween val="midCat"/>
      </c:valAx>
      <c:valAx>
        <c:axId val="760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RBF!$J$4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RBF!$G$5:$G$16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RBF!$J$5:$J$16</c:f>
              <c:numCache>
                <c:formatCode>General</c:formatCode>
                <c:ptCount val="12"/>
                <c:pt idx="0">
                  <c:v>1</c:v>
                </c:pt>
                <c:pt idx="1">
                  <c:v>0.1353352832366127</c:v>
                </c:pt>
                <c:pt idx="2">
                  <c:v>3.3546262790251185E-4</c:v>
                </c:pt>
                <c:pt idx="3">
                  <c:v>1.5230005073043727E-8</c:v>
                </c:pt>
                <c:pt idx="4">
                  <c:v>3.0459972153590811E-8</c:v>
                </c:pt>
                <c:pt idx="5">
                  <c:v>6.7092525580502371E-4</c:v>
                </c:pt>
                <c:pt idx="6">
                  <c:v>0.2706705664732254</c:v>
                </c:pt>
                <c:pt idx="7">
                  <c:v>2</c:v>
                </c:pt>
                <c:pt idx="8">
                  <c:v>0.27067056647323806</c:v>
                </c:pt>
                <c:pt idx="9">
                  <c:v>6.7094048578476839E-4</c:v>
                </c:pt>
                <c:pt idx="10">
                  <c:v>3.3549308786200128E-4</c:v>
                </c:pt>
                <c:pt idx="11">
                  <c:v>0.13533528323663804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8-4431-B908-0E2093EF5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00112"/>
        <c:axId val="650308752"/>
      </c:scatterChart>
      <c:valAx>
        <c:axId val="65030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08752"/>
        <c:crosses val="autoZero"/>
        <c:crossBetween val="midCat"/>
      </c:valAx>
      <c:valAx>
        <c:axId val="6503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0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RBF!$S$4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RBF!$P$5:$P$370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RBF!$S$5:$S$370</c:f>
              <c:numCache>
                <c:formatCode>General</c:formatCode>
                <c:ptCount val="366"/>
                <c:pt idx="0">
                  <c:v>0.62736554160764646</c:v>
                </c:pt>
                <c:pt idx="1">
                  <c:v>0.66898013703148906</c:v>
                </c:pt>
                <c:pt idx="2">
                  <c:v>0.70996946307946862</c:v>
                </c:pt>
                <c:pt idx="3">
                  <c:v>0.74989420933245576</c:v>
                </c:pt>
                <c:pt idx="4">
                  <c:v>0.78830487964711193</c:v>
                </c:pt>
                <c:pt idx="5">
                  <c:v>0.82474998069077798</c:v>
                </c:pt>
                <c:pt idx="6">
                  <c:v>0.85878469806863234</c:v>
                </c:pt>
                <c:pt idx="7">
                  <c:v>0.88997983233114775</c:v>
                </c:pt>
                <c:pt idx="8">
                  <c:v>0.91793074727574187</c:v>
                </c:pt>
                <c:pt idx="9">
                  <c:v>0.94226607174033983</c:v>
                </c:pt>
                <c:pt idx="10">
                  <c:v>0.96265589439268462</c:v>
                </c:pt>
                <c:pt idx="11">
                  <c:v>0.97881919928905836</c:v>
                </c:pt>
                <c:pt idx="12">
                  <c:v>0.99053030818846866</c:v>
                </c:pt>
                <c:pt idx="13">
                  <c:v>0.99762412326508787</c:v>
                </c:pt>
                <c:pt idx="14">
                  <c:v>1</c:v>
                </c:pt>
                <c:pt idx="15">
                  <c:v>0.99762412326508787</c:v>
                </c:pt>
                <c:pt idx="16">
                  <c:v>0.99053030818846866</c:v>
                </c:pt>
                <c:pt idx="17">
                  <c:v>0.97881919928905836</c:v>
                </c:pt>
                <c:pt idx="18">
                  <c:v>0.96265589439268462</c:v>
                </c:pt>
                <c:pt idx="19">
                  <c:v>0.94226607174033983</c:v>
                </c:pt>
                <c:pt idx="20">
                  <c:v>0.91793074727574187</c:v>
                </c:pt>
                <c:pt idx="21">
                  <c:v>0.88997983233114775</c:v>
                </c:pt>
                <c:pt idx="22">
                  <c:v>0.85878469806863234</c:v>
                </c:pt>
                <c:pt idx="23">
                  <c:v>0.82474998069077798</c:v>
                </c:pt>
                <c:pt idx="24">
                  <c:v>0.78830487964711193</c:v>
                </c:pt>
                <c:pt idx="25">
                  <c:v>0.74989420933245576</c:v>
                </c:pt>
                <c:pt idx="26">
                  <c:v>0.70996946307946862</c:v>
                </c:pt>
                <c:pt idx="27">
                  <c:v>0.66898013703148906</c:v>
                </c:pt>
                <c:pt idx="28">
                  <c:v>0.62736554160764646</c:v>
                </c:pt>
                <c:pt idx="29">
                  <c:v>0.58554730096583374</c:v>
                </c:pt>
                <c:pt idx="30">
                  <c:v>0.54392270763882</c:v>
                </c:pt>
                <c:pt idx="31">
                  <c:v>0.5028590620648461</c:v>
                </c:pt>
                <c:pt idx="32">
                  <c:v>0.46268908685251342</c:v>
                </c:pt>
                <c:pt idx="33">
                  <c:v>0.42370746510631974</c:v>
                </c:pt>
                <c:pt idx="34">
                  <c:v>0.38616851269906377</c:v>
                </c:pt>
                <c:pt idx="35">
                  <c:v>0.35028495754619937</c:v>
                </c:pt>
                <c:pt idx="36">
                  <c:v>0.31622776601683789</c:v>
                </c:pt>
                <c:pt idx="37">
                  <c:v>0.28412692862757893</c:v>
                </c:pt>
                <c:pt idx="38">
                  <c:v>0.25407309482131202</c:v>
                </c:pt>
                <c:pt idx="39">
                  <c:v>0.22611993032892705</c:v>
                </c:pt>
                <c:pt idx="40">
                  <c:v>0.20028706043468361</c:v>
                </c:pt>
                <c:pt idx="41">
                  <c:v>0.1765634582197261</c:v>
                </c:pt>
                <c:pt idx="42">
                  <c:v>0.15491113810120791</c:v>
                </c:pt>
                <c:pt idx="43">
                  <c:v>0.13526902107647049</c:v>
                </c:pt>
                <c:pt idx="44">
                  <c:v>0.11755684823666493</c:v>
                </c:pt>
                <c:pt idx="45">
                  <c:v>0.10167903245495323</c:v>
                </c:pt>
                <c:pt idx="46">
                  <c:v>8.7528353766095732E-2</c:v>
                </c:pt>
                <c:pt idx="47">
                  <c:v>7.4989420933245551E-2</c:v>
                </c:pt>
                <c:pt idx="48">
                  <c:v>6.3941839194372616E-2</c:v>
                </c:pt>
                <c:pt idx="49">
                  <c:v>5.4263041433215045E-2</c:v>
                </c:pt>
                <c:pt idx="50">
                  <c:v>4.5830756379546117E-2</c:v>
                </c:pt>
                <c:pt idx="51">
                  <c:v>3.8525102391398641E-2</c:v>
                </c:pt>
                <c:pt idx="52">
                  <c:v>3.2230308524165023E-2</c:v>
                </c:pt>
                <c:pt idx="53">
                  <c:v>2.6836075699265893E-2</c:v>
                </c:pt>
                <c:pt idx="54">
                  <c:v>2.2238599725966583E-2</c:v>
                </c:pt>
                <c:pt idx="55">
                  <c:v>1.8341284694580871E-2</c:v>
                </c:pt>
                <c:pt idx="56">
                  <c:v>1.5055179934164383E-2</c:v>
                </c:pt>
                <c:pt idx="57">
                  <c:v>1.2299176475561132E-2</c:v>
                </c:pt>
                <c:pt idx="58">
                  <c:v>9.999999999999995E-3</c:v>
                </c:pt>
                <c:pt idx="59">
                  <c:v>8.0920368391984385E-3</c:v>
                </c:pt>
                <c:pt idx="60">
                  <c:v>6.5170279978749336E-3</c:v>
                </c:pt>
                <c:pt idx="61">
                  <c:v>5.2236636683358892E-3</c:v>
                </c:pt>
                <c:pt idx="62">
                  <c:v>4.167107562653434E-3</c:v>
                </c:pt>
                <c:pt idx="63">
                  <c:v>3.308476842526041E-3</c:v>
                </c:pt>
                <c:pt idx="64">
                  <c:v>2.6142996929813906E-3</c:v>
                </c:pt>
                <c:pt idx="65">
                  <c:v>2.0559688431432141E-3</c:v>
                </c:pt>
                <c:pt idx="66">
                  <c:v>1.6092057297268964E-3</c:v>
                </c:pt>
                <c:pt idx="67">
                  <c:v>1.2535466363171311E-3</c:v>
                </c:pt>
                <c:pt idx="68">
                  <c:v>9.7185910055921205E-4</c:v>
                </c:pt>
                <c:pt idx="69">
                  <c:v>7.4989420933245553E-4</c:v>
                </c:pt>
                <c:pt idx="70">
                  <c:v>5.7587812042295702E-4</c:v>
                </c:pt>
                <c:pt idx="71">
                  <c:v>4.4014425878898921E-4</c:v>
                </c:pt>
                <c:pt idx="72">
                  <c:v>3.3480612035828534E-4</c:v>
                </c:pt>
                <c:pt idx="73">
                  <c:v>2.5346944846635865E-4</c:v>
                </c:pt>
                <c:pt idx="74">
                  <c:v>1.9098169151133385E-4</c:v>
                </c:pt>
                <c:pt idx="75">
                  <c:v>1.432160645528666E-4</c:v>
                </c:pt>
                <c:pt idx="76">
                  <c:v>1.0688718014423466E-4</c:v>
                </c:pt>
                <c:pt idx="77">
                  <c:v>7.9395043031222975E-5</c:v>
                </c:pt>
                <c:pt idx="78">
                  <c:v>5.8694180233875781E-5</c:v>
                </c:pt>
                <c:pt idx="79">
                  <c:v>4.318476677864346E-5</c:v>
                </c:pt>
                <c:pt idx="80">
                  <c:v>3.1622776601683748E-5</c:v>
                </c:pt>
                <c:pt idx="81">
                  <c:v>2.3046411166741035E-5</c:v>
                </c:pt>
                <c:pt idx="82">
                  <c:v>1.6716313057451385E-5</c:v>
                </c:pt>
                <c:pt idx="83">
                  <c:v>1.2067340583468092E-5</c:v>
                </c:pt>
                <c:pt idx="84">
                  <c:v>8.6699487231160245E-6</c:v>
                </c:pt>
                <c:pt idx="85">
                  <c:v>6.199481550655428E-6</c:v>
                </c:pt>
                <c:pt idx="86">
                  <c:v>4.4119247773245649E-6</c:v>
                </c:pt>
                <c:pt idx="87">
                  <c:v>3.124889830899381E-6</c:v>
                </c:pt>
                <c:pt idx="88">
                  <c:v>2.2028007040243322E-6</c:v>
                </c:pt>
                <c:pt idx="89">
                  <c:v>1.5454308833224546E-6</c:v>
                </c:pt>
                <c:pt idx="90">
                  <c:v>1.0790904554932071E-6</c:v>
                </c:pt>
                <c:pt idx="91">
                  <c:v>7.498942093335356E-7</c:v>
                </c:pt>
                <c:pt idx="92">
                  <c:v>5.1865197148151987E-7</c:v>
                </c:pt>
                <c:pt idx="93">
                  <c:v>3.5701457830251107E-7</c:v>
                </c:pt>
                <c:pt idx="94">
                  <c:v>2.4458496234309476E-7</c:v>
                </c:pt>
                <c:pt idx="95">
                  <c:v>1.6676597159400999E-7</c:v>
                </c:pt>
                <c:pt idx="96">
                  <c:v>1.1316679290373662E-7</c:v>
                </c:pt>
                <c:pt idx="97">
                  <c:v>7.6430106200274777E-8</c:v>
                </c:pt>
                <c:pt idx="98">
                  <c:v>5.1374049788579137E-8</c:v>
                </c:pt>
                <c:pt idx="99">
                  <c:v>3.4368218949961946E-8</c:v>
                </c:pt>
                <c:pt idx="100">
                  <c:v>2.288253507283337E-8</c:v>
                </c:pt>
                <c:pt idx="101">
                  <c:v>1.5163000033577304E-8</c:v>
                </c:pt>
                <c:pt idx="102">
                  <c:v>1.000000073948815E-8</c:v>
                </c:pt>
                <c:pt idx="103">
                  <c:v>6.563701866898008E-9</c:v>
                </c:pt>
                <c:pt idx="104">
                  <c:v>4.2877715304128925E-9</c:v>
                </c:pt>
                <c:pt idx="105">
                  <c:v>2.7877161765453467E-9</c:v>
                </c:pt>
                <c:pt idx="106">
                  <c:v>1.8038483179277106E-9</c:v>
                </c:pt>
                <c:pt idx="107">
                  <c:v>1.1616816439169661E-9</c:v>
                </c:pt>
                <c:pt idx="108">
                  <c:v>7.4458257665459989E-10</c:v>
                </c:pt>
                <c:pt idx="109">
                  <c:v>4.7499086282814089E-10</c:v>
                </c:pt>
                <c:pt idx="110">
                  <c:v>3.0159617236730982E-10</c:v>
                </c:pt>
                <c:pt idx="111">
                  <c:v>1.9063054399281782E-10</c:v>
                </c:pt>
                <c:pt idx="112">
                  <c:v>1.1998883317968044E-10</c:v>
                </c:pt>
                <c:pt idx="113">
                  <c:v>7.5281482519818663E-11</c:v>
                </c:pt>
                <c:pt idx="114">
                  <c:v>4.7200658847104616E-11</c:v>
                </c:pt>
                <c:pt idx="115">
                  <c:v>2.9774936602258996E-11</c:v>
                </c:pt>
                <c:pt idx="116">
                  <c:v>1.922322545015808E-11</c:v>
                </c:pt>
                <c:pt idx="117">
                  <c:v>1.3212936959636565E-11</c:v>
                </c:pt>
                <c:pt idx="118">
                  <c:v>1.0393037905285085E-11</c:v>
                </c:pt>
                <c:pt idx="119">
                  <c:v>1.0118748328631819E-11</c:v>
                </c:pt>
                <c:pt idx="120">
                  <c:v>1.2317859155767101E-11</c:v>
                </c:pt>
                <c:pt idx="121">
                  <c:v>1.7473947707756298E-11</c:v>
                </c:pt>
                <c:pt idx="122">
                  <c:v>2.6723092650720677E-11</c:v>
                </c:pt>
                <c:pt idx="123">
                  <c:v>4.2081429178740763E-11</c:v>
                </c:pt>
                <c:pt idx="124">
                  <c:v>6.6844355930227761E-11</c:v>
                </c:pt>
                <c:pt idx="125">
                  <c:v>1.0622808927246324E-10</c:v>
                </c:pt>
                <c:pt idx="126">
                  <c:v>1.6836509388643248E-10</c:v>
                </c:pt>
                <c:pt idx="127">
                  <c:v>2.6582266841295129E-10</c:v>
                </c:pt>
                <c:pt idx="128">
                  <c:v>4.1789675630914804E-10</c:v>
                </c:pt>
                <c:pt idx="129">
                  <c:v>6.5405210982185468E-10</c:v>
                </c:pt>
                <c:pt idx="130">
                  <c:v>1.0190508241548139E-9</c:v>
                </c:pt>
                <c:pt idx="131">
                  <c:v>1.5805555241835622E-9</c:v>
                </c:pt>
                <c:pt idx="132">
                  <c:v>2.4403408134156702E-9</c:v>
                </c:pt>
                <c:pt idx="133">
                  <c:v>3.7507376452469283E-9</c:v>
                </c:pt>
                <c:pt idx="134">
                  <c:v>5.7386253718755877E-9</c:v>
                </c:pt>
                <c:pt idx="135">
                  <c:v>8.7402501009923151E-9</c:v>
                </c:pt>
                <c:pt idx="136">
                  <c:v>1.3251485855830822E-8</c:v>
                </c:pt>
                <c:pt idx="137">
                  <c:v>2.0000000234891716E-8</c:v>
                </c:pt>
                <c:pt idx="138">
                  <c:v>3.004831483654783E-8</c:v>
                </c:pt>
                <c:pt idx="139">
                  <c:v>4.4940193147610992E-8</c:v>
                </c:pt>
                <c:pt idx="140">
                  <c:v>6.6907444169413327E-8</c:v>
                </c:pt>
                <c:pt idx="141">
                  <c:v>9.9160483966315966E-8</c:v>
                </c:pt>
                <c:pt idx="142">
                  <c:v>1.4629434087129167E-7</c:v>
                </c:pt>
                <c:pt idx="143">
                  <c:v>2.148528439942742E-7</c:v>
                </c:pt>
                <c:pt idx="144">
                  <c:v>3.141082754338374E-7</c:v>
                </c:pt>
                <c:pt idx="145">
                  <c:v>4.5713275539432862E-7</c:v>
                </c:pt>
                <c:pt idx="146">
                  <c:v>6.6226224296618087E-7</c:v>
                </c:pt>
                <c:pt idx="147">
                  <c:v>9.5508569712864405E-7</c:v>
                </c:pt>
                <c:pt idx="148">
                  <c:v>1.3711323526303498E-6</c:v>
                </c:pt>
                <c:pt idx="149">
                  <c:v>1.9594812258336384E-6</c:v>
                </c:pt>
                <c:pt idx="150">
                  <c:v>2.7875811976796564E-6</c:v>
                </c:pt>
                <c:pt idx="151">
                  <c:v>3.9476499693880017E-6</c:v>
                </c:pt>
                <c:pt idx="152">
                  <c:v>5.5651188044142672E-6</c:v>
                </c:pt>
                <c:pt idx="153">
                  <c:v>7.8097104770625506E-6</c:v>
                </c:pt>
                <c:pt idx="154">
                  <c:v>1.0909883652581671E-5</c:v>
                </c:pt>
                <c:pt idx="155">
                  <c:v>1.5171551500583666E-5</c:v>
                </c:pt>
                <c:pt idx="156">
                  <c:v>2.1002189056145017E-5</c:v>
                </c:pt>
                <c:pt idx="157">
                  <c:v>2.8941685696666103E-5</c:v>
                </c:pt>
                <c:pt idx="158">
                  <c:v>3.9701578423852216E-5</c:v>
                </c:pt>
                <c:pt idx="159">
                  <c:v>5.4214619668550338E-5</c:v>
                </c:pt>
                <c:pt idx="160">
                  <c:v>7.3696989725492595E-5</c:v>
                </c:pt>
                <c:pt idx="161">
                  <c:v>9.9725856152387861E-5</c:v>
                </c:pt>
                <c:pt idx="162">
                  <c:v>1.3433540515557607E-4</c:v>
                </c:pt>
                <c:pt idx="163">
                  <c:v>1.8013491414886151E-4</c:v>
                </c:pt>
                <c:pt idx="164">
                  <c:v>2.4045288692348219E-4</c:v>
                </c:pt>
                <c:pt idx="165">
                  <c:v>3.1951171459827007E-4</c:v>
                </c:pt>
                <c:pt idx="166">
                  <c:v>4.2263773213368919E-4</c:v>
                </c:pt>
                <c:pt idx="167">
                  <c:v>5.5651188044142483E-4</c:v>
                </c:pt>
                <c:pt idx="168">
                  <c:v>7.2946641962276634E-4</c:v>
                </c:pt>
                <c:pt idx="169">
                  <c:v>9.51833223925653E-4</c:v>
                </c:pt>
                <c:pt idx="170">
                  <c:v>1.2363490708106922E-3</c:v>
                </c:pt>
                <c:pt idx="171">
                  <c:v>1.5986229558549799E-3</c:v>
                </c:pt>
                <c:pt idx="172">
                  <c:v>2.0576697578460904E-3</c:v>
                </c:pt>
                <c:pt idx="173">
                  <c:v>2.636513477112812E-3</c:v>
                </c:pt>
                <c:pt idx="174">
                  <c:v>3.3628617076425673E-3</c:v>
                </c:pt>
                <c:pt idx="175">
                  <c:v>4.2698509163409176E-3</c:v>
                </c:pt>
                <c:pt idx="176">
                  <c:v>5.3968594358428526E-3</c:v>
                </c:pt>
                <c:pt idx="177">
                  <c:v>6.7903817895384353E-3</c:v>
                </c:pt>
                <c:pt idx="178">
                  <c:v>8.504954038152733E-3</c:v>
                </c:pt>
                <c:pt idx="179">
                  <c:v>1.0604115272609934E-2</c:v>
                </c:pt>
                <c:pt idx="180">
                  <c:v>1.3161385218354346E-2</c:v>
                </c:pt>
                <c:pt idx="181">
                  <c:v>1.6261232242976119E-2</c:v>
                </c:pt>
                <c:pt idx="182">
                  <c:v>1.999999999999999E-2</c:v>
                </c:pt>
                <c:pt idx="183">
                  <c:v>2.4486754676860963E-2</c:v>
                </c:pt>
                <c:pt idx="184">
                  <c:v>2.9844008578816996E-2</c:v>
                </c:pt>
                <c:pt idx="185">
                  <c:v>3.6208269862091975E-2</c:v>
                </c:pt>
                <c:pt idx="186">
                  <c:v>4.3730362970039613E-2</c:v>
                </c:pt>
                <c:pt idx="187">
                  <c:v>5.2575460111788937E-2</c:v>
                </c:pt>
                <c:pt idx="188">
                  <c:v>6.2922761373924468E-2</c:v>
                </c:pt>
                <c:pt idx="189">
                  <c:v>7.4964760210985901E-2</c:v>
                </c:pt>
                <c:pt idx="190">
                  <c:v>8.8906032557073633E-2</c:v>
                </c:pt>
                <c:pt idx="191">
                  <c:v>0.1049614920499545</c:v>
                </c:pt>
                <c:pt idx="192">
                  <c:v>0.12335406121863204</c:v>
                </c:pt>
                <c:pt idx="193">
                  <c:v>0.14431171922966757</c:v>
                </c:pt>
                <c:pt idx="194">
                  <c:v>0.16806390107632418</c:v>
                </c:pt>
                <c:pt idx="195">
                  <c:v>0.19483724094280752</c:v>
                </c:pt>
                <c:pt idx="196">
                  <c:v>0.22485067372648274</c:v>
                </c:pt>
                <c:pt idx="197">
                  <c:v>0.25830993300297678</c:v>
                </c:pt>
                <c:pt idx="198">
                  <c:v>0.29540151051312491</c:v>
                </c:pt>
                <c:pt idx="199">
                  <c:v>0.33628617076425704</c:v>
                </c:pt>
                <c:pt idx="200">
                  <c:v>0.38109214359264937</c:v>
                </c:pt>
                <c:pt idx="201">
                  <c:v>0.42990814636432062</c:v>
                </c:pt>
                <c:pt idx="202">
                  <c:v>0.48277641458084031</c:v>
                </c:pt>
                <c:pt idx="203">
                  <c:v>0.53968594358428545</c:v>
                </c:pt>
                <c:pt idx="204">
                  <c:v>0.60056616335615121</c:v>
                </c:pt>
                <c:pt idx="205">
                  <c:v>0.66528128164210965</c:v>
                </c:pt>
                <c:pt idx="206">
                  <c:v>0.73362553647860596</c:v>
                </c:pt>
                <c:pt idx="207">
                  <c:v>0.8053195965098181</c:v>
                </c:pt>
                <c:pt idx="208">
                  <c:v>0.8800083353993482</c:v>
                </c:pt>
                <c:pt idx="209">
                  <c:v>0.95726018464527662</c:v>
                </c:pt>
                <c:pt idx="210">
                  <c:v>1.0365682371005513</c:v>
                </c:pt>
                <c:pt idx="211">
                  <c:v>1.1173532318480726</c:v>
                </c:pt>
                <c:pt idx="212">
                  <c:v>1.1989685006378821</c:v>
                </c:pt>
                <c:pt idx="213">
                  <c:v>1.2807068982129528</c:v>
                </c:pt>
                <c:pt idx="214">
                  <c:v>1.361809675348842</c:v>
                </c:pt>
                <c:pt idx="215">
                  <c:v>1.4414771865434903</c:v>
                </c:pt>
                <c:pt idx="216">
                  <c:v>1.5188812565814527</c:v>
                </c:pt>
                <c:pt idx="217">
                  <c:v>1.5931789644514975</c:v>
                </c:pt>
                <c:pt idx="218">
                  <c:v>1.6635275422053419</c:v>
                </c:pt>
                <c:pt idx="219">
                  <c:v>1.7291000331519475</c:v>
                </c:pt>
                <c:pt idx="220">
                  <c:v>1.7891013109384151</c:v>
                </c:pt>
                <c:pt idx="221">
                  <c:v>1.8427840308895469</c:v>
                </c:pt>
                <c:pt idx="222">
                  <c:v>1.8894640693056228</c:v>
                </c:pt>
                <c:pt idx="223">
                  <c:v>1.9285350065060358</c:v>
                </c:pt>
                <c:pt idx="224">
                  <c:v>1.9594812258334904</c:v>
                </c:pt>
                <c:pt idx="225">
                  <c:v>1.9818892334479306</c:v>
                </c:pt>
                <c:pt idx="226">
                  <c:v>1.9954568516437989</c:v>
                </c:pt>
                <c:pt idx="227">
                  <c:v>2</c:v>
                </c:pt>
                <c:pt idx="228">
                  <c:v>1.9954568516437989</c:v>
                </c:pt>
                <c:pt idx="229">
                  <c:v>1.9818892334479306</c:v>
                </c:pt>
                <c:pt idx="230">
                  <c:v>1.9594812258334904</c:v>
                </c:pt>
                <c:pt idx="231">
                  <c:v>1.9285350065060358</c:v>
                </c:pt>
                <c:pt idx="232">
                  <c:v>1.8894640693056228</c:v>
                </c:pt>
                <c:pt idx="233">
                  <c:v>1.8427840308895469</c:v>
                </c:pt>
                <c:pt idx="234">
                  <c:v>1.7891013109384151</c:v>
                </c:pt>
                <c:pt idx="235">
                  <c:v>1.7291000331519475</c:v>
                </c:pt>
                <c:pt idx="236">
                  <c:v>1.6635275422053419</c:v>
                </c:pt>
                <c:pt idx="237">
                  <c:v>1.5931789644514975</c:v>
                </c:pt>
                <c:pt idx="238">
                  <c:v>1.5188812565814527</c:v>
                </c:pt>
                <c:pt idx="239">
                  <c:v>1.4414771865434903</c:v>
                </c:pt>
                <c:pt idx="240">
                  <c:v>1.361809675348842</c:v>
                </c:pt>
                <c:pt idx="241">
                  <c:v>1.2807068982129528</c:v>
                </c:pt>
                <c:pt idx="242">
                  <c:v>1.1989685006378821</c:v>
                </c:pt>
                <c:pt idx="243">
                  <c:v>1.1173532318480726</c:v>
                </c:pt>
                <c:pt idx="244">
                  <c:v>1.0365682371005513</c:v>
                </c:pt>
                <c:pt idx="245">
                  <c:v>0.95726018464527662</c:v>
                </c:pt>
                <c:pt idx="246">
                  <c:v>0.8800083353993482</c:v>
                </c:pt>
                <c:pt idx="247">
                  <c:v>0.8053195965098181</c:v>
                </c:pt>
                <c:pt idx="248">
                  <c:v>0.73362553647860596</c:v>
                </c:pt>
                <c:pt idx="249">
                  <c:v>0.66528128164210965</c:v>
                </c:pt>
                <c:pt idx="250">
                  <c:v>0.60056616335615121</c:v>
                </c:pt>
                <c:pt idx="251">
                  <c:v>0.53968594358428545</c:v>
                </c:pt>
                <c:pt idx="252">
                  <c:v>0.48277641458084031</c:v>
                </c:pt>
                <c:pt idx="253">
                  <c:v>0.42990814636432068</c:v>
                </c:pt>
                <c:pt idx="254">
                  <c:v>0.38109214359264942</c:v>
                </c:pt>
                <c:pt idx="255">
                  <c:v>0.33628617076425715</c:v>
                </c:pt>
                <c:pt idx="256">
                  <c:v>0.29540151051312513</c:v>
                </c:pt>
                <c:pt idx="257">
                  <c:v>0.25830993300297722</c:v>
                </c:pt>
                <c:pt idx="258">
                  <c:v>0.22485067372648349</c:v>
                </c:pt>
                <c:pt idx="259">
                  <c:v>0.19483724094280885</c:v>
                </c:pt>
                <c:pt idx="260">
                  <c:v>0.16806390107632654</c:v>
                </c:pt>
                <c:pt idx="261">
                  <c:v>0.1443117192296717</c:v>
                </c:pt>
                <c:pt idx="262">
                  <c:v>0.12335406121863926</c:v>
                </c:pt>
                <c:pt idx="263">
                  <c:v>0.10496149204996706</c:v>
                </c:pt>
                <c:pt idx="264">
                  <c:v>8.8906032557095407E-2</c:v>
                </c:pt>
                <c:pt idx="265">
                  <c:v>7.4964760211023426E-2</c:v>
                </c:pt>
                <c:pt idx="266">
                  <c:v>6.2922761373988861E-2</c:v>
                </c:pt>
                <c:pt idx="267">
                  <c:v>5.2575460111898918E-2</c:v>
                </c:pt>
                <c:pt idx="268">
                  <c:v>4.3730362970226547E-2</c:v>
                </c:pt>
                <c:pt idx="269">
                  <c:v>3.6208269862408202E-2</c:v>
                </c:pt>
                <c:pt idx="270">
                  <c:v>2.9844008579349397E-2</c:v>
                </c:pt>
                <c:pt idx="271">
                  <c:v>2.4486754677753061E-2</c:v>
                </c:pt>
                <c:pt idx="272">
                  <c:v>2.000000000148771E-2</c:v>
                </c:pt>
                <c:pt idx="273">
                  <c:v>1.6261232245445352E-2</c:v>
                </c:pt>
                <c:pt idx="274">
                  <c:v>1.3161385222433191E-2</c:v>
                </c:pt>
                <c:pt idx="275">
                  <c:v>1.0604115279315667E-2</c:v>
                </c:pt>
                <c:pt idx="276">
                  <c:v>8.5049540491248209E-3</c:v>
                </c:pt>
                <c:pt idx="277">
                  <c:v>6.7903818074060308E-3</c:v>
                </c:pt>
                <c:pt idx="278">
                  <c:v>5.3968594648014061E-3</c:v>
                </c:pt>
                <c:pt idx="279">
                  <c:v>4.269850963052167E-3</c:v>
                </c:pt>
                <c:pt idx="280">
                  <c:v>3.3628617826319883E-3</c:v>
                </c:pt>
                <c:pt idx="281">
                  <c:v>2.6365135969281441E-3</c:v>
                </c:pt>
                <c:pt idx="282">
                  <c:v>2.0576699483740328E-3</c:v>
                </c:pt>
                <c:pt idx="283">
                  <c:v>1.5986232573907532E-3</c:v>
                </c:pt>
                <c:pt idx="284">
                  <c:v>1.2363495457661609E-3</c:v>
                </c:pt>
                <c:pt idx="285">
                  <c:v>9.5183396848758269E-4</c:v>
                </c:pt>
                <c:pt idx="286">
                  <c:v>7.2946758129242058E-4</c:v>
                </c:pt>
                <c:pt idx="287">
                  <c:v>5.5651368428281196E-4</c:v>
                </c:pt>
                <c:pt idx="288">
                  <c:v>4.226405198458775E-4</c:v>
                </c:pt>
                <c:pt idx="289">
                  <c:v>3.195160023675159E-4</c:v>
                </c:pt>
                <c:pt idx="290">
                  <c:v>2.4045945062404635E-4</c:v>
                </c:pt>
                <c:pt idx="291">
                  <c:v>1.8014491414886151E-4</c:v>
                </c:pt>
                <c:pt idx="292">
                  <c:v>1.343505681551918E-4</c:v>
                </c:pt>
                <c:pt idx="293">
                  <c:v>9.9748738687225653E-5</c:v>
                </c:pt>
                <c:pt idx="294">
                  <c:v>7.373135794431094E-5</c:v>
                </c:pt>
                <c:pt idx="295">
                  <c:v>5.4265993718265555E-5</c:v>
                </c:pt>
                <c:pt idx="296">
                  <c:v>3.9778008530011784E-5</c:v>
                </c:pt>
                <c:pt idx="297">
                  <c:v>2.9054852489547355E-5</c:v>
                </c:pt>
                <c:pt idx="298">
                  <c:v>2.1168955027726662E-5</c:v>
                </c:pt>
                <c:pt idx="299">
                  <c:v>1.541613646291999E-5</c:v>
                </c:pt>
                <c:pt idx="300">
                  <c:v>1.126689823088049E-5</c:v>
                </c:pt>
                <c:pt idx="301">
                  <c:v>8.3283624485420612E-6</c:v>
                </c:pt>
                <c:pt idx="302">
                  <c:v>6.3150130137467021E-6</c:v>
                </c:pt>
                <c:pt idx="303">
                  <c:v>5.0267404248805879E-6</c:v>
                </c:pt>
                <c:pt idx="304">
                  <c:v>4.333012081001722E-6</c:v>
                </c:pt>
                <c:pt idx="305">
                  <c:v>4.1622819298576564E-6</c:v>
                </c:pt>
                <c:pt idx="306">
                  <c:v>4.4960221835293612E-6</c:v>
                </c:pt>
                <c:pt idx="307">
                  <c:v>5.36701047445263E-6</c:v>
                </c:pt>
                <c:pt idx="308">
                  <c:v>6.8617437936205844E-6</c:v>
                </c:pt>
                <c:pt idx="309">
                  <c:v>9.1270814785084707E-6</c:v>
                </c:pt>
                <c:pt idx="310">
                  <c:v>1.2381448858898445E-5</c:v>
                </c:pt>
                <c:pt idx="311">
                  <c:v>1.6931165901439218E-5</c:v>
                </c:pt>
                <c:pt idx="312">
                  <c:v>2.3192705507600455E-5</c:v>
                </c:pt>
                <c:pt idx="313">
                  <c:v>3.1721937085628295E-5</c:v>
                </c:pt>
                <c:pt idx="314">
                  <c:v>4.3251674222773142E-5</c:v>
                </c:pt>
                <c:pt idx="315">
                  <c:v>5.8739120426951202E-5</c:v>
                </c:pt>
                <c:pt idx="316">
                  <c:v>7.9425091345928996E-5</c:v>
                </c:pt>
                <c:pt idx="317">
                  <c:v>1.0690718014423466E-4</c:v>
                </c:pt>
                <c:pt idx="318">
                  <c:v>1.4322931603830174E-4</c:v>
                </c:pt>
                <c:pt idx="319">
                  <c:v>1.9099043176068494E-4</c:v>
                </c:pt>
                <c:pt idx="320">
                  <c:v>2.5347518709040016E-4</c:v>
                </c:pt>
                <c:pt idx="321">
                  <c:v>3.3480987109358169E-4</c:v>
                </c:pt>
                <c:pt idx="322">
                  <c:v>4.4014669912567498E-4</c:v>
                </c:pt>
                <c:pt idx="323">
                  <c:v>5.7587970097126232E-4</c:v>
                </c:pt>
                <c:pt idx="324">
                  <c:v>7.4989522837071436E-4</c:v>
                </c:pt>
                <c:pt idx="325">
                  <c:v>9.718597545895543E-4</c:v>
                </c:pt>
                <c:pt idx="326">
                  <c:v>1.2535470541763572E-3</c:v>
                </c:pt>
                <c:pt idx="327">
                  <c:v>1.6092059954851651E-3</c:v>
                </c:pt>
                <c:pt idx="328">
                  <c:v>2.0559690113983258E-3</c:v>
                </c:pt>
                <c:pt idx="329">
                  <c:v>2.6142997990225435E-3</c:v>
                </c:pt>
                <c:pt idx="330">
                  <c:v>3.308476909054169E-3</c:v>
                </c:pt>
                <c:pt idx="331">
                  <c:v>4.1671076042024613E-3</c:v>
                </c:pt>
                <c:pt idx="332">
                  <c:v>5.2236636941668827E-3</c:v>
                </c:pt>
                <c:pt idx="333">
                  <c:v>6.5170280138611633E-3</c:v>
                </c:pt>
                <c:pt idx="334">
                  <c:v>8.0920368490470657E-3</c:v>
                </c:pt>
                <c:pt idx="335">
                  <c:v>1.0000000006039898E-2</c:v>
                </c:pt>
                <c:pt idx="336">
                  <c:v>1.2299176479248436E-2</c:v>
                </c:pt>
                <c:pt idx="337">
                  <c:v>1.5055179936405233E-2</c:v>
                </c:pt>
                <c:pt idx="338">
                  <c:v>1.8341284695936502E-2</c:v>
                </c:pt>
                <c:pt idx="339">
                  <c:v>2.2238599726782968E-2</c:v>
                </c:pt>
                <c:pt idx="340">
                  <c:v>2.6836075699755303E-2</c:v>
                </c:pt>
                <c:pt idx="341">
                  <c:v>3.2230308524457088E-2</c:v>
                </c:pt>
                <c:pt idx="342">
                  <c:v>3.8525102391572141E-2</c:v>
                </c:pt>
                <c:pt idx="343">
                  <c:v>4.5830756379648716E-2</c:v>
                </c:pt>
                <c:pt idx="344">
                  <c:v>5.4263041433275441E-2</c:v>
                </c:pt>
                <c:pt idx="345">
                  <c:v>6.3941839194408004E-2</c:v>
                </c:pt>
                <c:pt idx="346">
                  <c:v>7.4989420933266202E-2</c:v>
                </c:pt>
                <c:pt idx="347">
                  <c:v>8.7528353766107722E-2</c:v>
                </c:pt>
                <c:pt idx="348">
                  <c:v>0.10167903245496016</c:v>
                </c:pt>
                <c:pt idx="349">
                  <c:v>0.11755684823666891</c:v>
                </c:pt>
                <c:pt idx="350">
                  <c:v>0.13526902107647276</c:v>
                </c:pt>
                <c:pt idx="351">
                  <c:v>0.15491113810120921</c:v>
                </c:pt>
                <c:pt idx="352">
                  <c:v>0.17656345821972685</c:v>
                </c:pt>
                <c:pt idx="353">
                  <c:v>0.20028706043468403</c:v>
                </c:pt>
                <c:pt idx="354">
                  <c:v>0.22611993032892727</c:v>
                </c:pt>
                <c:pt idx="355">
                  <c:v>0.25407309482131213</c:v>
                </c:pt>
                <c:pt idx="356">
                  <c:v>0.28412692862757899</c:v>
                </c:pt>
                <c:pt idx="357">
                  <c:v>0.31622776601683794</c:v>
                </c:pt>
                <c:pt idx="358">
                  <c:v>0.35028495754619937</c:v>
                </c:pt>
                <c:pt idx="359">
                  <c:v>0.38616851269906377</c:v>
                </c:pt>
                <c:pt idx="360">
                  <c:v>0.42370746510631974</c:v>
                </c:pt>
                <c:pt idx="361">
                  <c:v>0.46268908685251342</c:v>
                </c:pt>
                <c:pt idx="362">
                  <c:v>0.5028590620648461</c:v>
                </c:pt>
                <c:pt idx="363">
                  <c:v>0.54392270763882</c:v>
                </c:pt>
                <c:pt idx="364">
                  <c:v>0.58554730096583374</c:v>
                </c:pt>
                <c:pt idx="365">
                  <c:v>0.62736554160764646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2-42CD-8049-113CEF7E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RBF!$U$4</c:f>
              <c:strCache>
                <c:ptCount val="1"/>
                <c:pt idx="0">
                  <c:v>BBF*F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RBF!$P$5:$P$370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RBF!$U$5:$U$370</c:f>
              <c:numCache>
                <c:formatCode>General</c:formatCode>
                <c:ptCount val="366"/>
                <c:pt idx="0">
                  <c:v>0.62736554160764646</c:v>
                </c:pt>
                <c:pt idx="1">
                  <c:v>0.66898013703148906</c:v>
                </c:pt>
                <c:pt idx="2">
                  <c:v>0.70996946307946862</c:v>
                </c:pt>
                <c:pt idx="3">
                  <c:v>0.74989420933245576</c:v>
                </c:pt>
                <c:pt idx="4">
                  <c:v>0.78830487964711193</c:v>
                </c:pt>
                <c:pt idx="5">
                  <c:v>0.82474998069077798</c:v>
                </c:pt>
                <c:pt idx="6">
                  <c:v>0.85878469806863234</c:v>
                </c:pt>
                <c:pt idx="7">
                  <c:v>0.88997983233114775</c:v>
                </c:pt>
                <c:pt idx="8">
                  <c:v>0.91793074727574187</c:v>
                </c:pt>
                <c:pt idx="9">
                  <c:v>0.94226607174033983</c:v>
                </c:pt>
                <c:pt idx="10">
                  <c:v>0.96265589439268462</c:v>
                </c:pt>
                <c:pt idx="11">
                  <c:v>0.97881919928905836</c:v>
                </c:pt>
                <c:pt idx="12">
                  <c:v>0.99053030818846866</c:v>
                </c:pt>
                <c:pt idx="13">
                  <c:v>0.99762412326508787</c:v>
                </c:pt>
                <c:pt idx="14">
                  <c:v>1</c:v>
                </c:pt>
                <c:pt idx="15">
                  <c:v>0.99762412326508787</c:v>
                </c:pt>
                <c:pt idx="16">
                  <c:v>0.99053030818846866</c:v>
                </c:pt>
                <c:pt idx="17">
                  <c:v>0.97881919928905836</c:v>
                </c:pt>
                <c:pt idx="18">
                  <c:v>0.96265589439268462</c:v>
                </c:pt>
                <c:pt idx="19">
                  <c:v>0.94226607174033983</c:v>
                </c:pt>
                <c:pt idx="20">
                  <c:v>0.91793074727574187</c:v>
                </c:pt>
                <c:pt idx="21">
                  <c:v>0.88997983233114775</c:v>
                </c:pt>
                <c:pt idx="22">
                  <c:v>0.85878469806863234</c:v>
                </c:pt>
                <c:pt idx="23">
                  <c:v>0.82474998069077798</c:v>
                </c:pt>
                <c:pt idx="24">
                  <c:v>0.78830487964711193</c:v>
                </c:pt>
                <c:pt idx="25">
                  <c:v>0.74989420933245576</c:v>
                </c:pt>
                <c:pt idx="26">
                  <c:v>0.70996946307946862</c:v>
                </c:pt>
                <c:pt idx="27">
                  <c:v>0.66898013703148906</c:v>
                </c:pt>
                <c:pt idx="28">
                  <c:v>0.62736554160764646</c:v>
                </c:pt>
                <c:pt idx="29">
                  <c:v>0.58554730096583374</c:v>
                </c:pt>
                <c:pt idx="30">
                  <c:v>0.54392270763882</c:v>
                </c:pt>
                <c:pt idx="31">
                  <c:v>0.5028590620648461</c:v>
                </c:pt>
                <c:pt idx="32">
                  <c:v>0.46268908685251342</c:v>
                </c:pt>
                <c:pt idx="33">
                  <c:v>0.42370746510631974</c:v>
                </c:pt>
                <c:pt idx="34">
                  <c:v>0.38616851269906377</c:v>
                </c:pt>
                <c:pt idx="35">
                  <c:v>0.35028495754619937</c:v>
                </c:pt>
                <c:pt idx="36">
                  <c:v>0.31622776601683789</c:v>
                </c:pt>
                <c:pt idx="37">
                  <c:v>0.28412692862757893</c:v>
                </c:pt>
                <c:pt idx="38">
                  <c:v>0.25407309482131202</c:v>
                </c:pt>
                <c:pt idx="39">
                  <c:v>0.22611993032892705</c:v>
                </c:pt>
                <c:pt idx="40">
                  <c:v>0.20028706043468361</c:v>
                </c:pt>
                <c:pt idx="41">
                  <c:v>0.1765634582197261</c:v>
                </c:pt>
                <c:pt idx="42">
                  <c:v>0.15491113810120791</c:v>
                </c:pt>
                <c:pt idx="43">
                  <c:v>0.13526902107647049</c:v>
                </c:pt>
                <c:pt idx="44">
                  <c:v>0.11755684823666493</c:v>
                </c:pt>
                <c:pt idx="45">
                  <c:v>0.10167903245495323</c:v>
                </c:pt>
                <c:pt idx="46">
                  <c:v>8.7528353766095732E-2</c:v>
                </c:pt>
                <c:pt idx="47">
                  <c:v>7.4989420933245551E-2</c:v>
                </c:pt>
                <c:pt idx="48">
                  <c:v>6.3941839194372616E-2</c:v>
                </c:pt>
                <c:pt idx="49">
                  <c:v>5.4263041433215045E-2</c:v>
                </c:pt>
                <c:pt idx="50">
                  <c:v>4.5830756379546117E-2</c:v>
                </c:pt>
                <c:pt idx="51">
                  <c:v>3.8525102391398641E-2</c:v>
                </c:pt>
                <c:pt idx="52">
                  <c:v>3.2230308524165023E-2</c:v>
                </c:pt>
                <c:pt idx="53">
                  <c:v>2.6836075699265893E-2</c:v>
                </c:pt>
                <c:pt idx="54">
                  <c:v>2.2238599725966583E-2</c:v>
                </c:pt>
                <c:pt idx="55">
                  <c:v>1.8341284694580871E-2</c:v>
                </c:pt>
                <c:pt idx="56">
                  <c:v>1.5055179934164383E-2</c:v>
                </c:pt>
                <c:pt idx="57">
                  <c:v>1.2299176475561132E-2</c:v>
                </c:pt>
                <c:pt idx="58">
                  <c:v>9.999999999999995E-3</c:v>
                </c:pt>
                <c:pt idx="59">
                  <c:v>8.0920368391984385E-3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1.999999999999999E-2</c:v>
                </c:pt>
                <c:pt idx="183">
                  <c:v>2.4486754676860963E-2</c:v>
                </c:pt>
                <c:pt idx="184">
                  <c:v>2.9844008578816996E-2</c:v>
                </c:pt>
                <c:pt idx="185">
                  <c:v>3.6208269862091975E-2</c:v>
                </c:pt>
                <c:pt idx="186">
                  <c:v>4.3730362970039613E-2</c:v>
                </c:pt>
                <c:pt idx="187">
                  <c:v>5.2575460111788937E-2</c:v>
                </c:pt>
                <c:pt idx="188">
                  <c:v>6.2922761373924468E-2</c:v>
                </c:pt>
                <c:pt idx="189">
                  <c:v>7.4964760210985901E-2</c:v>
                </c:pt>
                <c:pt idx="190">
                  <c:v>8.8906032557073633E-2</c:v>
                </c:pt>
                <c:pt idx="191">
                  <c:v>0.1049614920499545</c:v>
                </c:pt>
                <c:pt idx="192">
                  <c:v>0.12335406121863204</c:v>
                </c:pt>
                <c:pt idx="193">
                  <c:v>0.14431171922966757</c:v>
                </c:pt>
                <c:pt idx="194">
                  <c:v>0.16806390107632418</c:v>
                </c:pt>
                <c:pt idx="195">
                  <c:v>0.19483724094280752</c:v>
                </c:pt>
                <c:pt idx="196">
                  <c:v>0.22485067372648274</c:v>
                </c:pt>
                <c:pt idx="197">
                  <c:v>0.25830993300297678</c:v>
                </c:pt>
                <c:pt idx="198">
                  <c:v>0.29540151051312491</c:v>
                </c:pt>
                <c:pt idx="199">
                  <c:v>0.33628617076425704</c:v>
                </c:pt>
                <c:pt idx="200">
                  <c:v>0.38109214359264937</c:v>
                </c:pt>
                <c:pt idx="201">
                  <c:v>0.42990814636432062</c:v>
                </c:pt>
                <c:pt idx="202">
                  <c:v>0.48277641458084031</c:v>
                </c:pt>
                <c:pt idx="203">
                  <c:v>0.53968594358428545</c:v>
                </c:pt>
                <c:pt idx="204">
                  <c:v>0.60056616335615121</c:v>
                </c:pt>
                <c:pt idx="205">
                  <c:v>0.66528128164210965</c:v>
                </c:pt>
                <c:pt idx="206">
                  <c:v>0.73362553647860596</c:v>
                </c:pt>
                <c:pt idx="207">
                  <c:v>0.8053195965098181</c:v>
                </c:pt>
                <c:pt idx="208">
                  <c:v>0.8800083353993482</c:v>
                </c:pt>
                <c:pt idx="209">
                  <c:v>0.95726018464527662</c:v>
                </c:pt>
                <c:pt idx="210">
                  <c:v>1.0365682371005513</c:v>
                </c:pt>
                <c:pt idx="211">
                  <c:v>1.1173532318480726</c:v>
                </c:pt>
                <c:pt idx="212">
                  <c:v>1.1989685006378821</c:v>
                </c:pt>
                <c:pt idx="213">
                  <c:v>1.2807068982129528</c:v>
                </c:pt>
                <c:pt idx="214">
                  <c:v>1.361809675348842</c:v>
                </c:pt>
                <c:pt idx="215">
                  <c:v>1.4414771865434903</c:v>
                </c:pt>
                <c:pt idx="216">
                  <c:v>1.5188812565814527</c:v>
                </c:pt>
                <c:pt idx="217">
                  <c:v>1.5931789644514975</c:v>
                </c:pt>
                <c:pt idx="218">
                  <c:v>1.6635275422053419</c:v>
                </c:pt>
                <c:pt idx="219">
                  <c:v>1.7291000331519475</c:v>
                </c:pt>
                <c:pt idx="220">
                  <c:v>1.7891013109384151</c:v>
                </c:pt>
                <c:pt idx="221">
                  <c:v>1.8427840308895469</c:v>
                </c:pt>
                <c:pt idx="222">
                  <c:v>1.8894640693056228</c:v>
                </c:pt>
                <c:pt idx="223">
                  <c:v>1.9285350065060358</c:v>
                </c:pt>
                <c:pt idx="224">
                  <c:v>1.9594812258334904</c:v>
                </c:pt>
                <c:pt idx="225">
                  <c:v>1.9818892334479306</c:v>
                </c:pt>
                <c:pt idx="226">
                  <c:v>1.9954568516437989</c:v>
                </c:pt>
                <c:pt idx="227">
                  <c:v>2</c:v>
                </c:pt>
                <c:pt idx="228">
                  <c:v>1.9954568516437989</c:v>
                </c:pt>
                <c:pt idx="229">
                  <c:v>1.9818892334479306</c:v>
                </c:pt>
                <c:pt idx="230">
                  <c:v>1.9594812258334904</c:v>
                </c:pt>
                <c:pt idx="231">
                  <c:v>1.9285350065060358</c:v>
                </c:pt>
                <c:pt idx="232">
                  <c:v>1.8894640693056228</c:v>
                </c:pt>
                <c:pt idx="233">
                  <c:v>1.8427840308895469</c:v>
                </c:pt>
                <c:pt idx="234">
                  <c:v>1.7891013109384151</c:v>
                </c:pt>
                <c:pt idx="235">
                  <c:v>1.7291000331519475</c:v>
                </c:pt>
                <c:pt idx="236">
                  <c:v>1.6635275422053419</c:v>
                </c:pt>
                <c:pt idx="237">
                  <c:v>1.5931789644514975</c:v>
                </c:pt>
                <c:pt idx="238">
                  <c:v>1.5188812565814527</c:v>
                </c:pt>
                <c:pt idx="239">
                  <c:v>1.4414771865434903</c:v>
                </c:pt>
                <c:pt idx="240">
                  <c:v>1.361809675348842</c:v>
                </c:pt>
                <c:pt idx="241">
                  <c:v>1.2807068982129528</c:v>
                </c:pt>
                <c:pt idx="242">
                  <c:v>1.1989685006378821</c:v>
                </c:pt>
                <c:pt idx="243">
                  <c:v>1.1173532318480726</c:v>
                </c:pt>
                <c:pt idx="244">
                  <c:v>1.0365682371005513</c:v>
                </c:pt>
                <c:pt idx="245">
                  <c:v>0.95726018464527662</c:v>
                </c:pt>
                <c:pt idx="246">
                  <c:v>0.8800083353993482</c:v>
                </c:pt>
                <c:pt idx="247">
                  <c:v>0.8053195965098181</c:v>
                </c:pt>
                <c:pt idx="248">
                  <c:v>0.73362553647860596</c:v>
                </c:pt>
                <c:pt idx="249">
                  <c:v>0.66528128164210965</c:v>
                </c:pt>
                <c:pt idx="250">
                  <c:v>0.60056616335615121</c:v>
                </c:pt>
                <c:pt idx="251">
                  <c:v>0.53968594358428545</c:v>
                </c:pt>
                <c:pt idx="252">
                  <c:v>0.48277641458084031</c:v>
                </c:pt>
                <c:pt idx="253">
                  <c:v>0.42990814636432068</c:v>
                </c:pt>
                <c:pt idx="254">
                  <c:v>0.38109214359264942</c:v>
                </c:pt>
                <c:pt idx="255">
                  <c:v>0.33628617076425715</c:v>
                </c:pt>
                <c:pt idx="256">
                  <c:v>0.29540151051312513</c:v>
                </c:pt>
                <c:pt idx="257">
                  <c:v>0.25830993300297722</c:v>
                </c:pt>
                <c:pt idx="258">
                  <c:v>0.22485067372648349</c:v>
                </c:pt>
                <c:pt idx="259">
                  <c:v>0.19483724094280885</c:v>
                </c:pt>
                <c:pt idx="260">
                  <c:v>0.16806390107632654</c:v>
                </c:pt>
                <c:pt idx="261">
                  <c:v>0.1443117192296717</c:v>
                </c:pt>
                <c:pt idx="262">
                  <c:v>0.12335406121863926</c:v>
                </c:pt>
                <c:pt idx="263">
                  <c:v>0.10496149204996706</c:v>
                </c:pt>
                <c:pt idx="264">
                  <c:v>8.8906032557095407E-2</c:v>
                </c:pt>
                <c:pt idx="265">
                  <c:v>7.4964760211023426E-2</c:v>
                </c:pt>
                <c:pt idx="266">
                  <c:v>6.2922761373988861E-2</c:v>
                </c:pt>
                <c:pt idx="267">
                  <c:v>5.2575460111898918E-2</c:v>
                </c:pt>
                <c:pt idx="268">
                  <c:v>4.3730362970226547E-2</c:v>
                </c:pt>
                <c:pt idx="269">
                  <c:v>3.6208269862408202E-2</c:v>
                </c:pt>
                <c:pt idx="270">
                  <c:v>2.9844008579349397E-2</c:v>
                </c:pt>
                <c:pt idx="271">
                  <c:v>2.4486754677753061E-2</c:v>
                </c:pt>
                <c:pt idx="272">
                  <c:v>2.000000000148771E-2</c:v>
                </c:pt>
                <c:pt idx="273">
                  <c:v>1.6261232245445352E-2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1.0000000006039898E-2</c:v>
                </c:pt>
                <c:pt idx="336">
                  <c:v>1.2299176479248436E-2</c:v>
                </c:pt>
                <c:pt idx="337">
                  <c:v>1.5055179936405233E-2</c:v>
                </c:pt>
                <c:pt idx="338">
                  <c:v>1.8341284695936502E-2</c:v>
                </c:pt>
                <c:pt idx="339">
                  <c:v>2.2238599726782968E-2</c:v>
                </c:pt>
                <c:pt idx="340">
                  <c:v>2.6836075699755303E-2</c:v>
                </c:pt>
                <c:pt idx="341">
                  <c:v>3.2230308524457088E-2</c:v>
                </c:pt>
                <c:pt idx="342">
                  <c:v>3.8525102391572141E-2</c:v>
                </c:pt>
                <c:pt idx="343">
                  <c:v>4.5830756379648716E-2</c:v>
                </c:pt>
                <c:pt idx="344">
                  <c:v>5.4263041433275441E-2</c:v>
                </c:pt>
                <c:pt idx="345">
                  <c:v>6.3941839194408004E-2</c:v>
                </c:pt>
                <c:pt idx="346">
                  <c:v>7.4989420933266202E-2</c:v>
                </c:pt>
                <c:pt idx="347">
                  <c:v>8.7528353766107722E-2</c:v>
                </c:pt>
                <c:pt idx="348">
                  <c:v>0.10167903245496016</c:v>
                </c:pt>
                <c:pt idx="349">
                  <c:v>0.11755684823666891</c:v>
                </c:pt>
                <c:pt idx="350">
                  <c:v>0.13526902107647276</c:v>
                </c:pt>
                <c:pt idx="351">
                  <c:v>0.15491113810120921</c:v>
                </c:pt>
                <c:pt idx="352">
                  <c:v>0.17656345821972685</c:v>
                </c:pt>
                <c:pt idx="353">
                  <c:v>0.20028706043468403</c:v>
                </c:pt>
                <c:pt idx="354">
                  <c:v>0.22611993032892727</c:v>
                </c:pt>
                <c:pt idx="355">
                  <c:v>0.25407309482131213</c:v>
                </c:pt>
                <c:pt idx="356">
                  <c:v>0.28412692862757899</c:v>
                </c:pt>
                <c:pt idx="357">
                  <c:v>0.31622776601683794</c:v>
                </c:pt>
                <c:pt idx="358">
                  <c:v>0.35028495754619937</c:v>
                </c:pt>
                <c:pt idx="359">
                  <c:v>0.38616851269906377</c:v>
                </c:pt>
                <c:pt idx="360">
                  <c:v>0.42370746510631974</c:v>
                </c:pt>
                <c:pt idx="361">
                  <c:v>0.46268908685251342</c:v>
                </c:pt>
                <c:pt idx="362">
                  <c:v>0.5028590620648461</c:v>
                </c:pt>
                <c:pt idx="363">
                  <c:v>0.54392270763882</c:v>
                </c:pt>
                <c:pt idx="364">
                  <c:v>0.58554730096583374</c:v>
                </c:pt>
                <c:pt idx="365">
                  <c:v>0.62736554160764646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2-42CD-8049-113CEF7E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RBFN!$E$4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RBFN!$E$5:$E$16</c:f>
              <c:numCache>
                <c:formatCode>General</c:formatCode>
                <c:ptCount val="12"/>
                <c:pt idx="0">
                  <c:v>0.99999999999999956</c:v>
                </c:pt>
                <c:pt idx="1">
                  <c:v>0.50000000000000044</c:v>
                </c:pt>
                <c:pt idx="2">
                  <c:v>4.3044663035266386E-16</c:v>
                </c:pt>
                <c:pt idx="3">
                  <c:v>5.7624340186965098E-16</c:v>
                </c:pt>
                <c:pt idx="4">
                  <c:v>1.7383599595126462E-16</c:v>
                </c:pt>
                <c:pt idx="5">
                  <c:v>1.0000000000000022</c:v>
                </c:pt>
                <c:pt idx="6">
                  <c:v>1.9999999999999967</c:v>
                </c:pt>
                <c:pt idx="7">
                  <c:v>0.99999999999999944</c:v>
                </c:pt>
                <c:pt idx="8">
                  <c:v>2.1429255939175995E-16</c:v>
                </c:pt>
                <c:pt idx="9">
                  <c:v>-2.7408630920433552E-16</c:v>
                </c:pt>
                <c:pt idx="10">
                  <c:v>6.3837823915946501E-16</c:v>
                </c:pt>
                <c:pt idx="11">
                  <c:v>0.49999999999999961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A-44E4-AE2C-E8253EBE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34304"/>
        <c:axId val="760941024"/>
      </c:scatterChart>
      <c:valAx>
        <c:axId val="7609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41024"/>
        <c:crosses val="autoZero"/>
        <c:crossBetween val="midCat"/>
      </c:valAx>
      <c:valAx>
        <c:axId val="760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RBFN_daily!$E$4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RBFN_daily!$A$5:$A$16</c:f>
              <c:numCache>
                <c:formatCode>mmm\-yy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xVal>
          <c:yVal>
            <c:numRef>
              <c:f>RBFN_daily!$E$5:$E$16</c:f>
              <c:numCache>
                <c:formatCode>General</c:formatCode>
                <c:ptCount val="12"/>
                <c:pt idx="0">
                  <c:v>1</c:v>
                </c:pt>
                <c:pt idx="1">
                  <c:v>0.49999999999999978</c:v>
                </c:pt>
                <c:pt idx="2">
                  <c:v>1.5913287013599504E-16</c:v>
                </c:pt>
                <c:pt idx="3">
                  <c:v>8.8992421024620012E-17</c:v>
                </c:pt>
                <c:pt idx="4">
                  <c:v>-4.0642969664123037E-16</c:v>
                </c:pt>
                <c:pt idx="5">
                  <c:v>0.99999999999999845</c:v>
                </c:pt>
                <c:pt idx="6">
                  <c:v>1.9999999999999991</c:v>
                </c:pt>
                <c:pt idx="7">
                  <c:v>1</c:v>
                </c:pt>
                <c:pt idx="8">
                  <c:v>-2.756584023544395E-17</c:v>
                </c:pt>
                <c:pt idx="9">
                  <c:v>5.7245874707234634E-17</c:v>
                </c:pt>
                <c:pt idx="10">
                  <c:v>-3.3306690738754696E-16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6-4E7E-A521-FFD9078B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34304"/>
        <c:axId val="760941024"/>
      </c:scatterChart>
      <c:valAx>
        <c:axId val="7609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41024"/>
        <c:crosses val="autoZero"/>
        <c:crossBetween val="midCat"/>
      </c:valAx>
      <c:valAx>
        <c:axId val="760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RBFN_daily!$R$4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RBFN_daily!$R$5:$R$370</c:f>
              <c:numCache>
                <c:formatCode>General</c:formatCode>
                <c:ptCount val="366"/>
                <c:pt idx="0">
                  <c:v>1</c:v>
                </c:pt>
                <c:pt idx="1">
                  <c:v>1.0040722471677925</c:v>
                </c:pt>
                <c:pt idx="2">
                  <c:v>1.0062734468136587</c:v>
                </c:pt>
                <c:pt idx="3">
                  <c:v>1.0066089385007808</c:v>
                </c:pt>
                <c:pt idx="4">
                  <c:v>1.005094685072659</c:v>
                </c:pt>
                <c:pt idx="5">
                  <c:v>1.001756854335665</c:v>
                </c:pt>
                <c:pt idx="6">
                  <c:v>0.99663129452000676</c:v>
                </c:pt>
                <c:pt idx="7">
                  <c:v>0.98976291455209009</c:v>
                </c:pt>
                <c:pt idx="8">
                  <c:v>0.98120498170005521</c:v>
                </c:pt>
                <c:pt idx="9">
                  <c:v>0.97101835039796369</c:v>
                </c:pt>
                <c:pt idx="10">
                  <c:v>0.95927063698548243</c:v>
                </c:pt>
                <c:pt idx="11">
                  <c:v>0.94603535569988273</c:v>
                </c:pt>
                <c:pt idx="12">
                  <c:v>0.93139103151506464</c:v>
                </c:pt>
                <c:pt idx="13">
                  <c:v>0.91542030533636065</c:v>
                </c:pt>
                <c:pt idx="14">
                  <c:v>0.89820904663704104</c:v>
                </c:pt>
                <c:pt idx="15">
                  <c:v>0.87984548787834793</c:v>
                </c:pt>
                <c:pt idx="16">
                  <c:v>0.8604193940131748</c:v>
                </c:pt>
                <c:pt idx="17">
                  <c:v>0.84002127906521384</c:v>
                </c:pt>
                <c:pt idx="18">
                  <c:v>0.81874168023798244</c:v>
                </c:pt>
                <c:pt idx="19">
                  <c:v>0.79667049828432535</c:v>
                </c:pt>
                <c:pt idx="20">
                  <c:v>0.7738964110035792</c:v>
                </c:pt>
                <c:pt idx="21">
                  <c:v>0.75050636478003296</c:v>
                </c:pt>
                <c:pt idx="22">
                  <c:v>0.72658514708330924</c:v>
                </c:pt>
                <c:pt idx="23">
                  <c:v>0.70221504086938247</c:v>
                </c:pt>
                <c:pt idx="24">
                  <c:v>0.67747555989902408</c:v>
                </c:pt>
                <c:pt idx="25">
                  <c:v>0.65244326217459159</c:v>
                </c:pt>
                <c:pt idx="26">
                  <c:v>0.62719163702809722</c:v>
                </c:pt>
                <c:pt idx="27">
                  <c:v>0.60179105991016335</c:v>
                </c:pt>
                <c:pt idx="28">
                  <c:v>0.57630880766140369</c:v>
                </c:pt>
                <c:pt idx="29">
                  <c:v>0.55080912601893894</c:v>
                </c:pt>
                <c:pt idx="30">
                  <c:v>0.52535334033787207</c:v>
                </c:pt>
                <c:pt idx="31">
                  <c:v>0.49999999999999978</c:v>
                </c:pt>
                <c:pt idx="32">
                  <c:v>0.47480504674177587</c:v>
                </c:pt>
                <c:pt idx="33">
                  <c:v>0.44982199715537324</c:v>
                </c:pt>
                <c:pt idx="34">
                  <c:v>0.42510212988867302</c:v>
                </c:pt>
                <c:pt idx="35">
                  <c:v>0.40069466857410491</c:v>
                </c:pt>
                <c:pt idx="36">
                  <c:v>0.37664695222904554</c:v>
                </c:pt>
                <c:pt idx="37">
                  <c:v>0.35300458576410881</c:v>
                </c:pt>
                <c:pt idx="38">
                  <c:v>0.32981156427879899</c:v>
                </c:pt>
                <c:pt idx="39">
                  <c:v>0.30711036598288</c:v>
                </c:pt>
                <c:pt idx="40">
                  <c:v>0.28494200982134538</c:v>
                </c:pt>
                <c:pt idx="41">
                  <c:v>0.26334607516559305</c:v>
                </c:pt>
                <c:pt idx="42">
                  <c:v>0.24236068222858276</c:v>
                </c:pt>
                <c:pt idx="43">
                  <c:v>0.2220224331342337</c:v>
                </c:pt>
                <c:pt idx="44">
                  <c:v>0.2023663147903815</c:v>
                </c:pt>
                <c:pt idx="45">
                  <c:v>0.18342556585268413</c:v>
                </c:pt>
                <c:pt idx="46">
                  <c:v>0.16523151110004289</c:v>
                </c:pt>
                <c:pt idx="47">
                  <c:v>0.14781336745060608</c:v>
                </c:pt>
                <c:pt idx="48">
                  <c:v>0.13119802661585361</c:v>
                </c:pt>
                <c:pt idx="49">
                  <c:v>0.11540982000770783</c:v>
                </c:pt>
                <c:pt idx="50">
                  <c:v>0.10047027197367005</c:v>
                </c:pt>
                <c:pt idx="51">
                  <c:v>8.6397847735544486E-2</c:v>
                </c:pt>
                <c:pt idx="52">
                  <c:v>7.3207702550355594E-2</c:v>
                </c:pt>
                <c:pt idx="53">
                  <c:v>6.0911438603268538E-2</c:v>
                </c:pt>
                <c:pt idx="54">
                  <c:v>4.9516875990612899E-2</c:v>
                </c:pt>
                <c:pt idx="55">
                  <c:v>3.9027843868165865E-2</c:v>
                </c:pt>
                <c:pt idx="56">
                  <c:v>2.9443997439587664E-2</c:v>
                </c:pt>
                <c:pt idx="57">
                  <c:v>2.0760665957870104E-2</c:v>
                </c:pt>
                <c:pt idx="58">
                  <c:v>1.2968736325538311E-2</c:v>
                </c:pt>
                <c:pt idx="59">
                  <c:v>6.0545762243806962E-3</c:v>
                </c:pt>
                <c:pt idx="60">
                  <c:v>1.5913287013599504E-16</c:v>
                </c:pt>
                <c:pt idx="61">
                  <c:v>-5.2177202125713992E-3</c:v>
                </c:pt>
                <c:pt idx="62">
                  <c:v>-9.6257963923840097E-3</c:v>
                </c:pt>
                <c:pt idx="63">
                  <c:v>-1.3255818594119761E-2</c:v>
                </c:pt>
                <c:pt idx="64">
                  <c:v>-1.6143600743881097E-2</c:v>
                </c:pt>
                <c:pt idx="65">
                  <c:v>-1.8328978769082644E-2</c:v>
                </c:pt>
                <c:pt idx="66">
                  <c:v>-1.9855562251846648E-2</c:v>
                </c:pt>
                <c:pt idx="67">
                  <c:v>-2.0770441441939676E-2</c:v>
                </c:pt>
                <c:pt idx="68">
                  <c:v>-2.1123852061982119E-2</c:v>
                </c:pt>
                <c:pt idx="69">
                  <c:v>-2.0968800879068588E-2</c:v>
                </c:pt>
                <c:pt idx="70">
                  <c:v>-2.0360655499291089E-2</c:v>
                </c:pt>
                <c:pt idx="71">
                  <c:v>-1.9356702262658201E-2</c:v>
                </c:pt>
                <c:pt idx="72">
                  <c:v>-1.8015676474561027E-2</c:v>
                </c:pt>
                <c:pt idx="73">
                  <c:v>-1.6397269506375944E-2</c:v>
                </c:pt>
                <c:pt idx="74">
                  <c:v>-1.4561617533097836E-2</c:v>
                </c:pt>
                <c:pt idx="75">
                  <c:v>-1.2568776851895828E-2</c:v>
                </c:pt>
                <c:pt idx="76">
                  <c:v>-1.0478190844581356E-2</c:v>
                </c:pt>
                <c:pt idx="77">
                  <c:v>-8.3481537119849507E-3</c:v>
                </c:pt>
                <c:pt idx="78">
                  <c:v>-6.2352761222008281E-3</c:v>
                </c:pt>
                <c:pt idx="79">
                  <c:v>-4.193957880732911E-3</c:v>
                </c:pt>
                <c:pt idx="80">
                  <c:v>-2.2758726519016086E-3</c:v>
                </c:pt>
                <c:pt idx="81">
                  <c:v>-5.2946964048157085E-4</c:v>
                </c:pt>
                <c:pt idx="82">
                  <c:v>1.0005030167112841E-3</c:v>
                </c:pt>
                <c:pt idx="83">
                  <c:v>2.2734485950519846E-3</c:v>
                </c:pt>
                <c:pt idx="84">
                  <c:v>3.2533415372745572E-3</c:v>
                </c:pt>
                <c:pt idx="85">
                  <c:v>3.9091125557857492E-3</c:v>
                </c:pt>
                <c:pt idx="86">
                  <c:v>4.2149953092956377E-3</c:v>
                </c:pt>
                <c:pt idx="87">
                  <c:v>4.1508312001049125E-3</c:v>
                </c:pt>
                <c:pt idx="88">
                  <c:v>3.7023291842675425E-3</c:v>
                </c:pt>
                <c:pt idx="89">
                  <c:v>2.8612778580478929E-3</c:v>
                </c:pt>
                <c:pt idx="90">
                  <c:v>1.6257074792757873E-3</c:v>
                </c:pt>
                <c:pt idx="91">
                  <c:v>8.8992421024620012E-17</c:v>
                </c:pt>
                <c:pt idx="92">
                  <c:v>-2.0050543742152044E-3</c:v>
                </c:pt>
                <c:pt idx="93">
                  <c:v>-4.3722551245587507E-3</c:v>
                </c:pt>
                <c:pt idx="94">
                  <c:v>-7.0780444089508354E-3</c:v>
                </c:pt>
                <c:pt idx="95">
                  <c:v>-1.0092615160413739E-2</c:v>
                </c:pt>
                <c:pt idx="96">
                  <c:v>-1.3380073848234508E-2</c:v>
                </c:pt>
                <c:pt idx="97">
                  <c:v>-1.6898656942247996E-2</c:v>
                </c:pt>
                <c:pt idx="98">
                  <c:v>-2.0600999600209273E-2</c:v>
                </c:pt>
                <c:pt idx="99">
                  <c:v>-2.4434454575597869E-2</c:v>
                </c:pt>
                <c:pt idx="100">
                  <c:v>-2.8341458822848796E-2</c:v>
                </c:pt>
                <c:pt idx="101">
                  <c:v>-3.2259944764030532E-2</c:v>
                </c:pt>
                <c:pt idx="102">
                  <c:v>-3.6123792680997441E-2</c:v>
                </c:pt>
                <c:pt idx="103">
                  <c:v>-3.9863320216148065E-2</c:v>
                </c:pt>
                <c:pt idx="104">
                  <c:v>-4.3405804509682989E-2</c:v>
                </c:pt>
                <c:pt idx="105">
                  <c:v>-4.6676032078617334E-2</c:v>
                </c:pt>
                <c:pt idx="106">
                  <c:v>-4.9596871160007786E-2</c:v>
                </c:pt>
                <c:pt idx="107">
                  <c:v>-5.2089860905331055E-2</c:v>
                </c:pt>
                <c:pt idx="108">
                  <c:v>-5.4075811532193201E-2</c:v>
                </c:pt>
                <c:pt idx="109">
                  <c:v>-5.5475409320970587E-2</c:v>
                </c:pt>
                <c:pt idx="110">
                  <c:v>-5.6209820194746608E-2</c:v>
                </c:pt>
                <c:pt idx="111">
                  <c:v>-5.6201285547758245E-2</c:v>
                </c:pt>
                <c:pt idx="112">
                  <c:v>-5.5373703996618728E-2</c:v>
                </c:pt>
                <c:pt idx="113">
                  <c:v>-5.3653192825141853E-2</c:v>
                </c:pt>
                <c:pt idx="114">
                  <c:v>-5.0968623081919795E-2</c:v>
                </c:pt>
                <c:pt idx="115">
                  <c:v>-4.7252122572919851E-2</c:v>
                </c:pt>
                <c:pt idx="116">
                  <c:v>-4.2439541370833465E-2</c:v>
                </c:pt>
                <c:pt idx="117">
                  <c:v>-3.6470874938635392E-2</c:v>
                </c:pt>
                <c:pt idx="118">
                  <c:v>-2.9290640534872722E-2</c:v>
                </c:pt>
                <c:pt idx="119">
                  <c:v>-2.0848203228674745E-2</c:v>
                </c:pt>
                <c:pt idx="120">
                  <c:v>-1.109804859730335E-2</c:v>
                </c:pt>
                <c:pt idx="121">
                  <c:v>-4.0642969664123037E-16</c:v>
                </c:pt>
                <c:pt idx="122">
                  <c:v>1.2480620791597388E-2</c:v>
                </c:pt>
                <c:pt idx="123">
                  <c:v>2.6372889886864478E-2</c:v>
                </c:pt>
                <c:pt idx="124">
                  <c:v>4.1700233796575496E-2</c:v>
                </c:pt>
                <c:pt idx="125">
                  <c:v>5.8480436485298E-2</c:v>
                </c:pt>
                <c:pt idx="126">
                  <c:v>7.6725698260561456E-2</c:v>
                </c:pt>
                <c:pt idx="127">
                  <c:v>9.6442742821576513E-2</c:v>
                </c:pt>
                <c:pt idx="128">
                  <c:v>0.11763296784810789</c:v>
                </c:pt>
                <c:pt idx="129">
                  <c:v>0.14029263363010888</c:v>
                </c:pt>
                <c:pt idx="130">
                  <c:v>0.16441308344358116</c:v>
                </c:pt>
                <c:pt idx="131">
                  <c:v>0.18998098869026217</c:v>
                </c:pt>
                <c:pt idx="132">
                  <c:v>0.21697861125976331</c:v>
                </c:pt>
                <c:pt idx="133">
                  <c:v>0.24538407516287616</c:v>
                </c:pt>
                <c:pt idx="134">
                  <c:v>0.27517163924198956</c:v>
                </c:pt>
                <c:pt idx="135">
                  <c:v>0.30631196270427768</c:v>
                </c:pt>
                <c:pt idx="136">
                  <c:v>0.33877235535752187</c:v>
                </c:pt>
                <c:pt idx="137">
                  <c:v>0.37251700476514621</c:v>
                </c:pt>
                <c:pt idx="138">
                  <c:v>0.40750717307986051</c:v>
                </c:pt>
                <c:pt idx="139">
                  <c:v>0.44370135706283292</c:v>
                </c:pt>
                <c:pt idx="140">
                  <c:v>0.48105540574095162</c:v>
                </c:pt>
                <c:pt idx="141">
                  <c:v>0.51952259128633471</c:v>
                </c:pt>
                <c:pt idx="142">
                  <c:v>0.5590536300021488</c:v>
                </c:pt>
                <c:pt idx="143">
                  <c:v>0.59959665174378007</c:v>
                </c:pt>
                <c:pt idx="144">
                  <c:v>0.64109711766606503</c:v>
                </c:pt>
                <c:pt idx="145">
                  <c:v>0.68349768783230469</c:v>
                </c:pt>
                <c:pt idx="146">
                  <c:v>0.72673804191166425</c:v>
                </c:pt>
                <c:pt idx="147">
                  <c:v>0.77075465788720032</c:v>
                </c:pt>
                <c:pt idx="148">
                  <c:v>0.81548055535356778</c:v>
                </c:pt>
                <c:pt idx="149">
                  <c:v>0.86084501155619642</c:v>
                </c:pt>
                <c:pt idx="150">
                  <c:v>0.90677325976684453</c:v>
                </c:pt>
                <c:pt idx="151">
                  <c:v>0.95318618085919482</c:v>
                </c:pt>
                <c:pt idx="152">
                  <c:v>0.99999999999999845</c:v>
                </c:pt>
                <c:pt idx="153">
                  <c:v>1.0471260011671566</c:v>
                </c:pt>
                <c:pt idx="154">
                  <c:v>1.0944702727117133</c:v>
                </c:pt>
                <c:pt idx="155">
                  <c:v>1.1419334973678161</c:v>
                </c:pt>
                <c:pt idx="156">
                  <c:v>1.1894107999620664</c:v>
                </c:pt>
                <c:pt idx="157">
                  <c:v>1.23679166556831</c:v>
                </c:pt>
                <c:pt idx="158">
                  <c:v>1.2839599399916428</c:v>
                </c:pt>
                <c:pt idx="159">
                  <c:v>1.3307939232514379</c:v>
                </c:pt>
                <c:pt idx="160">
                  <c:v>1.377166565182522</c:v>
                </c:pt>
                <c:pt idx="161">
                  <c:v>1.4229457704109598</c:v>
                </c:pt>
                <c:pt idx="162">
                  <c:v>1.4679948178204034</c:v>
                </c:pt>
                <c:pt idx="163">
                  <c:v>1.5121728972497268</c:v>
                </c:pt>
                <c:pt idx="164">
                  <c:v>1.5553357636038463</c:v>
                </c:pt>
                <c:pt idx="165">
                  <c:v>1.5973365058752702</c:v>
                </c:pt>
                <c:pt idx="166">
                  <c:v>1.6380264258276802</c:v>
                </c:pt>
                <c:pt idx="167">
                  <c:v>1.677256018352195</c:v>
                </c:pt>
                <c:pt idx="168">
                  <c:v>1.7148760428417549</c:v>
                </c:pt>
                <c:pt idx="169">
                  <c:v>1.7507386724091789</c:v>
                </c:pt>
                <c:pt idx="170">
                  <c:v>1.7846987054682768</c:v>
                </c:pt>
                <c:pt idx="171">
                  <c:v>1.8166148221695821</c:v>
                </c:pt>
                <c:pt idx="172">
                  <c:v>1.8463508664918555</c:v>
                </c:pt>
                <c:pt idx="173">
                  <c:v>1.8737771334891837</c:v>
                </c:pt>
                <c:pt idx="174">
                  <c:v>1.8987716403238881</c:v>
                </c:pt>
                <c:pt idx="175">
                  <c:v>1.9212213593098029</c:v>
                </c:pt>
                <c:pt idx="176">
                  <c:v>1.9410233912693597</c:v>
                </c:pt>
                <c:pt idx="177">
                  <c:v>1.9580860580797317</c:v>
                </c:pt>
                <c:pt idx="178">
                  <c:v>1.9723298943433651</c:v>
                </c:pt>
                <c:pt idx="179">
                  <c:v>1.9836885196492882</c:v>
                </c:pt>
                <c:pt idx="180">
                  <c:v>1.9921093748634613</c:v>
                </c:pt>
                <c:pt idx="181">
                  <c:v>1.9975543082572538</c:v>
                </c:pt>
                <c:pt idx="182">
                  <c:v>1.9999999999999991</c:v>
                </c:pt>
                <c:pt idx="183">
                  <c:v>1.9994382165420617</c:v>
                </c:pt>
                <c:pt idx="184">
                  <c:v>1.9958758896287241</c:v>
                </c:pt>
                <c:pt idx="185">
                  <c:v>1.9893350180360914</c:v>
                </c:pt>
                <c:pt idx="186">
                  <c:v>1.9798523935279815</c:v>
                </c:pt>
                <c:pt idx="187">
                  <c:v>1.967479155915469</c:v>
                </c:pt>
                <c:pt idx="188">
                  <c:v>1.9522801853769376</c:v>
                </c:pt>
                <c:pt idx="189">
                  <c:v>1.9343333432876308</c:v>
                </c:pt>
                <c:pt idx="190">
                  <c:v>1.9137285756399309</c:v>
                </c:pt>
                <c:pt idx="191">
                  <c:v>1.8905668956422192</c:v>
                </c:pt>
                <c:pt idx="192">
                  <c:v>1.8649592642070074</c:v>
                </c:pt>
                <c:pt idx="193">
                  <c:v>1.8370253887301988</c:v>
                </c:pt>
                <c:pt idx="194">
                  <c:v>1.8068924617863578</c:v>
                </c:pt>
                <c:pt idx="195">
                  <c:v>1.7746938620956378</c:v>
                </c:pt>
                <c:pt idx="196">
                  <c:v>1.7405678403451403</c:v>
                </c:pt>
                <c:pt idx="197">
                  <c:v>1.7046562121726534</c:v>
                </c:pt>
                <c:pt idx="198">
                  <c:v>1.6671030798582995</c:v>
                </c:pt>
                <c:pt idx="199">
                  <c:v>1.6280536030460675</c:v>
                </c:pt>
                <c:pt idx="200">
                  <c:v>1.5876528371703131</c:v>
                </c:pt>
                <c:pt idx="201">
                  <c:v>1.5460446562397197</c:v>
                </c:pt>
                <c:pt idx="202">
                  <c:v>1.5033707742891762</c:v>
                </c:pt>
                <c:pt idx="203">
                  <c:v>1.4597698772115895</c:v>
                </c:pt>
                <c:pt idx="204">
                  <c:v>1.4153768738948551</c:v>
                </c:pt>
                <c:pt idx="205">
                  <c:v>1.3703222726851623</c:v>
                </c:pt>
                <c:pt idx="206">
                  <c:v>1.3247316862487484</c:v>
                </c:pt>
                <c:pt idx="207">
                  <c:v>1.2787254649815734</c:v>
                </c:pt>
                <c:pt idx="208">
                  <c:v>1.2324184562888585</c:v>
                </c:pt>
                <c:pt idx="209">
                  <c:v>1.1859198843884651</c:v>
                </c:pt>
                <c:pt idx="210">
                  <c:v>1.1393333428421024</c:v>
                </c:pt>
                <c:pt idx="211">
                  <c:v>1.0927568898375606</c:v>
                </c:pt>
                <c:pt idx="212">
                  <c:v>1.0462832343765467</c:v>
                </c:pt>
                <c:pt idx="213">
                  <c:v>1</c:v>
                </c:pt>
                <c:pt idx="214">
                  <c:v>0.95399005153014815</c:v>
                </c:pt>
                <c:pt idx="215">
                  <c:v>0.90833186954035672</c:v>
                </c:pt>
                <c:pt idx="216">
                  <c:v>0.86309995688429353</c:v>
                </c:pt>
                <c:pt idx="217">
                  <c:v>0.81836526162002343</c:v>
                </c:pt>
                <c:pt idx="218">
                  <c:v>0.77419560103799401</c:v>
                </c:pt>
                <c:pt idx="219">
                  <c:v>0.73065607222201456</c:v>
                </c:pt>
                <c:pt idx="220">
                  <c:v>0.68780943560924968</c:v>
                </c:pt>
                <c:pt idx="221">
                  <c:v>0.64571645933273658</c:v>
                </c:pt>
                <c:pt idx="222">
                  <c:v>0.60443621368659817</c:v>
                </c:pt>
                <c:pt idx="223">
                  <c:v>0.56402630680467447</c:v>
                </c:pt>
                <c:pt idx="224">
                  <c:v>0.52454305453993855</c:v>
                </c:pt>
                <c:pt idx="225">
                  <c:v>0.48604157952559474</c:v>
                </c:pt>
                <c:pt idx="226">
                  <c:v>0.44857583644002463</c:v>
                </c:pt>
                <c:pt idx="227">
                  <c:v>0.41219856253864634</c:v>
                </c:pt>
                <c:pt idx="228">
                  <c:v>0.37696115451043011</c:v>
                </c:pt>
                <c:pt idx="229">
                  <c:v>0.3429134746225978</c:v>
                </c:pt>
                <c:pt idx="230">
                  <c:v>0.3101035908952281</c:v>
                </c:pt>
                <c:pt idx="231">
                  <c:v>0.27857745766414843</c:v>
                </c:pt>
                <c:pt idx="232">
                  <c:v>0.24837854431683462</c:v>
                </c:pt>
                <c:pt idx="233">
                  <c:v>0.21954742119893719</c:v>
                </c:pt>
                <c:pt idx="234">
                  <c:v>0.19212131267112148</c:v>
                </c:pt>
                <c:pt idx="235">
                  <c:v>0.16613362803570358</c:v>
                </c:pt>
                <c:pt idx="236">
                  <c:v>0.14161348154435555</c:v>
                </c:pt>
                <c:pt idx="237">
                  <c:v>0.11858521294184321</c:v>
                </c:pt>
                <c:pt idx="238">
                  <c:v>9.706792000145191E-2</c:v>
                </c:pt>
                <c:pt idx="239">
                  <c:v>7.7075014275398229E-2</c:v>
                </c:pt>
                <c:pt idx="240">
                  <c:v>5.8613810832347409E-2</c:v>
                </c:pt>
                <c:pt idx="241">
                  <c:v>4.1685162102130545E-2</c:v>
                </c:pt>
                <c:pt idx="242">
                  <c:v>2.6283145115952995E-2</c:v>
                </c:pt>
                <c:pt idx="243">
                  <c:v>1.2394810442328116E-2</c:v>
                </c:pt>
                <c:pt idx="244">
                  <c:v>-2.756584023544395E-17</c:v>
                </c:pt>
                <c:pt idx="245">
                  <c:v>-1.0928760294319122E-2</c:v>
                </c:pt>
                <c:pt idx="246">
                  <c:v>-2.0426288386472761E-2</c:v>
                </c:pt>
                <c:pt idx="247">
                  <c:v>-2.8534691148211347E-2</c:v>
                </c:pt>
                <c:pt idx="248">
                  <c:v>-3.5303224713752468E-2</c:v>
                </c:pt>
                <c:pt idx="249">
                  <c:v>-4.0788069534965637E-2</c:v>
                </c:pt>
                <c:pt idx="250">
                  <c:v>-4.5052020951297296E-2</c:v>
                </c:pt>
                <c:pt idx="251">
                  <c:v>-4.8164097375320444E-2</c:v>
                </c:pt>
                <c:pt idx="252">
                  <c:v>-5.0199069434251536E-2</c:v>
                </c:pt>
                <c:pt idx="253">
                  <c:v>-5.1236914565007403E-2</c:v>
                </c:pt>
                <c:pt idx="254">
                  <c:v>-5.1362202621050838E-2</c:v>
                </c:pt>
                <c:pt idx="255">
                  <c:v>-5.0663419001756672E-2</c:v>
                </c:pt>
                <c:pt idx="256">
                  <c:v>-4.9232232650346555E-2</c:v>
                </c:pt>
                <c:pt idx="257">
                  <c:v>-4.7162716978267988E-2</c:v>
                </c:pt>
                <c:pt idx="258">
                  <c:v>-4.455053235840073E-2</c:v>
                </c:pt>
                <c:pt idx="259">
                  <c:v>-4.1492079285206873E-2</c:v>
                </c:pt>
                <c:pt idx="260">
                  <c:v>-3.8083631627580793E-2</c:v>
                </c:pt>
                <c:pt idx="261">
                  <c:v>-3.4420459602307399E-2</c:v>
                </c:pt>
                <c:pt idx="262">
                  <c:v>-3.0595952176958523E-2</c:v>
                </c:pt>
                <c:pt idx="263">
                  <c:v>-2.6700748576384395E-2</c:v>
                </c:pt>
                <c:pt idx="264">
                  <c:v>-2.2821888423424679E-2</c:v>
                </c:pt>
                <c:pt idx="265">
                  <c:v>-1.9041989799626617E-2</c:v>
                </c:pt>
                <c:pt idx="266">
                  <c:v>-1.5438464173719925E-2</c:v>
                </c:pt>
                <c:pt idx="267">
                  <c:v>-1.2082776722765906E-2</c:v>
                </c:pt>
                <c:pt idx="268">
                  <c:v>-9.0397600717514112E-3</c:v>
                </c:pt>
                <c:pt idx="269">
                  <c:v>-6.3669889102994986E-3</c:v>
                </c:pt>
                <c:pt idx="270">
                  <c:v>-4.1142223181927645E-3</c:v>
                </c:pt>
                <c:pt idx="271">
                  <c:v>-2.3229199522309292E-3</c:v>
                </c:pt>
                <c:pt idx="272">
                  <c:v>-1.0258375227446201E-3</c:v>
                </c:pt>
                <c:pt idx="273">
                  <c:v>-2.4670622551583796E-4</c:v>
                </c:pt>
                <c:pt idx="274">
                  <c:v>5.7245874707234634E-17</c:v>
                </c:pt>
                <c:pt idx="275">
                  <c:v>-2.9079366318812E-4</c:v>
                </c:pt>
                <c:pt idx="276">
                  <c:v>-1.114714125308492E-3</c:v>
                </c:pt>
                <c:pt idx="277">
                  <c:v>-2.4579860335799744E-3</c:v>
                </c:pt>
                <c:pt idx="278">
                  <c:v>-4.2975723178841456E-3</c:v>
                </c:pt>
                <c:pt idx="279">
                  <c:v>-6.6014092318401121E-3</c:v>
                </c:pt>
                <c:pt idx="280">
                  <c:v>-9.3287345986766169E-3</c:v>
                </c:pt>
                <c:pt idx="281">
                  <c:v>-1.2430507087945009E-2</c:v>
                </c:pt>
                <c:pt idx="282">
                  <c:v>-1.5849913471203333E-2</c:v>
                </c:pt>
                <c:pt idx="283">
                  <c:v>-1.9522959937391934E-2</c:v>
                </c:pt>
                <c:pt idx="284">
                  <c:v>-2.3379142697261053E-2</c:v>
                </c:pt>
                <c:pt idx="285">
                  <c:v>-2.7342192276965924E-2</c:v>
                </c:pt>
                <c:pt idx="286">
                  <c:v>-3.1330885100500104E-2</c:v>
                </c:pt>
                <c:pt idx="287">
                  <c:v>-3.525991519625022E-2</c:v>
                </c:pt>
                <c:pt idx="288">
                  <c:v>-3.9040818142483176E-2</c:v>
                </c:pt>
                <c:pt idx="289">
                  <c:v>-4.2582938698390194E-2</c:v>
                </c:pt>
                <c:pt idx="290">
                  <c:v>-4.5794432960210282E-2</c:v>
                </c:pt>
                <c:pt idx="291">
                  <c:v>-4.858329534503121E-2</c:v>
                </c:pt>
                <c:pt idx="292">
                  <c:v>-5.0858400247352123E-2</c:v>
                </c:pt>
                <c:pt idx="293">
                  <c:v>-5.2530547844554049E-2</c:v>
                </c:pt>
                <c:pt idx="294">
                  <c:v>-5.3513503255957856E-2</c:v>
                </c:pt>
                <c:pt idx="295">
                  <c:v>-5.3725018094545399E-2</c:v>
                </c:pt>
                <c:pt idx="296">
                  <c:v>-5.3087823398304507E-2</c:v>
                </c:pt>
                <c:pt idx="297">
                  <c:v>-5.1530582996170055E-2</c:v>
                </c:pt>
                <c:pt idx="298">
                  <c:v>-4.8988796557047631E-2</c:v>
                </c:pt>
                <c:pt idx="299">
                  <c:v>-4.5405641893324244E-2</c:v>
                </c:pt>
                <c:pt idx="300">
                  <c:v>-4.0732746544793086E-2</c:v>
                </c:pt>
                <c:pt idx="301">
                  <c:v>-3.4930879255354291E-2</c:v>
                </c:pt>
                <c:pt idx="302">
                  <c:v>-2.7970552671470944E-2</c:v>
                </c:pt>
                <c:pt idx="303">
                  <c:v>-1.9832529434262447E-2</c:v>
                </c:pt>
                <c:pt idx="304">
                  <c:v>-1.0508224800176186E-2</c:v>
                </c:pt>
                <c:pt idx="305">
                  <c:v>-3.3306690738754696E-16</c:v>
                </c:pt>
                <c:pt idx="306">
                  <c:v>1.167865827805914E-2</c:v>
                </c:pt>
                <c:pt idx="307">
                  <c:v>2.4503075631198579E-2</c:v>
                </c:pt>
                <c:pt idx="308">
                  <c:v>3.8437446922839291E-2</c:v>
                </c:pt>
                <c:pt idx="309">
                  <c:v>5.3435013118809271E-2</c:v>
                </c:pt>
                <c:pt idx="310">
                  <c:v>6.9438357162881881E-2</c:v>
                </c:pt>
                <c:pt idx="311">
                  <c:v>8.6379816623299799E-2</c:v>
                </c:pt>
                <c:pt idx="312">
                  <c:v>0.10418200939117872</c:v>
                </c:pt>
                <c:pt idx="313">
                  <c:v>0.12275846728389797</c:v>
                </c:pt>
                <c:pt idx="314">
                  <c:v>0.14201437102335276</c:v>
                </c:pt>
                <c:pt idx="315">
                  <c:v>0.16184737874180105</c:v>
                </c:pt>
                <c:pt idx="316">
                  <c:v>0.18214853893799204</c:v>
                </c:pt>
                <c:pt idx="317">
                  <c:v>0.20280327768344894</c:v>
                </c:pt>
                <c:pt idx="318">
                  <c:v>0.2236924488819973</c:v>
                </c:pt>
                <c:pt idx="319">
                  <c:v>0.24469343553201239</c:v>
                </c:pt>
                <c:pt idx="320">
                  <c:v>0.26568128924548079</c:v>
                </c:pt>
                <c:pt idx="321">
                  <c:v>0.28652989475354063</c:v>
                </c:pt>
                <c:pt idx="322">
                  <c:v>0.30711314578472299</c:v>
                </c:pt>
                <c:pt idx="323">
                  <c:v>0.3273061185468209</c:v>
                </c:pt>
                <c:pt idx="324">
                  <c:v>0.34698622908023524</c:v>
                </c:pt>
                <c:pt idx="325">
                  <c:v>0.366034360980657</c:v>
                </c:pt>
                <c:pt idx="326">
                  <c:v>0.38433595040964941</c:v>
                </c:pt>
                <c:pt idx="327">
                  <c:v>0.40178201591743978</c:v>
                </c:pt>
                <c:pt idx="328">
                  <c:v>0.41827012138415243</c:v>
                </c:pt>
                <c:pt idx="329">
                  <c:v>0.43370526133191878</c:v>
                </c:pt>
                <c:pt idx="330">
                  <c:v>0.44800065895598351</c:v>
                </c:pt>
                <c:pt idx="331">
                  <c:v>0.46107846845071665</c:v>
                </c:pt>
                <c:pt idx="332">
                  <c:v>0.47287037454663317</c:v>
                </c:pt>
                <c:pt idx="333">
                  <c:v>0.48331808360550393</c:v>
                </c:pt>
                <c:pt idx="334">
                  <c:v>0.49237370211921982</c:v>
                </c:pt>
                <c:pt idx="335">
                  <c:v>0.5</c:v>
                </c:pt>
                <c:pt idx="336">
                  <c:v>0.50617055760986907</c:v>
                </c:pt>
                <c:pt idx="337">
                  <c:v>0.51086979703099955</c:v>
                </c:pt>
                <c:pt idx="338">
                  <c:v>0.51409289960071014</c:v>
                </c:pt>
                <c:pt idx="339">
                  <c:v>0.51584561320164191</c:v>
                </c:pt>
                <c:pt idx="340">
                  <c:v>0.51614395418607883</c:v>
                </c:pt>
                <c:pt idx="341">
                  <c:v>0.51501381010244296</c:v>
                </c:pt>
                <c:pt idx="342">
                  <c:v>0.51249045056255071</c:v>
                </c:pt>
                <c:pt idx="343">
                  <c:v>0.50861795462359083</c:v>
                </c:pt>
                <c:pt idx="344">
                  <c:v>0.50344856394493698</c:v>
                </c:pt>
                <c:pt idx="345">
                  <c:v>0.49704197170575937</c:v>
                </c:pt>
                <c:pt idx="346">
                  <c:v>0.48946455782690096</c:v>
                </c:pt>
                <c:pt idx="347">
                  <c:v>0.4807885814248406</c:v>
                </c:pt>
                <c:pt idx="348">
                  <c:v>0.47109134163513422</c:v>
                </c:pt>
                <c:pt idx="349">
                  <c:v>0.46045431797912051</c:v>
                </c:pt>
                <c:pt idx="350">
                  <c:v>0.44896230131553222</c:v>
                </c:pt>
                <c:pt idx="351">
                  <c:v>0.43670252612557292</c:v>
                </c:pt>
                <c:pt idx="352">
                  <c:v>0.42376381443626671</c:v>
                </c:pt>
                <c:pt idx="353">
                  <c:v>0.41023574110515687</c:v>
                </c:pt>
                <c:pt idx="354">
                  <c:v>0.39620782948450628</c:v>
                </c:pt>
                <c:pt idx="355">
                  <c:v>0.38176878567155093</c:v>
                </c:pt>
                <c:pt idx="356">
                  <c:v>0.36700577865093958</c:v>
                </c:pt>
                <c:pt idx="357">
                  <c:v>0.35200377266506683</c:v>
                </c:pt>
                <c:pt idx="358">
                  <c:v>0.33684491712690268</c:v>
                </c:pt>
                <c:pt idx="359">
                  <c:v>0.32160799833759651</c:v>
                </c:pt>
                <c:pt idx="360">
                  <c:v>0.30636795620676843</c:v>
                </c:pt>
                <c:pt idx="361">
                  <c:v>0.29119546811552149</c:v>
                </c:pt>
                <c:pt idx="362">
                  <c:v>0.27615660102833911</c:v>
                </c:pt>
                <c:pt idx="363">
                  <c:v>0.2613125319664017</c:v>
                </c:pt>
                <c:pt idx="364">
                  <c:v>0.24671933601609869</c:v>
                </c:pt>
                <c:pt idx="365">
                  <c:v>0.23242784017547868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D-4C01-A700-55C70B28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RBFN_daily!$S$4</c:f>
              <c:strCache>
                <c:ptCount val="1"/>
                <c:pt idx="0">
                  <c:v>RBF(FT)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RBFN_daily!$S$5:$S$370</c:f>
              <c:numCache>
                <c:formatCode>General</c:formatCode>
                <c:ptCount val="366"/>
                <c:pt idx="0">
                  <c:v>1</c:v>
                </c:pt>
                <c:pt idx="1">
                  <c:v>1.0040722471677925</c:v>
                </c:pt>
                <c:pt idx="2">
                  <c:v>1.0062734468136587</c:v>
                </c:pt>
                <c:pt idx="3">
                  <c:v>1.0066089385007808</c:v>
                </c:pt>
                <c:pt idx="4">
                  <c:v>1.005094685072659</c:v>
                </c:pt>
                <c:pt idx="5">
                  <c:v>1.001756854335665</c:v>
                </c:pt>
                <c:pt idx="6">
                  <c:v>0.99663129452000676</c:v>
                </c:pt>
                <c:pt idx="7">
                  <c:v>0.98976291455209009</c:v>
                </c:pt>
                <c:pt idx="8">
                  <c:v>0.98120498170005521</c:v>
                </c:pt>
                <c:pt idx="9">
                  <c:v>0.97101835039796369</c:v>
                </c:pt>
                <c:pt idx="10">
                  <c:v>0.95927063698548243</c:v>
                </c:pt>
                <c:pt idx="11">
                  <c:v>0.94603535569988273</c:v>
                </c:pt>
                <c:pt idx="12">
                  <c:v>0.93139103151506464</c:v>
                </c:pt>
                <c:pt idx="13">
                  <c:v>0.91542030533636065</c:v>
                </c:pt>
                <c:pt idx="14">
                  <c:v>0.89820904663704104</c:v>
                </c:pt>
                <c:pt idx="15">
                  <c:v>0.87984548787834793</c:v>
                </c:pt>
                <c:pt idx="16">
                  <c:v>0.8604193940131748</c:v>
                </c:pt>
                <c:pt idx="17">
                  <c:v>0.84002127906521384</c:v>
                </c:pt>
                <c:pt idx="18">
                  <c:v>0.81874168023798244</c:v>
                </c:pt>
                <c:pt idx="19">
                  <c:v>0.79667049828432535</c:v>
                </c:pt>
                <c:pt idx="20">
                  <c:v>0.7738964110035792</c:v>
                </c:pt>
                <c:pt idx="21">
                  <c:v>0.75050636478003296</c:v>
                </c:pt>
                <c:pt idx="22">
                  <c:v>0.72658514708330924</c:v>
                </c:pt>
                <c:pt idx="23">
                  <c:v>0.70221504086938247</c:v>
                </c:pt>
                <c:pt idx="24">
                  <c:v>0.67747555989902408</c:v>
                </c:pt>
                <c:pt idx="25">
                  <c:v>0.65244326217459159</c:v>
                </c:pt>
                <c:pt idx="26">
                  <c:v>0.62719163702809722</c:v>
                </c:pt>
                <c:pt idx="27">
                  <c:v>0.60179105991016335</c:v>
                </c:pt>
                <c:pt idx="28">
                  <c:v>0.57630880766140369</c:v>
                </c:pt>
                <c:pt idx="29">
                  <c:v>0.55080912601893894</c:v>
                </c:pt>
                <c:pt idx="30">
                  <c:v>0.52535334033787207</c:v>
                </c:pt>
                <c:pt idx="31">
                  <c:v>0.49999999999999978</c:v>
                </c:pt>
                <c:pt idx="32">
                  <c:v>0.47480504674177587</c:v>
                </c:pt>
                <c:pt idx="33">
                  <c:v>0.44982199715537324</c:v>
                </c:pt>
                <c:pt idx="34">
                  <c:v>0.42510212988867302</c:v>
                </c:pt>
                <c:pt idx="35">
                  <c:v>0.40069466857410491</c:v>
                </c:pt>
                <c:pt idx="36">
                  <c:v>0.37664695222904554</c:v>
                </c:pt>
                <c:pt idx="37">
                  <c:v>0.35300458576410881</c:v>
                </c:pt>
                <c:pt idx="38">
                  <c:v>0.32981156427879899</c:v>
                </c:pt>
                <c:pt idx="39">
                  <c:v>0.30711036598288</c:v>
                </c:pt>
                <c:pt idx="40">
                  <c:v>0.28494200982134538</c:v>
                </c:pt>
                <c:pt idx="41">
                  <c:v>0.26334607516559305</c:v>
                </c:pt>
                <c:pt idx="42">
                  <c:v>0.24236068222858276</c:v>
                </c:pt>
                <c:pt idx="43">
                  <c:v>0.2220224331342337</c:v>
                </c:pt>
                <c:pt idx="44">
                  <c:v>0.2023663147903815</c:v>
                </c:pt>
                <c:pt idx="45">
                  <c:v>0.18342556585268413</c:v>
                </c:pt>
                <c:pt idx="46">
                  <c:v>0.16523151110004289</c:v>
                </c:pt>
                <c:pt idx="47">
                  <c:v>0.14781336745060608</c:v>
                </c:pt>
                <c:pt idx="48">
                  <c:v>0.13119802661585361</c:v>
                </c:pt>
                <c:pt idx="49">
                  <c:v>0.11540982000770783</c:v>
                </c:pt>
                <c:pt idx="50">
                  <c:v>0.10047027197367005</c:v>
                </c:pt>
                <c:pt idx="51">
                  <c:v>8.6397847735544486E-2</c:v>
                </c:pt>
                <c:pt idx="52">
                  <c:v>7.3207702550355594E-2</c:v>
                </c:pt>
                <c:pt idx="53">
                  <c:v>6.0911438603268538E-2</c:v>
                </c:pt>
                <c:pt idx="54">
                  <c:v>4.9516875990612899E-2</c:v>
                </c:pt>
                <c:pt idx="55">
                  <c:v>3.9027843868165865E-2</c:v>
                </c:pt>
                <c:pt idx="56">
                  <c:v>2.9443997439587664E-2</c:v>
                </c:pt>
                <c:pt idx="57">
                  <c:v>2.0760665957870104E-2</c:v>
                </c:pt>
                <c:pt idx="58">
                  <c:v>1.2968736325538311E-2</c:v>
                </c:pt>
                <c:pt idx="59">
                  <c:v>6.0545762243806962E-3</c:v>
                </c:pt>
                <c:pt idx="60">
                  <c:v>1.5913287013599504E-16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1.0005030167112841E-3</c:v>
                </c:pt>
                <c:pt idx="83">
                  <c:v>2.2734485950519846E-3</c:v>
                </c:pt>
                <c:pt idx="84">
                  <c:v>3.2533415372745572E-3</c:v>
                </c:pt>
                <c:pt idx="85">
                  <c:v>3.9091125557857492E-3</c:v>
                </c:pt>
                <c:pt idx="86">
                  <c:v>4.2149953092956377E-3</c:v>
                </c:pt>
                <c:pt idx="87">
                  <c:v>4.1508312001049125E-3</c:v>
                </c:pt>
                <c:pt idx="88">
                  <c:v>3.7023291842675425E-3</c:v>
                </c:pt>
                <c:pt idx="89">
                  <c:v>2.8612778580478929E-3</c:v>
                </c:pt>
                <c:pt idx="90">
                  <c:v>1.6257074792757873E-3</c:v>
                </c:pt>
                <c:pt idx="91">
                  <c:v>8.8992421024620012E-17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1.2480620791597388E-2</c:v>
                </c:pt>
                <c:pt idx="123">
                  <c:v>2.6372889886864478E-2</c:v>
                </c:pt>
                <c:pt idx="124">
                  <c:v>4.1700233796575496E-2</c:v>
                </c:pt>
                <c:pt idx="125">
                  <c:v>5.8480436485298E-2</c:v>
                </c:pt>
                <c:pt idx="126">
                  <c:v>7.6725698260561456E-2</c:v>
                </c:pt>
                <c:pt idx="127">
                  <c:v>9.6442742821576513E-2</c:v>
                </c:pt>
                <c:pt idx="128">
                  <c:v>0.11763296784810789</c:v>
                </c:pt>
                <c:pt idx="129">
                  <c:v>0.14029263363010888</c:v>
                </c:pt>
                <c:pt idx="130">
                  <c:v>0.16441308344358116</c:v>
                </c:pt>
                <c:pt idx="131">
                  <c:v>0.18998098869026217</c:v>
                </c:pt>
                <c:pt idx="132">
                  <c:v>0.21697861125976331</c:v>
                </c:pt>
                <c:pt idx="133">
                  <c:v>0.24538407516287616</c:v>
                </c:pt>
                <c:pt idx="134">
                  <c:v>0.27517163924198956</c:v>
                </c:pt>
                <c:pt idx="135">
                  <c:v>0.30631196270427768</c:v>
                </c:pt>
                <c:pt idx="136">
                  <c:v>0.33877235535752187</c:v>
                </c:pt>
                <c:pt idx="137">
                  <c:v>0.37251700476514621</c:v>
                </c:pt>
                <c:pt idx="138">
                  <c:v>0.40750717307986051</c:v>
                </c:pt>
                <c:pt idx="139">
                  <c:v>0.44370135706283292</c:v>
                </c:pt>
                <c:pt idx="140">
                  <c:v>0.48105540574095162</c:v>
                </c:pt>
                <c:pt idx="141">
                  <c:v>0.51952259128633471</c:v>
                </c:pt>
                <c:pt idx="142">
                  <c:v>0.5590536300021488</c:v>
                </c:pt>
                <c:pt idx="143">
                  <c:v>0.59959665174378007</c:v>
                </c:pt>
                <c:pt idx="144">
                  <c:v>0.64109711766606503</c:v>
                </c:pt>
                <c:pt idx="145">
                  <c:v>0.68349768783230469</c:v>
                </c:pt>
                <c:pt idx="146">
                  <c:v>0.72673804191166425</c:v>
                </c:pt>
                <c:pt idx="147">
                  <c:v>0.77075465788720032</c:v>
                </c:pt>
                <c:pt idx="148">
                  <c:v>0.81548055535356778</c:v>
                </c:pt>
                <c:pt idx="149">
                  <c:v>0.86084501155619642</c:v>
                </c:pt>
                <c:pt idx="150">
                  <c:v>0.90677325976684453</c:v>
                </c:pt>
                <c:pt idx="151">
                  <c:v>0.95318618085919482</c:v>
                </c:pt>
                <c:pt idx="152">
                  <c:v>0.99999999999999845</c:v>
                </c:pt>
                <c:pt idx="153">
                  <c:v>1.0471260011671566</c:v>
                </c:pt>
                <c:pt idx="154">
                  <c:v>1.0944702727117133</c:v>
                </c:pt>
                <c:pt idx="155">
                  <c:v>1.1419334973678161</c:v>
                </c:pt>
                <c:pt idx="156">
                  <c:v>1.1894107999620664</c:v>
                </c:pt>
                <c:pt idx="157">
                  <c:v>1.23679166556831</c:v>
                </c:pt>
                <c:pt idx="158">
                  <c:v>1.2839599399916428</c:v>
                </c:pt>
                <c:pt idx="159">
                  <c:v>1.3307939232514379</c:v>
                </c:pt>
                <c:pt idx="160">
                  <c:v>1.377166565182522</c:v>
                </c:pt>
                <c:pt idx="161">
                  <c:v>1.4229457704109598</c:v>
                </c:pt>
                <c:pt idx="162">
                  <c:v>1.4679948178204034</c:v>
                </c:pt>
                <c:pt idx="163">
                  <c:v>1.5121728972497268</c:v>
                </c:pt>
                <c:pt idx="164">
                  <c:v>1.5553357636038463</c:v>
                </c:pt>
                <c:pt idx="165">
                  <c:v>1.5973365058752702</c:v>
                </c:pt>
                <c:pt idx="166">
                  <c:v>1.6380264258276802</c:v>
                </c:pt>
                <c:pt idx="167">
                  <c:v>1.677256018352195</c:v>
                </c:pt>
                <c:pt idx="168">
                  <c:v>1.7148760428417549</c:v>
                </c:pt>
                <c:pt idx="169">
                  <c:v>1.7507386724091789</c:v>
                </c:pt>
                <c:pt idx="170">
                  <c:v>1.7846987054682768</c:v>
                </c:pt>
                <c:pt idx="171">
                  <c:v>1.8166148221695821</c:v>
                </c:pt>
                <c:pt idx="172">
                  <c:v>1.8463508664918555</c:v>
                </c:pt>
                <c:pt idx="173">
                  <c:v>1.8737771334891837</c:v>
                </c:pt>
                <c:pt idx="174">
                  <c:v>1.8987716403238881</c:v>
                </c:pt>
                <c:pt idx="175">
                  <c:v>1.9212213593098029</c:v>
                </c:pt>
                <c:pt idx="176">
                  <c:v>1.9410233912693597</c:v>
                </c:pt>
                <c:pt idx="177">
                  <c:v>1.9580860580797317</c:v>
                </c:pt>
                <c:pt idx="178">
                  <c:v>1.9723298943433651</c:v>
                </c:pt>
                <c:pt idx="179">
                  <c:v>1.9836885196492882</c:v>
                </c:pt>
                <c:pt idx="180">
                  <c:v>1.9921093748634613</c:v>
                </c:pt>
                <c:pt idx="181">
                  <c:v>1.9975543082572538</c:v>
                </c:pt>
                <c:pt idx="182">
                  <c:v>1.9999999999999991</c:v>
                </c:pt>
                <c:pt idx="183">
                  <c:v>1.9994382165420617</c:v>
                </c:pt>
                <c:pt idx="184">
                  <c:v>1.9958758896287241</c:v>
                </c:pt>
                <c:pt idx="185">
                  <c:v>1.9893350180360914</c:v>
                </c:pt>
                <c:pt idx="186">
                  <c:v>1.9798523935279815</c:v>
                </c:pt>
                <c:pt idx="187">
                  <c:v>1.967479155915469</c:v>
                </c:pt>
                <c:pt idx="188">
                  <c:v>1.9522801853769376</c:v>
                </c:pt>
                <c:pt idx="189">
                  <c:v>1.9343333432876308</c:v>
                </c:pt>
                <c:pt idx="190">
                  <c:v>1.9137285756399309</c:v>
                </c:pt>
                <c:pt idx="191">
                  <c:v>1.8905668956422192</c:v>
                </c:pt>
                <c:pt idx="192">
                  <c:v>1.8649592642070074</c:v>
                </c:pt>
                <c:pt idx="193">
                  <c:v>1.8370253887301988</c:v>
                </c:pt>
                <c:pt idx="194">
                  <c:v>1.8068924617863578</c:v>
                </c:pt>
                <c:pt idx="195">
                  <c:v>1.7746938620956378</c:v>
                </c:pt>
                <c:pt idx="196">
                  <c:v>1.7405678403451403</c:v>
                </c:pt>
                <c:pt idx="197">
                  <c:v>1.7046562121726534</c:v>
                </c:pt>
                <c:pt idx="198">
                  <c:v>1.6671030798582995</c:v>
                </c:pt>
                <c:pt idx="199">
                  <c:v>1.6280536030460675</c:v>
                </c:pt>
                <c:pt idx="200">
                  <c:v>1.5876528371703131</c:v>
                </c:pt>
                <c:pt idx="201">
                  <c:v>1.5460446562397197</c:v>
                </c:pt>
                <c:pt idx="202">
                  <c:v>1.5033707742891762</c:v>
                </c:pt>
                <c:pt idx="203">
                  <c:v>1.4597698772115895</c:v>
                </c:pt>
                <c:pt idx="204">
                  <c:v>1.4153768738948551</c:v>
                </c:pt>
                <c:pt idx="205">
                  <c:v>1.3703222726851623</c:v>
                </c:pt>
                <c:pt idx="206">
                  <c:v>1.3247316862487484</c:v>
                </c:pt>
                <c:pt idx="207">
                  <c:v>1.2787254649815734</c:v>
                </c:pt>
                <c:pt idx="208">
                  <c:v>1.2324184562888585</c:v>
                </c:pt>
                <c:pt idx="209">
                  <c:v>1.1859198843884651</c:v>
                </c:pt>
                <c:pt idx="210">
                  <c:v>1.1393333428421024</c:v>
                </c:pt>
                <c:pt idx="211">
                  <c:v>1.0927568898375606</c:v>
                </c:pt>
                <c:pt idx="212">
                  <c:v>1.0462832343765467</c:v>
                </c:pt>
                <c:pt idx="213">
                  <c:v>1</c:v>
                </c:pt>
                <c:pt idx="214">
                  <c:v>0.95399005153014815</c:v>
                </c:pt>
                <c:pt idx="215">
                  <c:v>0.90833186954035672</c:v>
                </c:pt>
                <c:pt idx="216">
                  <c:v>0.86309995688429353</c:v>
                </c:pt>
                <c:pt idx="217">
                  <c:v>0.81836526162002343</c:v>
                </c:pt>
                <c:pt idx="218">
                  <c:v>0.77419560103799401</c:v>
                </c:pt>
                <c:pt idx="219">
                  <c:v>0.73065607222201456</c:v>
                </c:pt>
                <c:pt idx="220">
                  <c:v>0.68780943560924968</c:v>
                </c:pt>
                <c:pt idx="221">
                  <c:v>0.64571645933273658</c:v>
                </c:pt>
                <c:pt idx="222">
                  <c:v>0.60443621368659817</c:v>
                </c:pt>
                <c:pt idx="223">
                  <c:v>0.56402630680467447</c:v>
                </c:pt>
                <c:pt idx="224">
                  <c:v>0.52454305453993855</c:v>
                </c:pt>
                <c:pt idx="225">
                  <c:v>0.48604157952559474</c:v>
                </c:pt>
                <c:pt idx="226">
                  <c:v>0.44857583644002463</c:v>
                </c:pt>
                <c:pt idx="227">
                  <c:v>0.41219856253864634</c:v>
                </c:pt>
                <c:pt idx="228">
                  <c:v>0.37696115451043011</c:v>
                </c:pt>
                <c:pt idx="229">
                  <c:v>0.3429134746225978</c:v>
                </c:pt>
                <c:pt idx="230">
                  <c:v>0.3101035908952281</c:v>
                </c:pt>
                <c:pt idx="231">
                  <c:v>0.27857745766414843</c:v>
                </c:pt>
                <c:pt idx="232">
                  <c:v>0.24837854431683462</c:v>
                </c:pt>
                <c:pt idx="233">
                  <c:v>0.21954742119893719</c:v>
                </c:pt>
                <c:pt idx="234">
                  <c:v>0.19212131267112148</c:v>
                </c:pt>
                <c:pt idx="235">
                  <c:v>0.16613362803570358</c:v>
                </c:pt>
                <c:pt idx="236">
                  <c:v>0.14161348154435555</c:v>
                </c:pt>
                <c:pt idx="237">
                  <c:v>0.11858521294184321</c:v>
                </c:pt>
                <c:pt idx="238">
                  <c:v>9.706792000145191E-2</c:v>
                </c:pt>
                <c:pt idx="239">
                  <c:v>7.7075014275398229E-2</c:v>
                </c:pt>
                <c:pt idx="240">
                  <c:v>5.8613810832347409E-2</c:v>
                </c:pt>
                <c:pt idx="241">
                  <c:v>4.1685162102130545E-2</c:v>
                </c:pt>
                <c:pt idx="242">
                  <c:v>2.6283145115952995E-2</c:v>
                </c:pt>
                <c:pt idx="243">
                  <c:v>1.2394810442328116E-2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5.7245874707234634E-17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1.167865827805914E-2</c:v>
                </c:pt>
                <c:pt idx="307">
                  <c:v>2.4503075631198579E-2</c:v>
                </c:pt>
                <c:pt idx="308">
                  <c:v>3.8437446922839291E-2</c:v>
                </c:pt>
                <c:pt idx="309">
                  <c:v>5.3435013118809271E-2</c:v>
                </c:pt>
                <c:pt idx="310">
                  <c:v>6.9438357162881881E-2</c:v>
                </c:pt>
                <c:pt idx="311">
                  <c:v>8.6379816623299799E-2</c:v>
                </c:pt>
                <c:pt idx="312">
                  <c:v>0.10418200939117872</c:v>
                </c:pt>
                <c:pt idx="313">
                  <c:v>0.12275846728389797</c:v>
                </c:pt>
                <c:pt idx="314">
                  <c:v>0.14201437102335276</c:v>
                </c:pt>
                <c:pt idx="315">
                  <c:v>0.16184737874180105</c:v>
                </c:pt>
                <c:pt idx="316">
                  <c:v>0.18214853893799204</c:v>
                </c:pt>
                <c:pt idx="317">
                  <c:v>0.20280327768344894</c:v>
                </c:pt>
                <c:pt idx="318">
                  <c:v>0.2236924488819973</c:v>
                </c:pt>
                <c:pt idx="319">
                  <c:v>0.24469343553201239</c:v>
                </c:pt>
                <c:pt idx="320">
                  <c:v>0.26568128924548079</c:v>
                </c:pt>
                <c:pt idx="321">
                  <c:v>0.28652989475354063</c:v>
                </c:pt>
                <c:pt idx="322">
                  <c:v>0.30711314578472299</c:v>
                </c:pt>
                <c:pt idx="323">
                  <c:v>0.3273061185468209</c:v>
                </c:pt>
                <c:pt idx="324">
                  <c:v>0.34698622908023524</c:v>
                </c:pt>
                <c:pt idx="325">
                  <c:v>0.366034360980657</c:v>
                </c:pt>
                <c:pt idx="326">
                  <c:v>0.38433595040964941</c:v>
                </c:pt>
                <c:pt idx="327">
                  <c:v>0.40178201591743978</c:v>
                </c:pt>
                <c:pt idx="328">
                  <c:v>0.41827012138415243</c:v>
                </c:pt>
                <c:pt idx="329">
                  <c:v>0.43370526133191878</c:v>
                </c:pt>
                <c:pt idx="330">
                  <c:v>0.44800065895598351</c:v>
                </c:pt>
                <c:pt idx="331">
                  <c:v>0.46107846845071665</c:v>
                </c:pt>
                <c:pt idx="332">
                  <c:v>0.47287037454663317</c:v>
                </c:pt>
                <c:pt idx="333">
                  <c:v>0.48331808360550393</c:v>
                </c:pt>
                <c:pt idx="334">
                  <c:v>0.49237370211921982</c:v>
                </c:pt>
                <c:pt idx="335">
                  <c:v>0.5</c:v>
                </c:pt>
                <c:pt idx="336">
                  <c:v>0.50617055760986907</c:v>
                </c:pt>
                <c:pt idx="337">
                  <c:v>0.51086979703099955</c:v>
                </c:pt>
                <c:pt idx="338">
                  <c:v>0.51409289960071014</c:v>
                </c:pt>
                <c:pt idx="339">
                  <c:v>0.51584561320164191</c:v>
                </c:pt>
                <c:pt idx="340">
                  <c:v>0.51614395418607883</c:v>
                </c:pt>
                <c:pt idx="341">
                  <c:v>0.51501381010244296</c:v>
                </c:pt>
                <c:pt idx="342">
                  <c:v>0.51249045056255071</c:v>
                </c:pt>
                <c:pt idx="343">
                  <c:v>0.50861795462359083</c:v>
                </c:pt>
                <c:pt idx="344">
                  <c:v>0.50344856394493698</c:v>
                </c:pt>
                <c:pt idx="345">
                  <c:v>0.49704197170575937</c:v>
                </c:pt>
                <c:pt idx="346">
                  <c:v>0.48946455782690096</c:v>
                </c:pt>
                <c:pt idx="347">
                  <c:v>0.4807885814248406</c:v>
                </c:pt>
                <c:pt idx="348">
                  <c:v>0.47109134163513422</c:v>
                </c:pt>
                <c:pt idx="349">
                  <c:v>0.46045431797912051</c:v>
                </c:pt>
                <c:pt idx="350">
                  <c:v>0.44896230131553222</c:v>
                </c:pt>
                <c:pt idx="351">
                  <c:v>0.43670252612557292</c:v>
                </c:pt>
                <c:pt idx="352">
                  <c:v>0.42376381443626671</c:v>
                </c:pt>
                <c:pt idx="353">
                  <c:v>0.41023574110515687</c:v>
                </c:pt>
                <c:pt idx="354">
                  <c:v>0.39620782948450628</c:v>
                </c:pt>
                <c:pt idx="355">
                  <c:v>0.38176878567155093</c:v>
                </c:pt>
                <c:pt idx="356">
                  <c:v>0.36700577865093958</c:v>
                </c:pt>
                <c:pt idx="357">
                  <c:v>0.35200377266506683</c:v>
                </c:pt>
                <c:pt idx="358">
                  <c:v>0.33684491712690268</c:v>
                </c:pt>
                <c:pt idx="359">
                  <c:v>0.32160799833759651</c:v>
                </c:pt>
                <c:pt idx="360">
                  <c:v>0.30636795620676843</c:v>
                </c:pt>
                <c:pt idx="361">
                  <c:v>0.29119546811552149</c:v>
                </c:pt>
                <c:pt idx="362">
                  <c:v>0.27615660102833911</c:v>
                </c:pt>
                <c:pt idx="363">
                  <c:v>0.2613125319664017</c:v>
                </c:pt>
                <c:pt idx="364">
                  <c:v>0.24671933601609869</c:v>
                </c:pt>
                <c:pt idx="365">
                  <c:v>0.23242784017547868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D-4C01-A700-55C70B28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RBFN_daily_circulation!$E$4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RBFN_daily_circulation!$A$5:$A$16</c:f>
              <c:numCache>
                <c:formatCode>mmm\-yy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xVal>
          <c:yVal>
            <c:numRef>
              <c:f>RBFN_daily_circulation!$E$5:$E$16</c:f>
              <c:numCache>
                <c:formatCode>General</c:formatCode>
                <c:ptCount val="12"/>
                <c:pt idx="0">
                  <c:v>1.0000000000000004</c:v>
                </c:pt>
                <c:pt idx="1">
                  <c:v>0.50000000000000167</c:v>
                </c:pt>
                <c:pt idx="2">
                  <c:v>-4.9920733779379445E-16</c:v>
                </c:pt>
                <c:pt idx="3">
                  <c:v>9.8961425472852293E-16</c:v>
                </c:pt>
                <c:pt idx="4">
                  <c:v>-5.5250433420735829E-16</c:v>
                </c:pt>
                <c:pt idx="5">
                  <c:v>0.99999999999999944</c:v>
                </c:pt>
                <c:pt idx="6">
                  <c:v>2.0000000000000009</c:v>
                </c:pt>
                <c:pt idx="7">
                  <c:v>1.0000000000000007</c:v>
                </c:pt>
                <c:pt idx="8">
                  <c:v>1.7872395187065737E-16</c:v>
                </c:pt>
                <c:pt idx="9">
                  <c:v>-1.9255430583342559E-16</c:v>
                </c:pt>
                <c:pt idx="10">
                  <c:v>-5.2735593669694936E-16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C-49B6-A52D-8E0C61A8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34304"/>
        <c:axId val="760941024"/>
      </c:scatterChart>
      <c:valAx>
        <c:axId val="7609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41024"/>
        <c:crosses val="autoZero"/>
        <c:crossBetween val="midCat"/>
      </c:valAx>
      <c:valAx>
        <c:axId val="760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9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RBFN_daily_circulation!$R$4</c:f>
              <c:strCache>
                <c:ptCount val="1"/>
                <c:pt idx="0">
                  <c:v>RBF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RBFN_daily_circulation!$Q$5:$Q$370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RBFN_daily_circulation!$R$5:$R$370</c:f>
              <c:numCache>
                <c:formatCode>General</c:formatCode>
                <c:ptCount val="366"/>
                <c:pt idx="0">
                  <c:v>1.0000000000000004</c:v>
                </c:pt>
                <c:pt idx="1">
                  <c:v>0.99939114497184089</c:v>
                </c:pt>
                <c:pt idx="2">
                  <c:v>0.9973241451337026</c:v>
                </c:pt>
                <c:pt idx="3">
                  <c:v>0.99381495380333895</c:v>
                </c:pt>
                <c:pt idx="4">
                  <c:v>0.988886025959546</c:v>
                </c:pt>
                <c:pt idx="5">
                  <c:v>0.98256598896083736</c:v>
                </c:pt>
                <c:pt idx="6">
                  <c:v>0.97488924600329629</c:v>
                </c:pt>
                <c:pt idx="7">
                  <c:v>0.96589552067079687</c:v>
                </c:pt>
                <c:pt idx="8">
                  <c:v>0.95562935212295586</c:v>
                </c:pt>
                <c:pt idx="9">
                  <c:v>0.94413955142006367</c:v>
                </c:pt>
                <c:pt idx="10">
                  <c:v>0.93147863017470678</c:v>
                </c:pt>
                <c:pt idx="11">
                  <c:v>0.91770221312909461</c:v>
                </c:pt>
                <c:pt idx="12">
                  <c:v>0.90286844637526031</c:v>
                </c:pt>
                <c:pt idx="13">
                  <c:v>0.88703741276058001</c:v>
                </c:pt>
                <c:pt idx="14">
                  <c:v>0.87027056555989069</c:v>
                </c:pt>
                <c:pt idx="15">
                  <c:v>0.85263019076226942</c:v>
                </c:pt>
                <c:pt idx="16">
                  <c:v>0.83417890733727407</c:v>
                </c:pt>
                <c:pt idx="17">
                  <c:v>0.81497921364093295</c:v>
                </c:pt>
                <c:pt idx="18">
                  <c:v>0.79509308673079315</c:v>
                </c:pt>
                <c:pt idx="19">
                  <c:v>0.77458163982152939</c:v>
                </c:pt>
                <c:pt idx="20">
                  <c:v>0.75350484147132002</c:v>
                </c:pt>
                <c:pt idx="21">
                  <c:v>0.7319212983900758</c:v>
                </c:pt>
                <c:pt idx="22">
                  <c:v>0.70988810205029673</c:v>
                </c:pt>
                <c:pt idx="23">
                  <c:v>0.68746073760605297</c:v>
                </c:pt>
                <c:pt idx="24">
                  <c:v>0.66469305202984208</c:v>
                </c:pt>
                <c:pt idx="25">
                  <c:v>0.64163727690222461</c:v>
                </c:pt>
                <c:pt idx="26">
                  <c:v>0.61834409997245621</c:v>
                </c:pt>
                <c:pt idx="27">
                  <c:v>0.5948627784818149</c:v>
                </c:pt>
                <c:pt idx="28">
                  <c:v>0.57124128633092808</c:v>
                </c:pt>
                <c:pt idx="29">
                  <c:v>0.54752648649753843</c:v>
                </c:pt>
                <c:pt idx="30">
                  <c:v>0.52376431968405013</c:v>
                </c:pt>
                <c:pt idx="31">
                  <c:v>0.50000000000000167</c:v>
                </c:pt>
                <c:pt idx="32">
                  <c:v>0.47627820856126285</c:v>
                </c:pt>
                <c:pt idx="33">
                  <c:v>0.4526432762063165</c:v>
                </c:pt>
                <c:pt idx="34">
                  <c:v>0.42913934707515267</c:v>
                </c:pt>
                <c:pt idx="35">
                  <c:v>0.40581051554703534</c:v>
                </c:pt>
                <c:pt idx="36">
                  <c:v>0.38270092996373289</c:v>
                </c:pt>
                <c:pt idx="37">
                  <c:v>0.35985485764477509</c:v>
                </c:pt>
                <c:pt idx="38">
                  <c:v>0.33731670689802046</c:v>
                </c:pt>
                <c:pt idx="39">
                  <c:v>0.3151310030074172</c:v>
                </c:pt>
                <c:pt idx="40">
                  <c:v>0.29334231650471593</c:v>
                </c:pt>
                <c:pt idx="41">
                  <c:v>0.27199514336756275</c:v>
                </c:pt>
                <c:pt idx="42">
                  <c:v>0.25113373809869011</c:v>
                </c:pt>
                <c:pt idx="43">
                  <c:v>0.23080190189769959</c:v>
                </c:pt>
                <c:pt idx="44">
                  <c:v>0.21104272930906126</c:v>
                </c:pt>
                <c:pt idx="45">
                  <c:v>0.19189831779182484</c:v>
                </c:pt>
                <c:pt idx="46">
                  <c:v>0.17340944558667618</c:v>
                </c:pt>
                <c:pt idx="47">
                  <c:v>0.15561522403737624</c:v>
                </c:pt>
                <c:pt idx="48">
                  <c:v>0.13855273114393712</c:v>
                </c:pt>
                <c:pt idx="49">
                  <c:v>0.1222566335765486</c:v>
                </c:pt>
                <c:pt idx="50">
                  <c:v>0.10675880465929224</c:v>
                </c:pt>
                <c:pt idx="51">
                  <c:v>9.2087945942561839E-2</c:v>
                </c:pt>
                <c:pt idx="52">
                  <c:v>7.8269219928392753E-2</c:v>
                </c:pt>
                <c:pt idx="53">
                  <c:v>6.5323901302806964E-2</c:v>
                </c:pt>
                <c:pt idx="54">
                  <c:v>5.3269053676148495E-2</c:v>
                </c:pt>
                <c:pt idx="55">
                  <c:v>4.211723835115154E-2</c:v>
                </c:pt>
                <c:pt idx="56">
                  <c:v>3.1876261046054011E-2</c:v>
                </c:pt>
                <c:pt idx="57">
                  <c:v>2.2548961814739872E-2</c:v>
                </c:pt>
                <c:pt idx="58">
                  <c:v>1.4133052646738501E-2</c:v>
                </c:pt>
                <c:pt idx="59">
                  <c:v>6.6210064162290517E-3</c:v>
                </c:pt>
                <c:pt idx="60">
                  <c:v>-4.9920733779379445E-16</c:v>
                </c:pt>
                <c:pt idx="61">
                  <c:v>-5.7480864821635204E-3</c:v>
                </c:pt>
                <c:pt idx="62">
                  <c:v>-1.0646613217827217E-2</c:v>
                </c:pt>
                <c:pt idx="63">
                  <c:v>-1.4724066807391242E-2</c:v>
                </c:pt>
                <c:pt idx="64">
                  <c:v>-1.8013889510942668E-2</c:v>
                </c:pt>
                <c:pt idx="65">
                  <c:v>-2.0554253003253413E-2</c:v>
                </c:pt>
                <c:pt idx="66">
                  <c:v>-2.2387778732821394E-2</c:v>
                </c:pt>
                <c:pt idx="67">
                  <c:v>-2.3561207650595672E-2</c:v>
                </c:pt>
                <c:pt idx="68">
                  <c:v>-2.4125022678325059E-2</c:v>
                </c:pt>
                <c:pt idx="69">
                  <c:v>-2.4133027821164419E-2</c:v>
                </c:pt>
                <c:pt idx="70">
                  <c:v>-2.3641888291852497E-2</c:v>
                </c:pt>
                <c:pt idx="71">
                  <c:v>-2.271063640358981E-2</c:v>
                </c:pt>
                <c:pt idx="72">
                  <c:v>-2.140014830623696E-2</c:v>
                </c:pt>
                <c:pt idx="73">
                  <c:v>-1.9772596887310461E-2</c:v>
                </c:pt>
                <c:pt idx="74">
                  <c:v>-1.7890886338121217E-2</c:v>
                </c:pt>
                <c:pt idx="75">
                  <c:v>-1.5818073999634932E-2</c:v>
                </c:pt>
                <c:pt idx="76">
                  <c:v>-1.3616785156113176E-2</c:v>
                </c:pt>
                <c:pt idx="77">
                  <c:v>-1.1348626441502353E-2</c:v>
                </c:pt>
                <c:pt idx="78">
                  <c:v>-9.073603468213955E-3</c:v>
                </c:pt>
                <c:pt idx="79">
                  <c:v>-6.8495481846922923E-3</c:v>
                </c:pt>
                <c:pt idx="80">
                  <c:v>-4.7315613211789771E-3</c:v>
                </c:pt>
                <c:pt idx="81">
                  <c:v>-2.7714750962930866E-3</c:v>
                </c:pt>
                <c:pt idx="82">
                  <c:v>-1.0173411340740155E-3</c:v>
                </c:pt>
                <c:pt idx="83">
                  <c:v>4.8705171475031656E-4</c:v>
                </c:pt>
                <c:pt idx="84">
                  <c:v>1.7026252394229432E-3</c:v>
                </c:pt>
                <c:pt idx="85">
                  <c:v>2.5954213293358048E-3</c:v>
                </c:pt>
                <c:pt idx="86">
                  <c:v>3.1369692721275994E-3</c:v>
                </c:pt>
                <c:pt idx="87">
                  <c:v>3.3046074964464601E-3</c:v>
                </c:pt>
                <c:pt idx="88">
                  <c:v>3.0817567504230763E-3</c:v>
                </c:pt>
                <c:pt idx="89">
                  <c:v>2.4581421117666714E-3</c:v>
                </c:pt>
                <c:pt idx="90">
                  <c:v>1.4299616495549461E-3</c:v>
                </c:pt>
                <c:pt idx="91">
                  <c:v>9.8961425472852293E-16</c:v>
                </c:pt>
                <c:pt idx="92">
                  <c:v>-1.8223144225552562E-3</c:v>
                </c:pt>
                <c:pt idx="93">
                  <c:v>-4.0209093838932475E-3</c:v>
                </c:pt>
                <c:pt idx="94">
                  <c:v>-6.5731262738976462E-3</c:v>
                </c:pt>
                <c:pt idx="95">
                  <c:v>-9.4498348531036978E-3</c:v>
                </c:pt>
                <c:pt idx="96">
                  <c:v>-1.2615604609534146E-2</c:v>
                </c:pt>
                <c:pt idx="97">
                  <c:v>-1.6028931517811592E-2</c:v>
                </c:pt>
                <c:pt idx="98">
                  <c:v>-1.9642518473343726E-2</c:v>
                </c:pt>
                <c:pt idx="99">
                  <c:v>-2.3403607155491606E-2</c:v>
                </c:pt>
                <c:pt idx="100">
                  <c:v>-2.7254358559320773E-2</c:v>
                </c:pt>
                <c:pt idx="101">
                  <c:v>-3.1132278930620701E-2</c:v>
                </c:pt>
                <c:pt idx="102">
                  <c:v>-3.4970687348719255E-2</c:v>
                </c:pt>
                <c:pt idx="103">
                  <c:v>-3.8699220732078335E-2</c:v>
                </c:pt>
                <c:pt idx="104">
                  <c:v>-4.224437159906573E-2</c:v>
                </c:pt>
                <c:pt idx="105">
                  <c:v>-4.5530053507371507E-2</c:v>
                </c:pt>
                <c:pt idx="106">
                  <c:v>-4.8478188727312042E-2</c:v>
                </c:pt>
                <c:pt idx="107">
                  <c:v>-5.1009312383969267E-2</c:v>
                </c:pt>
                <c:pt idx="108">
                  <c:v>-5.3043187038053378E-2</c:v>
                </c:pt>
                <c:pt idx="109">
                  <c:v>-5.4499421472793991E-2</c:v>
                </c:pt>
                <c:pt idx="110">
                  <c:v>-5.5298087321055914E-2</c:v>
                </c:pt>
                <c:pt idx="111">
                  <c:v>-5.5360327109827856E-2</c:v>
                </c:pt>
                <c:pt idx="112">
                  <c:v>-5.4608947324225665E-2</c:v>
                </c:pt>
                <c:pt idx="113">
                  <c:v>-5.2968990205347857E-2</c:v>
                </c:pt>
                <c:pt idx="114">
                  <c:v>-5.0368278199859937E-2</c:v>
                </c:pt>
                <c:pt idx="115">
                  <c:v>-4.6737925276974152E-2</c:v>
                </c:pt>
                <c:pt idx="116">
                  <c:v>-4.2012809721981591E-2</c:v>
                </c:pt>
                <c:pt idx="117">
                  <c:v>-3.6132003504504198E-2</c:v>
                </c:pt>
                <c:pt idx="118">
                  <c:v>-2.903915390214758E-2</c:v>
                </c:pt>
                <c:pt idx="119">
                  <c:v>-2.0682813732244579E-2</c:v>
                </c:pt>
                <c:pt idx="120">
                  <c:v>-1.1016717299775027E-2</c:v>
                </c:pt>
                <c:pt idx="121">
                  <c:v>-5.5250433420735829E-16</c:v>
                </c:pt>
                <c:pt idx="122">
                  <c:v>1.2402639590696873E-2</c:v>
                </c:pt>
                <c:pt idx="123">
                  <c:v>2.6220835355641813E-2</c:v>
                </c:pt>
                <c:pt idx="124">
                  <c:v>4.1478506246855645E-2</c:v>
                </c:pt>
                <c:pt idx="125">
                  <c:v>5.8193864095604897E-2</c:v>
                </c:pt>
                <c:pt idx="126">
                  <c:v>7.6379473853873406E-2</c:v>
                </c:pt>
                <c:pt idx="127">
                  <c:v>9.6042362511537291E-2</c:v>
                </c:pt>
                <c:pt idx="128">
                  <c:v>0.11718417199043063</c:v>
                </c:pt>
                <c:pt idx="129">
                  <c:v>0.13980135043622641</c:v>
                </c:pt>
                <c:pt idx="130">
                  <c:v>0.16388537553475882</c:v>
                </c:pt>
                <c:pt idx="131">
                  <c:v>0.18942300279346813</c:v>
                </c:pt>
                <c:pt idx="132">
                  <c:v>0.21639653117260577</c:v>
                </c:pt>
                <c:pt idx="133">
                  <c:v>0.24478407804481239</c:v>
                </c:pt>
                <c:pt idx="134">
                  <c:v>0.2745598552236716</c:v>
                </c:pt>
                <c:pt idx="135">
                  <c:v>0.30569443774711447</c:v>
                </c:pt>
                <c:pt idx="136">
                  <c:v>0.33815501724201014</c:v>
                </c:pt>
                <c:pt idx="137">
                  <c:v>0.37190563203986737</c:v>
                </c:pt>
                <c:pt idx="138">
                  <c:v>0.4069073667637399</c:v>
                </c:pt>
                <c:pt idx="139">
                  <c:v>0.44311851486172626</c:v>
                </c:pt>
                <c:pt idx="140">
                  <c:v>0.48049469851611692</c:v>
                </c:pt>
                <c:pt idx="141">
                  <c:v>0.51898894149703911</c:v>
                </c:pt>
                <c:pt idx="142">
                  <c:v>0.55855169183758036</c:v>
                </c:pt>
                <c:pt idx="143">
                  <c:v>0.59913079266051528</c:v>
                </c:pt>
                <c:pt idx="144">
                  <c:v>0.64067140105636711</c:v>
                </c:pt>
                <c:pt idx="145">
                  <c:v>0.68311585656520224</c:v>
                </c:pt>
                <c:pt idx="146">
                  <c:v>0.72640350251263608</c:v>
                </c:pt>
                <c:pt idx="147">
                  <c:v>0.77047046515284301</c:v>
                </c:pt>
                <c:pt idx="148">
                  <c:v>0.81524939723420065</c:v>
                </c:pt>
                <c:pt idx="149">
                  <c:v>0.86066919418123899</c:v>
                </c:pt>
                <c:pt idx="150">
                  <c:v>0.90665469253415487</c:v>
                </c:pt>
                <c:pt idx="151">
                  <c:v>0.95312636155948405</c:v>
                </c:pt>
                <c:pt idx="152">
                  <c:v>0.99999999999999944</c:v>
                </c:pt>
                <c:pt idx="153">
                  <c:v>1.047186450729374</c:v>
                </c:pt>
                <c:pt idx="154">
                  <c:v>1.0945913465833081</c:v>
                </c:pt>
                <c:pt idx="155">
                  <c:v>1.1421149008253768</c:v>
                </c:pt>
                <c:pt idx="156">
                  <c:v>1.1896517555516031</c:v>
                </c:pt>
                <c:pt idx="157">
                  <c:v>1.2370909008297339</c:v>
                </c:pt>
                <c:pt idx="158">
                  <c:v>1.2843156765031472</c:v>
                </c:pt>
                <c:pt idx="159">
                  <c:v>1.3312038673705815</c:v>
                </c:pt>
                <c:pt idx="160">
                  <c:v>1.37762790089647</c:v>
                </c:pt>
                <c:pt idx="161">
                  <c:v>1.4234551547373044</c:v>
                </c:pt>
                <c:pt idx="162">
                  <c:v>1.4685483792214624</c:v>
                </c:pt>
                <c:pt idx="163">
                  <c:v>1.5127662375364643</c:v>
                </c:pt>
                <c:pt idx="164">
                  <c:v>1.555963963809895</c:v>
                </c:pt>
                <c:pt idx="165">
                  <c:v>1.5979941365764945</c:v>
                </c:pt>
                <c:pt idx="166">
                  <c:v>1.6387075623678105</c:v>
                </c:pt>
                <c:pt idx="167">
                  <c:v>1.6779542614101164</c:v>
                </c:pt>
                <c:pt idx="168">
                  <c:v>1.7155845447408105</c:v>
                </c:pt>
                <c:pt idx="169">
                  <c:v>1.751450169523409</c:v>
                </c:pt>
                <c:pt idx="170">
                  <c:v>1.7854055570250156</c:v>
                </c:pt>
                <c:pt idx="171">
                  <c:v>1.8173090556825047</c:v>
                </c:pt>
                <c:pt idx="172">
                  <c:v>1.8470242299839232</c:v>
                </c:pt>
                <c:pt idx="173">
                  <c:v>1.8744211545814971</c:v>
                </c:pt>
                <c:pt idx="174">
                  <c:v>1.8993776921749785</c:v>
                </c:pt>
                <c:pt idx="175">
                  <c:v>1.9217807332911954</c:v>
                </c:pt>
                <c:pt idx="176">
                  <c:v>1.9415273761583456</c:v>
                </c:pt>
                <c:pt idx="177">
                  <c:v>1.9585260254402375</c:v>
                </c:pt>
                <c:pt idx="178">
                  <c:v>1.9726973896518616</c:v>
                </c:pt>
                <c:pt idx="179">
                  <c:v>1.9839753586061117</c:v>
                </c:pt>
                <c:pt idx="180">
                  <c:v>1.9923077442121326</c:v>
                </c:pt>
                <c:pt idx="181">
                  <c:v>1.9976568703168656</c:v>
                </c:pt>
                <c:pt idx="182">
                  <c:v>2.0000000000000009</c:v>
                </c:pt>
                <c:pt idx="183">
                  <c:v>1.999329591736448</c:v>
                </c:pt>
                <c:pt idx="184">
                  <c:v>1.9956533790593063</c:v>
                </c:pt>
                <c:pt idx="185">
                  <c:v>1.9889942717139126</c:v>
                </c:pt>
                <c:pt idx="186">
                  <c:v>1.9793900797096629</c:v>
                </c:pt>
                <c:pt idx="187">
                  <c:v>1.9668930650690382</c:v>
                </c:pt>
                <c:pt idx="188">
                  <c:v>1.9515693293611585</c:v>
                </c:pt>
                <c:pt idx="189">
                  <c:v>1.9334980482116391</c:v>
                </c:pt>
                <c:pt idx="190">
                  <c:v>1.9127705668276724</c:v>
                </c:pt>
                <c:pt idx="191">
                  <c:v>1.8894893731003348</c:v>
                </c:pt>
                <c:pt idx="192">
                  <c:v>1.863766966986814</c:v>
                </c:pt>
                <c:pt idx="193">
                  <c:v>1.8357246465856543</c:v>
                </c:pt>
                <c:pt idx="194">
                  <c:v>1.8054912325616106</c:v>
                </c:pt>
                <c:pt idx="195">
                  <c:v>1.7732017533289974</c:v>
                </c:pt>
                <c:pt idx="196">
                  <c:v>1.7389961136520335</c:v>
                </c:pt>
                <c:pt idx="197">
                  <c:v>1.703017769069104</c:v>
                </c:pt>
                <c:pt idx="198">
                  <c:v>1.66541242780919</c:v>
                </c:pt>
                <c:pt idx="199">
                  <c:v>1.6263268006692759</c:v>
                </c:pt>
                <c:pt idx="200">
                  <c:v>1.5859074176987833</c:v>
                </c:pt>
                <c:pt idx="201">
                  <c:v>1.5442995285384185</c:v>
                </c:pt>
                <c:pt idx="202">
                  <c:v>1.5016461009421687</c:v>
                </c:pt>
                <c:pt idx="203">
                  <c:v>1.4580869294353025</c:v>
                </c:pt>
                <c:pt idx="204">
                  <c:v>1.4137578632957506</c:v>
                </c:pt>
                <c:pt idx="205">
                  <c:v>1.3687901601619668</c:v>
                </c:pt>
                <c:pt idx="206">
                  <c:v>1.3233099686391248</c:v>
                </c:pt>
                <c:pt idx="207">
                  <c:v>1.2774379403682981</c:v>
                </c:pt>
                <c:pt idx="208">
                  <c:v>1.2312889692084903</c:v>
                </c:pt>
                <c:pt idx="209">
                  <c:v>1.1849720525229521</c:v>
                </c:pt>
                <c:pt idx="210">
                  <c:v>1.1385902671172592</c:v>
                </c:pt>
                <c:pt idx="211">
                  <c:v>1.0922408501979606</c:v>
                </c:pt>
                <c:pt idx="212">
                  <c:v>1.0460153738497946</c:v>
                </c:pt>
                <c:pt idx="213">
                  <c:v>1.0000000000000007</c:v>
                </c:pt>
                <c:pt idx="214">
                  <c:v>0.95427580167398895</c:v>
                </c:pt>
                <c:pt idx="215">
                  <c:v>0.90891913556161874</c:v>
                </c:pt>
                <c:pt idx="216">
                  <c:v>0.86400205051171253</c:v>
                </c:pt>
                <c:pt idx="217">
                  <c:v>0.81959271654899823</c:v>
                </c:pt>
                <c:pt idx="218">
                  <c:v>0.77575585934801816</c:v>
                </c:pt>
                <c:pt idx="219">
                  <c:v>0.73255318578023976</c:v>
                </c:pt>
                <c:pt idx="220">
                  <c:v>0.69004378714377246</c:v>
                </c:pt>
                <c:pt idx="221">
                  <c:v>0.64828450795370363</c:v>
                </c:pt>
                <c:pt idx="222">
                  <c:v>0.60733026967405701</c:v>
                </c:pt>
                <c:pt idx="223">
                  <c:v>0.56723434046482335</c:v>
                </c:pt>
                <c:pt idx="224">
                  <c:v>0.52804854385213673</c:v>
                </c:pt>
                <c:pt idx="225">
                  <c:v>0.48982340115782935</c:v>
                </c:pt>
                <c:pt idx="226">
                  <c:v>0.45260820449780326</c:v>
                </c:pt>
                <c:pt idx="227">
                  <c:v>0.41645101912956395</c:v>
                </c:pt>
                <c:pt idx="228">
                  <c:v>0.38139861585283652</c:v>
                </c:pt>
                <c:pt idx="229">
                  <c:v>0.34749633600160884</c:v>
                </c:pt>
                <c:pt idx="230">
                  <c:v>0.31478789327352164</c:v>
                </c:pt>
                <c:pt idx="231">
                  <c:v>0.2833151181902086</c:v>
                </c:pt>
                <c:pt idx="232">
                  <c:v>0.2531176523422804</c:v>
                </c:pt>
                <c:pt idx="233">
                  <c:v>0.22423260072297657</c:v>
                </c:pt>
                <c:pt idx="234">
                  <c:v>0.19669415137876575</c:v>
                </c:pt>
                <c:pt idx="235">
                  <c:v>0.17053317229288439</c:v>
                </c:pt>
                <c:pt idx="236">
                  <c:v>0.14577679586424785</c:v>
                </c:pt>
                <c:pt idx="237">
                  <c:v>0.12244800155016346</c:v>
                </c:pt>
                <c:pt idx="238">
                  <c:v>0.10056520721283428</c:v>
                </c:pt>
                <c:pt idx="239">
                  <c:v>8.0141879457523421E-2</c:v>
                </c:pt>
                <c:pt idx="240">
                  <c:v>6.1186172789428277E-2</c:v>
                </c:pt>
                <c:pt idx="241">
                  <c:v>4.3700606765433407E-2</c:v>
                </c:pt>
                <c:pt idx="242">
                  <c:v>2.7681789497597916E-2</c:v>
                </c:pt>
                <c:pt idx="243">
                  <c:v>1.3120194901490351E-2</c:v>
                </c:pt>
                <c:pt idx="244">
                  <c:v>1.7872395187065737E-16</c:v>
                </c:pt>
                <c:pt idx="245">
                  <c:v>-1.1701012581261239E-2</c:v>
                </c:pt>
                <c:pt idx="246">
                  <c:v>-2.2011483030268193E-2</c:v>
                </c:pt>
                <c:pt idx="247">
                  <c:v>-3.0966431057314187E-2</c:v>
                </c:pt>
                <c:pt idx="248">
                  <c:v>-3.8607139566140578E-2</c:v>
                </c:pt>
                <c:pt idx="249">
                  <c:v>-4.4980965233640639E-2</c:v>
                </c:pt>
                <c:pt idx="250">
                  <c:v>-5.0141077184281457E-2</c:v>
                </c:pt>
                <c:pt idx="251">
                  <c:v>-5.4146126127972982E-2</c:v>
                </c:pt>
                <c:pt idx="252">
                  <c:v>-5.7059847436559098E-2</c:v>
                </c:pt>
                <c:pt idx="253">
                  <c:v>-5.8950602648223764E-2</c:v>
                </c:pt>
                <c:pt idx="254">
                  <c:v>-5.9890864797450351E-2</c:v>
                </c:pt>
                <c:pt idx="255">
                  <c:v>-5.9956653760119209E-2</c:v>
                </c:pt>
                <c:pt idx="256">
                  <c:v>-5.9226928471077363E-2</c:v>
                </c:pt>
                <c:pt idx="257">
                  <c:v>-5.7782943410043662E-2</c:v>
                </c:pt>
                <c:pt idx="258">
                  <c:v>-5.570757715867701E-2</c:v>
                </c:pt>
                <c:pt idx="259">
                  <c:v>-5.3084641107200174E-2</c:v>
                </c:pt>
                <c:pt idx="260">
                  <c:v>-4.9998176535614301E-2</c:v>
                </c:pt>
                <c:pt idx="261">
                  <c:v>-4.6531748316813969E-2</c:v>
                </c:pt>
                <c:pt idx="262">
                  <c:v>-4.2767743393193808E-2</c:v>
                </c:pt>
                <c:pt idx="263">
                  <c:v>-3.8786681972518826E-2</c:v>
                </c:pt>
                <c:pt idx="264">
                  <c:v>-3.4666549082068107E-2</c:v>
                </c:pt>
                <c:pt idx="265">
                  <c:v>-3.0482153722442701E-2</c:v>
                </c:pt>
                <c:pt idx="266">
                  <c:v>-2.6304522384716218E-2</c:v>
                </c:pt>
                <c:pt idx="267">
                  <c:v>-2.2200333147947227E-2</c:v>
                </c:pt>
                <c:pt idx="268">
                  <c:v>-1.8231395969746871E-2</c:v>
                </c:pt>
                <c:pt idx="269">
                  <c:v>-1.445418413178543E-2</c:v>
                </c:pt>
                <c:pt idx="270">
                  <c:v>-1.0919421115706759E-2</c:v>
                </c:pt>
                <c:pt idx="271">
                  <c:v>-7.6717264733084716E-3</c:v>
                </c:pt>
                <c:pt idx="272">
                  <c:v>-4.7493235278309879E-3</c:v>
                </c:pt>
                <c:pt idx="273">
                  <c:v>-2.183811009862347E-3</c:v>
                </c:pt>
                <c:pt idx="274">
                  <c:v>-1.9255430583342559E-16</c:v>
                </c:pt>
                <c:pt idx="275">
                  <c:v>1.7841831715028943E-3</c:v>
                </c:pt>
                <c:pt idx="276">
                  <c:v>3.1577281237024591E-3</c:v>
                </c:pt>
                <c:pt idx="277">
                  <c:v>4.1165064619937096E-3</c:v>
                </c:pt>
                <c:pt idx="278">
                  <c:v>4.6631740494967964E-3</c:v>
                </c:pt>
                <c:pt idx="279">
                  <c:v>4.8070115344502982E-3</c:v>
                </c:pt>
                <c:pt idx="280">
                  <c:v>4.5637057453834229E-3</c:v>
                </c:pt>
                <c:pt idx="281">
                  <c:v>3.9550751173977258E-3</c:v>
                </c:pt>
                <c:pt idx="282">
                  <c:v>3.0087428230311398E-3</c:v>
                </c:pt>
                <c:pt idx="283">
                  <c:v>1.7577617473413971E-3</c:v>
                </c:pt>
                <c:pt idx="284">
                  <c:v>2.4019586671700927E-4</c:v>
                </c:pt>
                <c:pt idx="285">
                  <c:v>-1.5013370376576948E-3</c:v>
                </c:pt>
                <c:pt idx="286">
                  <c:v>-3.4201560798639841E-3</c:v>
                </c:pt>
                <c:pt idx="287">
                  <c:v>-5.466035862668462E-3</c:v>
                </c:pt>
                <c:pt idx="288">
                  <c:v>-7.5857472303289056E-3</c:v>
                </c:pt>
                <c:pt idx="289">
                  <c:v>-9.7236142895332223E-3</c:v>
                </c:pt>
                <c:pt idx="290">
                  <c:v>-1.1822081708396721E-2</c:v>
                </c:pt>
                <c:pt idx="291">
                  <c:v>-1.3822286264934022E-2</c:v>
                </c:pt>
                <c:pt idx="292">
                  <c:v>-1.5664626639926654E-2</c:v>
                </c:pt>
                <c:pt idx="293">
                  <c:v>-1.7289325536093171E-2</c:v>
                </c:pt>
                <c:pt idx="294">
                  <c:v>-1.86369783570643E-2</c:v>
                </c:pt>
                <c:pt idx="295">
                  <c:v>-1.9649082896550492E-2</c:v>
                </c:pt>
                <c:pt idx="296">
                  <c:v>-2.0268544770368338E-2</c:v>
                </c:pt>
                <c:pt idx="297">
                  <c:v>-2.0440153671066788E-2</c:v>
                </c:pt>
                <c:pt idx="298">
                  <c:v>-2.0111025935346367E-2</c:v>
                </c:pt>
                <c:pt idx="299">
                  <c:v>-1.9231009385927214E-2</c:v>
                </c:pt>
                <c:pt idx="300">
                  <c:v>-1.7753046938587827E-2</c:v>
                </c:pt>
                <c:pt idx="301">
                  <c:v>-1.563349604722164E-2</c:v>
                </c:pt>
                <c:pt idx="302">
                  <c:v>-1.2832401689210349E-2</c:v>
                </c:pt>
                <c:pt idx="303">
                  <c:v>-9.3137212632280059E-3</c:v>
                </c:pt>
                <c:pt idx="304">
                  <c:v>-5.0455004735833892E-3</c:v>
                </c:pt>
                <c:pt idx="305">
                  <c:v>-5.2735593669694936E-16</c:v>
                </c:pt>
                <c:pt idx="306">
                  <c:v>5.8462265111573486E-3</c:v>
                </c:pt>
                <c:pt idx="307">
                  <c:v>1.2512301860294006E-2</c:v>
                </c:pt>
                <c:pt idx="308">
                  <c:v>2.0013040112280431E-2</c:v>
                </c:pt>
                <c:pt idx="309">
                  <c:v>2.8359004116197087E-2</c:v>
                </c:pt>
                <c:pt idx="310">
                  <c:v>3.7556602360840269E-2</c:v>
                </c:pt>
                <c:pt idx="311">
                  <c:v>4.7608221187117425E-2</c:v>
                </c:pt>
                <c:pt idx="312">
                  <c:v>5.8512387830681967E-2</c:v>
                </c:pt>
                <c:pt idx="313">
                  <c:v>7.0263959298124443E-2</c:v>
                </c:pt>
                <c:pt idx="314">
                  <c:v>8.2854331699862296E-2</c:v>
                </c:pt>
                <c:pt idx="315">
                  <c:v>9.6271664383514907E-2</c:v>
                </c:pt>
                <c:pt idx="316">
                  <c:v>0.11050111304247946</c:v>
                </c:pt>
                <c:pt idx="317">
                  <c:v>0.12552506592328083</c:v>
                </c:pt>
                <c:pt idx="318">
                  <c:v>0.14132337732753808</c:v>
                </c:pt>
                <c:pt idx="319">
                  <c:v>0.15787359280315455</c:v>
                </c:pt>
                <c:pt idx="320">
                  <c:v>0.17515116074498815</c:v>
                </c:pt>
                <c:pt idx="321">
                  <c:v>0.19312962557535512</c:v>
                </c:pt>
                <c:pt idx="322">
                  <c:v>0.2117807982438171</c:v>
                </c:pt>
                <c:pt idx="323">
                  <c:v>0.23107490046533052</c:v>
                </c:pt>
                <c:pt idx="324">
                  <c:v>0.25098067989448053</c:v>
                </c:pt>
                <c:pt idx="325">
                  <c:v>0.27146549429675337</c:v>
                </c:pt>
                <c:pt idx="326">
                  <c:v>0.29249536370842094</c:v>
                </c:pt>
                <c:pt idx="327">
                  <c:v>0.31403499055497019</c:v>
                </c:pt>
                <c:pt idx="328">
                  <c:v>0.33604774870228571</c:v>
                </c:pt>
                <c:pt idx="329">
                  <c:v>0.35849564342151996</c:v>
                </c:pt>
                <c:pt idx="330">
                  <c:v>0.38133924523305102</c:v>
                </c:pt>
                <c:pt idx="331">
                  <c:v>0.40453760153184615</c:v>
                </c:pt>
                <c:pt idx="332">
                  <c:v>0.42804813076060805</c:v>
                </c:pt>
                <c:pt idx="333">
                  <c:v>0.45182650466365298</c:v>
                </c:pt>
                <c:pt idx="334">
                  <c:v>0.47582652480025944</c:v>
                </c:pt>
                <c:pt idx="335">
                  <c:v>0.5</c:v>
                </c:pt>
                <c:pt idx="336">
                  <c:v>0.52429663178576724</c:v>
                </c:pt>
                <c:pt idx="337">
                  <c:v>0.5486639149576491</c:v>
                </c:pt>
                <c:pt idx="338">
                  <c:v>0.57304706051118981</c:v>
                </c:pt>
                <c:pt idx="339">
                  <c:v>0.59738894785004992</c:v>
                </c:pt>
                <c:pt idx="340">
                  <c:v>0.62163011284355663</c:v>
                </c:pt>
                <c:pt idx="341">
                  <c:v>0.64570877767718382</c:v>
                </c:pt>
                <c:pt idx="342">
                  <c:v>0.66956092765686637</c:v>
                </c:pt>
                <c:pt idx="343">
                  <c:v>0.69312043916978561</c:v>
                </c:pt>
                <c:pt idx="344">
                  <c:v>0.71631926189351458</c:v>
                </c:pt>
                <c:pt idx="345">
                  <c:v>0.73908765710561131</c:v>
                </c:pt>
                <c:pt idx="346">
                  <c:v>0.76135449260477839</c:v>
                </c:pt>
                <c:pt idx="347">
                  <c:v>0.78304759334410279</c:v>
                </c:pt>
                <c:pt idx="348">
                  <c:v>0.80409414543134217</c:v>
                </c:pt>
                <c:pt idx="349">
                  <c:v>0.82442114970750691</c:v>
                </c:pt>
                <c:pt idx="350">
                  <c:v>0.84395591971116546</c:v>
                </c:pt>
                <c:pt idx="351">
                  <c:v>0.86262661751019343</c:v>
                </c:pt>
                <c:pt idx="352">
                  <c:v>0.88036281967247287</c:v>
                </c:pt>
                <c:pt idx="353">
                  <c:v>0.89709610458770472</c:v>
                </c:pt>
                <c:pt idx="354">
                  <c:v>0.9127606514763652</c:v>
                </c:pt>
                <c:pt idx="355">
                  <c:v>0.92729384075721355</c:v>
                </c:pt>
                <c:pt idx="356">
                  <c:v>0.94063684501493028</c:v>
                </c:pt>
                <c:pt idx="357">
                  <c:v>0.95273519963189279</c:v>
                </c:pt>
                <c:pt idx="358">
                  <c:v>0.96353934223379678</c:v>
                </c:pt>
                <c:pt idx="359">
                  <c:v>0.97300511045183868</c:v>
                </c:pt>
                <c:pt idx="360">
                  <c:v>0.98109418812123383</c:v>
                </c:pt>
                <c:pt idx="361">
                  <c:v>0.98777449090640412</c:v>
                </c:pt>
                <c:pt idx="362">
                  <c:v>0.99302048344942739</c:v>
                </c:pt>
                <c:pt idx="363">
                  <c:v>0.99681342145561891</c:v>
                </c:pt>
                <c:pt idx="364">
                  <c:v>0.99914151362756254</c:v>
                </c:pt>
                <c:pt idx="365">
                  <c:v>1.0000000000000004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4-4513-82A5-4B04698D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RBFN_daily_circulation!$S$4</c:f>
              <c:strCache>
                <c:ptCount val="1"/>
                <c:pt idx="0">
                  <c:v>RBF(FT)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RBFN_daily_circulation!$Q$5:$Q$370</c:f>
              <c:numCache>
                <c:formatCode>m/d/yyyy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RBFN_daily_circulation!$S$5:$S$370</c:f>
              <c:numCache>
                <c:formatCode>General</c:formatCode>
                <c:ptCount val="366"/>
                <c:pt idx="0">
                  <c:v>1.0000000000000004</c:v>
                </c:pt>
                <c:pt idx="1">
                  <c:v>0.99939114497184089</c:v>
                </c:pt>
                <c:pt idx="2">
                  <c:v>0.9973241451337026</c:v>
                </c:pt>
                <c:pt idx="3">
                  <c:v>0.99381495380333895</c:v>
                </c:pt>
                <c:pt idx="4">
                  <c:v>0.988886025959546</c:v>
                </c:pt>
                <c:pt idx="5">
                  <c:v>0.98256598896083736</c:v>
                </c:pt>
                <c:pt idx="6">
                  <c:v>0.97488924600329629</c:v>
                </c:pt>
                <c:pt idx="7">
                  <c:v>0.96589552067079687</c:v>
                </c:pt>
                <c:pt idx="8">
                  <c:v>0.95562935212295586</c:v>
                </c:pt>
                <c:pt idx="9">
                  <c:v>0.94413955142006367</c:v>
                </c:pt>
                <c:pt idx="10">
                  <c:v>0.93147863017470678</c:v>
                </c:pt>
                <c:pt idx="11">
                  <c:v>0.91770221312909461</c:v>
                </c:pt>
                <c:pt idx="12">
                  <c:v>0.90286844637526031</c:v>
                </c:pt>
                <c:pt idx="13">
                  <c:v>0.88703741276058001</c:v>
                </c:pt>
                <c:pt idx="14">
                  <c:v>0.87027056555989069</c:v>
                </c:pt>
                <c:pt idx="15">
                  <c:v>0.85263019076226942</c:v>
                </c:pt>
                <c:pt idx="16">
                  <c:v>0.83417890733727407</c:v>
                </c:pt>
                <c:pt idx="17">
                  <c:v>0.81497921364093295</c:v>
                </c:pt>
                <c:pt idx="18">
                  <c:v>0.79509308673079315</c:v>
                </c:pt>
                <c:pt idx="19">
                  <c:v>0.77458163982152939</c:v>
                </c:pt>
                <c:pt idx="20">
                  <c:v>0.75350484147132002</c:v>
                </c:pt>
                <c:pt idx="21">
                  <c:v>0.7319212983900758</c:v>
                </c:pt>
                <c:pt idx="22">
                  <c:v>0.70988810205029673</c:v>
                </c:pt>
                <c:pt idx="23">
                  <c:v>0.68746073760605297</c:v>
                </c:pt>
                <c:pt idx="24">
                  <c:v>0.66469305202984208</c:v>
                </c:pt>
                <c:pt idx="25">
                  <c:v>0.64163727690222461</c:v>
                </c:pt>
                <c:pt idx="26">
                  <c:v>0.61834409997245621</c:v>
                </c:pt>
                <c:pt idx="27">
                  <c:v>0.5948627784818149</c:v>
                </c:pt>
                <c:pt idx="28">
                  <c:v>0.57124128633092808</c:v>
                </c:pt>
                <c:pt idx="29">
                  <c:v>0.54752648649753843</c:v>
                </c:pt>
                <c:pt idx="30">
                  <c:v>0.52376431968405013</c:v>
                </c:pt>
                <c:pt idx="31">
                  <c:v>0.50000000000000167</c:v>
                </c:pt>
                <c:pt idx="32">
                  <c:v>0.47627820856126285</c:v>
                </c:pt>
                <c:pt idx="33">
                  <c:v>0.4526432762063165</c:v>
                </c:pt>
                <c:pt idx="34">
                  <c:v>0.42913934707515267</c:v>
                </c:pt>
                <c:pt idx="35">
                  <c:v>0.40581051554703534</c:v>
                </c:pt>
                <c:pt idx="36">
                  <c:v>0.38270092996373289</c:v>
                </c:pt>
                <c:pt idx="37">
                  <c:v>0.35985485764477509</c:v>
                </c:pt>
                <c:pt idx="38">
                  <c:v>0.33731670689802046</c:v>
                </c:pt>
                <c:pt idx="39">
                  <c:v>0.3151310030074172</c:v>
                </c:pt>
                <c:pt idx="40">
                  <c:v>0.29334231650471593</c:v>
                </c:pt>
                <c:pt idx="41">
                  <c:v>0.27199514336756275</c:v>
                </c:pt>
                <c:pt idx="42">
                  <c:v>0.25113373809869011</c:v>
                </c:pt>
                <c:pt idx="43">
                  <c:v>0.23080190189769959</c:v>
                </c:pt>
                <c:pt idx="44">
                  <c:v>0.21104272930906126</c:v>
                </c:pt>
                <c:pt idx="45">
                  <c:v>0.19189831779182484</c:v>
                </c:pt>
                <c:pt idx="46">
                  <c:v>0.17340944558667618</c:v>
                </c:pt>
                <c:pt idx="47">
                  <c:v>0.15561522403737624</c:v>
                </c:pt>
                <c:pt idx="48">
                  <c:v>0.13855273114393712</c:v>
                </c:pt>
                <c:pt idx="49">
                  <c:v>0.1222566335765486</c:v>
                </c:pt>
                <c:pt idx="50">
                  <c:v>0.10675880465929224</c:v>
                </c:pt>
                <c:pt idx="51">
                  <c:v>9.2087945942561839E-2</c:v>
                </c:pt>
                <c:pt idx="52">
                  <c:v>7.8269219928392753E-2</c:v>
                </c:pt>
                <c:pt idx="53">
                  <c:v>6.5323901302806964E-2</c:v>
                </c:pt>
                <c:pt idx="54">
                  <c:v>5.3269053676148495E-2</c:v>
                </c:pt>
                <c:pt idx="55">
                  <c:v>4.211723835115154E-2</c:v>
                </c:pt>
                <c:pt idx="56">
                  <c:v>3.1876261046054011E-2</c:v>
                </c:pt>
                <c:pt idx="57">
                  <c:v>2.2548961814739872E-2</c:v>
                </c:pt>
                <c:pt idx="58">
                  <c:v>1.4133052646738501E-2</c:v>
                </c:pt>
                <c:pt idx="59">
                  <c:v>6.6210064162290517E-3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4.8705171475031656E-4</c:v>
                </c:pt>
                <c:pt idx="84">
                  <c:v>1.7026252394229432E-3</c:v>
                </c:pt>
                <c:pt idx="85">
                  <c:v>2.5954213293358048E-3</c:v>
                </c:pt>
                <c:pt idx="86">
                  <c:v>3.1369692721275994E-3</c:v>
                </c:pt>
                <c:pt idx="87">
                  <c:v>3.3046074964464601E-3</c:v>
                </c:pt>
                <c:pt idx="88">
                  <c:v>3.0817567504230763E-3</c:v>
                </c:pt>
                <c:pt idx="89">
                  <c:v>2.4581421117666714E-3</c:v>
                </c:pt>
                <c:pt idx="90">
                  <c:v>1.4299616495549461E-3</c:v>
                </c:pt>
                <c:pt idx="91">
                  <c:v>9.8961425472852293E-16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1.2402639590696873E-2</c:v>
                </c:pt>
                <c:pt idx="123">
                  <c:v>2.6220835355641813E-2</c:v>
                </c:pt>
                <c:pt idx="124">
                  <c:v>4.1478506246855645E-2</c:v>
                </c:pt>
                <c:pt idx="125">
                  <c:v>5.8193864095604897E-2</c:v>
                </c:pt>
                <c:pt idx="126">
                  <c:v>7.6379473853873406E-2</c:v>
                </c:pt>
                <c:pt idx="127">
                  <c:v>9.6042362511537291E-2</c:v>
                </c:pt>
                <c:pt idx="128">
                  <c:v>0.11718417199043063</c:v>
                </c:pt>
                <c:pt idx="129">
                  <c:v>0.13980135043622641</c:v>
                </c:pt>
                <c:pt idx="130">
                  <c:v>0.16388537553475882</c:v>
                </c:pt>
                <c:pt idx="131">
                  <c:v>0.18942300279346813</c:v>
                </c:pt>
                <c:pt idx="132">
                  <c:v>0.21639653117260577</c:v>
                </c:pt>
                <c:pt idx="133">
                  <c:v>0.24478407804481239</c:v>
                </c:pt>
                <c:pt idx="134">
                  <c:v>0.2745598552236716</c:v>
                </c:pt>
                <c:pt idx="135">
                  <c:v>0.30569443774711447</c:v>
                </c:pt>
                <c:pt idx="136">
                  <c:v>0.33815501724201014</c:v>
                </c:pt>
                <c:pt idx="137">
                  <c:v>0.37190563203986737</c:v>
                </c:pt>
                <c:pt idx="138">
                  <c:v>0.4069073667637399</c:v>
                </c:pt>
                <c:pt idx="139">
                  <c:v>0.44311851486172626</c:v>
                </c:pt>
                <c:pt idx="140">
                  <c:v>0.48049469851611692</c:v>
                </c:pt>
                <c:pt idx="141">
                  <c:v>0.51898894149703911</c:v>
                </c:pt>
                <c:pt idx="142">
                  <c:v>0.55855169183758036</c:v>
                </c:pt>
                <c:pt idx="143">
                  <c:v>0.59913079266051528</c:v>
                </c:pt>
                <c:pt idx="144">
                  <c:v>0.64067140105636711</c:v>
                </c:pt>
                <c:pt idx="145">
                  <c:v>0.68311585656520224</c:v>
                </c:pt>
                <c:pt idx="146">
                  <c:v>0.72640350251263608</c:v>
                </c:pt>
                <c:pt idx="147">
                  <c:v>0.77047046515284301</c:v>
                </c:pt>
                <c:pt idx="148">
                  <c:v>0.81524939723420065</c:v>
                </c:pt>
                <c:pt idx="149">
                  <c:v>0.86066919418123899</c:v>
                </c:pt>
                <c:pt idx="150">
                  <c:v>0.90665469253415487</c:v>
                </c:pt>
                <c:pt idx="151">
                  <c:v>0.95312636155948405</c:v>
                </c:pt>
                <c:pt idx="152">
                  <c:v>0.99999999999999944</c:v>
                </c:pt>
                <c:pt idx="153">
                  <c:v>1.047186450729374</c:v>
                </c:pt>
                <c:pt idx="154">
                  <c:v>1.0945913465833081</c:v>
                </c:pt>
                <c:pt idx="155">
                  <c:v>1.1421149008253768</c:v>
                </c:pt>
                <c:pt idx="156">
                  <c:v>1.1896517555516031</c:v>
                </c:pt>
                <c:pt idx="157">
                  <c:v>1.2370909008297339</c:v>
                </c:pt>
                <c:pt idx="158">
                  <c:v>1.2843156765031472</c:v>
                </c:pt>
                <c:pt idx="159">
                  <c:v>1.3312038673705815</c:v>
                </c:pt>
                <c:pt idx="160">
                  <c:v>1.37762790089647</c:v>
                </c:pt>
                <c:pt idx="161">
                  <c:v>1.4234551547373044</c:v>
                </c:pt>
                <c:pt idx="162">
                  <c:v>1.4685483792214624</c:v>
                </c:pt>
                <c:pt idx="163">
                  <c:v>1.5127662375364643</c:v>
                </c:pt>
                <c:pt idx="164">
                  <c:v>1.555963963809895</c:v>
                </c:pt>
                <c:pt idx="165">
                  <c:v>1.5979941365764945</c:v>
                </c:pt>
                <c:pt idx="166">
                  <c:v>1.6387075623678105</c:v>
                </c:pt>
                <c:pt idx="167">
                  <c:v>1.6779542614101164</c:v>
                </c:pt>
                <c:pt idx="168">
                  <c:v>1.7155845447408105</c:v>
                </c:pt>
                <c:pt idx="169">
                  <c:v>1.751450169523409</c:v>
                </c:pt>
                <c:pt idx="170">
                  <c:v>1.7854055570250156</c:v>
                </c:pt>
                <c:pt idx="171">
                  <c:v>1.8173090556825047</c:v>
                </c:pt>
                <c:pt idx="172">
                  <c:v>1.8470242299839232</c:v>
                </c:pt>
                <c:pt idx="173">
                  <c:v>1.8744211545814971</c:v>
                </c:pt>
                <c:pt idx="174">
                  <c:v>1.8993776921749785</c:v>
                </c:pt>
                <c:pt idx="175">
                  <c:v>1.9217807332911954</c:v>
                </c:pt>
                <c:pt idx="176">
                  <c:v>1.9415273761583456</c:v>
                </c:pt>
                <c:pt idx="177">
                  <c:v>1.9585260254402375</c:v>
                </c:pt>
                <c:pt idx="178">
                  <c:v>1.9726973896518616</c:v>
                </c:pt>
                <c:pt idx="179">
                  <c:v>1.9839753586061117</c:v>
                </c:pt>
                <c:pt idx="180">
                  <c:v>1.9923077442121326</c:v>
                </c:pt>
                <c:pt idx="181">
                  <c:v>1.9976568703168656</c:v>
                </c:pt>
                <c:pt idx="182">
                  <c:v>2.0000000000000009</c:v>
                </c:pt>
                <c:pt idx="183">
                  <c:v>1.999329591736448</c:v>
                </c:pt>
                <c:pt idx="184">
                  <c:v>1.9956533790593063</c:v>
                </c:pt>
                <c:pt idx="185">
                  <c:v>1.9889942717139126</c:v>
                </c:pt>
                <c:pt idx="186">
                  <c:v>1.9793900797096629</c:v>
                </c:pt>
                <c:pt idx="187">
                  <c:v>1.9668930650690382</c:v>
                </c:pt>
                <c:pt idx="188">
                  <c:v>1.9515693293611585</c:v>
                </c:pt>
                <c:pt idx="189">
                  <c:v>1.9334980482116391</c:v>
                </c:pt>
                <c:pt idx="190">
                  <c:v>1.9127705668276724</c:v>
                </c:pt>
                <c:pt idx="191">
                  <c:v>1.8894893731003348</c:v>
                </c:pt>
                <c:pt idx="192">
                  <c:v>1.863766966986814</c:v>
                </c:pt>
                <c:pt idx="193">
                  <c:v>1.8357246465856543</c:v>
                </c:pt>
                <c:pt idx="194">
                  <c:v>1.8054912325616106</c:v>
                </c:pt>
                <c:pt idx="195">
                  <c:v>1.7732017533289974</c:v>
                </c:pt>
                <c:pt idx="196">
                  <c:v>1.7389961136520335</c:v>
                </c:pt>
                <c:pt idx="197">
                  <c:v>1.703017769069104</c:v>
                </c:pt>
                <c:pt idx="198">
                  <c:v>1.66541242780919</c:v>
                </c:pt>
                <c:pt idx="199">
                  <c:v>1.6263268006692759</c:v>
                </c:pt>
                <c:pt idx="200">
                  <c:v>1.5859074176987833</c:v>
                </c:pt>
                <c:pt idx="201">
                  <c:v>1.5442995285384185</c:v>
                </c:pt>
                <c:pt idx="202">
                  <c:v>1.5016461009421687</c:v>
                </c:pt>
                <c:pt idx="203">
                  <c:v>1.4580869294353025</c:v>
                </c:pt>
                <c:pt idx="204">
                  <c:v>1.4137578632957506</c:v>
                </c:pt>
                <c:pt idx="205">
                  <c:v>1.3687901601619668</c:v>
                </c:pt>
                <c:pt idx="206">
                  <c:v>1.3233099686391248</c:v>
                </c:pt>
                <c:pt idx="207">
                  <c:v>1.2774379403682981</c:v>
                </c:pt>
                <c:pt idx="208">
                  <c:v>1.2312889692084903</c:v>
                </c:pt>
                <c:pt idx="209">
                  <c:v>1.1849720525229521</c:v>
                </c:pt>
                <c:pt idx="210">
                  <c:v>1.1385902671172592</c:v>
                </c:pt>
                <c:pt idx="211">
                  <c:v>1.0922408501979606</c:v>
                </c:pt>
                <c:pt idx="212">
                  <c:v>1.0460153738497946</c:v>
                </c:pt>
                <c:pt idx="213">
                  <c:v>1.0000000000000007</c:v>
                </c:pt>
                <c:pt idx="214">
                  <c:v>0.95427580167398895</c:v>
                </c:pt>
                <c:pt idx="215">
                  <c:v>0.90891913556161874</c:v>
                </c:pt>
                <c:pt idx="216">
                  <c:v>0.86400205051171253</c:v>
                </c:pt>
                <c:pt idx="217">
                  <c:v>0.81959271654899823</c:v>
                </c:pt>
                <c:pt idx="218">
                  <c:v>0.77575585934801816</c:v>
                </c:pt>
                <c:pt idx="219">
                  <c:v>0.73255318578023976</c:v>
                </c:pt>
                <c:pt idx="220">
                  <c:v>0.69004378714377246</c:v>
                </c:pt>
                <c:pt idx="221">
                  <c:v>0.64828450795370363</c:v>
                </c:pt>
                <c:pt idx="222">
                  <c:v>0.60733026967405701</c:v>
                </c:pt>
                <c:pt idx="223">
                  <c:v>0.56723434046482335</c:v>
                </c:pt>
                <c:pt idx="224">
                  <c:v>0.52804854385213673</c:v>
                </c:pt>
                <c:pt idx="225">
                  <c:v>0.48982340115782935</c:v>
                </c:pt>
                <c:pt idx="226">
                  <c:v>0.45260820449780326</c:v>
                </c:pt>
                <c:pt idx="227">
                  <c:v>0.41645101912956395</c:v>
                </c:pt>
                <c:pt idx="228">
                  <c:v>0.38139861585283652</c:v>
                </c:pt>
                <c:pt idx="229">
                  <c:v>0.34749633600160884</c:v>
                </c:pt>
                <c:pt idx="230">
                  <c:v>0.31478789327352164</c:v>
                </c:pt>
                <c:pt idx="231">
                  <c:v>0.2833151181902086</c:v>
                </c:pt>
                <c:pt idx="232">
                  <c:v>0.2531176523422804</c:v>
                </c:pt>
                <c:pt idx="233">
                  <c:v>0.22423260072297657</c:v>
                </c:pt>
                <c:pt idx="234">
                  <c:v>0.19669415137876575</c:v>
                </c:pt>
                <c:pt idx="235">
                  <c:v>0.17053317229288439</c:v>
                </c:pt>
                <c:pt idx="236">
                  <c:v>0.14577679586424785</c:v>
                </c:pt>
                <c:pt idx="237">
                  <c:v>0.12244800155016346</c:v>
                </c:pt>
                <c:pt idx="238">
                  <c:v>0.10056520721283428</c:v>
                </c:pt>
                <c:pt idx="239">
                  <c:v>8.0141879457523421E-2</c:v>
                </c:pt>
                <c:pt idx="240">
                  <c:v>6.1186172789428277E-2</c:v>
                </c:pt>
                <c:pt idx="241">
                  <c:v>4.3700606765433407E-2</c:v>
                </c:pt>
                <c:pt idx="242">
                  <c:v>2.7681789497597916E-2</c:v>
                </c:pt>
                <c:pt idx="243">
                  <c:v>1.3120194901490351E-2</c:v>
                </c:pt>
                <c:pt idx="244">
                  <c:v>1.7872395187065737E-16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1.7841831715028943E-3</c:v>
                </c:pt>
                <c:pt idx="276">
                  <c:v>3.1577281237024591E-3</c:v>
                </c:pt>
                <c:pt idx="277">
                  <c:v>4.1165064619937096E-3</c:v>
                </c:pt>
                <c:pt idx="278">
                  <c:v>4.6631740494967964E-3</c:v>
                </c:pt>
                <c:pt idx="279">
                  <c:v>4.8070115344502982E-3</c:v>
                </c:pt>
                <c:pt idx="280">
                  <c:v>4.5637057453834229E-3</c:v>
                </c:pt>
                <c:pt idx="281">
                  <c:v>3.9550751173977258E-3</c:v>
                </c:pt>
                <c:pt idx="282">
                  <c:v>3.0087428230311398E-3</c:v>
                </c:pt>
                <c:pt idx="283">
                  <c:v>1.7577617473413971E-3</c:v>
                </c:pt>
                <c:pt idx="284">
                  <c:v>2.4019586671700927E-4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5.8462265111573486E-3</c:v>
                </c:pt>
                <c:pt idx="307">
                  <c:v>1.2512301860294006E-2</c:v>
                </c:pt>
                <c:pt idx="308">
                  <c:v>2.0013040112280431E-2</c:v>
                </c:pt>
                <c:pt idx="309">
                  <c:v>2.8359004116197087E-2</c:v>
                </c:pt>
                <c:pt idx="310">
                  <c:v>3.7556602360840269E-2</c:v>
                </c:pt>
                <c:pt idx="311">
                  <c:v>4.7608221187117425E-2</c:v>
                </c:pt>
                <c:pt idx="312">
                  <c:v>5.8512387830681967E-2</c:v>
                </c:pt>
                <c:pt idx="313">
                  <c:v>7.0263959298124443E-2</c:v>
                </c:pt>
                <c:pt idx="314">
                  <c:v>8.2854331699862296E-2</c:v>
                </c:pt>
                <c:pt idx="315">
                  <c:v>9.6271664383514907E-2</c:v>
                </c:pt>
                <c:pt idx="316">
                  <c:v>0.11050111304247946</c:v>
                </c:pt>
                <c:pt idx="317">
                  <c:v>0.12552506592328083</c:v>
                </c:pt>
                <c:pt idx="318">
                  <c:v>0.14132337732753808</c:v>
                </c:pt>
                <c:pt idx="319">
                  <c:v>0.15787359280315455</c:v>
                </c:pt>
                <c:pt idx="320">
                  <c:v>0.17515116074498815</c:v>
                </c:pt>
                <c:pt idx="321">
                  <c:v>0.19312962557535512</c:v>
                </c:pt>
                <c:pt idx="322">
                  <c:v>0.2117807982438171</c:v>
                </c:pt>
                <c:pt idx="323">
                  <c:v>0.23107490046533052</c:v>
                </c:pt>
                <c:pt idx="324">
                  <c:v>0.25098067989448053</c:v>
                </c:pt>
                <c:pt idx="325">
                  <c:v>0.27146549429675337</c:v>
                </c:pt>
                <c:pt idx="326">
                  <c:v>0.29249536370842094</c:v>
                </c:pt>
                <c:pt idx="327">
                  <c:v>0.31403499055497019</c:v>
                </c:pt>
                <c:pt idx="328">
                  <c:v>0.33604774870228571</c:v>
                </c:pt>
                <c:pt idx="329">
                  <c:v>0.35849564342151996</c:v>
                </c:pt>
                <c:pt idx="330">
                  <c:v>0.38133924523305102</c:v>
                </c:pt>
                <c:pt idx="331">
                  <c:v>0.40453760153184615</c:v>
                </c:pt>
                <c:pt idx="332">
                  <c:v>0.42804813076060805</c:v>
                </c:pt>
                <c:pt idx="333">
                  <c:v>0.45182650466365298</c:v>
                </c:pt>
                <c:pt idx="334">
                  <c:v>0.47582652480025944</c:v>
                </c:pt>
                <c:pt idx="335">
                  <c:v>0.5</c:v>
                </c:pt>
                <c:pt idx="336">
                  <c:v>0.52429663178576724</c:v>
                </c:pt>
                <c:pt idx="337">
                  <c:v>0.5486639149576491</c:v>
                </c:pt>
                <c:pt idx="338">
                  <c:v>0.57304706051118981</c:v>
                </c:pt>
                <c:pt idx="339">
                  <c:v>0.59738894785004992</c:v>
                </c:pt>
                <c:pt idx="340">
                  <c:v>0.62163011284355663</c:v>
                </c:pt>
                <c:pt idx="341">
                  <c:v>0.64570877767718382</c:v>
                </c:pt>
                <c:pt idx="342">
                  <c:v>0.66956092765686637</c:v>
                </c:pt>
                <c:pt idx="343">
                  <c:v>0.69312043916978561</c:v>
                </c:pt>
                <c:pt idx="344">
                  <c:v>0.71631926189351458</c:v>
                </c:pt>
                <c:pt idx="345">
                  <c:v>0.73908765710561131</c:v>
                </c:pt>
                <c:pt idx="346">
                  <c:v>0.76135449260477839</c:v>
                </c:pt>
                <c:pt idx="347">
                  <c:v>0.78304759334410279</c:v>
                </c:pt>
                <c:pt idx="348">
                  <c:v>0.80409414543134217</c:v>
                </c:pt>
                <c:pt idx="349">
                  <c:v>0.82442114970750691</c:v>
                </c:pt>
                <c:pt idx="350">
                  <c:v>0.84395591971116546</c:v>
                </c:pt>
                <c:pt idx="351">
                  <c:v>0.86262661751019343</c:v>
                </c:pt>
                <c:pt idx="352">
                  <c:v>0.88036281967247287</c:v>
                </c:pt>
                <c:pt idx="353">
                  <c:v>0.89709610458770472</c:v>
                </c:pt>
                <c:pt idx="354">
                  <c:v>0.9127606514763652</c:v>
                </c:pt>
                <c:pt idx="355">
                  <c:v>0.92729384075721355</c:v>
                </c:pt>
                <c:pt idx="356">
                  <c:v>0.94063684501493028</c:v>
                </c:pt>
                <c:pt idx="357">
                  <c:v>0.95273519963189279</c:v>
                </c:pt>
                <c:pt idx="358">
                  <c:v>0.96353934223379678</c:v>
                </c:pt>
                <c:pt idx="359">
                  <c:v>0.97300511045183868</c:v>
                </c:pt>
                <c:pt idx="360">
                  <c:v>0.98109418812123383</c:v>
                </c:pt>
                <c:pt idx="361">
                  <c:v>0.98777449090640412</c:v>
                </c:pt>
                <c:pt idx="362">
                  <c:v>0.99302048344942739</c:v>
                </c:pt>
                <c:pt idx="363">
                  <c:v>0.99681342145561891</c:v>
                </c:pt>
                <c:pt idx="364">
                  <c:v>0.99914151362756254</c:v>
                </c:pt>
                <c:pt idx="365">
                  <c:v>1.0000000000000004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B-416B-8243-01C444DA3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RBF_winter!$S$4</c:f>
              <c:strCache>
                <c:ptCount val="1"/>
                <c:pt idx="0">
                  <c:v>RBF-both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RBF_winter!$S$5:$S$370</c:f>
              <c:numCache>
                <c:formatCode>General</c:formatCode>
                <c:ptCount val="366"/>
                <c:pt idx="0">
                  <c:v>1.7034959554498033</c:v>
                </c:pt>
                <c:pt idx="1">
                  <c:v>1.7415706887905635</c:v>
                </c:pt>
                <c:pt idx="2">
                  <c:v>1.7775834397696402</c:v>
                </c:pt>
                <c:pt idx="3">
                  <c:v>1.8113725141062096</c:v>
                </c:pt>
                <c:pt idx="4">
                  <c:v>1.8427840308895469</c:v>
                </c:pt>
                <c:pt idx="5">
                  <c:v>1.8716730871670602</c:v>
                </c:pt>
                <c:pt idx="6">
                  <c:v>1.8979048696270373</c:v>
                </c:pt>
                <c:pt idx="7">
                  <c:v>1.9213557014630074</c:v>
                </c:pt>
                <c:pt idx="8">
                  <c:v>1.9419140130576489</c:v>
                </c:pt>
                <c:pt idx="9">
                  <c:v>1.9594812258334904</c:v>
                </c:pt>
                <c:pt idx="10">
                  <c:v>1.9739725394770733</c:v>
                </c:pt>
                <c:pt idx="11">
                  <c:v>1.9853176137420616</c:v>
                </c:pt>
                <c:pt idx="12">
                  <c:v>1.9934611371618203</c:v>
                </c:pt>
                <c:pt idx="13">
                  <c:v>1.998363276237866</c:v>
                </c:pt>
                <c:pt idx="14">
                  <c:v>2</c:v>
                </c:pt>
                <c:pt idx="15">
                  <c:v>1.998363276237866</c:v>
                </c:pt>
                <c:pt idx="16">
                  <c:v>1.9934611371618203</c:v>
                </c:pt>
                <c:pt idx="17">
                  <c:v>1.9853176137420616</c:v>
                </c:pt>
                <c:pt idx="18">
                  <c:v>1.9739725394770733</c:v>
                </c:pt>
                <c:pt idx="19">
                  <c:v>1.9594812258334904</c:v>
                </c:pt>
                <c:pt idx="20">
                  <c:v>1.9419140130576489</c:v>
                </c:pt>
                <c:pt idx="21">
                  <c:v>1.9213557014630074</c:v>
                </c:pt>
                <c:pt idx="22">
                  <c:v>1.8979048696270373</c:v>
                </c:pt>
                <c:pt idx="23">
                  <c:v>1.8716730871670602</c:v>
                </c:pt>
                <c:pt idx="24">
                  <c:v>1.8427840308895469</c:v>
                </c:pt>
                <c:pt idx="25">
                  <c:v>1.8113725141062096</c:v>
                </c:pt>
                <c:pt idx="26">
                  <c:v>1.7775834397696402</c:v>
                </c:pt>
                <c:pt idx="27">
                  <c:v>1.7415706887905635</c:v>
                </c:pt>
                <c:pt idx="28">
                  <c:v>1.7034959554498033</c:v>
                </c:pt>
                <c:pt idx="29">
                  <c:v>1.6635275422053419</c:v>
                </c:pt>
                <c:pt idx="30">
                  <c:v>1.6218391264156846</c:v>
                </c:pt>
                <c:pt idx="31">
                  <c:v>1.5786085115551076</c:v>
                </c:pt>
                <c:pt idx="32">
                  <c:v>1.5340163753870197</c:v>
                </c:pt>
                <c:pt idx="33">
                  <c:v>1.4882450272938652</c:v>
                </c:pt>
                <c:pt idx="34">
                  <c:v>1.4414771865434906</c:v>
                </c:pt>
                <c:pt idx="35">
                  <c:v>1.3938947927126408</c:v>
                </c:pt>
                <c:pt idx="36">
                  <c:v>1.3456778588002181</c:v>
                </c:pt>
                <c:pt idx="37">
                  <c:v>1.2970033767598093</c:v>
                </c:pt>
                <c:pt idx="38">
                  <c:v>1.2480442842779536</c:v>
                </c:pt>
                <c:pt idx="39">
                  <c:v>1.1989685006378821</c:v>
                </c:pt>
                <c:pt idx="40">
                  <c:v>1.1499380384551934</c:v>
                </c:pt>
                <c:pt idx="41">
                  <c:v>1.1011081969695891</c:v>
                </c:pt>
                <c:pt idx="42">
                  <c:v>1.0526268414431861</c:v>
                </c:pt>
                <c:pt idx="43">
                  <c:v>1.0046337720685197</c:v>
                </c:pt>
                <c:pt idx="44">
                  <c:v>0.95726018464527673</c:v>
                </c:pt>
                <c:pt idx="45">
                  <c:v>0.91062822416035627</c:v>
                </c:pt>
                <c:pt idx="46">
                  <c:v>0.86485063131636675</c:v>
                </c:pt>
                <c:pt idx="47">
                  <c:v>0.82003048101322662</c:v>
                </c:pt>
                <c:pt idx="48">
                  <c:v>0.77626101080880638</c:v>
                </c:pt>
                <c:pt idx="49">
                  <c:v>0.73362553647860596</c:v>
                </c:pt>
                <c:pt idx="50">
                  <c:v>0.6921974509707054</c:v>
                </c:pt>
                <c:pt idx="51">
                  <c:v>0.65204030231824406</c:v>
                </c:pt>
                <c:pt idx="52">
                  <c:v>0.61320794543328649</c:v>
                </c:pt>
                <c:pt idx="53">
                  <c:v>0.57574476216705017</c:v>
                </c:pt>
                <c:pt idx="54">
                  <c:v>0.53968594358428557</c:v>
                </c:pt>
                <c:pt idx="55">
                  <c:v>0.50505782806453381</c:v>
                </c:pt>
                <c:pt idx="56">
                  <c:v>0.47187828860880976</c:v>
                </c:pt>
                <c:pt idx="57">
                  <c:v>0.4401571625942538</c:v>
                </c:pt>
                <c:pt idx="58">
                  <c:v>0.40989671717730575</c:v>
                </c:pt>
                <c:pt idx="59">
                  <c:v>0.38109214359264953</c:v>
                </c:pt>
                <c:pt idx="60">
                  <c:v>0.35373207372411986</c:v>
                </c:pt>
                <c:pt idx="61">
                  <c:v>0.32779911252767802</c:v>
                </c:pt>
                <c:pt idx="62">
                  <c:v>0.30327038015745783</c:v>
                </c:pt>
                <c:pt idx="63">
                  <c:v>0.28011805797526601</c:v>
                </c:pt>
                <c:pt idx="64">
                  <c:v>0.25830993300297678</c:v>
                </c:pt>
                <c:pt idx="65">
                  <c:v>0.23780993579701964</c:v>
                </c:pt>
                <c:pt idx="66">
                  <c:v>0.21857866717567354</c:v>
                </c:pt>
                <c:pt idx="67">
                  <c:v>0.20057390970437192</c:v>
                </c:pt>
                <c:pt idx="68">
                  <c:v>0.18375112033321256</c:v>
                </c:pt>
                <c:pt idx="69">
                  <c:v>0.16806390107632424</c:v>
                </c:pt>
                <c:pt idx="70">
                  <c:v>0.15346444511715551</c:v>
                </c:pt>
                <c:pt idx="71">
                  <c:v>0.13990395621024265</c:v>
                </c:pt>
                <c:pt idx="72">
                  <c:v>0.12733303972239166</c:v>
                </c:pt>
                <c:pt idx="73">
                  <c:v>0.11570206410901882</c:v>
                </c:pt>
                <c:pt idx="74">
                  <c:v>0.10496149204995454</c:v>
                </c:pt>
                <c:pt idx="75">
                  <c:v>9.5062180869432564E-2</c:v>
                </c:pt>
                <c:pt idx="76">
                  <c:v>8.5955652234138244E-2</c:v>
                </c:pt>
                <c:pt idx="77">
                  <c:v>7.7594331458738175E-2</c:v>
                </c:pt>
                <c:pt idx="78">
                  <c:v>6.993175704863959E-2</c:v>
                </c:pt>
                <c:pt idx="79">
                  <c:v>6.2922761373924593E-2</c:v>
                </c:pt>
                <c:pt idx="80">
                  <c:v>5.6523623596203332E-2</c:v>
                </c:pt>
                <c:pt idx="81">
                  <c:v>5.0692196161857724E-2</c:v>
                </c:pt>
                <c:pt idx="82">
                  <c:v>4.5388006331656003E-2</c:v>
                </c:pt>
                <c:pt idx="83">
                  <c:v>4.0572334339326742E-2</c:v>
                </c:pt>
                <c:pt idx="84">
                  <c:v>3.620826986209344E-2</c:v>
                </c:pt>
                <c:pt idx="85">
                  <c:v>3.2260748546426611E-2</c:v>
                </c:pt>
                <c:pt idx="86">
                  <c:v>2.8696570364656008E-2</c:v>
                </c:pt>
                <c:pt idx="87">
                  <c:v>2.5484401585088259E-2</c:v>
                </c:pt>
                <c:pt idx="88">
                  <c:v>2.2594762122500781E-2</c:v>
                </c:pt>
                <c:pt idx="89">
                  <c:v>2.0000000000020071E-2</c:v>
                </c:pt>
                <c:pt idx="90">
                  <c:v>1.7674254600135698E-2</c:v>
                </c:pt>
                <c:pt idx="91">
                  <c:v>1.5593410314625571E-2</c:v>
                </c:pt>
                <c:pt idx="92">
                  <c:v>1.3735042123068086E-2</c:v>
                </c:pt>
                <c:pt idx="93">
                  <c:v>1.2078354539886128E-2</c:v>
                </c:pt>
                <c:pt idx="94">
                  <c:v>1.0604115272857338E-2</c:v>
                </c:pt>
                <c:pt idx="95">
                  <c:v>9.2945848339278745E-3</c:v>
                </c:pt>
                <c:pt idx="96">
                  <c:v>8.1334432379939359E-3</c:v>
                </c:pt>
                <c:pt idx="97">
                  <c:v>7.1057148188873329E-3</c:v>
                </c:pt>
                <c:pt idx="98">
                  <c:v>6.1976920857364599E-3</c:v>
                </c:pt>
                <c:pt idx="99">
                  <c:v>5.3968594385914656E-3</c:v>
                </c:pt>
                <c:pt idx="100">
                  <c:v>4.6918174609139685E-3</c:v>
                </c:pt>
                <c:pt idx="101">
                  <c:v>4.0722084092579469E-3</c:v>
                </c:pt>
                <c:pt idx="102">
                  <c:v>3.5286434280348408E-3</c:v>
                </c:pt>
                <c:pt idx="103">
                  <c:v>3.0526319303127505E-3</c:v>
                </c:pt>
                <c:pt idx="104">
                  <c:v>2.6365135046275564E-3</c:v>
                </c:pt>
                <c:pt idx="105">
                  <c:v>2.2733926331105388E-3</c:v>
                </c:pt>
                <c:pt idx="106">
                  <c:v>1.9570764380527714E-3</c:v>
                </c:pt>
                <c:pt idx="107">
                  <c:v>1.682015612396072E-3</c:v>
                </c:pt>
                <c:pt idx="108">
                  <c:v>1.4432486345230466E-3</c:v>
                </c:pt>
                <c:pt idx="109">
                  <c:v>1.236349318980393E-3</c:v>
                </c:pt>
                <c:pt idx="110">
                  <c:v>1.0573777122003956E-3</c:v>
                </c:pt>
                <c:pt idx="111">
                  <c:v>9.0283430561309878E-4</c:v>
                </c:pt>
                <c:pt idx="112">
                  <c:v>7.6961750744601674E-4</c:v>
                </c:pt>
                <c:pt idx="113">
                  <c:v>6.5498428863488157E-4</c:v>
                </c:pt>
                <c:pt idx="114">
                  <c:v>5.5651389724100991E-4</c:v>
                </c:pt>
                <c:pt idx="115">
                  <c:v>4.7207451920070132E-4</c:v>
                </c:pt>
                <c:pt idx="116">
                  <c:v>3.9979275073198965E-4</c:v>
                </c:pt>
                <c:pt idx="117">
                  <c:v>3.3802573891573691E-4</c:v>
                </c:pt>
                <c:pt idx="118">
                  <c:v>2.8533584149204993E-4</c:v>
                </c:pt>
                <c:pt idx="119">
                  <c:v>2.4046765443706274E-4</c:v>
                </c:pt>
                <c:pt idx="120">
                  <c:v>2.0232725611215083E-4</c:v>
                </c:pt>
                <c:pt idx="121">
                  <c:v>1.699635194538591E-4</c:v>
                </c:pt>
                <c:pt idx="122">
                  <c:v>1.425513485951179E-4</c:v>
                </c:pt>
                <c:pt idx="123">
                  <c:v>1.1937670333224565E-4</c:v>
                </c:pt>
                <c:pt idx="124">
                  <c:v>9.9823283899872086E-5</c:v>
                </c:pt>
                <c:pt idx="125">
                  <c:v>8.3360759583965674E-5</c:v>
                </c:pt>
                <c:pt idx="126">
                  <c:v>6.9534437871389878E-5</c:v>
                </c:pt>
                <c:pt idx="127">
                  <c:v>5.795628627409123E-5</c:v>
                </c:pt>
                <c:pt idx="128">
                  <c:v>4.8297236948231288E-5</c:v>
                </c:pt>
                <c:pt idx="129">
                  <c:v>4.0280725131937359E-5</c:v>
                </c:pt>
                <c:pt idx="130">
                  <c:v>3.3677436742558503E-5</c:v>
                </c:pt>
                <c:pt idx="131">
                  <c:v>2.8301268816522253E-5</c:v>
                </c:pt>
                <c:pt idx="132">
                  <c:v>2.4006539572742928E-5</c:v>
                </c:pt>
                <c:pt idx="133">
                  <c:v>2.0686523580448638E-5</c:v>
                </c:pt>
                <c:pt idx="134">
                  <c:v>1.8273432765976263E-5</c:v>
                </c:pt>
                <c:pt idx="135">
                  <c:v>1.6740016838216801E-5</c:v>
                </c:pt>
                <c:pt idx="136">
                  <c:v>1.6103018241892695E-5</c:v>
                </c:pt>
                <c:pt idx="137">
                  <c:v>1.6428788064982096E-5</c:v>
                </c:pt>
                <c:pt idx="138">
                  <c:v>1.7841451483017443E-5</c:v>
                </c:pt>
                <c:pt idx="139">
                  <c:v>2.0534105236748711E-5</c:v>
                </c:pt>
                <c:pt idx="140">
                  <c:v>2.4783635990673723E-5</c:v>
                </c:pt>
                <c:pt idx="141">
                  <c:v>3.0969867520514749E-5</c:v>
                </c:pt>
                <c:pt idx="142">
                  <c:v>3.9599876317118952E-5</c:v>
                </c:pt>
                <c:pt idx="143">
                  <c:v>5.1338458457143073E-5</c:v>
                </c:pt>
                <c:pt idx="144">
                  <c:v>6.70458836515787E-5</c:v>
                </c:pt>
                <c:pt idx="145">
                  <c:v>8.7824232279799512E-5</c:v>
                </c:pt>
                <c:pt idx="146">
                  <c:v>1.1507377361230603E-4</c:v>
                </c:pt>
                <c:pt idx="147">
                  <c:v>1.5056100236557631E-4</c:v>
                </c:pt>
                <c:pt idx="148">
                  <c:v>1.9650009841564386E-4</c:v>
                </c:pt>
                <c:pt idx="149">
                  <c:v>2.556497010724322E-4</c:v>
                </c:pt>
                <c:pt idx="150">
                  <c:v>3.3142698273488978E-4</c:v>
                </c:pt>
                <c:pt idx="151">
                  <c:v>4.280410526868405E-4</c:v>
                </c:pt>
                <c:pt idx="152">
                  <c:v>5.5064770369776404E-4</c:v>
                </c:pt>
                <c:pt idx="153">
                  <c:v>7.0552741334024502E-4</c:v>
                </c:pt>
                <c:pt idx="154">
                  <c:v>9.0028830818464584E-4</c:v>
                </c:pt>
                <c:pt idx="155">
                  <c:v>1.1440954707637853E-3</c:v>
                </c:pt>
                <c:pt idx="156">
                  <c:v>1.4479274944942974E-3</c:v>
                </c:pt>
                <c:pt idx="157">
                  <c:v>1.8248605492912093E-3</c:v>
                </c:pt>
                <c:pt idx="158">
                  <c:v>2.2903793910049194E-3</c:v>
                </c:pt>
                <c:pt idx="159">
                  <c:v>2.8627137150514866E-3</c:v>
                </c:pt>
                <c:pt idx="160">
                  <c:v>3.5631970078796173E-3</c:v>
                </c:pt>
                <c:pt idx="161">
                  <c:v>4.4166435855158047E-3</c:v>
                </c:pt>
                <c:pt idx="162">
                  <c:v>5.4517378318152112E-3</c:v>
                </c:pt>
                <c:pt idx="163">
                  <c:v>6.7014277769232482E-3</c:v>
                </c:pt>
                <c:pt idx="164">
                  <c:v>8.2033131187410954E-3</c:v>
                </c:pt>
                <c:pt idx="165">
                  <c:v>1.0000015631756221E-2</c:v>
                </c:pt>
                <c:pt idx="166">
                  <c:v>1.213951768958803E-2</c:v>
                </c:pt>
                <c:pt idx="167">
                  <c:v>1.4675452428168137E-2</c:v>
                </c:pt>
                <c:pt idx="168">
                  <c:v>1.7667326990772746E-2</c:v>
                </c:pt>
                <c:pt idx="169">
                  <c:v>2.1180658435327245E-2</c:v>
                </c:pt>
                <c:pt idx="170">
                  <c:v>2.5287000373647055E-2</c:v>
                </c:pt>
                <c:pt idx="171">
                  <c:v>3.0063837387390168E-2</c:v>
                </c:pt>
                <c:pt idx="172">
                  <c:v>3.5594323868426196E-2</c:v>
                </c:pt>
                <c:pt idx="173">
                  <c:v>4.1966844304308859E-2</c:v>
                </c:pt>
                <c:pt idx="174">
                  <c:v>4.927437330805081E-2</c:v>
                </c:pt>
                <c:pt idx="175">
                  <c:v>5.7613615996086116E-2</c:v>
                </c:pt>
                <c:pt idx="176">
                  <c:v>6.7083912746158242E-2</c:v>
                </c:pt>
                <c:pt idx="177">
                  <c:v>7.7785896982026509E-2</c:v>
                </c:pt>
                <c:pt idx="178">
                  <c:v>8.981990045650684E-2</c:v>
                </c:pt>
                <c:pt idx="179">
                  <c:v>0.10328410751017528</c:v>
                </c:pt>
                <c:pt idx="180">
                  <c:v>0.11827246788411301</c:v>
                </c:pt>
                <c:pt idx="181">
                  <c:v>0.13487238671237481</c:v>
                </c:pt>
                <c:pt idx="182">
                  <c:v>0.1531622200985597</c:v>
                </c:pt>
                <c:pt idx="183">
                  <c:v>0.17320861491041259</c:v>
                </c:pt>
                <c:pt idx="184">
                  <c:v>0.19506374176434516</c:v>
                </c:pt>
                <c:pt idx="185">
                  <c:v>0.218762480221355</c:v>
                </c:pt>
                <c:pt idx="186">
                  <c:v>0.24431962453755346</c:v>
                </c:pt>
                <c:pt idx="187">
                  <c:v>0.2717271864396229</c:v>
                </c:pt>
                <c:pt idx="188">
                  <c:v>0.30095187785299415</c:v>
                </c:pt>
                <c:pt idx="189">
                  <c:v>0.33193286083700474</c:v>
                </c:pt>
                <c:pt idx="190">
                  <c:v>0.36457985375299179</c:v>
                </c:pt>
                <c:pt idx="191">
                  <c:v>0.39877168154688974</c:v>
                </c:pt>
                <c:pt idx="192">
                  <c:v>0.4343553536930827</c:v>
                </c:pt>
                <c:pt idx="193">
                  <c:v>0.47114574565625456</c:v>
                </c:pt>
                <c:pt idx="194">
                  <c:v>0.50892594864703589</c:v>
                </c:pt>
                <c:pt idx="195">
                  <c:v>0.54744833808322668</c:v>
                </c:pt>
                <c:pt idx="196">
                  <c:v>0.58643639378137469</c:v>
                </c:pt>
                <c:pt idx="197">
                  <c:v>0.62558728490819882</c:v>
                </c:pt>
                <c:pt idx="198">
                  <c:v>0.66457521067306236</c:v>
                </c:pt>
                <c:pt idx="199">
                  <c:v>0.70305546435249966</c:v>
                </c:pt>
                <c:pt idx="200">
                  <c:v>0.74066916428686469</c:v>
                </c:pt>
                <c:pt idx="201">
                  <c:v>0.77704857187452603</c:v>
                </c:pt>
                <c:pt idx="202">
                  <c:v>0.81182289425220955</c:v>
                </c:pt>
                <c:pt idx="203">
                  <c:v>0.844624449201135</c:v>
                </c:pt>
                <c:pt idx="204">
                  <c:v>0.87509505276813371</c:v>
                </c:pt>
                <c:pt idx="205">
                  <c:v>0.90289247694299735</c:v>
                </c:pt>
                <c:pt idx="206">
                  <c:v>0.92769681617286281</c:v>
                </c:pt>
                <c:pt idx="207">
                  <c:v>0.94921659804203629</c:v>
                </c:pt>
                <c:pt idx="208">
                  <c:v>0.96719447542714643</c:v>
                </c:pt>
                <c:pt idx="209">
                  <c:v>0.98141234496148155</c:v>
                </c:pt>
                <c:pt idx="210">
                  <c:v>0.99169574958786866</c:v>
                </c:pt>
                <c:pt idx="211">
                  <c:v>0.99791744099470481</c:v>
                </c:pt>
                <c:pt idx="212">
                  <c:v>1.0000000002426281</c:v>
                </c:pt>
                <c:pt idx="213">
                  <c:v>0.99791744112894543</c:v>
                </c:pt>
                <c:pt idx="214">
                  <c:v>0.99169574986576658</c:v>
                </c:pt>
                <c:pt idx="215">
                  <c:v>0.98141234540246614</c:v>
                </c:pt>
                <c:pt idx="216">
                  <c:v>0.96719447606188413</c:v>
                </c:pt>
                <c:pt idx="217">
                  <c:v>0.94921659891435306</c:v>
                </c:pt>
                <c:pt idx="218">
                  <c:v>0.92769681734246989</c:v>
                </c:pt>
                <c:pt idx="219">
                  <c:v>0.90289247848917176</c:v>
                </c:pt>
                <c:pt idx="220">
                  <c:v>0.87509505479455141</c:v>
                </c:pt>
                <c:pt idx="221">
                  <c:v>0.84462445184211987</c:v>
                </c:pt>
                <c:pt idx="222">
                  <c:v>0.81182289768072657</c:v>
                </c:pt>
                <c:pt idx="223">
                  <c:v>0.77704857631233959</c:v>
                </c:pt>
                <c:pt idx="224">
                  <c:v>0.74066917001738519</c:v>
                </c:pt>
                <c:pt idx="225">
                  <c:v>0.70305547173697025</c:v>
                </c:pt>
                <c:pt idx="226">
                  <c:v>0.66457522017089543</c:v>
                </c:pt>
                <c:pt idx="227">
                  <c:v>0.62558729710246141</c:v>
                </c:pt>
                <c:pt idx="228">
                  <c:v>0.58643640940979203</c:v>
                </c:pt>
                <c:pt idx="229">
                  <c:v>0.54744835807873227</c:v>
                </c:pt>
                <c:pt idx="230">
                  <c:v>0.50892597418806651</c:v>
                </c:pt>
                <c:pt idx="231">
                  <c:v>0.47114577822740289</c:v>
                </c:pt>
                <c:pt idx="232">
                  <c:v>0.43435539516139238</c:v>
                </c:pt>
                <c:pt idx="233">
                  <c:v>0.39877173425630413</c:v>
                </c:pt>
                <c:pt idx="234">
                  <c:v>0.36457992064105649</c:v>
                </c:pt>
                <c:pt idx="235">
                  <c:v>0.33193294557879488</c:v>
                </c:pt>
                <c:pt idx="236">
                  <c:v>0.30095198503828369</c:v>
                </c:pt>
                <c:pt idx="237">
                  <c:v>0.27172732179055992</c:v>
                </c:pt>
                <c:pt idx="238">
                  <c:v>0.24431979517559543</c:v>
                </c:pt>
                <c:pt idx="239">
                  <c:v>0.2187626949939887</c:v>
                </c:pt>
                <c:pt idx="240">
                  <c:v>0.19506401164421833</c:v>
                </c:pt>
                <c:pt idx="241">
                  <c:v>0.17320895348199308</c:v>
                </c:pt>
                <c:pt idx="242">
                  <c:v>0.15316264415037864</c:v>
                </c:pt>
                <c:pt idx="243">
                  <c:v>0.13487291695637349</c:v>
                </c:pt>
                <c:pt idx="244">
                  <c:v>0.11827312982768602</c:v>
                </c:pt>
                <c:pt idx="245">
                  <c:v>0.10328493251127538</c:v>
                </c:pt>
                <c:pt idx="246">
                  <c:v>8.9820926997760814E-2</c:v>
                </c:pt>
                <c:pt idx="247">
                  <c:v>7.7787172206323862E-2</c:v>
                </c:pt>
                <c:pt idx="248">
                  <c:v>6.7085494303751825E-2</c:v>
                </c:pt>
                <c:pt idx="249">
                  <c:v>5.7615574262037297E-2</c:v>
                </c:pt>
                <c:pt idx="250">
                  <c:v>4.9276794039028474E-2</c:v>
                </c:pt>
                <c:pt idx="251">
                  <c:v>4.1969831815497689E-2</c:v>
                </c:pt>
                <c:pt idx="252">
                  <c:v>3.5598004824820402E-2</c:v>
                </c:pt>
                <c:pt idx="253">
                  <c:v>3.0068365319267817E-2</c:v>
                </c:pt>
                <c:pt idx="254">
                  <c:v>2.5292561043783472E-2</c:v>
                </c:pt>
                <c:pt idx="255">
                  <c:v>2.1187476205777593E-2</c:v>
                </c:pt>
                <c:pt idx="256">
                  <c:v>1.7675672360121235E-2</c:v>
                </c:pt>
                <c:pt idx="257">
                  <c:v>1.4685650936309601E-2</c:v>
                </c:pt>
                <c:pt idx="258">
                  <c:v>1.21519604167024E-2</c:v>
                </c:pt>
                <c:pt idx="259">
                  <c:v>1.0015171551500588E-2</c:v>
                </c:pt>
                <c:pt idx="260">
                  <c:v>8.2217436031753605E-3</c:v>
                </c:pt>
                <c:pt idx="261">
                  <c:v>6.723803592673978E-3</c:v>
                </c:pt>
                <c:pt idx="262">
                  <c:v>5.478859013846156E-3</c:v>
                </c:pt>
                <c:pt idx="263">
                  <c:v>4.4494626269932832E-3</c:v>
                </c:pt>
                <c:pt idx="264">
                  <c:v>3.6028458623736295E-3</c:v>
                </c:pt>
                <c:pt idx="265">
                  <c:v>2.9105351710646244E-3</c:v>
                </c:pt>
                <c:pt idx="266">
                  <c:v>2.3479634489158071E-3</c:v>
                </c:pt>
                <c:pt idx="267">
                  <c:v>1.8940865075509881E-3</c:v>
                </c:pt>
                <c:pt idx="268">
                  <c:v>1.5310125355932043E-3</c:v>
                </c:pt>
                <c:pt idx="269">
                  <c:v>1.2436506283018507E-3</c:v>
                </c:pt>
                <c:pt idx="270">
                  <c:v>1.0193827944733869E-3</c:v>
                </c:pt>
                <c:pt idx="271">
                  <c:v>8.477623923763808E-4</c:v>
                </c:pt>
                <c:pt idx="272">
                  <c:v>7.2024070701893041E-4</c:v>
                </c:pt>
                <c:pt idx="273">
                  <c:v>6.2992235534308654E-4</c:v>
                </c:pt>
                <c:pt idx="274">
                  <c:v>5.7134938303157756E-4</c:v>
                </c:pt>
                <c:pt idx="275">
                  <c:v>5.4031328032151692E-4</c:v>
                </c:pt>
                <c:pt idx="276">
                  <c:v>5.3369367492663846E-4</c:v>
                </c:pt>
                <c:pt idx="277">
                  <c:v>5.493221363329821E-4</c:v>
                </c:pt>
                <c:pt idx="278">
                  <c:v>5.8586932516781372E-4</c:v>
                </c:pt>
                <c:pt idx="279">
                  <c:v>6.4275362223859586E-4</c:v>
                </c:pt>
                <c:pt idx="280">
                  <c:v>7.2006935353690293E-4</c:v>
                </c:pt>
                <c:pt idx="281">
                  <c:v>8.1853277103399399E-4</c:v>
                </c:pt>
                <c:pt idx="282">
                  <c:v>9.3944403753206274E-4</c:v>
                </c:pt>
                <c:pt idx="283">
                  <c:v>1.0846635824638036E-3</c:v>
                </c:pt>
                <c:pt idx="284">
                  <c:v>1.2566013318913412E-3</c:v>
                </c:pt>
                <c:pt idx="285">
                  <c:v>1.4582174597670364E-3</c:v>
                </c:pt>
                <c:pt idx="286">
                  <c:v>1.6930334505470968E-3</c:v>
                </c:pt>
                <c:pt idx="287">
                  <c:v>1.9651523991048602E-3</c:v>
                </c:pt>
                <c:pt idx="288">
                  <c:v>2.2792875978086043E-3</c:v>
                </c:pt>
                <c:pt idx="289">
                  <c:v>2.6407985692351804E-3</c:v>
                </c:pt>
                <c:pt idx="290">
                  <c:v>3.0557337940757905E-3</c:v>
                </c:pt>
                <c:pt idx="291">
                  <c:v>3.5308794560939575E-3</c:v>
                </c:pt>
                <c:pt idx="292">
                  <c:v>4.0738135790154353E-3</c:v>
                </c:pt>
                <c:pt idx="293">
                  <c:v>4.6929649640540657E-3</c:v>
                </c:pt>
                <c:pt idx="294">
                  <c:v>5.3976763519438496E-3</c:v>
                </c:pt>
                <c:pt idx="295">
                  <c:v>6.1982712307322059E-3</c:v>
                </c:pt>
                <c:pt idx="296">
                  <c:v>7.1061236913159747E-3</c:v>
                </c:pt>
                <c:pt idx="297">
                  <c:v>8.1337306980796709E-3</c:v>
                </c:pt>
                <c:pt idx="298">
                  <c:v>9.2947860934721408E-3</c:v>
                </c:pt>
                <c:pt idx="299">
                  <c:v>1.0604255594490419E-2</c:v>
                </c:pt>
                <c:pt idx="300">
                  <c:v>1.2078451967482669E-2</c:v>
                </c:pt>
                <c:pt idx="301">
                  <c:v>1.3735109487175892E-2</c:v>
                </c:pt>
                <c:pt idx="302">
                  <c:v>1.5593456698214743E-2</c:v>
                </c:pt>
                <c:pt idx="303">
                  <c:v>1.7674286404693217E-2</c:v>
                </c:pt>
                <c:pt idx="304">
                  <c:v>2.0000021717207647E-2</c:v>
                </c:pt>
                <c:pt idx="305">
                  <c:v>2.2594776890002374E-2</c:v>
                </c:pt>
                <c:pt idx="306">
                  <c:v>2.5484411585081128E-2</c:v>
                </c:pt>
                <c:pt idx="307">
                  <c:v>2.8696577108097206E-2</c:v>
                </c:pt>
                <c:pt idx="308">
                  <c:v>3.2260753074908971E-2</c:v>
                </c:pt>
                <c:pt idx="309">
                  <c:v>3.6208272890491847E-2</c:v>
                </c:pt>
                <c:pt idx="310">
                  <c:v>4.057233635612547E-2</c:v>
                </c:pt>
                <c:pt idx="311">
                  <c:v>4.5388007669179227E-2</c:v>
                </c:pt>
                <c:pt idx="312">
                  <c:v>5.0692197045200629E-2</c:v>
                </c:pt>
                <c:pt idx="313">
                  <c:v>5.6523624177163757E-2</c:v>
                </c:pt>
                <c:pt idx="314">
                  <c:v>6.2922761754423129E-2</c:v>
                </c:pt>
                <c:pt idx="315">
                  <c:v>6.9931757296809227E-2</c:v>
                </c:pt>
                <c:pt idx="316">
                  <c:v>7.7594331619926488E-2</c:v>
                </c:pt>
                <c:pt idx="317">
                  <c:v>8.5955652338395833E-2</c:v>
                </c:pt>
                <c:pt idx="318">
                  <c:v>9.506218093658643E-2</c:v>
                </c:pt>
                <c:pt idx="319">
                  <c:v>0.10496149209302938</c:v>
                </c:pt>
                <c:pt idx="320">
                  <c:v>0.11570206413653356</c:v>
                </c:pt>
                <c:pt idx="321">
                  <c:v>0.12733303973989402</c:v>
                </c:pt>
                <c:pt idx="322">
                  <c:v>0.13990395622132973</c:v>
                </c:pt>
                <c:pt idx="323">
                  <c:v>0.15346444512414953</c:v>
                </c:pt>
                <c:pt idx="324">
                  <c:v>0.16806390108071789</c:v>
                </c:pt>
                <c:pt idx="325">
                  <c:v>0.18375112033596117</c:v>
                </c:pt>
                <c:pt idx="326">
                  <c:v>0.20057390970608427</c:v>
                </c:pt>
                <c:pt idx="327">
                  <c:v>0.21857866717673585</c:v>
                </c:pt>
                <c:pt idx="328">
                  <c:v>0.23780993579767595</c:v>
                </c:pt>
                <c:pt idx="329">
                  <c:v>0.25830993300338057</c:v>
                </c:pt>
                <c:pt idx="330">
                  <c:v>0.28011805797551342</c:v>
                </c:pt>
                <c:pt idx="331">
                  <c:v>0.30327038015760877</c:v>
                </c:pt>
                <c:pt idx="332">
                  <c:v>0.32779911252776972</c:v>
                </c:pt>
                <c:pt idx="333">
                  <c:v>0.35373207372417537</c:v>
                </c:pt>
                <c:pt idx="334">
                  <c:v>0.38109214359268295</c:v>
                </c:pt>
                <c:pt idx="335">
                  <c:v>0.40989671717732579</c:v>
                </c:pt>
                <c:pt idx="336">
                  <c:v>0.44015716259426579</c:v>
                </c:pt>
                <c:pt idx="337">
                  <c:v>0.47187828860881692</c:v>
                </c:pt>
                <c:pt idx="338">
                  <c:v>0.50505782806453803</c:v>
                </c:pt>
                <c:pt idx="339">
                  <c:v>0.53968594358428801</c:v>
                </c:pt>
                <c:pt idx="340">
                  <c:v>0.57574476216705162</c:v>
                </c:pt>
                <c:pt idx="341">
                  <c:v>0.61320794543328738</c:v>
                </c:pt>
                <c:pt idx="342">
                  <c:v>0.65204030231824461</c:v>
                </c:pt>
                <c:pt idx="343">
                  <c:v>0.69219745097070573</c:v>
                </c:pt>
                <c:pt idx="344">
                  <c:v>0.73362553647860618</c:v>
                </c:pt>
                <c:pt idx="345">
                  <c:v>0.7762610108088065</c:v>
                </c:pt>
                <c:pt idx="346">
                  <c:v>0.82003048101322662</c:v>
                </c:pt>
                <c:pt idx="347">
                  <c:v>0.86485063131636675</c:v>
                </c:pt>
                <c:pt idx="348">
                  <c:v>0.91062822416035627</c:v>
                </c:pt>
                <c:pt idx="349">
                  <c:v>0.95726018464527673</c:v>
                </c:pt>
                <c:pt idx="350">
                  <c:v>1.0046337720685197</c:v>
                </c:pt>
                <c:pt idx="351">
                  <c:v>1.0526268414431861</c:v>
                </c:pt>
                <c:pt idx="352">
                  <c:v>1.1011081969695891</c:v>
                </c:pt>
                <c:pt idx="353">
                  <c:v>1.1499380384551934</c:v>
                </c:pt>
                <c:pt idx="354">
                  <c:v>1.1989685006378821</c:v>
                </c:pt>
                <c:pt idx="355">
                  <c:v>1.2480442842779536</c:v>
                </c:pt>
                <c:pt idx="356">
                  <c:v>1.2970033767598093</c:v>
                </c:pt>
                <c:pt idx="357">
                  <c:v>1.3456778588002181</c:v>
                </c:pt>
                <c:pt idx="358">
                  <c:v>1.3938947927126408</c:v>
                </c:pt>
                <c:pt idx="359">
                  <c:v>1.4414771865434906</c:v>
                </c:pt>
                <c:pt idx="360">
                  <c:v>1.4882450272938652</c:v>
                </c:pt>
                <c:pt idx="361">
                  <c:v>1.5340163753870197</c:v>
                </c:pt>
                <c:pt idx="362">
                  <c:v>1.5786085115551076</c:v>
                </c:pt>
                <c:pt idx="363">
                  <c:v>1.6218391264156846</c:v>
                </c:pt>
                <c:pt idx="364">
                  <c:v>1.6635275422053419</c:v>
                </c:pt>
                <c:pt idx="365">
                  <c:v>1.7034959554498033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5-45AA-94D1-5FFCAB4F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RBF_winter!$AB$4</c:f>
              <c:strCache>
                <c:ptCount val="1"/>
                <c:pt idx="0">
                  <c:v>RBF-winter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RBF_winter!$AB$5:$AB$370</c:f>
              <c:numCache>
                <c:formatCode>General</c:formatCode>
                <c:ptCount val="366"/>
                <c:pt idx="0">
                  <c:v>1.7034959554498033</c:v>
                </c:pt>
                <c:pt idx="1">
                  <c:v>1.7415706887905635</c:v>
                </c:pt>
                <c:pt idx="2">
                  <c:v>1.7775834397696402</c:v>
                </c:pt>
                <c:pt idx="3">
                  <c:v>1.8113725141062096</c:v>
                </c:pt>
                <c:pt idx="4">
                  <c:v>1.8427840308895469</c:v>
                </c:pt>
                <c:pt idx="5">
                  <c:v>1.8716730871670602</c:v>
                </c:pt>
                <c:pt idx="6">
                  <c:v>1.8979048696270373</c:v>
                </c:pt>
                <c:pt idx="7">
                  <c:v>1.9213557014630074</c:v>
                </c:pt>
                <c:pt idx="8">
                  <c:v>1.9419140130576489</c:v>
                </c:pt>
                <c:pt idx="9">
                  <c:v>1.9594812258334904</c:v>
                </c:pt>
                <c:pt idx="10">
                  <c:v>1.9739725394770733</c:v>
                </c:pt>
                <c:pt idx="11">
                  <c:v>1.9853176137420616</c:v>
                </c:pt>
                <c:pt idx="12">
                  <c:v>1.9934611371618203</c:v>
                </c:pt>
                <c:pt idx="13">
                  <c:v>1.998363276237866</c:v>
                </c:pt>
                <c:pt idx="14">
                  <c:v>2</c:v>
                </c:pt>
                <c:pt idx="15">
                  <c:v>1.998363276237866</c:v>
                </c:pt>
                <c:pt idx="16">
                  <c:v>1.9934611371618203</c:v>
                </c:pt>
                <c:pt idx="17">
                  <c:v>1.9853176137420616</c:v>
                </c:pt>
                <c:pt idx="18">
                  <c:v>1.9739725394770733</c:v>
                </c:pt>
                <c:pt idx="19">
                  <c:v>1.9594812258334904</c:v>
                </c:pt>
                <c:pt idx="20">
                  <c:v>1.9419140130576489</c:v>
                </c:pt>
                <c:pt idx="21">
                  <c:v>1.9213557014630074</c:v>
                </c:pt>
                <c:pt idx="22">
                  <c:v>1.8979048696270373</c:v>
                </c:pt>
                <c:pt idx="23">
                  <c:v>1.8716730871670602</c:v>
                </c:pt>
                <c:pt idx="24">
                  <c:v>1.8427840308895469</c:v>
                </c:pt>
                <c:pt idx="25">
                  <c:v>1.8113725141062096</c:v>
                </c:pt>
                <c:pt idx="26">
                  <c:v>1.7775834397696402</c:v>
                </c:pt>
                <c:pt idx="27">
                  <c:v>1.7415706887905635</c:v>
                </c:pt>
                <c:pt idx="28">
                  <c:v>1.7034959554498033</c:v>
                </c:pt>
                <c:pt idx="29">
                  <c:v>1.6635275422053419</c:v>
                </c:pt>
                <c:pt idx="30">
                  <c:v>1.6218391264156846</c:v>
                </c:pt>
                <c:pt idx="31">
                  <c:v>1.5786085115551076</c:v>
                </c:pt>
                <c:pt idx="32">
                  <c:v>1.5340163753870197</c:v>
                </c:pt>
                <c:pt idx="33">
                  <c:v>1.4882450272938652</c:v>
                </c:pt>
                <c:pt idx="34">
                  <c:v>1.4414771865434906</c:v>
                </c:pt>
                <c:pt idx="35">
                  <c:v>1.3938947927126408</c:v>
                </c:pt>
                <c:pt idx="36">
                  <c:v>1.3456778588002181</c:v>
                </c:pt>
                <c:pt idx="37">
                  <c:v>1.2970033767598093</c:v>
                </c:pt>
                <c:pt idx="38">
                  <c:v>1.2480442842779536</c:v>
                </c:pt>
                <c:pt idx="39">
                  <c:v>1.1989685006378821</c:v>
                </c:pt>
                <c:pt idx="40">
                  <c:v>1.1499380384551934</c:v>
                </c:pt>
                <c:pt idx="41">
                  <c:v>1.1011081969695891</c:v>
                </c:pt>
                <c:pt idx="42">
                  <c:v>1.0526268414431861</c:v>
                </c:pt>
                <c:pt idx="43">
                  <c:v>1.0046337720685197</c:v>
                </c:pt>
                <c:pt idx="44">
                  <c:v>0.95726018464527673</c:v>
                </c:pt>
                <c:pt idx="45">
                  <c:v>0.91062822416035627</c:v>
                </c:pt>
                <c:pt idx="46">
                  <c:v>0.86485063131636675</c:v>
                </c:pt>
                <c:pt idx="47">
                  <c:v>0.82003048101322662</c:v>
                </c:pt>
                <c:pt idx="48">
                  <c:v>0.77626101080880638</c:v>
                </c:pt>
                <c:pt idx="49">
                  <c:v>0.73362553647860596</c:v>
                </c:pt>
                <c:pt idx="50">
                  <c:v>0.6921974509707054</c:v>
                </c:pt>
                <c:pt idx="51">
                  <c:v>0.65204030231824406</c:v>
                </c:pt>
                <c:pt idx="52">
                  <c:v>0.61320794543328649</c:v>
                </c:pt>
                <c:pt idx="53">
                  <c:v>0.57574476216705017</c:v>
                </c:pt>
                <c:pt idx="54">
                  <c:v>0.53968594358428557</c:v>
                </c:pt>
                <c:pt idx="55">
                  <c:v>0.50505782806453381</c:v>
                </c:pt>
                <c:pt idx="56">
                  <c:v>0.47187828860880976</c:v>
                </c:pt>
                <c:pt idx="57">
                  <c:v>0.4401571625942538</c:v>
                </c:pt>
                <c:pt idx="58">
                  <c:v>0.40989671717730575</c:v>
                </c:pt>
                <c:pt idx="59">
                  <c:v>0.38109214359264953</c:v>
                </c:pt>
                <c:pt idx="60">
                  <c:v>0.35373207372411986</c:v>
                </c:pt>
                <c:pt idx="61">
                  <c:v>0.32779911252767802</c:v>
                </c:pt>
                <c:pt idx="62">
                  <c:v>0.30327038015745783</c:v>
                </c:pt>
                <c:pt idx="63">
                  <c:v>0.28011805797526601</c:v>
                </c:pt>
                <c:pt idx="64">
                  <c:v>0.25830993300297678</c:v>
                </c:pt>
                <c:pt idx="65">
                  <c:v>0.23780993579701964</c:v>
                </c:pt>
                <c:pt idx="66">
                  <c:v>0.21857866717567354</c:v>
                </c:pt>
                <c:pt idx="67">
                  <c:v>0.20057390970437192</c:v>
                </c:pt>
                <c:pt idx="68">
                  <c:v>0.18375112033321256</c:v>
                </c:pt>
                <c:pt idx="69">
                  <c:v>0.16806390107632424</c:v>
                </c:pt>
                <c:pt idx="70">
                  <c:v>0.15346444511715551</c:v>
                </c:pt>
                <c:pt idx="71">
                  <c:v>0.13990395621024265</c:v>
                </c:pt>
                <c:pt idx="72">
                  <c:v>0.12733303972239166</c:v>
                </c:pt>
                <c:pt idx="73">
                  <c:v>0.11570206410901882</c:v>
                </c:pt>
                <c:pt idx="74">
                  <c:v>0.10496149204995454</c:v>
                </c:pt>
                <c:pt idx="75">
                  <c:v>9.506218086943255E-2</c:v>
                </c:pt>
                <c:pt idx="76">
                  <c:v>8.595565223413823E-2</c:v>
                </c:pt>
                <c:pt idx="77">
                  <c:v>7.7594331458738147E-2</c:v>
                </c:pt>
                <c:pt idx="78">
                  <c:v>6.9931757048639534E-2</c:v>
                </c:pt>
                <c:pt idx="79">
                  <c:v>6.2922761373924496E-2</c:v>
                </c:pt>
                <c:pt idx="80">
                  <c:v>5.6523623596203165E-2</c:v>
                </c:pt>
                <c:pt idx="81">
                  <c:v>5.0692196161857432E-2</c:v>
                </c:pt>
                <c:pt idx="82">
                  <c:v>4.5388006331655503E-2</c:v>
                </c:pt>
                <c:pt idx="83">
                  <c:v>4.0572334339325881E-2</c:v>
                </c:pt>
                <c:pt idx="84">
                  <c:v>3.6208269862091975E-2</c:v>
                </c:pt>
                <c:pt idx="85">
                  <c:v>3.2260748546424113E-2</c:v>
                </c:pt>
                <c:pt idx="86">
                  <c:v>2.8696570364651782E-2</c:v>
                </c:pt>
                <c:pt idx="87">
                  <c:v>2.5484401585081126E-2</c:v>
                </c:pt>
                <c:pt idx="88">
                  <c:v>2.2594762122488794E-2</c:v>
                </c:pt>
                <c:pt idx="89">
                  <c:v>2.0000000000000007E-2</c:v>
                </c:pt>
                <c:pt idx="90">
                  <c:v>1.7674254600102263E-2</c:v>
                </c:pt>
                <c:pt idx="91">
                  <c:v>1.5593410314570079E-2</c:v>
                </c:pt>
                <c:pt idx="92">
                  <c:v>1.3735042122976375E-2</c:v>
                </c:pt>
                <c:pt idx="93">
                  <c:v>1.2078354539735185E-2</c:v>
                </c:pt>
                <c:pt idx="94">
                  <c:v>1.0604115272609944E-2</c:v>
                </c:pt>
                <c:pt idx="95">
                  <c:v>9.2945848335240829E-3</c:v>
                </c:pt>
                <c:pt idx="96">
                  <c:v>8.1334432373376224E-3</c:v>
                </c:pt>
                <c:pt idx="97">
                  <c:v>7.1057148178250108E-3</c:v>
                </c:pt>
                <c:pt idx="98">
                  <c:v>6.1976920840241204E-3</c:v>
                </c:pt>
                <c:pt idx="99">
                  <c:v>5.3968594358428578E-3</c:v>
                </c:pt>
                <c:pt idx="100">
                  <c:v>4.6918174565203251E-3</c:v>
                </c:pt>
                <c:pt idx="101">
                  <c:v>4.0722084022639391E-3</c:v>
                </c:pt>
                <c:pt idx="102">
                  <c:v>3.5286434169477742E-3</c:v>
                </c:pt>
                <c:pt idx="103">
                  <c:v>3.0526319128103981E-3</c:v>
                </c:pt>
                <c:pt idx="104">
                  <c:v>2.6365134771128163E-3</c:v>
                </c:pt>
                <c:pt idx="105">
                  <c:v>2.273392590035703E-3</c:v>
                </c:pt>
                <c:pt idx="106">
                  <c:v>1.9570763708988974E-3</c:v>
                </c:pt>
                <c:pt idx="107">
                  <c:v>1.6820155081384677E-3</c:v>
                </c:pt>
                <c:pt idx="108">
                  <c:v>1.443248473334702E-3</c:v>
                </c:pt>
                <c:pt idx="109">
                  <c:v>1.2363490708106933E-3</c:v>
                </c:pt>
                <c:pt idx="110">
                  <c:v>1.0573773317017626E-3</c:v>
                </c:pt>
                <c:pt idx="111">
                  <c:v>9.028337246525087E-4</c:v>
                </c:pt>
                <c:pt idx="112">
                  <c:v>7.696166241028164E-4</c:v>
                </c:pt>
                <c:pt idx="113">
                  <c:v>6.5498295111115774E-4</c:v>
                </c:pt>
                <c:pt idx="114">
                  <c:v>5.5651188044142483E-4</c:v>
                </c:pt>
                <c:pt idx="115">
                  <c:v>4.7207149080083282E-4</c:v>
                </c:pt>
                <c:pt idx="116">
                  <c:v>3.9978822224713214E-4</c:v>
                </c:pt>
                <c:pt idx="117">
                  <c:v>3.3801899547031348E-4</c:v>
                </c:pt>
                <c:pt idx="118">
                  <c:v>2.8532584149204993E-4</c:v>
                </c:pt>
                <c:pt idx="119">
                  <c:v>2.4045288692348262E-4</c:v>
                </c:pt>
                <c:pt idx="120">
                  <c:v>2.0230553890451033E-4</c:v>
                </c:pt>
                <c:pt idx="121">
                  <c:v>1.6993171486290464E-4</c:v>
                </c:pt>
                <c:pt idx="122">
                  <c:v>1.4250496495045353E-4</c:v>
                </c:pt>
                <c:pt idx="123">
                  <c:v>1.1930933913272894E-4</c:v>
                </c:pt>
                <c:pt idx="124">
                  <c:v>9.9725856152388037E-5</c:v>
                </c:pt>
                <c:pt idx="125">
                  <c:v>8.3220437703490985E-5</c:v>
                </c:pt>
                <c:pt idx="126">
                  <c:v>6.9333177923331648E-5</c:v>
                </c:pt>
                <c:pt idx="127">
                  <c:v>5.7668825532042828E-5</c:v>
                </c:pt>
                <c:pt idx="128">
                  <c:v>4.7888363457267646E-5</c:v>
                </c:pt>
                <c:pt idx="129">
                  <c:v>3.9701578423852291E-5</c:v>
                </c:pt>
                <c:pt idx="130">
                  <c:v>3.2860520641566962E-5</c:v>
                </c:pt>
                <c:pt idx="131">
                  <c:v>2.7153761282781849E-5</c:v>
                </c:pt>
                <c:pt idx="132">
                  <c:v>2.2401362821246989E-5</c:v>
                </c:pt>
                <c:pt idx="133">
                  <c:v>1.8450484434265198E-5</c:v>
                </c:pt>
                <c:pt idx="134">
                  <c:v>1.517155150058369E-5</c:v>
                </c:pt>
                <c:pt idx="135">
                  <c:v>1.2454924715852793E-5</c:v>
                </c:pt>
                <c:pt idx="136">
                  <c:v>1.0208010468991349E-5</c:v>
                </c:pt>
                <c:pt idx="137">
                  <c:v>8.3527598590194801E-6</c:v>
                </c:pt>
                <c:pt idx="138">
                  <c:v>6.8235090743884396E-6</c:v>
                </c:pt>
                <c:pt idx="139">
                  <c:v>5.5651188044142553E-6</c:v>
                </c:pt>
                <c:pt idx="140">
                  <c:v>4.5313749100258305E-6</c:v>
                </c:pt>
                <c:pt idx="141">
                  <c:v>3.6836167584736856E-6</c:v>
                </c:pt>
                <c:pt idx="142">
                  <c:v>2.9895634375648998E-6</c:v>
                </c:pt>
                <c:pt idx="143">
                  <c:v>2.4223115259654666E-6</c:v>
                </c:pt>
                <c:pt idx="144">
                  <c:v>1.9594812258334931E-6</c:v>
                </c:pt>
                <c:pt idx="145">
                  <c:v>1.5824904826284395E-6</c:v>
                </c:pt>
                <c:pt idx="146">
                  <c:v>1.2759392453251587E-6</c:v>
                </c:pt>
                <c:pt idx="147">
                  <c:v>1.0270882797262918E-6</c:v>
                </c:pt>
                <c:pt idx="148">
                  <c:v>8.2541895931892625E-7</c:v>
                </c:pt>
                <c:pt idx="149">
                  <c:v>6.6226224296518317E-7</c:v>
                </c:pt>
                <c:pt idx="150">
                  <c:v>5.3048662679487078E-7</c:v>
                </c:pt>
                <c:pt idx="151">
                  <c:v>4.2423624826431725E-7</c:v>
                </c:pt>
                <c:pt idx="152">
                  <c:v>3.3871154173830428E-7</c:v>
                </c:pt>
                <c:pt idx="153">
                  <c:v>2.6998591431774387E-7</c:v>
                </c:pt>
                <c:pt idx="154">
                  <c:v>2.1485284398783424E-7</c:v>
                </c:pt>
                <c:pt idx="155">
                  <c:v>1.7069861432270988E-7</c:v>
                </c:pt>
                <c:pt idx="156">
                  <c:v>1.3539660458414939E-7</c:v>
                </c:pt>
                <c:pt idx="157">
                  <c:v>1.0721966355286374E-7</c:v>
                </c:pt>
                <c:pt idx="158">
                  <c:v>8.4767621154870085E-8</c:v>
                </c:pt>
                <c:pt idx="159">
                  <c:v>6.6907444129678297E-8</c:v>
                </c:pt>
                <c:pt idx="160">
                  <c:v>5.2723929840042983E-8</c:v>
                </c:pt>
                <c:pt idx="161">
                  <c:v>4.1479164089076641E-8</c:v>
                </c:pt>
                <c:pt idx="162">
                  <c:v>3.2579251837050764E-8</c:v>
                </c:pt>
                <c:pt idx="163">
                  <c:v>2.5547070517277012E-8</c:v>
                </c:pt>
                <c:pt idx="164">
                  <c:v>2.0000000000000037E-8</c:v>
                </c:pt>
                <c:pt idx="165">
                  <c:v>1.563175621688385E-8</c:v>
                </c:pt>
                <c:pt idx="166">
                  <c:v>1.2197601483454569E-8</c:v>
                </c:pt>
                <c:pt idx="167">
                  <c:v>9.5023275275512552E-9</c:v>
                </c:pt>
                <c:pt idx="168">
                  <c:v>7.3905105299077988E-9</c:v>
                </c:pt>
                <c:pt idx="169">
                  <c:v>5.7386240415224577E-9</c:v>
                </c:pt>
                <c:pt idx="170">
                  <c:v>4.4486679969702333E-9</c:v>
                </c:pt>
                <c:pt idx="171">
                  <c:v>3.4430323778476551E-9</c:v>
                </c:pt>
                <c:pt idx="172">
                  <c:v>2.6603642722187721E-9</c:v>
                </c:pt>
                <c:pt idx="173">
                  <c:v>2.0522487303866872E-9</c:v>
                </c:pt>
                <c:pt idx="174">
                  <c:v>1.58054830528276E-9</c:v>
                </c:pt>
                <c:pt idx="175">
                  <c:v>1.2152746535502597E-9</c:v>
                </c:pt>
                <c:pt idx="176">
                  <c:v>9.3288905040756221E-10</c:v>
                </c:pt>
                <c:pt idx="177">
                  <c:v>7.1494797449856536E-10</c:v>
                </c:pt>
                <c:pt idx="178">
                  <c:v>5.4702575402639749E-10</c:v>
                </c:pt>
                <c:pt idx="179">
                  <c:v>4.1785922617080793E-10</c:v>
                </c:pt>
                <c:pt idx="180">
                  <c:v>3.1866994600453316E-10</c:v>
                </c:pt>
                <c:pt idx="181">
                  <c:v>2.4262810528987149E-10</c:v>
                </c:pt>
                <c:pt idx="182">
                  <c:v>1.844293330248528E-10</c:v>
                </c:pt>
                <c:pt idx="183">
                  <c:v>1.3996123740258607E-10</c:v>
                </c:pt>
                <c:pt idx="184">
                  <c:v>1.0604115272609963E-10</c:v>
                </c:pt>
                <c:pt idx="185">
                  <c:v>8.021027321731531E-11</c:v>
                </c:pt>
                <c:pt idx="186">
                  <c:v>6.0572352367947764E-11</c:v>
                </c:pt>
                <c:pt idx="187">
                  <c:v>4.5667556361736803E-11</c:v>
                </c:pt>
                <c:pt idx="188">
                  <c:v>3.4373993907954771E-11</c:v>
                </c:pt>
                <c:pt idx="189">
                  <c:v>2.5830993300297725E-11</c:v>
                </c:pt>
                <c:pt idx="190">
                  <c:v>1.9379434802095577E-11</c:v>
                </c:pt>
                <c:pt idx="191">
                  <c:v>1.451543300534857E-11</c:v>
                </c:pt>
                <c:pt idx="192">
                  <c:v>1.0854448775228816E-11</c:v>
                </c:pt>
                <c:pt idx="193">
                  <c:v>8.1035336544105165E-12</c:v>
                </c:pt>
                <c:pt idx="194">
                  <c:v>6.0399034408040531E-12</c:v>
                </c:pt>
                <c:pt idx="195">
                  <c:v>4.4944281305558644E-12</c:v>
                </c:pt>
                <c:pt idx="196">
                  <c:v>3.3389335303247541E-12</c:v>
                </c:pt>
                <c:pt idx="197">
                  <c:v>3.3389335303247541E-12</c:v>
                </c:pt>
                <c:pt idx="198">
                  <c:v>4.4944281305558644E-12</c:v>
                </c:pt>
                <c:pt idx="199">
                  <c:v>6.0399034408040531E-12</c:v>
                </c:pt>
                <c:pt idx="200">
                  <c:v>8.1035336544105165E-12</c:v>
                </c:pt>
                <c:pt idx="201">
                  <c:v>1.0854448775228816E-11</c:v>
                </c:pt>
                <c:pt idx="202">
                  <c:v>1.451543300534857E-11</c:v>
                </c:pt>
                <c:pt idx="203">
                  <c:v>1.9379434802095577E-11</c:v>
                </c:pt>
                <c:pt idx="204">
                  <c:v>2.5830993300297725E-11</c:v>
                </c:pt>
                <c:pt idx="205">
                  <c:v>3.4373993907954771E-11</c:v>
                </c:pt>
                <c:pt idx="206">
                  <c:v>4.5667556361736803E-11</c:v>
                </c:pt>
                <c:pt idx="207">
                  <c:v>6.0572352367947764E-11</c:v>
                </c:pt>
                <c:pt idx="208">
                  <c:v>8.021027321731531E-11</c:v>
                </c:pt>
                <c:pt idx="209">
                  <c:v>1.0604115272609963E-10</c:v>
                </c:pt>
                <c:pt idx="210">
                  <c:v>1.3996123740258607E-10</c:v>
                </c:pt>
                <c:pt idx="211">
                  <c:v>1.844293330248528E-10</c:v>
                </c:pt>
                <c:pt idx="212">
                  <c:v>2.4262810528987149E-10</c:v>
                </c:pt>
                <c:pt idx="213">
                  <c:v>3.1866994600453316E-10</c:v>
                </c:pt>
                <c:pt idx="214">
                  <c:v>4.1785922617080793E-10</c:v>
                </c:pt>
                <c:pt idx="215">
                  <c:v>5.4702575402639749E-10</c:v>
                </c:pt>
                <c:pt idx="216">
                  <c:v>7.1494797449856536E-10</c:v>
                </c:pt>
                <c:pt idx="217">
                  <c:v>9.3288905040756221E-10</c:v>
                </c:pt>
                <c:pt idx="218">
                  <c:v>1.2152746535502597E-9</c:v>
                </c:pt>
                <c:pt idx="219">
                  <c:v>1.58054830528276E-9</c:v>
                </c:pt>
                <c:pt idx="220">
                  <c:v>2.0522487303866872E-9</c:v>
                </c:pt>
                <c:pt idx="221">
                  <c:v>2.6603642722187721E-9</c:v>
                </c:pt>
                <c:pt idx="222">
                  <c:v>3.4430323778476551E-9</c:v>
                </c:pt>
                <c:pt idx="223">
                  <c:v>4.4486679969702333E-9</c:v>
                </c:pt>
                <c:pt idx="224">
                  <c:v>5.7386240415224577E-9</c:v>
                </c:pt>
                <c:pt idx="225">
                  <c:v>7.3905105299077988E-9</c:v>
                </c:pt>
                <c:pt idx="226">
                  <c:v>9.5023275275512552E-9</c:v>
                </c:pt>
                <c:pt idx="227">
                  <c:v>1.2197601483454569E-8</c:v>
                </c:pt>
                <c:pt idx="228">
                  <c:v>1.563175621688385E-8</c:v>
                </c:pt>
                <c:pt idx="229">
                  <c:v>2.0000000000000037E-8</c:v>
                </c:pt>
                <c:pt idx="230">
                  <c:v>2.5547070517277012E-8</c:v>
                </c:pt>
                <c:pt idx="231">
                  <c:v>3.2579251837050764E-8</c:v>
                </c:pt>
                <c:pt idx="232">
                  <c:v>4.1479164089076641E-8</c:v>
                </c:pt>
                <c:pt idx="233">
                  <c:v>5.2723929840042983E-8</c:v>
                </c:pt>
                <c:pt idx="234">
                  <c:v>6.6907444129678297E-8</c:v>
                </c:pt>
                <c:pt idx="235">
                  <c:v>8.4767621154870085E-8</c:v>
                </c:pt>
                <c:pt idx="236">
                  <c:v>1.0721966355286374E-7</c:v>
                </c:pt>
                <c:pt idx="237">
                  <c:v>1.3539660458414939E-7</c:v>
                </c:pt>
                <c:pt idx="238">
                  <c:v>1.7069861432270988E-7</c:v>
                </c:pt>
                <c:pt idx="239">
                  <c:v>2.1485284398783424E-7</c:v>
                </c:pt>
                <c:pt idx="240">
                  <c:v>2.6998591431774387E-7</c:v>
                </c:pt>
                <c:pt idx="241">
                  <c:v>3.3871154173830428E-7</c:v>
                </c:pt>
                <c:pt idx="242">
                  <c:v>4.2423624826431725E-7</c:v>
                </c:pt>
                <c:pt idx="243">
                  <c:v>5.3048662679487078E-7</c:v>
                </c:pt>
                <c:pt idx="244">
                  <c:v>6.6226224296518317E-7</c:v>
                </c:pt>
                <c:pt idx="245">
                  <c:v>8.2541895931892625E-7</c:v>
                </c:pt>
                <c:pt idx="246">
                  <c:v>1.0270882797262918E-6</c:v>
                </c:pt>
                <c:pt idx="247">
                  <c:v>1.2759392453251587E-6</c:v>
                </c:pt>
                <c:pt idx="248">
                  <c:v>1.5824904826284395E-6</c:v>
                </c:pt>
                <c:pt idx="249">
                  <c:v>1.9594812258334931E-6</c:v>
                </c:pt>
                <c:pt idx="250">
                  <c:v>2.4223115259654666E-6</c:v>
                </c:pt>
                <c:pt idx="251">
                  <c:v>2.9895634375648998E-6</c:v>
                </c:pt>
                <c:pt idx="252">
                  <c:v>3.6836167584736856E-6</c:v>
                </c:pt>
                <c:pt idx="253">
                  <c:v>4.5313749100258305E-6</c:v>
                </c:pt>
                <c:pt idx="254">
                  <c:v>5.5651188044142553E-6</c:v>
                </c:pt>
                <c:pt idx="255">
                  <c:v>6.8235090743884396E-6</c:v>
                </c:pt>
                <c:pt idx="256">
                  <c:v>8.3527598590194801E-6</c:v>
                </c:pt>
                <c:pt idx="257">
                  <c:v>1.0208010468991349E-5</c:v>
                </c:pt>
                <c:pt idx="258">
                  <c:v>1.2454924715852793E-5</c:v>
                </c:pt>
                <c:pt idx="259">
                  <c:v>1.517155150058369E-5</c:v>
                </c:pt>
                <c:pt idx="260">
                  <c:v>1.8450484434265198E-5</c:v>
                </c:pt>
                <c:pt idx="261">
                  <c:v>2.2401362821246989E-5</c:v>
                </c:pt>
                <c:pt idx="262">
                  <c:v>2.7153761282781849E-5</c:v>
                </c:pt>
                <c:pt idx="263">
                  <c:v>3.2860520641566962E-5</c:v>
                </c:pt>
                <c:pt idx="264">
                  <c:v>3.9701578423852291E-5</c:v>
                </c:pt>
                <c:pt idx="265">
                  <c:v>4.7888363457267646E-5</c:v>
                </c:pt>
                <c:pt idx="266">
                  <c:v>5.7668825532042828E-5</c:v>
                </c:pt>
                <c:pt idx="267">
                  <c:v>6.9333177923331648E-5</c:v>
                </c:pt>
                <c:pt idx="268">
                  <c:v>8.3220437703490985E-5</c:v>
                </c:pt>
                <c:pt idx="269">
                  <c:v>9.9725856152388037E-5</c:v>
                </c:pt>
                <c:pt idx="270">
                  <c:v>1.1930933913272894E-4</c:v>
                </c:pt>
                <c:pt idx="271">
                  <c:v>1.4250496495045353E-4</c:v>
                </c:pt>
                <c:pt idx="272">
                  <c:v>1.6993171486290464E-4</c:v>
                </c:pt>
                <c:pt idx="273">
                  <c:v>2.0230553890451033E-4</c:v>
                </c:pt>
                <c:pt idx="274">
                  <c:v>2.4045288692348262E-4</c:v>
                </c:pt>
                <c:pt idx="275">
                  <c:v>2.8532584149204993E-4</c:v>
                </c:pt>
                <c:pt idx="276">
                  <c:v>3.3801899547031348E-4</c:v>
                </c:pt>
                <c:pt idx="277">
                  <c:v>3.9978822224713214E-4</c:v>
                </c:pt>
                <c:pt idx="278">
                  <c:v>4.7207149080083282E-4</c:v>
                </c:pt>
                <c:pt idx="279">
                  <c:v>5.5651188044142483E-4</c:v>
                </c:pt>
                <c:pt idx="280">
                  <c:v>6.5498295111115774E-4</c:v>
                </c:pt>
                <c:pt idx="281">
                  <c:v>7.696166241028164E-4</c:v>
                </c:pt>
                <c:pt idx="282">
                  <c:v>9.028337246525087E-4</c:v>
                </c:pt>
                <c:pt idx="283">
                  <c:v>1.0573773317017626E-3</c:v>
                </c:pt>
                <c:pt idx="284">
                  <c:v>1.2363490708106933E-3</c:v>
                </c:pt>
                <c:pt idx="285">
                  <c:v>1.443248473334702E-3</c:v>
                </c:pt>
                <c:pt idx="286">
                  <c:v>1.6820155081384677E-3</c:v>
                </c:pt>
                <c:pt idx="287">
                  <c:v>1.9570763708988974E-3</c:v>
                </c:pt>
                <c:pt idx="288">
                  <c:v>2.273392590035703E-3</c:v>
                </c:pt>
                <c:pt idx="289">
                  <c:v>2.6365134771128163E-3</c:v>
                </c:pt>
                <c:pt idx="290">
                  <c:v>3.0526319128103981E-3</c:v>
                </c:pt>
                <c:pt idx="291">
                  <c:v>3.5286434169477742E-3</c:v>
                </c:pt>
                <c:pt idx="292">
                  <c:v>4.0722084022639391E-3</c:v>
                </c:pt>
                <c:pt idx="293">
                  <c:v>4.6918174565203251E-3</c:v>
                </c:pt>
                <c:pt idx="294">
                  <c:v>5.3968594358428578E-3</c:v>
                </c:pt>
                <c:pt idx="295">
                  <c:v>6.1976920840241204E-3</c:v>
                </c:pt>
                <c:pt idx="296">
                  <c:v>7.1057148178250108E-3</c:v>
                </c:pt>
                <c:pt idx="297">
                  <c:v>8.1334432373376224E-3</c:v>
                </c:pt>
                <c:pt idx="298">
                  <c:v>9.2945848335240829E-3</c:v>
                </c:pt>
                <c:pt idx="299">
                  <c:v>1.0604115272609944E-2</c:v>
                </c:pt>
                <c:pt idx="300">
                  <c:v>1.2078354539735185E-2</c:v>
                </c:pt>
                <c:pt idx="301">
                  <c:v>1.3735042122976375E-2</c:v>
                </c:pt>
                <c:pt idx="302">
                  <c:v>1.5593410314570079E-2</c:v>
                </c:pt>
                <c:pt idx="303">
                  <c:v>1.7674254600102263E-2</c:v>
                </c:pt>
                <c:pt idx="304">
                  <c:v>2.0000000000000007E-2</c:v>
                </c:pt>
                <c:pt idx="305">
                  <c:v>2.2594762122488794E-2</c:v>
                </c:pt>
                <c:pt idx="306">
                  <c:v>2.5484401585081126E-2</c:v>
                </c:pt>
                <c:pt idx="307">
                  <c:v>2.8696570364651782E-2</c:v>
                </c:pt>
                <c:pt idx="308">
                  <c:v>3.2260748546424113E-2</c:v>
                </c:pt>
                <c:pt idx="309">
                  <c:v>3.6208269862091975E-2</c:v>
                </c:pt>
                <c:pt idx="310">
                  <c:v>4.0572334339325881E-2</c:v>
                </c:pt>
                <c:pt idx="311">
                  <c:v>4.5388006331655503E-2</c:v>
                </c:pt>
                <c:pt idx="312">
                  <c:v>5.0692196161857432E-2</c:v>
                </c:pt>
                <c:pt idx="313">
                  <c:v>5.6523623596203165E-2</c:v>
                </c:pt>
                <c:pt idx="314">
                  <c:v>6.2922761373924496E-2</c:v>
                </c:pt>
                <c:pt idx="315">
                  <c:v>6.9931757048639534E-2</c:v>
                </c:pt>
                <c:pt idx="316">
                  <c:v>7.7594331458738147E-2</c:v>
                </c:pt>
                <c:pt idx="317">
                  <c:v>8.595565223413823E-2</c:v>
                </c:pt>
                <c:pt idx="318">
                  <c:v>9.506218086943255E-2</c:v>
                </c:pt>
                <c:pt idx="319">
                  <c:v>0.10496149204995454</c:v>
                </c:pt>
                <c:pt idx="320">
                  <c:v>0.11570206410901882</c:v>
                </c:pt>
                <c:pt idx="321">
                  <c:v>0.12733303972239166</c:v>
                </c:pt>
                <c:pt idx="322">
                  <c:v>0.13990395621024265</c:v>
                </c:pt>
                <c:pt idx="323">
                  <c:v>0.15346444511715551</c:v>
                </c:pt>
                <c:pt idx="324">
                  <c:v>0.16806390107632424</c:v>
                </c:pt>
                <c:pt idx="325">
                  <c:v>0.18375112033321256</c:v>
                </c:pt>
                <c:pt idx="326">
                  <c:v>0.20057390970437192</c:v>
                </c:pt>
                <c:pt idx="327">
                  <c:v>0.21857866717567354</c:v>
                </c:pt>
                <c:pt idx="328">
                  <c:v>0.23780993579701964</c:v>
                </c:pt>
                <c:pt idx="329">
                  <c:v>0.25830993300297678</c:v>
                </c:pt>
                <c:pt idx="330">
                  <c:v>0.28011805797526601</c:v>
                </c:pt>
                <c:pt idx="331">
                  <c:v>0.30327038015745783</c:v>
                </c:pt>
                <c:pt idx="332">
                  <c:v>0.32779911252767802</c:v>
                </c:pt>
                <c:pt idx="333">
                  <c:v>0.35373207372411986</c:v>
                </c:pt>
                <c:pt idx="334">
                  <c:v>0.38109214359264953</c:v>
                </c:pt>
                <c:pt idx="335">
                  <c:v>0.40989671717730575</c:v>
                </c:pt>
                <c:pt idx="336">
                  <c:v>0.4401571625942538</c:v>
                </c:pt>
                <c:pt idx="337">
                  <c:v>0.47187828860880976</c:v>
                </c:pt>
                <c:pt idx="338">
                  <c:v>0.50505782806453381</c:v>
                </c:pt>
                <c:pt idx="339">
                  <c:v>0.53968594358428557</c:v>
                </c:pt>
                <c:pt idx="340">
                  <c:v>0.57574476216705017</c:v>
                </c:pt>
                <c:pt idx="341">
                  <c:v>0.61320794543328649</c:v>
                </c:pt>
                <c:pt idx="342">
                  <c:v>0.65204030231824406</c:v>
                </c:pt>
                <c:pt idx="343">
                  <c:v>0.6921974509707054</c:v>
                </c:pt>
                <c:pt idx="344">
                  <c:v>0.73362553647860596</c:v>
                </c:pt>
                <c:pt idx="345">
                  <c:v>0.77626101080880638</c:v>
                </c:pt>
                <c:pt idx="346">
                  <c:v>0.82003048101322662</c:v>
                </c:pt>
                <c:pt idx="347">
                  <c:v>0.86485063131636675</c:v>
                </c:pt>
                <c:pt idx="348">
                  <c:v>0.91062822416035627</c:v>
                </c:pt>
                <c:pt idx="349">
                  <c:v>0.95726018464527673</c:v>
                </c:pt>
                <c:pt idx="350">
                  <c:v>1.0046337720685197</c:v>
                </c:pt>
                <c:pt idx="351">
                  <c:v>1.0526268414431861</c:v>
                </c:pt>
                <c:pt idx="352">
                  <c:v>1.1011081969695891</c:v>
                </c:pt>
                <c:pt idx="353">
                  <c:v>1.1499380384551934</c:v>
                </c:pt>
                <c:pt idx="354">
                  <c:v>1.1989685006378821</c:v>
                </c:pt>
                <c:pt idx="355">
                  <c:v>1.2480442842779536</c:v>
                </c:pt>
                <c:pt idx="356">
                  <c:v>1.2970033767598093</c:v>
                </c:pt>
                <c:pt idx="357">
                  <c:v>1.3456778588002181</c:v>
                </c:pt>
                <c:pt idx="358">
                  <c:v>1.3938947927126408</c:v>
                </c:pt>
                <c:pt idx="359">
                  <c:v>1.4414771865434906</c:v>
                </c:pt>
                <c:pt idx="360">
                  <c:v>1.4882450272938652</c:v>
                </c:pt>
                <c:pt idx="361">
                  <c:v>1.5340163753870197</c:v>
                </c:pt>
                <c:pt idx="362">
                  <c:v>1.5786085115551076</c:v>
                </c:pt>
                <c:pt idx="363">
                  <c:v>1.6218391264156846</c:v>
                </c:pt>
                <c:pt idx="364">
                  <c:v>1.6635275422053419</c:v>
                </c:pt>
                <c:pt idx="365">
                  <c:v>1.7034959554498033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5-45AA-94D1-5FFCAB4F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RBF_winter!$AK$4</c:f>
              <c:strCache>
                <c:ptCount val="1"/>
                <c:pt idx="0">
                  <c:v>RBF-summer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RBF_winter!$AK$5:$AK$370</c:f>
              <c:numCache>
                <c:formatCode>General</c:formatCode>
                <c:ptCount val="366"/>
                <c:pt idx="0">
                  <c:v>6.3943216290990549E-22</c:v>
                </c:pt>
                <c:pt idx="1">
                  <c:v>3.3716357639340295E-22</c:v>
                </c:pt>
                <c:pt idx="2">
                  <c:v>1.770418962305839E-22</c:v>
                </c:pt>
                <c:pt idx="3">
                  <c:v>9.2576483259748946E-23</c:v>
                </c:pt>
                <c:pt idx="4">
                  <c:v>4.8207491290587926E-23</c:v>
                </c:pt>
                <c:pt idx="5">
                  <c:v>2.4998710649272292E-23</c:v>
                </c:pt>
                <c:pt idx="6">
                  <c:v>1.2909514628627481E-23</c:v>
                </c:pt>
                <c:pt idx="7">
                  <c:v>6.6388284139957713E-24</c:v>
                </c:pt>
                <c:pt idx="8">
                  <c:v>3.3998691290257875E-24</c:v>
                </c:pt>
                <c:pt idx="9">
                  <c:v>1.7338925556203878E-24</c:v>
                </c:pt>
                <c:pt idx="10">
                  <c:v>8.8058521576249052E-25</c:v>
                </c:pt>
                <c:pt idx="11">
                  <c:v>4.453585798679198E-25</c:v>
                </c:pt>
                <c:pt idx="12">
                  <c:v>2.2430423996873679E-25</c:v>
                </c:pt>
                <c:pt idx="13">
                  <c:v>1.1250047820207123E-25</c:v>
                </c:pt>
                <c:pt idx="14">
                  <c:v>5.619018731479838E-26</c:v>
                </c:pt>
                <c:pt idx="15">
                  <c:v>2.7948327076147335E-26</c:v>
                </c:pt>
                <c:pt idx="16">
                  <c:v>1.3843323894133481E-26</c:v>
                </c:pt>
                <c:pt idx="17">
                  <c:v>6.8283247760041672E-27</c:v>
                </c:pt>
                <c:pt idx="18">
                  <c:v>3.3541090948576934E-27</c:v>
                </c:pt>
                <c:pt idx="19">
                  <c:v>1.6407009330725791E-27</c:v>
                </c:pt>
                <c:pt idx="20">
                  <c:v>7.9922837051030159E-28</c:v>
                </c:pt>
                <c:pt idx="21">
                  <c:v>3.8770516296432206E-28</c:v>
                </c:pt>
                <c:pt idx="22">
                  <c:v>1.8729298138874637E-28</c:v>
                </c:pt>
                <c:pt idx="23">
                  <c:v>9.010121498835081E-29</c:v>
                </c:pt>
                <c:pt idx="24">
                  <c:v>4.3164728902508956E-29</c:v>
                </c:pt>
                <c:pt idx="25">
                  <c:v>2.0592857481529299E-29</c:v>
                </c:pt>
                <c:pt idx="26">
                  <c:v>9.7834816762728543E-30</c:v>
                </c:pt>
                <c:pt idx="27">
                  <c:v>4.6287047978923704E-30</c:v>
                </c:pt>
                <c:pt idx="28">
                  <c:v>2.1807945733881642E-30</c:v>
                </c:pt>
                <c:pt idx="29">
                  <c:v>1.0231969987178622E-30</c:v>
                </c:pt>
                <c:pt idx="30">
                  <c:v>1.0231969987178622E-30</c:v>
                </c:pt>
                <c:pt idx="31">
                  <c:v>2.1807945733881642E-30</c:v>
                </c:pt>
                <c:pt idx="32">
                  <c:v>4.6287047978923704E-30</c:v>
                </c:pt>
                <c:pt idx="33">
                  <c:v>9.7834816762728543E-30</c:v>
                </c:pt>
                <c:pt idx="34">
                  <c:v>2.0592857481529299E-29</c:v>
                </c:pt>
                <c:pt idx="35">
                  <c:v>4.3164728902508956E-29</c:v>
                </c:pt>
                <c:pt idx="36">
                  <c:v>9.010121498835081E-29</c:v>
                </c:pt>
                <c:pt idx="37">
                  <c:v>1.8729298138874637E-28</c:v>
                </c:pt>
                <c:pt idx="38">
                  <c:v>3.8770516296432206E-28</c:v>
                </c:pt>
                <c:pt idx="39">
                  <c:v>7.9922837051030159E-28</c:v>
                </c:pt>
                <c:pt idx="40">
                  <c:v>1.6407009330725791E-27</c:v>
                </c:pt>
                <c:pt idx="41">
                  <c:v>3.3541090948576934E-27</c:v>
                </c:pt>
                <c:pt idx="42">
                  <c:v>6.8283247760041672E-27</c:v>
                </c:pt>
                <c:pt idx="43">
                  <c:v>1.3843323894133481E-26</c:v>
                </c:pt>
                <c:pt idx="44">
                  <c:v>2.7948327076147335E-26</c:v>
                </c:pt>
                <c:pt idx="45">
                  <c:v>5.619018731479838E-26</c:v>
                </c:pt>
                <c:pt idx="46">
                  <c:v>1.1250047820207123E-25</c:v>
                </c:pt>
                <c:pt idx="47">
                  <c:v>2.2430423996873679E-25</c:v>
                </c:pt>
                <c:pt idx="48">
                  <c:v>4.453585798679198E-25</c:v>
                </c:pt>
                <c:pt idx="49">
                  <c:v>8.8058521576249052E-25</c:v>
                </c:pt>
                <c:pt idx="50">
                  <c:v>1.7338925556203878E-24</c:v>
                </c:pt>
                <c:pt idx="51">
                  <c:v>3.3998691290257875E-24</c:v>
                </c:pt>
                <c:pt idx="52">
                  <c:v>6.6388284139957713E-24</c:v>
                </c:pt>
                <c:pt idx="53">
                  <c:v>1.2909514628627481E-23</c:v>
                </c:pt>
                <c:pt idx="54">
                  <c:v>2.4998710649272292E-23</c:v>
                </c:pt>
                <c:pt idx="55">
                  <c:v>4.8207491290587926E-23</c:v>
                </c:pt>
                <c:pt idx="56">
                  <c:v>9.2576483259748946E-23</c:v>
                </c:pt>
                <c:pt idx="57">
                  <c:v>1.770418962305839E-22</c:v>
                </c:pt>
                <c:pt idx="58">
                  <c:v>3.3716357639340295E-22</c:v>
                </c:pt>
                <c:pt idx="59">
                  <c:v>6.3943216290990549E-22</c:v>
                </c:pt>
                <c:pt idx="60">
                  <c:v>1.2076401079053164E-21</c:v>
                </c:pt>
                <c:pt idx="61">
                  <c:v>2.2712754429930731E-21</c:v>
                </c:pt>
                <c:pt idx="62">
                  <c:v>4.2539394927321941E-21</c:v>
                </c:pt>
                <c:pt idx="63">
                  <c:v>7.934179784097942E-21</c:v>
                </c:pt>
                <c:pt idx="64">
                  <c:v>1.4736759358997154E-20</c:v>
                </c:pt>
                <c:pt idx="65">
                  <c:v>2.7257823337740086E-20</c:v>
                </c:pt>
                <c:pt idx="66">
                  <c:v>5.0207613533494458E-20</c:v>
                </c:pt>
                <c:pt idx="67">
                  <c:v>9.2095245813017487E-20</c:v>
                </c:pt>
                <c:pt idx="68">
                  <c:v>1.6822636842085568E-19</c:v>
                </c:pt>
                <c:pt idx="69">
                  <c:v>3.0601319546682686E-19</c:v>
                </c:pt>
                <c:pt idx="70">
                  <c:v>5.5433903824506256E-19</c:v>
                </c:pt>
                <c:pt idx="71">
                  <c:v>1.0000000000000014E-18</c:v>
                </c:pt>
                <c:pt idx="72">
                  <c:v>1.7964443237228514E-18</c:v>
                </c:pt>
                <c:pt idx="73">
                  <c:v>3.2137844839428226E-18</c:v>
                </c:pt>
                <c:pt idx="74">
                  <c:v>5.7254412591554533E-18</c:v>
                </c:pt>
                <c:pt idx="75">
                  <c:v>1.0157583541727274E-17</c:v>
                </c:pt>
                <c:pt idx="76">
                  <c:v>1.7945727479805909E-17</c:v>
                </c:pt>
                <c:pt idx="77">
                  <c:v>3.1573371504721582E-17</c:v>
                </c:pt>
                <c:pt idx="78">
                  <c:v>5.5318459438674398E-17</c:v>
                </c:pt>
                <c:pt idx="79">
                  <c:v>9.6518023560405071E-17</c:v>
                </c:pt>
                <c:pt idx="80">
                  <c:v>1.6770113006412131E-16</c:v>
                </c:pt>
                <c:pt idx="81">
                  <c:v>2.9017018329576399E-16</c:v>
                </c:pt>
                <c:pt idx="82">
                  <c:v>4.9998710632647572E-16</c:v>
                </c:pt>
                <c:pt idx="83">
                  <c:v>8.5793434039490399E-16</c:v>
                </c:pt>
                <c:pt idx="84">
                  <c:v>1.4660153722259814E-15</c:v>
                </c:pt>
                <c:pt idx="85">
                  <c:v>2.4946649354678277E-15</c:v>
                </c:pt>
                <c:pt idx="86">
                  <c:v>4.2274175606408304E-15</c:v>
                </c:pt>
                <c:pt idx="87">
                  <c:v>7.1339046015558603E-15</c:v>
                </c:pt>
                <c:pt idx="88">
                  <c:v>1.1988605615301603E-14</c:v>
                </c:pt>
                <c:pt idx="89">
                  <c:v>2.0063157186853508E-14</c:v>
                </c:pt>
                <c:pt idx="90">
                  <c:v>3.3436368557799209E-14</c:v>
                </c:pt>
                <c:pt idx="91">
                  <c:v>5.5491716331585614E-14</c:v>
                </c:pt>
                <c:pt idx="92">
                  <c:v>9.1712057633964024E-14</c:v>
                </c:pt>
                <c:pt idx="93">
                  <c:v>1.509433356013467E-13</c:v>
                </c:pt>
                <c:pt idx="94">
                  <c:v>2.4739486128001891E-13</c:v>
                </c:pt>
                <c:pt idx="95">
                  <c:v>4.0379099733102543E-13</c:v>
                </c:pt>
                <c:pt idx="96">
                  <c:v>6.5631422199782468E-13</c:v>
                </c:pt>
                <c:pt idx="97">
                  <c:v>1.0623221198775448E-12</c:v>
                </c:pt>
                <c:pt idx="98">
                  <c:v>1.7123394393916605E-12</c:v>
                </c:pt>
                <c:pt idx="99">
                  <c:v>2.7486074587810809E-12</c:v>
                </c:pt>
                <c:pt idx="100">
                  <c:v>4.3936434213158533E-12</c:v>
                </c:pt>
                <c:pt idx="101">
                  <c:v>6.9940079304485902E-12</c:v>
                </c:pt>
                <c:pt idx="102">
                  <c:v>1.1087066670937267E-11</c:v>
                </c:pt>
                <c:pt idx="103">
                  <c:v>1.7502352394081392E-11</c:v>
                </c:pt>
                <c:pt idx="104">
                  <c:v>2.7514740057353072E-11</c:v>
                </c:pt>
                <c:pt idx="105">
                  <c:v>4.3074835799660894E-11</c:v>
                </c:pt>
                <c:pt idx="106">
                  <c:v>6.7153874216402283E-11</c:v>
                </c:pt>
                <c:pt idx="107">
                  <c:v>1.0425760426608239E-10</c:v>
                </c:pt>
                <c:pt idx="108">
                  <c:v>1.6118834460389881E-10</c:v>
                </c:pt>
                <c:pt idx="109">
                  <c:v>2.4816969965083697E-10</c:v>
                </c:pt>
                <c:pt idx="110">
                  <c:v>3.8049863309737607E-10</c:v>
                </c:pt>
                <c:pt idx="111">
                  <c:v>5.8096059010927311E-10</c:v>
                </c:pt>
                <c:pt idx="112">
                  <c:v>8.8334320034801242E-10</c:v>
                </c:pt>
                <c:pt idx="113">
                  <c:v>1.3375237237994343E-9</c:v>
                </c:pt>
                <c:pt idx="114">
                  <c:v>2.0167995850920702E-9</c:v>
                </c:pt>
                <c:pt idx="115">
                  <c:v>3.0283998684778062E-9</c:v>
                </c:pt>
                <c:pt idx="116">
                  <c:v>4.5284848575056019E-9</c:v>
                </c:pt>
                <c:pt idx="117">
                  <c:v>6.7434454234354819E-9</c:v>
                </c:pt>
                <c:pt idx="118">
                  <c:v>1.0000000000000018E-8</c:v>
                </c:pt>
                <c:pt idx="119">
                  <c:v>1.4767513580112824E-8</c:v>
                </c:pt>
                <c:pt idx="120">
                  <c:v>2.1717207640499016E-8</c:v>
                </c:pt>
                <c:pt idx="121">
                  <c:v>3.1804590954456135E-8</c:v>
                </c:pt>
                <c:pt idx="122">
                  <c:v>4.6383644664372177E-8</c:v>
                </c:pt>
                <c:pt idx="123">
                  <c:v>6.7364199516704313E-8</c:v>
                </c:pt>
                <c:pt idx="124">
                  <c:v>9.7427747484044097E-8</c:v>
                </c:pt>
                <c:pt idx="125">
                  <c:v>1.4032188047469009E-7</c:v>
                </c:pt>
                <c:pt idx="126">
                  <c:v>2.0125994805822996E-7</c:v>
                </c:pt>
                <c:pt idx="127">
                  <c:v>2.8746074204840169E-7</c:v>
                </c:pt>
                <c:pt idx="128">
                  <c:v>4.0887349096364243E-7</c:v>
                </c:pt>
                <c:pt idx="129">
                  <c:v>5.791467080850669E-7</c:v>
                </c:pt>
                <c:pt idx="130">
                  <c:v>8.1691610099154346E-7</c:v>
                </c:pt>
                <c:pt idx="131">
                  <c:v>1.1475075337404039E-6</c:v>
                </c:pt>
                <c:pt idx="132">
                  <c:v>1.6051767514959386E-6</c:v>
                </c:pt>
                <c:pt idx="133">
                  <c:v>2.2360391461834387E-6</c:v>
                </c:pt>
                <c:pt idx="134">
                  <c:v>3.1018812653925727E-6</c:v>
                </c:pt>
                <c:pt idx="135">
                  <c:v>4.2850921223640089E-6</c:v>
                </c:pt>
                <c:pt idx="136">
                  <c:v>5.8950077729013448E-6</c:v>
                </c:pt>
                <c:pt idx="137">
                  <c:v>8.0760282059626157E-6</c:v>
                </c:pt>
                <c:pt idx="138">
                  <c:v>1.1017942408629002E-5</c:v>
                </c:pt>
                <c:pt idx="139">
                  <c:v>1.4968986432334456E-5</c:v>
                </c:pt>
                <c:pt idx="140">
                  <c:v>2.0252261080647893E-5</c:v>
                </c:pt>
                <c:pt idx="141">
                  <c:v>2.7286250762041065E-5</c:v>
                </c:pt>
                <c:pt idx="142">
                  <c:v>3.6610312879554049E-5</c:v>
                </c:pt>
                <c:pt idx="143">
                  <c:v>4.891614693117761E-5</c:v>
                </c:pt>
                <c:pt idx="144">
                  <c:v>6.5086402425745213E-5</c:v>
                </c:pt>
                <c:pt idx="145">
                  <c:v>8.6241741797171069E-5</c:v>
                </c:pt>
                <c:pt idx="146">
                  <c:v>1.1379783436698087E-4</c:v>
                </c:pt>
                <c:pt idx="147">
                  <c:v>1.4953391408585001E-4</c:v>
                </c:pt>
                <c:pt idx="148">
                  <c:v>1.9567467945632493E-4</c:v>
                </c:pt>
                <c:pt idx="149">
                  <c:v>2.5498743882946699E-4</c:v>
                </c:pt>
                <c:pt idx="150">
                  <c:v>3.3089649610809494E-4</c:v>
                </c:pt>
                <c:pt idx="151">
                  <c:v>4.2761681643857616E-4</c:v>
                </c:pt>
                <c:pt idx="152">
                  <c:v>5.5030899215602574E-4</c:v>
                </c:pt>
                <c:pt idx="153">
                  <c:v>7.0525742742592727E-4</c:v>
                </c:pt>
                <c:pt idx="154">
                  <c:v>9.0007345534065801E-4</c:v>
                </c:pt>
                <c:pt idx="155">
                  <c:v>1.1439247721494626E-3</c:v>
                </c:pt>
                <c:pt idx="156">
                  <c:v>1.4477920978897133E-3</c:v>
                </c:pt>
                <c:pt idx="157">
                  <c:v>1.8247533296276565E-3</c:v>
                </c:pt>
                <c:pt idx="158">
                  <c:v>2.2902946233837643E-3</c:v>
                </c:pt>
                <c:pt idx="159">
                  <c:v>2.8626468076073568E-3</c:v>
                </c:pt>
                <c:pt idx="160">
                  <c:v>3.5631442839497772E-3</c:v>
                </c:pt>
                <c:pt idx="161">
                  <c:v>4.416602106351716E-3</c:v>
                </c:pt>
                <c:pt idx="162">
                  <c:v>5.4517052525633741E-3</c:v>
                </c:pt>
                <c:pt idx="163">
                  <c:v>6.701402229852731E-3</c:v>
                </c:pt>
                <c:pt idx="164">
                  <c:v>8.2032931187410955E-3</c:v>
                </c:pt>
                <c:pt idx="165">
                  <c:v>1.0000000000000004E-2</c:v>
                </c:pt>
                <c:pt idx="166">
                  <c:v>1.2139505491986547E-2</c:v>
                </c:pt>
                <c:pt idx="167">
                  <c:v>1.4675442925840609E-2</c:v>
                </c:pt>
                <c:pt idx="168">
                  <c:v>1.7667319600262216E-2</c:v>
                </c:pt>
                <c:pt idx="169">
                  <c:v>2.1180652696703203E-2</c:v>
                </c:pt>
                <c:pt idx="170">
                  <c:v>2.5286995924979058E-2</c:v>
                </c:pt>
                <c:pt idx="171">
                  <c:v>3.0063833944357791E-2</c:v>
                </c:pt>
                <c:pt idx="172">
                  <c:v>3.5594321208061927E-2</c:v>
                </c:pt>
                <c:pt idx="173">
                  <c:v>4.1966842252060127E-2</c:v>
                </c:pt>
                <c:pt idx="174">
                  <c:v>4.9274371727502507E-2</c:v>
                </c:pt>
                <c:pt idx="175">
                  <c:v>5.7613614780811465E-2</c:v>
                </c:pt>
                <c:pt idx="176">
                  <c:v>6.7083911813269198E-2</c:v>
                </c:pt>
                <c:pt idx="177">
                  <c:v>7.7785896267078533E-2</c:v>
                </c:pt>
                <c:pt idx="178">
                  <c:v>8.9819899909481082E-2</c:v>
                </c:pt>
                <c:pt idx="179">
                  <c:v>0.10328410709231606</c:v>
                </c:pt>
                <c:pt idx="180">
                  <c:v>0.11827246756544306</c:v>
                </c:pt>
                <c:pt idx="181">
                  <c:v>0.1348723864697467</c:v>
                </c:pt>
                <c:pt idx="182">
                  <c:v>0.15316221991413037</c:v>
                </c:pt>
                <c:pt idx="183">
                  <c:v>0.17320861477045135</c:v>
                </c:pt>
                <c:pt idx="184">
                  <c:v>0.19506374165830401</c:v>
                </c:pt>
                <c:pt idx="185">
                  <c:v>0.21876248014114472</c:v>
                </c:pt>
                <c:pt idx="186">
                  <c:v>0.24431962447698111</c:v>
                </c:pt>
                <c:pt idx="187">
                  <c:v>0.27172718639395532</c:v>
                </c:pt>
                <c:pt idx="188">
                  <c:v>0.30095187781862015</c:v>
                </c:pt>
                <c:pt idx="189">
                  <c:v>0.33193286081117374</c:v>
                </c:pt>
                <c:pt idx="190">
                  <c:v>0.36457985373361235</c:v>
                </c:pt>
                <c:pt idx="191">
                  <c:v>0.3987716815323743</c:v>
                </c:pt>
                <c:pt idx="192">
                  <c:v>0.43435535368222827</c:v>
                </c:pt>
                <c:pt idx="193">
                  <c:v>0.47114574564815104</c:v>
                </c:pt>
                <c:pt idx="194">
                  <c:v>0.50892594864099594</c:v>
                </c:pt>
                <c:pt idx="195">
                  <c:v>0.54744833807873228</c:v>
                </c:pt>
                <c:pt idx="196">
                  <c:v>0.5864363937780358</c:v>
                </c:pt>
                <c:pt idx="197">
                  <c:v>0.62558728490485993</c:v>
                </c:pt>
                <c:pt idx="198">
                  <c:v>0.66457521066856795</c:v>
                </c:pt>
                <c:pt idx="199">
                  <c:v>0.70305546434645971</c:v>
                </c:pt>
                <c:pt idx="200">
                  <c:v>0.74066916427876117</c:v>
                </c:pt>
                <c:pt idx="201">
                  <c:v>0.7770485718636716</c:v>
                </c:pt>
                <c:pt idx="202">
                  <c:v>0.81182289423769416</c:v>
                </c:pt>
                <c:pt idx="203">
                  <c:v>0.84462444918175561</c:v>
                </c:pt>
                <c:pt idx="204">
                  <c:v>0.8750950527423027</c:v>
                </c:pt>
                <c:pt idx="205">
                  <c:v>0.9028924769086234</c:v>
                </c:pt>
                <c:pt idx="206">
                  <c:v>0.92769681612719523</c:v>
                </c:pt>
                <c:pt idx="207">
                  <c:v>0.94921659798146396</c:v>
                </c:pt>
                <c:pt idx="208">
                  <c:v>0.96719447534693614</c:v>
                </c:pt>
                <c:pt idx="209">
                  <c:v>0.98141234485544038</c:v>
                </c:pt>
                <c:pt idx="210">
                  <c:v>0.99169574944790739</c:v>
                </c:pt>
                <c:pt idx="211">
                  <c:v>0.99791744081027545</c:v>
                </c:pt>
                <c:pt idx="212">
                  <c:v>1</c:v>
                </c:pt>
                <c:pt idx="213">
                  <c:v>0.99791744081027545</c:v>
                </c:pt>
                <c:pt idx="214">
                  <c:v>0.99169574944790739</c:v>
                </c:pt>
                <c:pt idx="215">
                  <c:v>0.98141234485544038</c:v>
                </c:pt>
                <c:pt idx="216">
                  <c:v>0.96719447534693614</c:v>
                </c:pt>
                <c:pt idx="217">
                  <c:v>0.94921659798146396</c:v>
                </c:pt>
                <c:pt idx="218">
                  <c:v>0.92769681612719523</c:v>
                </c:pt>
                <c:pt idx="219">
                  <c:v>0.9028924769086234</c:v>
                </c:pt>
                <c:pt idx="220">
                  <c:v>0.8750950527423027</c:v>
                </c:pt>
                <c:pt idx="221">
                  <c:v>0.84462444918175561</c:v>
                </c:pt>
                <c:pt idx="222">
                  <c:v>0.81182289423769416</c:v>
                </c:pt>
                <c:pt idx="223">
                  <c:v>0.7770485718636716</c:v>
                </c:pt>
                <c:pt idx="224">
                  <c:v>0.74066916427876117</c:v>
                </c:pt>
                <c:pt idx="225">
                  <c:v>0.70305546434645971</c:v>
                </c:pt>
                <c:pt idx="226">
                  <c:v>0.66457521066856795</c:v>
                </c:pt>
                <c:pt idx="227">
                  <c:v>0.62558728490485993</c:v>
                </c:pt>
                <c:pt idx="228">
                  <c:v>0.5864363937780358</c:v>
                </c:pt>
                <c:pt idx="229">
                  <c:v>0.54744833807873228</c:v>
                </c:pt>
                <c:pt idx="230">
                  <c:v>0.50892594864099594</c:v>
                </c:pt>
                <c:pt idx="231">
                  <c:v>0.47114574564815104</c:v>
                </c:pt>
                <c:pt idx="232">
                  <c:v>0.43435535368222827</c:v>
                </c:pt>
                <c:pt idx="233">
                  <c:v>0.3987716815323743</c:v>
                </c:pt>
                <c:pt idx="234">
                  <c:v>0.36457985373361235</c:v>
                </c:pt>
                <c:pt idx="235">
                  <c:v>0.33193286081117374</c:v>
                </c:pt>
                <c:pt idx="236">
                  <c:v>0.30095187781862015</c:v>
                </c:pt>
                <c:pt idx="237">
                  <c:v>0.27172718639395532</c:v>
                </c:pt>
                <c:pt idx="238">
                  <c:v>0.24431962447698111</c:v>
                </c:pt>
                <c:pt idx="239">
                  <c:v>0.21876248014114472</c:v>
                </c:pt>
                <c:pt idx="240">
                  <c:v>0.19506374165830401</c:v>
                </c:pt>
                <c:pt idx="241">
                  <c:v>0.17320861477045135</c:v>
                </c:pt>
                <c:pt idx="242">
                  <c:v>0.15316221991413037</c:v>
                </c:pt>
                <c:pt idx="243">
                  <c:v>0.1348723864697467</c:v>
                </c:pt>
                <c:pt idx="244">
                  <c:v>0.11827246756544306</c:v>
                </c:pt>
                <c:pt idx="245">
                  <c:v>0.10328410709231606</c:v>
                </c:pt>
                <c:pt idx="246">
                  <c:v>8.9819899909481082E-2</c:v>
                </c:pt>
                <c:pt idx="247">
                  <c:v>7.7785896267078533E-2</c:v>
                </c:pt>
                <c:pt idx="248">
                  <c:v>6.7083911813269198E-2</c:v>
                </c:pt>
                <c:pt idx="249">
                  <c:v>5.7613614780811465E-2</c:v>
                </c:pt>
                <c:pt idx="250">
                  <c:v>4.9274371727502507E-2</c:v>
                </c:pt>
                <c:pt idx="251">
                  <c:v>4.1966842252060127E-2</c:v>
                </c:pt>
                <c:pt idx="252">
                  <c:v>3.5594321208061927E-2</c:v>
                </c:pt>
                <c:pt idx="253">
                  <c:v>3.0063833944357791E-2</c:v>
                </c:pt>
                <c:pt idx="254">
                  <c:v>2.5286995924979058E-2</c:v>
                </c:pt>
                <c:pt idx="255">
                  <c:v>2.1180652696703203E-2</c:v>
                </c:pt>
                <c:pt idx="256">
                  <c:v>1.7667319600262216E-2</c:v>
                </c:pt>
                <c:pt idx="257">
                  <c:v>1.4675442925840609E-2</c:v>
                </c:pt>
                <c:pt idx="258">
                  <c:v>1.2139505491986547E-2</c:v>
                </c:pt>
                <c:pt idx="259">
                  <c:v>1.0000000000000004E-2</c:v>
                </c:pt>
                <c:pt idx="260">
                  <c:v>8.2032931187410955E-3</c:v>
                </c:pt>
                <c:pt idx="261">
                  <c:v>6.701402229852731E-3</c:v>
                </c:pt>
                <c:pt idx="262">
                  <c:v>5.4517052525633741E-3</c:v>
                </c:pt>
                <c:pt idx="263">
                  <c:v>4.416602106351716E-3</c:v>
                </c:pt>
                <c:pt idx="264">
                  <c:v>3.5631442839497772E-3</c:v>
                </c:pt>
                <c:pt idx="265">
                  <c:v>2.8626468076073568E-3</c:v>
                </c:pt>
                <c:pt idx="266">
                  <c:v>2.2902946233837643E-3</c:v>
                </c:pt>
                <c:pt idx="267">
                  <c:v>1.8247533296276565E-3</c:v>
                </c:pt>
                <c:pt idx="268">
                  <c:v>1.4477920978897133E-3</c:v>
                </c:pt>
                <c:pt idx="269">
                  <c:v>1.1439247721494626E-3</c:v>
                </c:pt>
                <c:pt idx="270">
                  <c:v>9.0007345534065801E-4</c:v>
                </c:pt>
                <c:pt idx="271">
                  <c:v>7.0525742742592727E-4</c:v>
                </c:pt>
                <c:pt idx="272">
                  <c:v>5.5030899215602574E-4</c:v>
                </c:pt>
                <c:pt idx="273">
                  <c:v>4.2761681643857616E-4</c:v>
                </c:pt>
                <c:pt idx="274">
                  <c:v>3.3089649610809494E-4</c:v>
                </c:pt>
                <c:pt idx="275">
                  <c:v>2.5498743882946699E-4</c:v>
                </c:pt>
                <c:pt idx="276">
                  <c:v>1.9567467945632493E-4</c:v>
                </c:pt>
                <c:pt idx="277">
                  <c:v>1.4953391408585001E-4</c:v>
                </c:pt>
                <c:pt idx="278">
                  <c:v>1.1379783436698087E-4</c:v>
                </c:pt>
                <c:pt idx="279">
                  <c:v>8.6241741797171069E-5</c:v>
                </c:pt>
                <c:pt idx="280">
                  <c:v>6.5086402425745213E-5</c:v>
                </c:pt>
                <c:pt idx="281">
                  <c:v>4.891614693117761E-5</c:v>
                </c:pt>
                <c:pt idx="282">
                  <c:v>3.6610312879554049E-5</c:v>
                </c:pt>
                <c:pt idx="283">
                  <c:v>2.7286250762041065E-5</c:v>
                </c:pt>
                <c:pt idx="284">
                  <c:v>2.0252261080647893E-5</c:v>
                </c:pt>
                <c:pt idx="285">
                  <c:v>1.4968986432334456E-5</c:v>
                </c:pt>
                <c:pt idx="286">
                  <c:v>1.1017942408629002E-5</c:v>
                </c:pt>
                <c:pt idx="287">
                  <c:v>8.0760282059626157E-6</c:v>
                </c:pt>
                <c:pt idx="288">
                  <c:v>5.8950077729013448E-6</c:v>
                </c:pt>
                <c:pt idx="289">
                  <c:v>4.2850921223640089E-6</c:v>
                </c:pt>
                <c:pt idx="290">
                  <c:v>3.1018812653925727E-6</c:v>
                </c:pt>
                <c:pt idx="291">
                  <c:v>2.2360391461834387E-6</c:v>
                </c:pt>
                <c:pt idx="292">
                  <c:v>1.6051767514959386E-6</c:v>
                </c:pt>
                <c:pt idx="293">
                  <c:v>1.1475075337404039E-6</c:v>
                </c:pt>
                <c:pt idx="294">
                  <c:v>8.1691610099154346E-7</c:v>
                </c:pt>
                <c:pt idx="295">
                  <c:v>5.791467080850669E-7</c:v>
                </c:pt>
                <c:pt idx="296">
                  <c:v>4.0887349096364243E-7</c:v>
                </c:pt>
                <c:pt idx="297">
                  <c:v>2.8746074204840169E-7</c:v>
                </c:pt>
                <c:pt idx="298">
                  <c:v>2.0125994805822996E-7</c:v>
                </c:pt>
                <c:pt idx="299">
                  <c:v>1.4032188047469009E-7</c:v>
                </c:pt>
                <c:pt idx="300">
                  <c:v>9.7427747484044097E-8</c:v>
                </c:pt>
                <c:pt idx="301">
                  <c:v>6.7364199516704313E-8</c:v>
                </c:pt>
                <c:pt idx="302">
                  <c:v>4.6383644664372177E-8</c:v>
                </c:pt>
                <c:pt idx="303">
                  <c:v>3.1804590954456135E-8</c:v>
                </c:pt>
                <c:pt idx="304">
                  <c:v>2.1717207640499016E-8</c:v>
                </c:pt>
                <c:pt idx="305">
                  <c:v>1.4767513580112824E-8</c:v>
                </c:pt>
                <c:pt idx="306">
                  <c:v>1.0000000000000018E-8</c:v>
                </c:pt>
                <c:pt idx="307">
                  <c:v>6.7434454234354819E-9</c:v>
                </c:pt>
                <c:pt idx="308">
                  <c:v>4.5284848575056019E-9</c:v>
                </c:pt>
                <c:pt idx="309">
                  <c:v>3.0283998684778062E-9</c:v>
                </c:pt>
                <c:pt idx="310">
                  <c:v>2.0167995850920702E-9</c:v>
                </c:pt>
                <c:pt idx="311">
                  <c:v>1.3375237237994343E-9</c:v>
                </c:pt>
                <c:pt idx="312">
                  <c:v>8.8334320034801242E-10</c:v>
                </c:pt>
                <c:pt idx="313">
                  <c:v>5.8096059010927311E-10</c:v>
                </c:pt>
                <c:pt idx="314">
                  <c:v>3.8049863309737607E-10</c:v>
                </c:pt>
                <c:pt idx="315">
                  <c:v>2.4816969965083697E-10</c:v>
                </c:pt>
                <c:pt idx="316">
                  <c:v>1.6118834460389881E-10</c:v>
                </c:pt>
                <c:pt idx="317">
                  <c:v>1.0425760426608239E-10</c:v>
                </c:pt>
                <c:pt idx="318">
                  <c:v>6.7153874216402283E-11</c:v>
                </c:pt>
                <c:pt idx="319">
                  <c:v>4.3074835799660894E-11</c:v>
                </c:pt>
                <c:pt idx="320">
                  <c:v>2.7514740057353072E-11</c:v>
                </c:pt>
                <c:pt idx="321">
                  <c:v>1.7502352394081392E-11</c:v>
                </c:pt>
                <c:pt idx="322">
                  <c:v>1.1087066670937267E-11</c:v>
                </c:pt>
                <c:pt idx="323">
                  <c:v>6.9940079304485902E-12</c:v>
                </c:pt>
                <c:pt idx="324">
                  <c:v>4.3936434213158533E-12</c:v>
                </c:pt>
                <c:pt idx="325">
                  <c:v>2.7486074587810809E-12</c:v>
                </c:pt>
                <c:pt idx="326">
                  <c:v>1.7123394393916605E-12</c:v>
                </c:pt>
                <c:pt idx="327">
                  <c:v>1.0623221198775448E-12</c:v>
                </c:pt>
                <c:pt idx="328">
                  <c:v>6.5631422199782468E-13</c:v>
                </c:pt>
                <c:pt idx="329">
                  <c:v>4.0379099733102543E-13</c:v>
                </c:pt>
                <c:pt idx="330">
                  <c:v>2.4739486128001891E-13</c:v>
                </c:pt>
                <c:pt idx="331">
                  <c:v>1.509433356013467E-13</c:v>
                </c:pt>
                <c:pt idx="332">
                  <c:v>9.1712057633964024E-14</c:v>
                </c:pt>
                <c:pt idx="333">
                  <c:v>5.5491716331585614E-14</c:v>
                </c:pt>
                <c:pt idx="334">
                  <c:v>3.3436368557799209E-14</c:v>
                </c:pt>
                <c:pt idx="335">
                  <c:v>2.0063157186853508E-14</c:v>
                </c:pt>
                <c:pt idx="336">
                  <c:v>1.1988605615301603E-14</c:v>
                </c:pt>
                <c:pt idx="337">
                  <c:v>7.1339046015558603E-15</c:v>
                </c:pt>
                <c:pt idx="338">
                  <c:v>4.2274175606408304E-15</c:v>
                </c:pt>
                <c:pt idx="339">
                  <c:v>2.4946649354678277E-15</c:v>
                </c:pt>
                <c:pt idx="340">
                  <c:v>1.4660153722259814E-15</c:v>
                </c:pt>
                <c:pt idx="341">
                  <c:v>8.5793434039490399E-16</c:v>
                </c:pt>
                <c:pt idx="342">
                  <c:v>4.9998710632647572E-16</c:v>
                </c:pt>
                <c:pt idx="343">
                  <c:v>2.9017018329576399E-16</c:v>
                </c:pt>
                <c:pt idx="344">
                  <c:v>1.6770113006412131E-16</c:v>
                </c:pt>
                <c:pt idx="345">
                  <c:v>9.6518023560405071E-17</c:v>
                </c:pt>
                <c:pt idx="346">
                  <c:v>5.5318459438674398E-17</c:v>
                </c:pt>
                <c:pt idx="347">
                  <c:v>3.1573371504721582E-17</c:v>
                </c:pt>
                <c:pt idx="348">
                  <c:v>1.7945727479805909E-17</c:v>
                </c:pt>
                <c:pt idx="349">
                  <c:v>1.0157583541727274E-17</c:v>
                </c:pt>
                <c:pt idx="350">
                  <c:v>5.7254412591554533E-18</c:v>
                </c:pt>
                <c:pt idx="351">
                  <c:v>3.2137844839428226E-18</c:v>
                </c:pt>
                <c:pt idx="352">
                  <c:v>1.7964443237228514E-18</c:v>
                </c:pt>
                <c:pt idx="353">
                  <c:v>1.0000000000000014E-18</c:v>
                </c:pt>
                <c:pt idx="354">
                  <c:v>5.5433903824506256E-19</c:v>
                </c:pt>
                <c:pt idx="355">
                  <c:v>3.0601319546682686E-19</c:v>
                </c:pt>
                <c:pt idx="356">
                  <c:v>1.6822636842085568E-19</c:v>
                </c:pt>
                <c:pt idx="357">
                  <c:v>9.2095245813017487E-20</c:v>
                </c:pt>
                <c:pt idx="358">
                  <c:v>5.0207613533494458E-20</c:v>
                </c:pt>
                <c:pt idx="359">
                  <c:v>2.7257823337740086E-20</c:v>
                </c:pt>
                <c:pt idx="360">
                  <c:v>1.4736759358997154E-20</c:v>
                </c:pt>
                <c:pt idx="361">
                  <c:v>7.934179784097942E-21</c:v>
                </c:pt>
                <c:pt idx="362">
                  <c:v>4.2539394927321941E-21</c:v>
                </c:pt>
                <c:pt idx="363">
                  <c:v>2.2712754429930731E-21</c:v>
                </c:pt>
                <c:pt idx="364">
                  <c:v>1.2076401079053164E-21</c:v>
                </c:pt>
                <c:pt idx="365">
                  <c:v>6.3943216290990549E-22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5-45AA-94D1-5FFCAB4F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RBF_winter!$AT$4</c:f>
              <c:strCache>
                <c:ptCount val="1"/>
                <c:pt idx="0">
                  <c:v>RBF-noseason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RBF_winter!$AT$5:$AT$370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5-45AA-94D1-5FFCAB4F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RBF_summer!$S$4</c:f>
              <c:strCache>
                <c:ptCount val="1"/>
                <c:pt idx="0">
                  <c:v>RBF-both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RBF_summer!$S$5:$S$370</c:f>
              <c:numCache>
                <c:formatCode>General</c:formatCode>
                <c:ptCount val="366"/>
                <c:pt idx="0">
                  <c:v>0.62736558195023151</c:v>
                </c:pt>
                <c:pt idx="1">
                  <c:v>0.66898016900889845</c:v>
                </c:pt>
                <c:pt idx="2">
                  <c:v>0.70996948838790808</c:v>
                </c:pt>
                <c:pt idx="3">
                  <c:v>0.74989422933245575</c:v>
                </c:pt>
                <c:pt idx="4">
                  <c:v>0.78830489542820792</c:v>
                </c:pt>
                <c:pt idx="5">
                  <c:v>0.82474999312409092</c:v>
                </c:pt>
                <c:pt idx="6">
                  <c:v>0.85878470784953886</c:v>
                </c:pt>
                <c:pt idx="7">
                  <c:v>0.889979840013848</c:v>
                </c:pt>
                <c:pt idx="8">
                  <c:v>0.91793075330121565</c:v>
                </c:pt>
                <c:pt idx="9">
                  <c:v>0.94226607645891702</c:v>
                </c:pt>
                <c:pt idx="10">
                  <c:v>0.96265589808223506</c:v>
                </c:pt>
                <c:pt idx="11">
                  <c:v>0.97881920216962803</c:v>
                </c:pt>
                <c:pt idx="12">
                  <c:v>0.99053031043403483</c:v>
                </c:pt>
                <c:pt idx="13">
                  <c:v>0.99762412501298492</c:v>
                </c:pt>
                <c:pt idx="14">
                  <c:v>1.0000000013584649</c:v>
                </c:pt>
                <c:pt idx="15">
                  <c:v>0.99762412431928904</c:v>
                </c:pt>
                <c:pt idx="16">
                  <c:v>0.99053030900531636</c:v>
                </c:pt>
                <c:pt idx="17">
                  <c:v>0.97881919992103539</c:v>
                </c:pt>
                <c:pt idx="18">
                  <c:v>0.96265589488089154</c:v>
                </c:pt>
                <c:pt idx="19">
                  <c:v>0.94226607211691282</c:v>
                </c:pt>
                <c:pt idx="20">
                  <c:v>0.91793074756576787</c:v>
                </c:pt>
                <c:pt idx="21">
                  <c:v>0.88997983255417978</c:v>
                </c:pt>
                <c:pt idx="22">
                  <c:v>0.85878469823988612</c:v>
                </c:pt>
                <c:pt idx="23">
                  <c:v>0.82474998082207518</c:v>
                </c:pt>
                <c:pt idx="24">
                  <c:v>0.78830487974762287</c:v>
                </c:pt>
                <c:pt idx="25">
                  <c:v>0.74989420940928275</c:v>
                </c:pt>
                <c:pt idx="26">
                  <c:v>0.70996946313810361</c:v>
                </c:pt>
                <c:pt idx="27">
                  <c:v>0.6689801370761721</c:v>
                </c:pt>
                <c:pt idx="28">
                  <c:v>0.62736554164164582</c:v>
                </c:pt>
                <c:pt idx="29">
                  <c:v>0.58554730099166474</c:v>
                </c:pt>
                <c:pt idx="30">
                  <c:v>0.54392270766465101</c:v>
                </c:pt>
                <c:pt idx="31">
                  <c:v>0.50285906209884546</c:v>
                </c:pt>
                <c:pt idx="32">
                  <c:v>0.46268908689719646</c:v>
                </c:pt>
                <c:pt idx="33">
                  <c:v>0.42370746516495472</c:v>
                </c:pt>
                <c:pt idx="34">
                  <c:v>0.38616851277589076</c:v>
                </c:pt>
                <c:pt idx="35">
                  <c:v>0.35028495764671036</c:v>
                </c:pt>
                <c:pt idx="36">
                  <c:v>0.31622776614813508</c:v>
                </c:pt>
                <c:pt idx="37">
                  <c:v>0.28412692879883272</c:v>
                </c:pt>
                <c:pt idx="38">
                  <c:v>0.25407309504434406</c:v>
                </c:pt>
                <c:pt idx="39">
                  <c:v>0.22611993061895308</c:v>
                </c:pt>
                <c:pt idx="40">
                  <c:v>0.20028706081125663</c:v>
                </c:pt>
                <c:pt idx="41">
                  <c:v>0.17656345870793305</c:v>
                </c:pt>
                <c:pt idx="42">
                  <c:v>0.15491113873318491</c:v>
                </c:pt>
                <c:pt idx="43">
                  <c:v>0.13526902189331821</c:v>
                </c:pt>
                <c:pt idx="44">
                  <c:v>0.11755684929086609</c:v>
                </c:pt>
                <c:pt idx="45">
                  <c:v>0.10167903381341807</c:v>
                </c:pt>
                <c:pt idx="46">
                  <c:v>8.7528355513992823E-2</c:v>
                </c:pt>
                <c:pt idx="47">
                  <c:v>7.4989423178811701E-2</c:v>
                </c:pt>
                <c:pt idx="48">
                  <c:v>6.3941842074942287E-2</c:v>
                </c:pt>
                <c:pt idx="49">
                  <c:v>5.4263045122765502E-2</c:v>
                </c:pt>
                <c:pt idx="50">
                  <c:v>4.5830761098123271E-2</c:v>
                </c:pt>
                <c:pt idx="51">
                  <c:v>3.8525108416872483E-2</c:v>
                </c:pt>
                <c:pt idx="52">
                  <c:v>3.2230316206865256E-2</c:v>
                </c:pt>
                <c:pt idx="53">
                  <c:v>2.6836085480172411E-2</c:v>
                </c:pt>
                <c:pt idx="54">
                  <c:v>2.2238612159279563E-2</c:v>
                </c:pt>
                <c:pt idx="55">
                  <c:v>1.8341300475676881E-2</c:v>
                </c:pt>
                <c:pt idx="56">
                  <c:v>1.5055199934164383E-2</c:v>
                </c:pt>
                <c:pt idx="57">
                  <c:v>1.22992017840006E-2</c:v>
                </c:pt>
                <c:pt idx="58">
                  <c:v>1.000003197740934E-2</c:v>
                </c:pt>
                <c:pt idx="59">
                  <c:v>8.0920771817835097E-3</c:v>
                </c:pt>
                <c:pt idx="60">
                  <c:v>6.5170788169443775E-3</c:v>
                </c:pt>
                <c:pt idx="61">
                  <c:v>5.2237275876683862E-3</c:v>
                </c:pt>
                <c:pt idx="62">
                  <c:v>4.1671878376492348E-3</c:v>
                </c:pt>
                <c:pt idx="63">
                  <c:v>3.3085775057625864E-3</c:v>
                </c:pt>
                <c:pt idx="64">
                  <c:v>2.6144257317135531E-3</c:v>
                </c:pt>
                <c:pt idx="65">
                  <c:v>2.0561264153799294E-3</c:v>
                </c:pt>
                <c:pt idx="66">
                  <c:v>1.6094024268063136E-3</c:v>
                </c:pt>
                <c:pt idx="67">
                  <c:v>1.2537918014249856E-3</c:v>
                </c:pt>
                <c:pt idx="68">
                  <c:v>9.7216421442772739E-4</c:v>
                </c:pt>
                <c:pt idx="69">
                  <c:v>7.5027335646293684E-4</c:v>
                </c:pt>
                <c:pt idx="70">
                  <c:v>5.7634855164353995E-4</c:v>
                </c:pt>
                <c:pt idx="71">
                  <c:v>4.4072706884560513E-4</c:v>
                </c:pt>
                <c:pt idx="72">
                  <c:v>3.3552706260497894E-4</c:v>
                </c:pt>
                <c:pt idx="73">
                  <c:v>2.5435991264187571E-4</c:v>
                </c:pt>
                <c:pt idx="74">
                  <c:v>1.9207987514244113E-4</c:v>
                </c:pt>
                <c:pt idx="75">
                  <c:v>1.4456837380079026E-4</c:v>
                </c:pt>
                <c:pt idx="76">
                  <c:v>1.0854990200889628E-4</c:v>
                </c:pt>
                <c:pt idx="77">
                  <c:v>8.1436337859715083E-5</c:v>
                </c:pt>
                <c:pt idx="78">
                  <c:v>6.1196451567827539E-5</c:v>
                </c:pt>
                <c:pt idx="79">
                  <c:v>4.6247474855324264E-5</c:v>
                </c:pt>
                <c:pt idx="80">
                  <c:v>3.5365772444619225E-5</c:v>
                </c:pt>
                <c:pt idx="81">
                  <c:v>2.7613880325740505E-5</c:v>
                </c:pt>
                <c:pt idx="82">
                  <c:v>2.2281431861865637E-5</c:v>
                </c:pt>
                <c:pt idx="83">
                  <c:v>1.8837763447164834E-5</c:v>
                </c:pt>
                <c:pt idx="84">
                  <c:v>1.6894262790403788E-5</c:v>
                </c:pt>
                <c:pt idx="85">
                  <c:v>1.6174785018660819E-5</c:v>
                </c:pt>
                <c:pt idx="86">
                  <c:v>1.649270780515771E-5</c:v>
                </c:pt>
                <c:pt idx="87">
                  <c:v>1.7733422294995625E-5</c:v>
                </c:pt>
                <c:pt idx="88">
                  <c:v>1.9841259439271514E-5</c:v>
                </c:pt>
                <c:pt idx="89">
                  <c:v>2.2810030727331693E-5</c:v>
                </c:pt>
                <c:pt idx="90">
                  <c:v>2.6676518661987111E-5</c:v>
                </c:pt>
                <c:pt idx="91">
                  <c:v>3.151638689335225E-5</c:v>
                </c:pt>
                <c:pt idx="92">
                  <c:v>3.7442094471298417E-5</c:v>
                </c:pt>
                <c:pt idx="93">
                  <c:v>4.4602495239475715E-5</c:v>
                </c:pt>
                <c:pt idx="94">
                  <c:v>5.3183884131160301E-5</c:v>
                </c:pt>
                <c:pt idx="95">
                  <c:v>6.3412319174949378E-5</c:v>
                </c:pt>
                <c:pt idx="96">
                  <c:v>7.5557103402341711E-5</c:v>
                </c:pt>
                <c:pt idx="97">
                  <c:v>8.9935356426343394E-5</c:v>
                </c:pt>
                <c:pt idx="98">
                  <c:v>1.0691764288486777E-4</c:v>
                </c:pt>
                <c:pt idx="99">
                  <c:v>1.269346556526677E-4</c:v>
                </c:pt>
                <c:pt idx="100">
                  <c:v>1.5048497694151566E-4</c:v>
                </c:pt>
                <c:pt idx="101">
                  <c:v>1.7814396114288066E-4</c:v>
                </c:pt>
                <c:pt idx="102">
                  <c:v>2.1057380033982247E-4</c:v>
                </c:pt>
                <c:pt idx="103">
                  <c:v>2.4853484746965783E-4</c:v>
                </c:pt>
                <c:pt idx="104">
                  <c:v>2.9289828364518995E-4</c:v>
                </c:pt>
                <c:pt idx="105">
                  <c:v>3.4466022549295384E-4</c:v>
                </c:pt>
                <c:pt idx="106">
                  <c:v>4.0495737577758375E-4</c:v>
                </c:pt>
                <c:pt idx="107">
                  <c:v>4.750843261870044E-4</c:v>
                </c:pt>
                <c:pt idx="108">
                  <c:v>5.5651262500335549E-4</c:v>
                </c:pt>
                <c:pt idx="109">
                  <c:v>6.5091172445714152E-4</c:v>
                </c:pt>
                <c:pt idx="110">
                  <c:v>7.6017192277485644E-4</c:v>
                </c:pt>
                <c:pt idx="111">
                  <c:v>8.8642941415130537E-4</c:v>
                </c:pt>
                <c:pt idx="112">
                  <c:v>1.03209355593485E-3</c:v>
                </c:pt>
                <c:pt idx="113">
                  <c:v>1.1998764560022504E-3</c:v>
                </c:pt>
                <c:pt idx="114">
                  <c:v>1.3928249743909429E-3</c:v>
                </c:pt>
                <c:pt idx="115">
                  <c:v>1.6143552215042445E-3</c:v>
                </c:pt>
                <c:pt idx="116">
                  <c:v>1.8682896203529205E-3</c:v>
                </c:pt>
                <c:pt idx="117">
                  <c:v>2.1588965820856861E-3</c:v>
                </c:pt>
                <c:pt idx="118">
                  <c:v>2.4909328222363952E-3</c:v>
                </c:pt>
                <c:pt idx="119">
                  <c:v>2.8696883194340851E-3</c:v>
                </c:pt>
                <c:pt idx="120">
                  <c:v>3.3010338885602129E-3</c:v>
                </c:pt>
                <c:pt idx="121">
                  <c:v>3.7914713063004744E-3</c:v>
                </c:pt>
                <c:pt idx="122">
                  <c:v>4.3481858885683483E-3</c:v>
                </c:pt>
                <c:pt idx="123">
                  <c:v>4.9791013762620342E-3</c:v>
                </c:pt>
                <c:pt idx="124">
                  <c:v>5.6929369381995849E-3</c:v>
                </c:pt>
                <c:pt idx="125">
                  <c:v>6.4992660478677055E-3</c:v>
                </c:pt>
                <c:pt idx="126">
                  <c:v>7.4085769339025847E-3</c:v>
                </c:pt>
                <c:pt idx="127">
                  <c:v>8.4323342431650381E-3</c:v>
                </c:pt>
                <c:pt idx="128">
                  <c:v>9.5830414901415771E-3</c:v>
                </c:pt>
                <c:pt idx="129">
                  <c:v>1.0874303797564303E-2</c:v>
                </c:pt>
                <c:pt idx="130">
                  <c:v>1.2320890361075277E-2</c:v>
                </c:pt>
                <c:pt idx="131">
                  <c:v>1.3938795996062434E-2</c:v>
                </c:pt>
                <c:pt idx="132">
                  <c:v>1.5745301048187582E-2</c:v>
                </c:pt>
                <c:pt idx="133">
                  <c:v>1.7759028871463547E-2</c:v>
                </c:pt>
                <c:pt idx="134">
                  <c:v>2.0000000000001336E-2</c:v>
                </c:pt>
                <c:pt idx="135">
                  <c:v>2.2489682062854413E-2</c:v>
                </c:pt>
                <c:pt idx="136">
                  <c:v>2.5251034416979692E-2</c:v>
                </c:pt>
                <c:pt idx="137">
                  <c:v>2.8308546402585139E-2</c:v>
                </c:pt>
                <c:pt idx="138">
                  <c:v>3.1688268059523503E-2</c:v>
                </c:pt>
                <c:pt idx="139">
                  <c:v>3.541783208451571E-2</c:v>
                </c:pt>
                <c:pt idx="140">
                  <c:v>3.9526465758521451E-2</c:v>
                </c:pt>
                <c:pt idx="141">
                  <c:v>4.4044991533271335E-2</c:v>
                </c:pt>
                <c:pt idx="142">
                  <c:v>4.9005814937638163E-2</c:v>
                </c:pt>
                <c:pt idx="143">
                  <c:v>5.4442898449972014E-2</c:v>
                </c:pt>
                <c:pt idx="144">
                  <c:v>6.0391719983580311E-2</c:v>
                </c:pt>
                <c:pt idx="145">
                  <c:v>6.6889214650974527E-2</c:v>
                </c:pt>
                <c:pt idx="146">
                  <c:v>7.3973698510038419E-2</c:v>
                </c:pt>
                <c:pt idx="147">
                  <c:v>8.168477305349045E-2</c:v>
                </c:pt>
                <c:pt idx="148">
                  <c:v>9.006320928335837E-2</c:v>
                </c:pt>
                <c:pt idx="149">
                  <c:v>9.915081031589941E-2</c:v>
                </c:pt>
                <c:pt idx="150">
                  <c:v>0.10899025159049876</c:v>
                </c:pt>
                <c:pt idx="151">
                  <c:v>0.11962489790928225</c:v>
                </c:pt>
                <c:pt idx="152">
                  <c:v>0.13109859671290197</c:v>
                </c:pt>
                <c:pt idx="153">
                  <c:v>0.14345544720222486</c:v>
                </c:pt>
                <c:pt idx="154">
                  <c:v>0.15673954514512956</c:v>
                </c:pt>
                <c:pt idx="155">
                  <c:v>0.17099470346148787</c:v>
                </c:pt>
                <c:pt idx="156">
                  <c:v>0.18626414895643406</c:v>
                </c:pt>
                <c:pt idx="157">
                  <c:v>0.20259019587044297</c:v>
                </c:pt>
                <c:pt idx="158">
                  <c:v>0.22001389723232881</c:v>
                </c:pt>
                <c:pt idx="159">
                  <c:v>0.23857467533525567</c:v>
                </c:pt>
                <c:pt idx="160">
                  <c:v>0.25830993300297689</c:v>
                </c:pt>
                <c:pt idx="161">
                  <c:v>0.27925464767002078</c:v>
                </c:pt>
                <c:pt idx="162">
                  <c:v>0.30144095066117166</c:v>
                </c:pt>
                <c:pt idx="163">
                  <c:v>0.32489769441768268</c:v>
                </c:pt>
                <c:pt idx="164">
                  <c:v>0.34965001077510643</c:v>
                </c:pt>
                <c:pt idx="165">
                  <c:v>0.37571886374501068</c:v>
                </c:pt>
                <c:pt idx="166">
                  <c:v>0.40312060058443921</c:v>
                </c:pt>
                <c:pt idx="167">
                  <c:v>0.43186650524687048</c:v>
                </c:pt>
                <c:pt idx="168">
                  <c:v>0.46196235859056317</c:v>
                </c:pt>
                <c:pt idx="169">
                  <c:v>0.49340800996850631</c:v>
                </c:pt>
                <c:pt idx="170">
                  <c:v>0.52619696503271052</c:v>
                </c:pt>
                <c:pt idx="171">
                  <c:v>0.56031599474849736</c:v>
                </c:pt>
                <c:pt idx="172">
                  <c:v>0.59574477072624676</c:v>
                </c:pt>
                <c:pt idx="173">
                  <c:v>0.63245553203367599</c:v>
                </c:pt>
                <c:pt idx="174">
                  <c:v>0.67041278864658016</c:v>
                </c:pt>
                <c:pt idx="175">
                  <c:v>0.70957306662616271</c:v>
                </c:pt>
                <c:pt idx="176">
                  <c:v>0.74988469997344898</c:v>
                </c:pt>
                <c:pt idx="177">
                  <c:v>0.79128767390353671</c:v>
                </c:pt>
                <c:pt idx="178">
                  <c:v>0.83371352400320797</c:v>
                </c:pt>
                <c:pt idx="179">
                  <c:v>0.8770852953844166</c:v>
                </c:pt>
                <c:pt idx="180">
                  <c:v>0.92131756552413036</c:v>
                </c:pt>
                <c:pt idx="181">
                  <c:v>0.96631653398987938</c:v>
                </c:pt>
                <c:pt idx="182">
                  <c:v>1.0119801816932374</c:v>
                </c:pt>
                <c:pt idx="183">
                  <c:v>1.0581985016946327</c:v>
                </c:pt>
                <c:pt idx="184">
                  <c:v>1.1048538029078119</c:v>
                </c:pt>
                <c:pt idx="185">
                  <c:v>1.1518210873275889</c:v>
                </c:pt>
                <c:pt idx="186">
                  <c:v>1.1989685006378821</c:v>
                </c:pt>
                <c:pt idx="187">
                  <c:v>1.2461578552572183</c:v>
                </c:pt>
                <c:pt idx="188">
                  <c:v>1.2932452240554695</c:v>
                </c:pt>
                <c:pt idx="189">
                  <c:v>1.340081602138995</c:v>
                </c:pt>
                <c:pt idx="190">
                  <c:v>1.3865136332626646</c:v>
                </c:pt>
                <c:pt idx="191">
                  <c:v>1.4323843965979652</c:v>
                </c:pt>
                <c:pt idx="192">
                  <c:v>1.4775342487783922</c:v>
                </c:pt>
                <c:pt idx="193">
                  <c:v>1.5218017153685817</c:v>
                </c:pt>
                <c:pt idx="194">
                  <c:v>1.5650244251740331</c:v>
                </c:pt>
                <c:pt idx="195">
                  <c:v>1.607040080135413</c:v>
                </c:pt>
                <c:pt idx="196">
                  <c:v>1.6476874529464498</c:v>
                </c:pt>
                <c:pt idx="197">
                  <c:v>1.6868074040077607</c:v>
                </c:pt>
                <c:pt idx="198">
                  <c:v>1.7242439088901236</c:v>
                </c:pt>
                <c:pt idx="199">
                  <c:v>1.7598450871382141</c:v>
                </c:pt>
                <c:pt idx="200">
                  <c:v>1.7934642230068767</c:v>
                </c:pt>
                <c:pt idx="201">
                  <c:v>1.8249607685924143</c:v>
                </c:pt>
                <c:pt idx="202">
                  <c:v>1.8542013198054637</c:v>
                </c:pt>
                <c:pt idx="203">
                  <c:v>1.881060555732416</c:v>
                </c:pt>
                <c:pt idx="204">
                  <c:v>1.9054221321499716</c:v>
                </c:pt>
                <c:pt idx="205">
                  <c:v>1.9271795202914561</c:v>
                </c:pt>
                <c:pt idx="206">
                  <c:v>1.946236782411346</c:v>
                </c:pt>
                <c:pt idx="207">
                  <c:v>1.9625092762516358</c:v>
                </c:pt>
                <c:pt idx="208">
                  <c:v>1.9759242811741351</c:v>
                </c:pt>
                <c:pt idx="209">
                  <c:v>1.9864215394787013</c:v>
                </c:pt>
                <c:pt idx="210">
                  <c:v>1.9939537072695044</c:v>
                </c:pt>
                <c:pt idx="211">
                  <c:v>1.9984867101489581</c:v>
                </c:pt>
                <c:pt idx="212">
                  <c:v>2</c:v>
                </c:pt>
                <c:pt idx="213">
                  <c:v>1.9984867101489581</c:v>
                </c:pt>
                <c:pt idx="214">
                  <c:v>1.9939537072695044</c:v>
                </c:pt>
                <c:pt idx="215">
                  <c:v>1.9864215394787013</c:v>
                </c:pt>
                <c:pt idx="216">
                  <c:v>1.9759242811741351</c:v>
                </c:pt>
                <c:pt idx="217">
                  <c:v>1.9625092762516358</c:v>
                </c:pt>
                <c:pt idx="218">
                  <c:v>1.946236782411346</c:v>
                </c:pt>
                <c:pt idx="219">
                  <c:v>1.9271795202914561</c:v>
                </c:pt>
                <c:pt idx="220">
                  <c:v>1.9054221321499716</c:v>
                </c:pt>
                <c:pt idx="221">
                  <c:v>1.881060555732416</c:v>
                </c:pt>
                <c:pt idx="222">
                  <c:v>1.8542013198054637</c:v>
                </c:pt>
                <c:pt idx="223">
                  <c:v>1.8249607685924143</c:v>
                </c:pt>
                <c:pt idx="224">
                  <c:v>1.7934642230068767</c:v>
                </c:pt>
                <c:pt idx="225">
                  <c:v>1.7598450871382141</c:v>
                </c:pt>
                <c:pt idx="226">
                  <c:v>1.7242439088901236</c:v>
                </c:pt>
                <c:pt idx="227">
                  <c:v>1.6868074040077607</c:v>
                </c:pt>
                <c:pt idx="228">
                  <c:v>1.6476874529464498</c:v>
                </c:pt>
                <c:pt idx="229">
                  <c:v>1.607040080135413</c:v>
                </c:pt>
                <c:pt idx="230">
                  <c:v>1.5650244251740331</c:v>
                </c:pt>
                <c:pt idx="231">
                  <c:v>1.5218017153685817</c:v>
                </c:pt>
                <c:pt idx="232">
                  <c:v>1.4775342487783922</c:v>
                </c:pt>
                <c:pt idx="233">
                  <c:v>1.4323843965979652</c:v>
                </c:pt>
                <c:pt idx="234">
                  <c:v>1.3865136332626646</c:v>
                </c:pt>
                <c:pt idx="235">
                  <c:v>1.340081602138995</c:v>
                </c:pt>
                <c:pt idx="236">
                  <c:v>1.2932452240554695</c:v>
                </c:pt>
                <c:pt idx="237">
                  <c:v>1.2461578552572183</c:v>
                </c:pt>
                <c:pt idx="238">
                  <c:v>1.1989685006378821</c:v>
                </c:pt>
                <c:pt idx="239">
                  <c:v>1.1518210873275889</c:v>
                </c:pt>
                <c:pt idx="240">
                  <c:v>1.1048538029078119</c:v>
                </c:pt>
                <c:pt idx="241">
                  <c:v>1.0581985016946327</c:v>
                </c:pt>
                <c:pt idx="242">
                  <c:v>1.0119801816932374</c:v>
                </c:pt>
                <c:pt idx="243">
                  <c:v>0.96631653398987938</c:v>
                </c:pt>
                <c:pt idx="244">
                  <c:v>0.92131756552413036</c:v>
                </c:pt>
                <c:pt idx="245">
                  <c:v>0.8770852953844166</c:v>
                </c:pt>
                <c:pt idx="246">
                  <c:v>0.83371352400320797</c:v>
                </c:pt>
                <c:pt idx="247">
                  <c:v>0.79128767390353671</c:v>
                </c:pt>
                <c:pt idx="248">
                  <c:v>0.74988469997344898</c:v>
                </c:pt>
                <c:pt idx="249">
                  <c:v>0.70957306662616271</c:v>
                </c:pt>
                <c:pt idx="250">
                  <c:v>0.67041278864658016</c:v>
                </c:pt>
                <c:pt idx="251">
                  <c:v>0.63245553203367599</c:v>
                </c:pt>
                <c:pt idx="252">
                  <c:v>0.59574477072624676</c:v>
                </c:pt>
                <c:pt idx="253">
                  <c:v>0.56031599474849736</c:v>
                </c:pt>
                <c:pt idx="254">
                  <c:v>0.52619696503271063</c:v>
                </c:pt>
                <c:pt idx="255">
                  <c:v>0.49340800996850642</c:v>
                </c:pt>
                <c:pt idx="256">
                  <c:v>0.46196235859056339</c:v>
                </c:pt>
                <c:pt idx="257">
                  <c:v>0.43186650524687092</c:v>
                </c:pt>
                <c:pt idx="258">
                  <c:v>0.40312060058443999</c:v>
                </c:pt>
                <c:pt idx="259">
                  <c:v>0.37571886374501201</c:v>
                </c:pt>
                <c:pt idx="260">
                  <c:v>0.34965001077510877</c:v>
                </c:pt>
                <c:pt idx="261">
                  <c:v>0.32489769441768679</c:v>
                </c:pt>
                <c:pt idx="262">
                  <c:v>0.30144095066117887</c:v>
                </c:pt>
                <c:pt idx="263">
                  <c:v>0.27925464767003333</c:v>
                </c:pt>
                <c:pt idx="264">
                  <c:v>0.25830993300299865</c:v>
                </c:pt>
                <c:pt idx="265">
                  <c:v>0.2385746753352932</c:v>
                </c:pt>
                <c:pt idx="266">
                  <c:v>0.2200138972323932</c:v>
                </c:pt>
                <c:pt idx="267">
                  <c:v>0.20259019587055296</c:v>
                </c:pt>
                <c:pt idx="268">
                  <c:v>0.186264148956621</c:v>
                </c:pt>
                <c:pt idx="269">
                  <c:v>0.17099470346180409</c:v>
                </c:pt>
                <c:pt idx="270">
                  <c:v>0.15673954514566196</c:v>
                </c:pt>
                <c:pt idx="271">
                  <c:v>0.14345544720311695</c:v>
                </c:pt>
                <c:pt idx="272">
                  <c:v>0.1310985967143897</c:v>
                </c:pt>
                <c:pt idx="273">
                  <c:v>0.11962489791175149</c:v>
                </c:pt>
                <c:pt idx="274">
                  <c:v>0.10899025159457761</c:v>
                </c:pt>
                <c:pt idx="275">
                  <c:v>9.9150810322605143E-2</c:v>
                </c:pt>
                <c:pt idx="276">
                  <c:v>9.0063209294330454E-2</c:v>
                </c:pt>
                <c:pt idx="277">
                  <c:v>8.1684773071358047E-2</c:v>
                </c:pt>
                <c:pt idx="278">
                  <c:v>7.3973698538996976E-2</c:v>
                </c:pt>
                <c:pt idx="279">
                  <c:v>6.6889214697685773E-2</c:v>
                </c:pt>
                <c:pt idx="280">
                  <c:v>6.0391720058569728E-2</c:v>
                </c:pt>
                <c:pt idx="281">
                  <c:v>5.4442898569787339E-2</c:v>
                </c:pt>
                <c:pt idx="282">
                  <c:v>4.900581512816609E-2</c:v>
                </c:pt>
                <c:pt idx="283">
                  <c:v>4.404499183480709E-2</c:v>
                </c:pt>
                <c:pt idx="284">
                  <c:v>3.952646623347688E-2</c:v>
                </c:pt>
                <c:pt idx="285">
                  <c:v>3.5417832829077574E-2</c:v>
                </c:pt>
                <c:pt idx="286">
                  <c:v>3.1688269221193027E-2</c:v>
                </c:pt>
                <c:pt idx="287">
                  <c:v>2.8308548206426292E-2</c:v>
                </c:pt>
                <c:pt idx="288">
                  <c:v>2.5251037204691462E-2</c:v>
                </c:pt>
                <c:pt idx="289">
                  <c:v>2.2489686350622911E-2</c:v>
                </c:pt>
                <c:pt idx="290">
                  <c:v>2.0000006563700573E-2</c:v>
                </c:pt>
                <c:pt idx="291">
                  <c:v>1.77590388714612E-2</c:v>
                </c:pt>
                <c:pt idx="292">
                  <c:v>1.574531621118307E-2</c:v>
                </c:pt>
                <c:pt idx="293">
                  <c:v>1.3938818878590054E-2</c:v>
                </c:pt>
                <c:pt idx="294">
                  <c:v>1.232092472928153E-2</c:v>
                </c:pt>
                <c:pt idx="295">
                  <c:v>1.0874355171592251E-2</c:v>
                </c:pt>
                <c:pt idx="296">
                  <c:v>9.5831179202102053E-3</c:v>
                </c:pt>
                <c:pt idx="297">
                  <c:v>8.4324474098935193E-3</c:v>
                </c:pt>
                <c:pt idx="298">
                  <c:v>7.4087436997641839E-3</c:v>
                </c:pt>
                <c:pt idx="299">
                  <c:v>6.4995106326431054E-3</c:v>
                </c:pt>
                <c:pt idx="300">
                  <c:v>5.6932939524616559E-3</c:v>
                </c:pt>
                <c:pt idx="301">
                  <c:v>4.9796200277011111E-3</c:v>
                </c:pt>
                <c:pt idx="302">
                  <c:v>4.3489357818855814E-3</c:v>
                </c:pt>
                <c:pt idx="303">
                  <c:v>3.7925503952682491E-3</c:v>
                </c:pt>
                <c:pt idx="304">
                  <c:v>3.3025793169743026E-3</c:v>
                </c:pt>
                <c:pt idx="305">
                  <c:v>2.8718911160592643E-3</c:v>
                </c:pt>
                <c:pt idx="306">
                  <c:v>2.4940577053615613E-3</c:v>
                </c:pt>
                <c:pt idx="307">
                  <c:v>2.163308495890923E-3</c:v>
                </c:pt>
                <c:pt idx="308">
                  <c:v>1.8744890840359802E-3</c:v>
                </c:pt>
                <c:pt idx="309">
                  <c:v>1.6230251412688071E-3</c:v>
                </c:pt>
                <c:pt idx="310">
                  <c:v>1.4048922682631611E-3</c:v>
                </c:pt>
                <c:pt idx="311">
                  <c:v>1.2165926940702809E-3</c:v>
                </c:pt>
                <c:pt idx="312">
                  <c:v>1.0551398472862586E-3</c:v>
                </c:pt>
                <c:pt idx="313">
                  <c:v>9.1805200022504647E-4</c:v>
                </c:pt>
                <c:pt idx="314">
                  <c:v>8.0335638801772653E-4</c:v>
                </c:pt>
                <c:pt idx="315">
                  <c:v>7.0960542973554856E-4</c:v>
                </c:pt>
                <c:pt idx="316">
                  <c:v>6.3590692347264882E-4</c:v>
                </c:pt>
                <c:pt idx="317">
                  <c:v>5.8197034466158488E-4</c:v>
                </c:pt>
                <c:pt idx="318">
                  <c:v>5.4817163648906324E-4</c:v>
                </c:pt>
                <c:pt idx="319">
                  <c:v>5.3563912929209935E-4</c:v>
                </c:pt>
                <c:pt idx="320">
                  <c:v>5.4636344434230277E-4</c:v>
                </c:pt>
                <c:pt idx="321">
                  <c:v>5.8333440412737894E-4</c:v>
                </c:pt>
                <c:pt idx="322">
                  <c:v>6.5070805912881171E-4</c:v>
                </c:pt>
                <c:pt idx="323">
                  <c:v>7.5400691856622199E-4</c:v>
                </c:pt>
                <c:pt idx="324">
                  <c:v>9.003563037391334E-4</c:v>
                </c:pt>
                <c:pt idx="325">
                  <c:v>1.0987593879930614E-3</c:v>
                </c:pt>
                <c:pt idx="326">
                  <c:v>1.3604129051522835E-3</c:v>
                </c:pt>
                <c:pt idx="327">
                  <c:v>1.6990646560470803E-3</c:v>
                </c:pt>
                <c:pt idx="328">
                  <c:v>2.1314127797526744E-3</c:v>
                </c:pt>
                <c:pt idx="329">
                  <c:v>2.6775452461847583E-3</c:v>
                </c:pt>
                <c:pt idx="330">
                  <c:v>3.3614161416948649E-3</c:v>
                </c:pt>
                <c:pt idx="331">
                  <c:v>4.2113530433146107E-3</c:v>
                </c:pt>
                <c:pt idx="332">
                  <c:v>5.2605871108357084E-3</c:v>
                </c:pt>
                <c:pt idx="333">
                  <c:v>6.5477944905589537E-3</c:v>
                </c:pt>
                <c:pt idx="334">
                  <c:v>8.1176342674049336E-3</c:v>
                </c:pt>
                <c:pt idx="335">
                  <c:v>1.0021264599844005E-2</c:v>
                </c:pt>
                <c:pt idx="336">
                  <c:v>1.231681493429638E-2</c:v>
                </c:pt>
                <c:pt idx="337">
                  <c:v>1.506978846662848E-2</c:v>
                </c:pt>
                <c:pt idx="338">
                  <c:v>1.8353365477608706E-2</c:v>
                </c:pt>
                <c:pt idx="339">
                  <c:v>2.224857502943459E-2</c:v>
                </c:pt>
                <c:pt idx="340">
                  <c:v>2.684430001333318E-2</c:v>
                </c:pt>
                <c:pt idx="341">
                  <c:v>3.2237078947028722E-2</c:v>
                </c:pt>
                <c:pt idx="342">
                  <c:v>3.8530667510203058E-2</c:v>
                </c:pt>
                <c:pt idx="343">
                  <c:v>4.5835323848705117E-2</c:v>
                </c:pt>
                <c:pt idx="344">
                  <c:v>5.4266784429057982E-2</c:v>
                </c:pt>
                <c:pt idx="345">
                  <c:v>6.3944901902449294E-2</c:v>
                </c:pt>
                <c:pt idx="346">
                  <c:v>7.4991923204579508E-2</c:v>
                </c:pt>
                <c:pt idx="347">
                  <c:v>8.7530395060924221E-2</c:v>
                </c:pt>
                <c:pt idx="348">
                  <c:v>0.1016806951768179</c:v>
                </c:pt>
                <c:pt idx="349">
                  <c:v>0.11755820054591286</c:v>
                </c:pt>
                <c:pt idx="350">
                  <c:v>0.1352701192601016</c:v>
                </c:pt>
                <c:pt idx="351">
                  <c:v>0.15491202856538341</c:v>
                </c:pt>
                <c:pt idx="352">
                  <c:v>0.17656417916197281</c:v>
                </c:pt>
                <c:pt idx="353">
                  <c:v>0.20028764324474022</c:v>
                </c:pt>
                <c:pt idx="354">
                  <c:v>0.22612040076014764</c:v>
                </c:pt>
                <c:pt idx="355">
                  <c:v>0.25407347396844249</c:v>
                </c:pt>
                <c:pt idx="356">
                  <c:v>0.28412723374144744</c:v>
                </c:pt>
                <c:pt idx="357">
                  <c:v>0.31622801118194577</c:v>
                </c:pt>
                <c:pt idx="358">
                  <c:v>0.35028515424327877</c:v>
                </c:pt>
                <c:pt idx="359">
                  <c:v>0.38616867027130047</c:v>
                </c:pt>
                <c:pt idx="360">
                  <c:v>0.42370759114505191</c:v>
                </c:pt>
                <c:pt idx="361">
                  <c:v>0.46268918751574994</c:v>
                </c:pt>
                <c:pt idx="362">
                  <c:v>0.50285914233984186</c:v>
                </c:pt>
                <c:pt idx="363">
                  <c:v>0.5439227715581525</c:v>
                </c:pt>
                <c:pt idx="364">
                  <c:v>0.58554735178490314</c:v>
                </c:pt>
                <c:pt idx="365">
                  <c:v>0.62736558195023151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0-4CA6-BE2A-EBC2FF42E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RBF_summer!$AB$4</c:f>
              <c:strCache>
                <c:ptCount val="1"/>
                <c:pt idx="0">
                  <c:v>RBF-winter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RBF_summer!$AB$5:$AB$370</c:f>
              <c:numCache>
                <c:formatCode>General</c:formatCode>
                <c:ptCount val="366"/>
                <c:pt idx="0">
                  <c:v>0.62736554160764646</c:v>
                </c:pt>
                <c:pt idx="1">
                  <c:v>0.66898013703148906</c:v>
                </c:pt>
                <c:pt idx="2">
                  <c:v>0.70996946307946862</c:v>
                </c:pt>
                <c:pt idx="3">
                  <c:v>0.74989420933245576</c:v>
                </c:pt>
                <c:pt idx="4">
                  <c:v>0.78830487964711193</c:v>
                </c:pt>
                <c:pt idx="5">
                  <c:v>0.82474998069077798</c:v>
                </c:pt>
                <c:pt idx="6">
                  <c:v>0.85878469806863234</c:v>
                </c:pt>
                <c:pt idx="7">
                  <c:v>0.88997983233114775</c:v>
                </c:pt>
                <c:pt idx="8">
                  <c:v>0.91793074727574187</c:v>
                </c:pt>
                <c:pt idx="9">
                  <c:v>0.94226607174033983</c:v>
                </c:pt>
                <c:pt idx="10">
                  <c:v>0.96265589439268462</c:v>
                </c:pt>
                <c:pt idx="11">
                  <c:v>0.97881919928905836</c:v>
                </c:pt>
                <c:pt idx="12">
                  <c:v>0.99053030818846866</c:v>
                </c:pt>
                <c:pt idx="13">
                  <c:v>0.99762412326508787</c:v>
                </c:pt>
                <c:pt idx="14">
                  <c:v>1</c:v>
                </c:pt>
                <c:pt idx="15">
                  <c:v>0.99762412326508787</c:v>
                </c:pt>
                <c:pt idx="16">
                  <c:v>0.99053030818846866</c:v>
                </c:pt>
                <c:pt idx="17">
                  <c:v>0.97881919928905836</c:v>
                </c:pt>
                <c:pt idx="18">
                  <c:v>0.96265589439268462</c:v>
                </c:pt>
                <c:pt idx="19">
                  <c:v>0.94226607174033983</c:v>
                </c:pt>
                <c:pt idx="20">
                  <c:v>0.91793074727574187</c:v>
                </c:pt>
                <c:pt idx="21">
                  <c:v>0.88997983233114775</c:v>
                </c:pt>
                <c:pt idx="22">
                  <c:v>0.85878469806863234</c:v>
                </c:pt>
                <c:pt idx="23">
                  <c:v>0.82474998069077798</c:v>
                </c:pt>
                <c:pt idx="24">
                  <c:v>0.78830487964711193</c:v>
                </c:pt>
                <c:pt idx="25">
                  <c:v>0.74989420933245576</c:v>
                </c:pt>
                <c:pt idx="26">
                  <c:v>0.70996946307946862</c:v>
                </c:pt>
                <c:pt idx="27">
                  <c:v>0.66898013703148906</c:v>
                </c:pt>
                <c:pt idx="28">
                  <c:v>0.62736554160764646</c:v>
                </c:pt>
                <c:pt idx="29">
                  <c:v>0.58554730096583374</c:v>
                </c:pt>
                <c:pt idx="30">
                  <c:v>0.54392270763882</c:v>
                </c:pt>
                <c:pt idx="31">
                  <c:v>0.5028590620648461</c:v>
                </c:pt>
                <c:pt idx="32">
                  <c:v>0.46268908685251342</c:v>
                </c:pt>
                <c:pt idx="33">
                  <c:v>0.42370746510631974</c:v>
                </c:pt>
                <c:pt idx="34">
                  <c:v>0.38616851269906377</c:v>
                </c:pt>
                <c:pt idx="35">
                  <c:v>0.35028495754619937</c:v>
                </c:pt>
                <c:pt idx="36">
                  <c:v>0.31622776601683789</c:v>
                </c:pt>
                <c:pt idx="37">
                  <c:v>0.28412692862757893</c:v>
                </c:pt>
                <c:pt idx="38">
                  <c:v>0.25407309482131202</c:v>
                </c:pt>
                <c:pt idx="39">
                  <c:v>0.22611993032892705</c:v>
                </c:pt>
                <c:pt idx="40">
                  <c:v>0.20028706043468361</c:v>
                </c:pt>
                <c:pt idx="41">
                  <c:v>0.1765634582197261</c:v>
                </c:pt>
                <c:pt idx="42">
                  <c:v>0.15491113810120791</c:v>
                </c:pt>
                <c:pt idx="43">
                  <c:v>0.13526902107647049</c:v>
                </c:pt>
                <c:pt idx="44">
                  <c:v>0.11755684823666493</c:v>
                </c:pt>
                <c:pt idx="45">
                  <c:v>0.10167903245495323</c:v>
                </c:pt>
                <c:pt idx="46">
                  <c:v>8.7528353766095732E-2</c:v>
                </c:pt>
                <c:pt idx="47">
                  <c:v>7.4989420933245551E-2</c:v>
                </c:pt>
                <c:pt idx="48">
                  <c:v>6.3941839194372616E-2</c:v>
                </c:pt>
                <c:pt idx="49">
                  <c:v>5.4263041433215045E-2</c:v>
                </c:pt>
                <c:pt idx="50">
                  <c:v>4.5830756379546117E-2</c:v>
                </c:pt>
                <c:pt idx="51">
                  <c:v>3.8525102391398641E-2</c:v>
                </c:pt>
                <c:pt idx="52">
                  <c:v>3.2230308524165023E-2</c:v>
                </c:pt>
                <c:pt idx="53">
                  <c:v>2.6836075699265893E-2</c:v>
                </c:pt>
                <c:pt idx="54">
                  <c:v>2.2238599725966583E-2</c:v>
                </c:pt>
                <c:pt idx="55">
                  <c:v>1.8341284694580871E-2</c:v>
                </c:pt>
                <c:pt idx="56">
                  <c:v>1.5055179934164383E-2</c:v>
                </c:pt>
                <c:pt idx="57">
                  <c:v>1.2299176475561132E-2</c:v>
                </c:pt>
                <c:pt idx="58">
                  <c:v>9.999999999999995E-3</c:v>
                </c:pt>
                <c:pt idx="59">
                  <c:v>8.0920368391984385E-3</c:v>
                </c:pt>
                <c:pt idx="60">
                  <c:v>6.5170279978749336E-3</c:v>
                </c:pt>
                <c:pt idx="61">
                  <c:v>5.2236636683358892E-3</c:v>
                </c:pt>
                <c:pt idx="62">
                  <c:v>4.167107562653434E-3</c:v>
                </c:pt>
                <c:pt idx="63">
                  <c:v>3.308476842526041E-3</c:v>
                </c:pt>
                <c:pt idx="64">
                  <c:v>2.6142996929813906E-3</c:v>
                </c:pt>
                <c:pt idx="65">
                  <c:v>2.0559688431432141E-3</c:v>
                </c:pt>
                <c:pt idx="66">
                  <c:v>1.6092057297268964E-3</c:v>
                </c:pt>
                <c:pt idx="67">
                  <c:v>1.2535466363171311E-3</c:v>
                </c:pt>
                <c:pt idx="68">
                  <c:v>9.7185910055921205E-4</c:v>
                </c:pt>
                <c:pt idx="69">
                  <c:v>7.4989420933245553E-4</c:v>
                </c:pt>
                <c:pt idx="70">
                  <c:v>5.7587812042295702E-4</c:v>
                </c:pt>
                <c:pt idx="71">
                  <c:v>4.4014425878898921E-4</c:v>
                </c:pt>
                <c:pt idx="72">
                  <c:v>3.3480612035828534E-4</c:v>
                </c:pt>
                <c:pt idx="73">
                  <c:v>2.5346944846635865E-4</c:v>
                </c:pt>
                <c:pt idx="74">
                  <c:v>1.9098169151133385E-4</c:v>
                </c:pt>
                <c:pt idx="75">
                  <c:v>1.432160645528666E-4</c:v>
                </c:pt>
                <c:pt idx="76">
                  <c:v>1.0688718014423466E-4</c:v>
                </c:pt>
                <c:pt idx="77">
                  <c:v>7.9395043031222975E-5</c:v>
                </c:pt>
                <c:pt idx="78">
                  <c:v>5.8694180233875781E-5</c:v>
                </c:pt>
                <c:pt idx="79">
                  <c:v>4.318476677864346E-5</c:v>
                </c:pt>
                <c:pt idx="80">
                  <c:v>3.1622776601683748E-5</c:v>
                </c:pt>
                <c:pt idx="81">
                  <c:v>2.3046411166741031E-5</c:v>
                </c:pt>
                <c:pt idx="82">
                  <c:v>1.6716313057451382E-5</c:v>
                </c:pt>
                <c:pt idx="83">
                  <c:v>1.2067340583468085E-5</c:v>
                </c:pt>
                <c:pt idx="84">
                  <c:v>8.6699487231160109E-6</c:v>
                </c:pt>
                <c:pt idx="85">
                  <c:v>6.1994815506554035E-6</c:v>
                </c:pt>
                <c:pt idx="86">
                  <c:v>4.4119247773245183E-6</c:v>
                </c:pt>
                <c:pt idx="87">
                  <c:v>3.1248898308992933E-6</c:v>
                </c:pt>
                <c:pt idx="88">
                  <c:v>2.2028007040241666E-6</c:v>
                </c:pt>
                <c:pt idx="89">
                  <c:v>1.545430883322144E-6</c:v>
                </c:pt>
                <c:pt idx="90">
                  <c:v>1.0790904554926267E-6</c:v>
                </c:pt>
                <c:pt idx="91">
                  <c:v>7.4989420933245574E-7</c:v>
                </c:pt>
                <c:pt idx="92">
                  <c:v>5.1865197147951991E-7</c:v>
                </c:pt>
                <c:pt idx="93">
                  <c:v>3.5701457829882378E-7</c:v>
                </c:pt>
                <c:pt idx="94">
                  <c:v>2.4458496233632749E-7</c:v>
                </c:pt>
                <c:pt idx="95">
                  <c:v>1.6676597158164651E-7</c:v>
                </c:pt>
                <c:pt idx="96">
                  <c:v>1.1316679288125155E-7</c:v>
                </c:pt>
                <c:pt idx="97">
                  <c:v>7.6430106159567512E-8</c:v>
                </c:pt>
                <c:pt idx="98">
                  <c:v>5.1374049715216581E-8</c:v>
                </c:pt>
                <c:pt idx="99">
                  <c:v>3.4368218818348094E-8</c:v>
                </c:pt>
                <c:pt idx="100">
                  <c:v>2.2882534837787051E-8</c:v>
                </c:pt>
                <c:pt idx="101">
                  <c:v>1.5162999615718077E-8</c:v>
                </c:pt>
                <c:pt idx="102">
                  <c:v>9.999999999999982E-9</c:v>
                </c:pt>
                <c:pt idx="103">
                  <c:v>6.5637005641597842E-9</c:v>
                </c:pt>
                <c:pt idx="104">
                  <c:v>4.2877692458255124E-9</c:v>
                </c:pt>
                <c:pt idx="105">
                  <c:v>2.787712188288843E-9</c:v>
                </c:pt>
                <c:pt idx="106">
                  <c:v>1.8038413871322532E-9</c:v>
                </c:pt>
                <c:pt idx="107">
                  <c:v>1.1616696542319597E-9</c:v>
                </c:pt>
                <c:pt idx="108">
                  <c:v>7.4456192964516865E-10</c:v>
                </c:pt>
                <c:pt idx="109">
                  <c:v>4.7495546869907451E-10</c:v>
                </c:pt>
                <c:pt idx="110">
                  <c:v>3.0153577333290177E-10</c:v>
                </c:pt>
                <c:pt idx="111">
                  <c:v>1.9052794255367779E-10</c:v>
                </c:pt>
                <c:pt idx="112">
                  <c:v>1.1981533233215213E-10</c:v>
                </c:pt>
                <c:pt idx="113">
                  <c:v>7.4989420933245374E-11</c:v>
                </c:pt>
                <c:pt idx="114">
                  <c:v>4.6711249825227616E-11</c:v>
                </c:pt>
                <c:pt idx="115">
                  <c:v>2.8958553149955412E-11</c:v>
                </c:pt>
                <c:pt idx="116">
                  <c:v>1.7867595651192273E-11</c:v>
                </c:pt>
                <c:pt idx="117">
                  <c:v>1.0972087344586526E-11</c:v>
                </c:pt>
                <c:pt idx="118">
                  <c:v>6.7057333662101731E-12</c:v>
                </c:pt>
                <c:pt idx="119">
                  <c:v>4.0788448878278087E-12</c:v>
                </c:pt>
                <c:pt idx="120">
                  <c:v>2.4692324940933539E-12</c:v>
                </c:pt>
                <c:pt idx="121">
                  <c:v>1.4877181492065557E-12</c:v>
                </c:pt>
                <c:pt idx="122">
                  <c:v>8.9209935042304718E-13</c:v>
                </c:pt>
                <c:pt idx="123">
                  <c:v>5.3240198916616619E-13</c:v>
                </c:pt>
                <c:pt idx="124">
                  <c:v>3.1622776601683752E-13</c:v>
                </c:pt>
                <c:pt idx="125">
                  <c:v>1.8693654636399351E-13</c:v>
                </c:pt>
                <c:pt idx="126">
                  <c:v>1.0998217754274371E-13</c:v>
                </c:pt>
                <c:pt idx="127">
                  <c:v>6.4399767214498708E-14</c:v>
                </c:pt>
                <c:pt idx="128">
                  <c:v>3.7530138341600039E-14</c:v>
                </c:pt>
                <c:pt idx="129">
                  <c:v>2.1767568377080442E-14</c:v>
                </c:pt>
                <c:pt idx="130">
                  <c:v>1.2565320014660818E-14</c:v>
                </c:pt>
                <c:pt idx="131">
                  <c:v>7.2189008078482893E-15</c:v>
                </c:pt>
                <c:pt idx="132">
                  <c:v>4.1276463382895845E-15</c:v>
                </c:pt>
                <c:pt idx="133">
                  <c:v>2.3489175274990719E-15</c:v>
                </c:pt>
                <c:pt idx="134">
                  <c:v>1.3303531496171414E-15</c:v>
                </c:pt>
                <c:pt idx="135">
                  <c:v>7.4989420933245227E-16</c:v>
                </c:pt>
                <c:pt idx="136">
                  <c:v>4.2069460451689182E-16</c:v>
                </c:pt>
                <c:pt idx="137">
                  <c:v>2.3489175274990609E-16</c:v>
                </c:pt>
                <c:pt idx="138">
                  <c:v>1.3052763804648968E-16</c:v>
                </c:pt>
                <c:pt idx="139">
                  <c:v>7.2189008078482735E-17</c:v>
                </c:pt>
                <c:pt idx="140">
                  <c:v>3.9735030775228619E-17</c:v>
                </c:pt>
                <c:pt idx="141">
                  <c:v>2.1767568377080371E-17</c:v>
                </c:pt>
                <c:pt idx="142">
                  <c:v>1.1868071806067074E-17</c:v>
                </c:pt>
                <c:pt idx="143">
                  <c:v>6.439976721449888E-18</c:v>
                </c:pt>
                <c:pt idx="144">
                  <c:v>3.4779418306009222E-18</c:v>
                </c:pt>
                <c:pt idx="145">
                  <c:v>1.8693654636399315E-18</c:v>
                </c:pt>
                <c:pt idx="146">
                  <c:v>9.9999999999999429E-19</c:v>
                </c:pt>
                <c:pt idx="147">
                  <c:v>5.3240198916616647E-19</c:v>
                </c:pt>
                <c:pt idx="148">
                  <c:v>2.8210658464935295E-19</c:v>
                </c:pt>
                <c:pt idx="149">
                  <c:v>1.4877181492065495E-19</c:v>
                </c:pt>
                <c:pt idx="150">
                  <c:v>7.8083987538332675E-20</c:v>
                </c:pt>
                <c:pt idx="151">
                  <c:v>4.078844887827802E-20</c:v>
                </c:pt>
                <c:pt idx="152">
                  <c:v>2.1205390819012126E-20</c:v>
                </c:pt>
                <c:pt idx="153">
                  <c:v>1.0972087344586495E-20</c:v>
                </c:pt>
                <c:pt idx="154">
                  <c:v>5.6502298568687119E-21</c:v>
                </c:pt>
                <c:pt idx="155">
                  <c:v>2.8958553149955401E-21</c:v>
                </c:pt>
                <c:pt idx="156">
                  <c:v>1.47713941800861E-21</c:v>
                </c:pt>
                <c:pt idx="157">
                  <c:v>7.498942093324526E-22</c:v>
                </c:pt>
                <c:pt idx="158">
                  <c:v>3.7888934877961468E-22</c:v>
                </c:pt>
                <c:pt idx="159">
                  <c:v>1.9052794255367798E-22</c:v>
                </c:pt>
                <c:pt idx="160">
                  <c:v>9.5353983975223014E-23</c:v>
                </c:pt>
                <c:pt idx="161">
                  <c:v>4.7495546869907446E-23</c:v>
                </c:pt>
                <c:pt idx="162">
                  <c:v>2.3545115567287799E-23</c:v>
                </c:pt>
                <c:pt idx="163">
                  <c:v>1.1616696542319624E-23</c:v>
                </c:pt>
                <c:pt idx="164">
                  <c:v>5.7042473210154651E-24</c:v>
                </c:pt>
                <c:pt idx="165">
                  <c:v>2.7877121882888364E-24</c:v>
                </c:pt>
                <c:pt idx="166">
                  <c:v>1.3559116898030973E-24</c:v>
                </c:pt>
                <c:pt idx="167">
                  <c:v>6.5637005641597617E-25</c:v>
                </c:pt>
                <c:pt idx="168">
                  <c:v>3.1622776601683782E-25</c:v>
                </c:pt>
                <c:pt idx="169">
                  <c:v>1.516299961571806E-25</c:v>
                </c:pt>
                <c:pt idx="170">
                  <c:v>7.2360928725558412E-26</c:v>
                </c:pt>
                <c:pt idx="171">
                  <c:v>3.436821881834802E-26</c:v>
                </c:pt>
                <c:pt idx="172">
                  <c:v>1.6245900972680892E-26</c:v>
                </c:pt>
                <c:pt idx="173">
                  <c:v>7.6430106159567266E-27</c:v>
                </c:pt>
                <c:pt idx="174">
                  <c:v>3.5786482100128435E-27</c:v>
                </c:pt>
                <c:pt idx="175">
                  <c:v>1.6676597158164668E-27</c:v>
                </c:pt>
                <c:pt idx="176">
                  <c:v>7.734455624092877E-28</c:v>
                </c:pt>
                <c:pt idx="177">
                  <c:v>3.570145782988225E-28</c:v>
                </c:pt>
                <c:pt idx="178">
                  <c:v>1.6401215428119631E-28</c:v>
                </c:pt>
                <c:pt idx="179">
                  <c:v>7.4989420933245483E-29</c:v>
                </c:pt>
                <c:pt idx="180">
                  <c:v>3.4123836407052303E-29</c:v>
                </c:pt>
                <c:pt idx="181">
                  <c:v>1.5454308833221457E-29</c:v>
                </c:pt>
                <c:pt idx="182">
                  <c:v>6.96586745613878E-30</c:v>
                </c:pt>
                <c:pt idx="183">
                  <c:v>3.1248898308992768E-30</c:v>
                </c:pt>
                <c:pt idx="184">
                  <c:v>1.3951731161676596E-30</c:v>
                </c:pt>
                <c:pt idx="185">
                  <c:v>6.1994815506553757E-31</c:v>
                </c:pt>
                <c:pt idx="186">
                  <c:v>2.7416785161915036E-31</c:v>
                </c:pt>
                <c:pt idx="187">
                  <c:v>1.2067340583468102E-31</c:v>
                </c:pt>
                <c:pt idx="188">
                  <c:v>5.2861623341959058E-32</c:v>
                </c:pt>
                <c:pt idx="189">
                  <c:v>2.3046411166740997E-32</c:v>
                </c:pt>
                <c:pt idx="190">
                  <c:v>9.9999999999999308E-33</c:v>
                </c:pt>
                <c:pt idx="191">
                  <c:v>4.3184766778642968E-33</c:v>
                </c:pt>
                <c:pt idx="192">
                  <c:v>1.8560729493548193E-33</c:v>
                </c:pt>
                <c:pt idx="193">
                  <c:v>7.9395043031222977E-34</c:v>
                </c:pt>
                <c:pt idx="194">
                  <c:v>3.3800694192850681E-34</c:v>
                </c:pt>
                <c:pt idx="195">
                  <c:v>1.4321606455286694E-34</c:v>
                </c:pt>
                <c:pt idx="196">
                  <c:v>6.0393713656745471E-35</c:v>
                </c:pt>
                <c:pt idx="197">
                  <c:v>6.0393713656745471E-35</c:v>
                </c:pt>
                <c:pt idx="198">
                  <c:v>1.4321606455286694E-34</c:v>
                </c:pt>
                <c:pt idx="199">
                  <c:v>3.3800694192850681E-34</c:v>
                </c:pt>
                <c:pt idx="200">
                  <c:v>7.9395043031222977E-34</c:v>
                </c:pt>
                <c:pt idx="201">
                  <c:v>1.8560729493548193E-33</c:v>
                </c:pt>
                <c:pt idx="202">
                  <c:v>4.3184766778642968E-33</c:v>
                </c:pt>
                <c:pt idx="203">
                  <c:v>9.9999999999999308E-33</c:v>
                </c:pt>
                <c:pt idx="204">
                  <c:v>2.3046411166740997E-32</c:v>
                </c:pt>
                <c:pt idx="205">
                  <c:v>5.2861623341959058E-32</c:v>
                </c:pt>
                <c:pt idx="206">
                  <c:v>1.2067340583468102E-31</c:v>
                </c:pt>
                <c:pt idx="207">
                  <c:v>2.7416785161915036E-31</c:v>
                </c:pt>
                <c:pt idx="208">
                  <c:v>6.1994815506553757E-31</c:v>
                </c:pt>
                <c:pt idx="209">
                  <c:v>1.3951731161676596E-30</c:v>
                </c:pt>
                <c:pt idx="210">
                  <c:v>3.1248898308992768E-30</c:v>
                </c:pt>
                <c:pt idx="211">
                  <c:v>6.96586745613878E-30</c:v>
                </c:pt>
                <c:pt idx="212">
                  <c:v>1.5454308833221457E-29</c:v>
                </c:pt>
                <c:pt idx="213">
                  <c:v>3.4123836407052303E-29</c:v>
                </c:pt>
                <c:pt idx="214">
                  <c:v>7.4989420933245483E-29</c:v>
                </c:pt>
                <c:pt idx="215">
                  <c:v>1.6401215428119631E-28</c:v>
                </c:pt>
                <c:pt idx="216">
                  <c:v>3.570145782988225E-28</c:v>
                </c:pt>
                <c:pt idx="217">
                  <c:v>7.734455624092877E-28</c:v>
                </c:pt>
                <c:pt idx="218">
                  <c:v>1.6676597158164668E-27</c:v>
                </c:pt>
                <c:pt idx="219">
                  <c:v>3.5786482100128435E-27</c:v>
                </c:pt>
                <c:pt idx="220">
                  <c:v>7.6430106159567266E-27</c:v>
                </c:pt>
                <c:pt idx="221">
                  <c:v>1.6245900972680892E-26</c:v>
                </c:pt>
                <c:pt idx="222">
                  <c:v>3.436821881834802E-26</c:v>
                </c:pt>
                <c:pt idx="223">
                  <c:v>7.2360928725558412E-26</c:v>
                </c:pt>
                <c:pt idx="224">
                  <c:v>1.516299961571806E-25</c:v>
                </c:pt>
                <c:pt idx="225">
                  <c:v>3.1622776601683782E-25</c:v>
                </c:pt>
                <c:pt idx="226">
                  <c:v>6.5637005641597617E-25</c:v>
                </c:pt>
                <c:pt idx="227">
                  <c:v>1.3559116898030973E-24</c:v>
                </c:pt>
                <c:pt idx="228">
                  <c:v>2.7877121882888364E-24</c:v>
                </c:pt>
                <c:pt idx="229">
                  <c:v>5.7042473210154651E-24</c:v>
                </c:pt>
                <c:pt idx="230">
                  <c:v>1.1616696542319624E-23</c:v>
                </c:pt>
                <c:pt idx="231">
                  <c:v>2.3545115567287799E-23</c:v>
                </c:pt>
                <c:pt idx="232">
                  <c:v>4.7495546869907446E-23</c:v>
                </c:pt>
                <c:pt idx="233">
                  <c:v>9.5353983975223014E-23</c:v>
                </c:pt>
                <c:pt idx="234">
                  <c:v>1.9052794255367798E-22</c:v>
                </c:pt>
                <c:pt idx="235">
                  <c:v>3.7888934877961468E-22</c:v>
                </c:pt>
                <c:pt idx="236">
                  <c:v>7.498942093324526E-22</c:v>
                </c:pt>
                <c:pt idx="237">
                  <c:v>1.47713941800861E-21</c:v>
                </c:pt>
                <c:pt idx="238">
                  <c:v>2.8958553149955401E-21</c:v>
                </c:pt>
                <c:pt idx="239">
                  <c:v>5.6502298568687119E-21</c:v>
                </c:pt>
                <c:pt idx="240">
                  <c:v>1.0972087344586495E-20</c:v>
                </c:pt>
                <c:pt idx="241">
                  <c:v>2.1205390819012126E-20</c:v>
                </c:pt>
                <c:pt idx="242">
                  <c:v>4.078844887827802E-20</c:v>
                </c:pt>
                <c:pt idx="243">
                  <c:v>7.8083987538332675E-20</c:v>
                </c:pt>
                <c:pt idx="244">
                  <c:v>1.4877181492065495E-19</c:v>
                </c:pt>
                <c:pt idx="245">
                  <c:v>2.8210658464935295E-19</c:v>
                </c:pt>
                <c:pt idx="246">
                  <c:v>5.3240198916616647E-19</c:v>
                </c:pt>
                <c:pt idx="247">
                  <c:v>9.9999999999999429E-19</c:v>
                </c:pt>
                <c:pt idx="248">
                  <c:v>1.8693654636399315E-18</c:v>
                </c:pt>
                <c:pt idx="249">
                  <c:v>3.4779418306009222E-18</c:v>
                </c:pt>
                <c:pt idx="250">
                  <c:v>6.439976721449888E-18</c:v>
                </c:pt>
                <c:pt idx="251">
                  <c:v>1.1868071806067074E-17</c:v>
                </c:pt>
                <c:pt idx="252">
                  <c:v>2.1767568377080371E-17</c:v>
                </c:pt>
                <c:pt idx="253">
                  <c:v>3.9735030775228619E-17</c:v>
                </c:pt>
                <c:pt idx="254">
                  <c:v>7.2189008078482735E-17</c:v>
                </c:pt>
                <c:pt idx="255">
                  <c:v>1.3052763804648968E-16</c:v>
                </c:pt>
                <c:pt idx="256">
                  <c:v>2.3489175274990609E-16</c:v>
                </c:pt>
                <c:pt idx="257">
                  <c:v>4.2069460451689182E-16</c:v>
                </c:pt>
                <c:pt idx="258">
                  <c:v>7.4989420933245227E-16</c:v>
                </c:pt>
                <c:pt idx="259">
                  <c:v>1.3303531496171414E-15</c:v>
                </c:pt>
                <c:pt idx="260">
                  <c:v>2.3489175274990719E-15</c:v>
                </c:pt>
                <c:pt idx="261">
                  <c:v>4.1276463382895845E-15</c:v>
                </c:pt>
                <c:pt idx="262">
                  <c:v>7.2189008078482893E-15</c:v>
                </c:pt>
                <c:pt idx="263">
                  <c:v>1.2565320014660818E-14</c:v>
                </c:pt>
                <c:pt idx="264">
                  <c:v>2.1767568377080442E-14</c:v>
                </c:pt>
                <c:pt idx="265">
                  <c:v>3.7530138341600039E-14</c:v>
                </c:pt>
                <c:pt idx="266">
                  <c:v>6.4399767214498708E-14</c:v>
                </c:pt>
                <c:pt idx="267">
                  <c:v>1.0998217754274371E-13</c:v>
                </c:pt>
                <c:pt idx="268">
                  <c:v>1.8693654636399351E-13</c:v>
                </c:pt>
                <c:pt idx="269">
                  <c:v>3.1622776601683752E-13</c:v>
                </c:pt>
                <c:pt idx="270">
                  <c:v>5.3240198916616619E-13</c:v>
                </c:pt>
                <c:pt idx="271">
                  <c:v>8.9209935042304718E-13</c:v>
                </c:pt>
                <c:pt idx="272">
                  <c:v>1.4877181492065557E-12</c:v>
                </c:pt>
                <c:pt idx="273">
                  <c:v>2.4692324940933539E-12</c:v>
                </c:pt>
                <c:pt idx="274">
                  <c:v>4.0788448878278087E-12</c:v>
                </c:pt>
                <c:pt idx="275">
                  <c:v>6.7057333662101731E-12</c:v>
                </c:pt>
                <c:pt idx="276">
                  <c:v>1.0972087344586526E-11</c:v>
                </c:pt>
                <c:pt idx="277">
                  <c:v>1.7867595651192273E-11</c:v>
                </c:pt>
                <c:pt idx="278">
                  <c:v>2.8958553149955412E-11</c:v>
                </c:pt>
                <c:pt idx="279">
                  <c:v>4.6711249825227616E-11</c:v>
                </c:pt>
                <c:pt idx="280">
                  <c:v>7.4989420933245374E-11</c:v>
                </c:pt>
                <c:pt idx="281">
                  <c:v>1.1981533233215213E-10</c:v>
                </c:pt>
                <c:pt idx="282">
                  <c:v>1.9052794255367779E-10</c:v>
                </c:pt>
                <c:pt idx="283">
                  <c:v>3.0153577333290177E-10</c:v>
                </c:pt>
                <c:pt idx="284">
                  <c:v>4.7495546869907451E-10</c:v>
                </c:pt>
                <c:pt idx="285">
                  <c:v>7.4456192964516865E-10</c:v>
                </c:pt>
                <c:pt idx="286">
                  <c:v>1.1616696542319597E-9</c:v>
                </c:pt>
                <c:pt idx="287">
                  <c:v>1.8038413871322532E-9</c:v>
                </c:pt>
                <c:pt idx="288">
                  <c:v>2.787712188288843E-9</c:v>
                </c:pt>
                <c:pt idx="289">
                  <c:v>4.2877692458255124E-9</c:v>
                </c:pt>
                <c:pt idx="290">
                  <c:v>6.5637005641597842E-9</c:v>
                </c:pt>
                <c:pt idx="291">
                  <c:v>9.999999999999982E-9</c:v>
                </c:pt>
                <c:pt idx="292">
                  <c:v>1.5162999615718077E-8</c:v>
                </c:pt>
                <c:pt idx="293">
                  <c:v>2.2882534837787051E-8</c:v>
                </c:pt>
                <c:pt idx="294">
                  <c:v>3.4368218818348094E-8</c:v>
                </c:pt>
                <c:pt idx="295">
                  <c:v>5.1374049715216581E-8</c:v>
                </c:pt>
                <c:pt idx="296">
                  <c:v>7.6430106159567512E-8</c:v>
                </c:pt>
                <c:pt idx="297">
                  <c:v>1.1316679288125155E-7</c:v>
                </c:pt>
                <c:pt idx="298">
                  <c:v>1.6676597158164651E-7</c:v>
                </c:pt>
                <c:pt idx="299">
                  <c:v>2.4458496233632749E-7</c:v>
                </c:pt>
                <c:pt idx="300">
                  <c:v>3.5701457829882378E-7</c:v>
                </c:pt>
                <c:pt idx="301">
                  <c:v>5.1865197147951991E-7</c:v>
                </c:pt>
                <c:pt idx="302">
                  <c:v>7.4989420933245574E-7</c:v>
                </c:pt>
                <c:pt idx="303">
                  <c:v>1.0790904554926267E-6</c:v>
                </c:pt>
                <c:pt idx="304">
                  <c:v>1.545430883322144E-6</c:v>
                </c:pt>
                <c:pt idx="305">
                  <c:v>2.2028007040241666E-6</c:v>
                </c:pt>
                <c:pt idx="306">
                  <c:v>3.1248898308992933E-6</c:v>
                </c:pt>
                <c:pt idx="307">
                  <c:v>4.4119247773245183E-6</c:v>
                </c:pt>
                <c:pt idx="308">
                  <c:v>6.1994815506554035E-6</c:v>
                </c:pt>
                <c:pt idx="309">
                  <c:v>8.6699487231160109E-6</c:v>
                </c:pt>
                <c:pt idx="310">
                  <c:v>1.2067340583468085E-5</c:v>
                </c:pt>
                <c:pt idx="311">
                  <c:v>1.6716313057451382E-5</c:v>
                </c:pt>
                <c:pt idx="312">
                  <c:v>2.3046411166741031E-5</c:v>
                </c:pt>
                <c:pt idx="313">
                  <c:v>3.1622776601683748E-5</c:v>
                </c:pt>
                <c:pt idx="314">
                  <c:v>4.318476677864346E-5</c:v>
                </c:pt>
                <c:pt idx="315">
                  <c:v>5.8694180233875781E-5</c:v>
                </c:pt>
                <c:pt idx="316">
                  <c:v>7.9395043031222975E-5</c:v>
                </c:pt>
                <c:pt idx="317">
                  <c:v>1.0688718014423466E-4</c:v>
                </c:pt>
                <c:pt idx="318">
                  <c:v>1.432160645528666E-4</c:v>
                </c:pt>
                <c:pt idx="319">
                  <c:v>1.9098169151133385E-4</c:v>
                </c:pt>
                <c:pt idx="320">
                  <c:v>2.5346944846635865E-4</c:v>
                </c:pt>
                <c:pt idx="321">
                  <c:v>3.3480612035828534E-4</c:v>
                </c:pt>
                <c:pt idx="322">
                  <c:v>4.4014425878898921E-4</c:v>
                </c:pt>
                <c:pt idx="323">
                  <c:v>5.7587812042295702E-4</c:v>
                </c:pt>
                <c:pt idx="324">
                  <c:v>7.4989420933245553E-4</c:v>
                </c:pt>
                <c:pt idx="325">
                  <c:v>9.7185910055921205E-4</c:v>
                </c:pt>
                <c:pt idx="326">
                  <c:v>1.2535466363171311E-3</c:v>
                </c:pt>
                <c:pt idx="327">
                  <c:v>1.6092057297268964E-3</c:v>
                </c:pt>
                <c:pt idx="328">
                  <c:v>2.0559688431432141E-3</c:v>
                </c:pt>
                <c:pt idx="329">
                  <c:v>2.6142996929813906E-3</c:v>
                </c:pt>
                <c:pt idx="330">
                  <c:v>3.308476842526041E-3</c:v>
                </c:pt>
                <c:pt idx="331">
                  <c:v>4.167107562653434E-3</c:v>
                </c:pt>
                <c:pt idx="332">
                  <c:v>5.2236636683358892E-3</c:v>
                </c:pt>
                <c:pt idx="333">
                  <c:v>6.5170279978749336E-3</c:v>
                </c:pt>
                <c:pt idx="334">
                  <c:v>8.0920368391984385E-3</c:v>
                </c:pt>
                <c:pt idx="335">
                  <c:v>9.999999999999995E-3</c:v>
                </c:pt>
                <c:pt idx="336">
                  <c:v>1.2299176475561132E-2</c:v>
                </c:pt>
                <c:pt idx="337">
                  <c:v>1.5055179934164383E-2</c:v>
                </c:pt>
                <c:pt idx="338">
                  <c:v>1.8341284694580871E-2</c:v>
                </c:pt>
                <c:pt idx="339">
                  <c:v>2.2238599725966583E-2</c:v>
                </c:pt>
                <c:pt idx="340">
                  <c:v>2.6836075699265893E-2</c:v>
                </c:pt>
                <c:pt idx="341">
                  <c:v>3.2230308524165023E-2</c:v>
                </c:pt>
                <c:pt idx="342">
                  <c:v>3.8525102391398641E-2</c:v>
                </c:pt>
                <c:pt idx="343">
                  <c:v>4.5830756379546117E-2</c:v>
                </c:pt>
                <c:pt idx="344">
                  <c:v>5.4263041433215045E-2</c:v>
                </c:pt>
                <c:pt idx="345">
                  <c:v>6.3941839194372616E-2</c:v>
                </c:pt>
                <c:pt idx="346">
                  <c:v>7.4989420933245551E-2</c:v>
                </c:pt>
                <c:pt idx="347">
                  <c:v>8.7528353766095732E-2</c:v>
                </c:pt>
                <c:pt idx="348">
                  <c:v>0.10167903245495323</c:v>
                </c:pt>
                <c:pt idx="349">
                  <c:v>0.11755684823666493</c:v>
                </c:pt>
                <c:pt idx="350">
                  <c:v>0.13526902107647049</c:v>
                </c:pt>
                <c:pt idx="351">
                  <c:v>0.15491113810120791</c:v>
                </c:pt>
                <c:pt idx="352">
                  <c:v>0.1765634582197261</c:v>
                </c:pt>
                <c:pt idx="353">
                  <c:v>0.20028706043468361</c:v>
                </c:pt>
                <c:pt idx="354">
                  <c:v>0.22611993032892705</c:v>
                </c:pt>
                <c:pt idx="355">
                  <c:v>0.25407309482131202</c:v>
                </c:pt>
                <c:pt idx="356">
                  <c:v>0.28412692862757893</c:v>
                </c:pt>
                <c:pt idx="357">
                  <c:v>0.31622776601683789</c:v>
                </c:pt>
                <c:pt idx="358">
                  <c:v>0.35028495754619937</c:v>
                </c:pt>
                <c:pt idx="359">
                  <c:v>0.38616851269906377</c:v>
                </c:pt>
                <c:pt idx="360">
                  <c:v>0.42370746510631974</c:v>
                </c:pt>
                <c:pt idx="361">
                  <c:v>0.46268908685251342</c:v>
                </c:pt>
                <c:pt idx="362">
                  <c:v>0.5028590620648461</c:v>
                </c:pt>
                <c:pt idx="363">
                  <c:v>0.54392270763882</c:v>
                </c:pt>
                <c:pt idx="364">
                  <c:v>0.58554730096583374</c:v>
                </c:pt>
                <c:pt idx="365">
                  <c:v>0.62736554160764646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E-40A2-BD73-9FC7B089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RBF_summer!$AK$4</c:f>
              <c:strCache>
                <c:ptCount val="1"/>
                <c:pt idx="0">
                  <c:v>RBF-summer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RBF_summer!$AK$5:$AK$370</c:f>
              <c:numCache>
                <c:formatCode>General</c:formatCode>
                <c:ptCount val="366"/>
                <c:pt idx="0">
                  <c:v>4.0342585070720193E-8</c:v>
                </c:pt>
                <c:pt idx="1">
                  <c:v>3.1977409345205694E-8</c:v>
                </c:pt>
                <c:pt idx="2">
                  <c:v>2.5308439466707463E-8</c:v>
                </c:pt>
                <c:pt idx="3">
                  <c:v>2.0000000000000037E-8</c:v>
                </c:pt>
                <c:pt idx="4">
                  <c:v>1.5781096009084073E-8</c:v>
                </c:pt>
                <c:pt idx="5">
                  <c:v>1.2433312979839359E-8</c:v>
                </c:pt>
                <c:pt idx="6">
                  <c:v>9.7809065174873807E-9</c:v>
                </c:pt>
                <c:pt idx="7">
                  <c:v>7.6827002297437592E-9</c:v>
                </c:pt>
                <c:pt idx="8">
                  <c:v>6.0254738416882839E-9</c:v>
                </c:pt>
                <c:pt idx="9">
                  <c:v>4.718577155204847E-9</c:v>
                </c:pt>
                <c:pt idx="10">
                  <c:v>3.6895504564418726E-9</c:v>
                </c:pt>
                <c:pt idx="11">
                  <c:v>2.8805696783836787E-9</c:v>
                </c:pt>
                <c:pt idx="12">
                  <c:v>2.2455661530837394E-9</c:v>
                </c:pt>
                <c:pt idx="13">
                  <c:v>1.7478970936185649E-9</c:v>
                </c:pt>
                <c:pt idx="14">
                  <c:v>1.3584648468314362E-9</c:v>
                </c:pt>
                <c:pt idx="15">
                  <c:v>1.0542011527884506E-9</c:v>
                </c:pt>
                <c:pt idx="16">
                  <c:v>8.1684773053490559E-10</c:v>
                </c:pt>
                <c:pt idx="17">
                  <c:v>6.3197698776474804E-10</c:v>
                </c:pt>
                <c:pt idx="18">
                  <c:v>4.8820695283410811E-10</c:v>
                </c:pt>
                <c:pt idx="19">
                  <c:v>3.7657301330977493E-10</c:v>
                </c:pt>
                <c:pt idx="20">
                  <c:v>2.9002602127840715E-10</c:v>
                </c:pt>
                <c:pt idx="21">
                  <c:v>2.2303204874049348E-10</c:v>
                </c:pt>
                <c:pt idx="22">
                  <c:v>1.7125376199671523E-10</c:v>
                </c:pt>
                <c:pt idx="23">
                  <c:v>1.3129721228254995E-10</c:v>
                </c:pt>
                <c:pt idx="24">
                  <c:v>1.0051096152205099E-10</c:v>
                </c:pt>
                <c:pt idx="25">
                  <c:v>7.6827002297437691E-11</c:v>
                </c:pt>
                <c:pt idx="26">
                  <c:v>5.8634994110755564E-11</c:v>
                </c:pt>
                <c:pt idx="27">
                  <c:v>4.468301007330622E-11</c:v>
                </c:pt>
                <c:pt idx="28">
                  <c:v>3.3999340688694421E-11</c:v>
                </c:pt>
                <c:pt idx="29">
                  <c:v>2.5830993300297815E-11</c:v>
                </c:pt>
                <c:pt idx="30">
                  <c:v>2.5830993300297815E-11</c:v>
                </c:pt>
                <c:pt idx="31">
                  <c:v>3.3999340688694421E-11</c:v>
                </c:pt>
                <c:pt idx="32">
                  <c:v>4.468301007330622E-11</c:v>
                </c:pt>
                <c:pt idx="33">
                  <c:v>5.8634994110755564E-11</c:v>
                </c:pt>
                <c:pt idx="34">
                  <c:v>7.6827002297437691E-11</c:v>
                </c:pt>
                <c:pt idx="35">
                  <c:v>1.0051096152205099E-10</c:v>
                </c:pt>
                <c:pt idx="36">
                  <c:v>1.3129721228254995E-10</c:v>
                </c:pt>
                <c:pt idx="37">
                  <c:v>1.7125376199671523E-10</c:v>
                </c:pt>
                <c:pt idx="38">
                  <c:v>2.2303204874049348E-10</c:v>
                </c:pt>
                <c:pt idx="39">
                  <c:v>2.9002602127840715E-10</c:v>
                </c:pt>
                <c:pt idx="40">
                  <c:v>3.7657301330977493E-10</c:v>
                </c:pt>
                <c:pt idx="41">
                  <c:v>4.8820695283410811E-10</c:v>
                </c:pt>
                <c:pt idx="42">
                  <c:v>6.3197698776474804E-10</c:v>
                </c:pt>
                <c:pt idx="43">
                  <c:v>8.1684773053490559E-10</c:v>
                </c:pt>
                <c:pt idx="44">
                  <c:v>1.0542011527884506E-9</c:v>
                </c:pt>
                <c:pt idx="45">
                  <c:v>1.3584648468314362E-9</c:v>
                </c:pt>
                <c:pt idx="46">
                  <c:v>1.7478970936185649E-9</c:v>
                </c:pt>
                <c:pt idx="47">
                  <c:v>2.2455661530837394E-9</c:v>
                </c:pt>
                <c:pt idx="48">
                  <c:v>2.8805696783836787E-9</c:v>
                </c:pt>
                <c:pt idx="49">
                  <c:v>3.6895504564418726E-9</c:v>
                </c:pt>
                <c:pt idx="50">
                  <c:v>4.718577155204847E-9</c:v>
                </c:pt>
                <c:pt idx="51">
                  <c:v>6.0254738416882839E-9</c:v>
                </c:pt>
                <c:pt idx="52">
                  <c:v>7.6827002297437592E-9</c:v>
                </c:pt>
                <c:pt idx="53">
                  <c:v>9.7809065174873807E-9</c:v>
                </c:pt>
                <c:pt idx="54">
                  <c:v>1.2433312979839359E-8</c:v>
                </c:pt>
                <c:pt idx="55">
                  <c:v>1.5781096009084073E-8</c:v>
                </c:pt>
                <c:pt idx="56">
                  <c:v>2.0000000000000037E-8</c:v>
                </c:pt>
                <c:pt idx="57">
                  <c:v>2.5308439466707463E-8</c:v>
                </c:pt>
                <c:pt idx="58">
                  <c:v>3.1977409345205694E-8</c:v>
                </c:pt>
                <c:pt idx="59">
                  <c:v>4.0342585070720193E-8</c:v>
                </c:pt>
                <c:pt idx="60">
                  <c:v>5.0819069444074247E-8</c:v>
                </c:pt>
                <c:pt idx="61">
                  <c:v>6.3919332496755209E-8</c:v>
                </c:pt>
                <c:pt idx="62">
                  <c:v>8.0274995801068841E-8</c:v>
                </c:pt>
                <c:pt idx="63">
                  <c:v>1.006632365454234E-7</c:v>
                </c:pt>
                <c:pt idx="64">
                  <c:v>1.2603873216231861E-7</c:v>
                </c:pt>
                <c:pt idx="65">
                  <c:v>1.5757223671514839E-7</c:v>
                </c:pt>
                <c:pt idx="66">
                  <c:v>1.9669707941734277E-7</c:v>
                </c:pt>
                <c:pt idx="67">
                  <c:v>2.4516510785462321E-7</c:v>
                </c:pt>
                <c:pt idx="68">
                  <c:v>3.0511386851529542E-7</c:v>
                </c:pt>
                <c:pt idx="69">
                  <c:v>3.7914713048127599E-7</c:v>
                </c:pt>
                <c:pt idx="70">
                  <c:v>4.7043122058289471E-7</c:v>
                </c:pt>
                <c:pt idx="71">
                  <c:v>5.8281005661593918E-7</c:v>
                </c:pt>
                <c:pt idx="72">
                  <c:v>7.2094224669357227E-7</c:v>
                </c:pt>
                <c:pt idx="73">
                  <c:v>8.9046417551704294E-7</c:v>
                </c:pt>
                <c:pt idx="74">
                  <c:v>1.0981836311072864E-6</c:v>
                </c:pt>
                <c:pt idx="75">
                  <c:v>1.3523092479236692E-6</c:v>
                </c:pt>
                <c:pt idx="76">
                  <c:v>1.6627218646616201E-6</c:v>
                </c:pt>
                <c:pt idx="77">
                  <c:v>2.0412948284921131E-6</c:v>
                </c:pt>
                <c:pt idx="78">
                  <c:v>2.5022713339517608E-6</c:v>
                </c:pt>
                <c:pt idx="79">
                  <c:v>3.0627080766808048E-6</c:v>
                </c:pt>
                <c:pt idx="80">
                  <c:v>3.7429958429354784E-6</c:v>
                </c:pt>
                <c:pt idx="81">
                  <c:v>4.5674691589994727E-6</c:v>
                </c:pt>
                <c:pt idx="82">
                  <c:v>5.5651188044142553E-6</c:v>
                </c:pt>
                <c:pt idx="83">
                  <c:v>6.7704228636967499E-6</c:v>
                </c:pt>
                <c:pt idx="84">
                  <c:v>8.2243140672877774E-6</c:v>
                </c:pt>
                <c:pt idx="85">
                  <c:v>9.9753034680054146E-6</c:v>
                </c:pt>
                <c:pt idx="86">
                  <c:v>1.2080783027833192E-5</c:v>
                </c:pt>
                <c:pt idx="87">
                  <c:v>1.4608532464096331E-5</c:v>
                </c:pt>
                <c:pt idx="88">
                  <c:v>1.7638458735247349E-5</c:v>
                </c:pt>
                <c:pt idx="89">
                  <c:v>2.1264599844009548E-5</c:v>
                </c:pt>
                <c:pt idx="90">
                  <c:v>2.5597428206494486E-5</c:v>
                </c:pt>
                <c:pt idx="91">
                  <c:v>3.0766492684019792E-5</c:v>
                </c:pt>
                <c:pt idx="92">
                  <c:v>3.6923442499818897E-5</c:v>
                </c:pt>
                <c:pt idx="93">
                  <c:v>4.424548066117689E-5</c:v>
                </c:pt>
                <c:pt idx="94">
                  <c:v>5.2939299168823974E-5</c:v>
                </c:pt>
                <c:pt idx="95">
                  <c:v>6.3245553203367726E-5</c:v>
                </c:pt>
                <c:pt idx="96">
                  <c:v>7.5443936609460456E-5</c:v>
                </c:pt>
                <c:pt idx="97">
                  <c:v>8.9858926320183827E-5</c:v>
                </c:pt>
                <c:pt idx="98">
                  <c:v>1.0686626883515255E-4</c:v>
                </c:pt>
                <c:pt idx="99">
                  <c:v>1.2690028743384934E-4</c:v>
                </c:pt>
                <c:pt idx="100">
                  <c:v>1.5046209440667787E-4</c:v>
                </c:pt>
                <c:pt idx="101">
                  <c:v>1.7812879814326494E-4</c:v>
                </c:pt>
                <c:pt idx="102">
                  <c:v>2.1056380033982247E-4</c:v>
                </c:pt>
                <c:pt idx="103">
                  <c:v>2.4852828376909365E-4</c:v>
                </c:pt>
                <c:pt idx="104">
                  <c:v>2.9289399587594412E-4</c:v>
                </c:pt>
                <c:pt idx="105">
                  <c:v>3.4465743778076553E-4</c:v>
                </c:pt>
                <c:pt idx="106">
                  <c:v>4.0495557193619662E-4</c:v>
                </c:pt>
                <c:pt idx="107">
                  <c:v>4.7508316451735016E-4</c:v>
                </c:pt>
                <c:pt idx="108">
                  <c:v>5.5651188044142581E-4</c:v>
                </c:pt>
                <c:pt idx="109">
                  <c:v>6.509112495016728E-4</c:v>
                </c:pt>
                <c:pt idx="110">
                  <c:v>7.6017162123908309E-4</c:v>
                </c:pt>
                <c:pt idx="111">
                  <c:v>8.8642922362336277E-4</c:v>
                </c:pt>
                <c:pt idx="112">
                  <c:v>1.0320934361195177E-3</c:v>
                </c:pt>
                <c:pt idx="113">
                  <c:v>1.1998763810128295E-3</c:v>
                </c:pt>
                <c:pt idx="114">
                  <c:v>1.392824927679693E-3</c:v>
                </c:pt>
                <c:pt idx="115">
                  <c:v>1.6143551925456912E-3</c:v>
                </c:pt>
                <c:pt idx="116">
                  <c:v>1.8682896024853248E-3</c:v>
                </c:pt>
                <c:pt idx="117">
                  <c:v>2.1588965711135987E-3</c:v>
                </c:pt>
                <c:pt idx="118">
                  <c:v>2.4909328155306621E-3</c:v>
                </c:pt>
                <c:pt idx="119">
                  <c:v>2.8696883153552402E-3</c:v>
                </c:pt>
                <c:pt idx="120">
                  <c:v>3.3010338860909806E-3</c:v>
                </c:pt>
                <c:pt idx="121">
                  <c:v>3.7914713048127564E-3</c:v>
                </c:pt>
                <c:pt idx="122">
                  <c:v>4.3481858876762485E-3</c:v>
                </c:pt>
                <c:pt idx="123">
                  <c:v>4.979101375729632E-3</c:v>
                </c:pt>
                <c:pt idx="124">
                  <c:v>5.6929369378833569E-3</c:v>
                </c:pt>
                <c:pt idx="125">
                  <c:v>6.4992660476807691E-3</c:v>
                </c:pt>
                <c:pt idx="126">
                  <c:v>7.4085769337926023E-3</c:v>
                </c:pt>
                <c:pt idx="127">
                  <c:v>8.4323342431006382E-3</c:v>
                </c:pt>
                <c:pt idx="128">
                  <c:v>9.5830414901040464E-3</c:v>
                </c:pt>
                <c:pt idx="129">
                  <c:v>1.0874303797542536E-2</c:v>
                </c:pt>
                <c:pt idx="130">
                  <c:v>1.2320890361062712E-2</c:v>
                </c:pt>
                <c:pt idx="131">
                  <c:v>1.3938795996055216E-2</c:v>
                </c:pt>
                <c:pt idx="132">
                  <c:v>1.5745301048183453E-2</c:v>
                </c:pt>
                <c:pt idx="133">
                  <c:v>1.7759028871461198E-2</c:v>
                </c:pt>
                <c:pt idx="134">
                  <c:v>2.0000000000000007E-2</c:v>
                </c:pt>
                <c:pt idx="135">
                  <c:v>2.2489682062853664E-2</c:v>
                </c:pt>
                <c:pt idx="136">
                  <c:v>2.5251034416979273E-2</c:v>
                </c:pt>
                <c:pt idx="137">
                  <c:v>2.8308546402584903E-2</c:v>
                </c:pt>
                <c:pt idx="138">
                  <c:v>3.1688268059523371E-2</c:v>
                </c:pt>
                <c:pt idx="139">
                  <c:v>3.5417832084515641E-2</c:v>
                </c:pt>
                <c:pt idx="140">
                  <c:v>3.9526465758521409E-2</c:v>
                </c:pt>
                <c:pt idx="141">
                  <c:v>4.4044991533271315E-2</c:v>
                </c:pt>
                <c:pt idx="142">
                  <c:v>4.9005814937638149E-2</c:v>
                </c:pt>
                <c:pt idx="143">
                  <c:v>5.4442898449972008E-2</c:v>
                </c:pt>
                <c:pt idx="144">
                  <c:v>6.0391719983580304E-2</c:v>
                </c:pt>
                <c:pt idx="145">
                  <c:v>6.6889214650974527E-2</c:v>
                </c:pt>
                <c:pt idx="146">
                  <c:v>7.3973698510038419E-2</c:v>
                </c:pt>
                <c:pt idx="147">
                  <c:v>8.168477305349045E-2</c:v>
                </c:pt>
                <c:pt idx="148">
                  <c:v>9.006320928335837E-2</c:v>
                </c:pt>
                <c:pt idx="149">
                  <c:v>9.915081031589941E-2</c:v>
                </c:pt>
                <c:pt idx="150">
                  <c:v>0.10899025159049876</c:v>
                </c:pt>
                <c:pt idx="151">
                  <c:v>0.11962489790928225</c:v>
                </c:pt>
                <c:pt idx="152">
                  <c:v>0.13109859671290197</c:v>
                </c:pt>
                <c:pt idx="153">
                  <c:v>0.14345544720222486</c:v>
                </c:pt>
                <c:pt idx="154">
                  <c:v>0.15673954514512956</c:v>
                </c:pt>
                <c:pt idx="155">
                  <c:v>0.17099470346148787</c:v>
                </c:pt>
                <c:pt idx="156">
                  <c:v>0.18626414895643406</c:v>
                </c:pt>
                <c:pt idx="157">
                  <c:v>0.20259019587044297</c:v>
                </c:pt>
                <c:pt idx="158">
                  <c:v>0.22001389723232881</c:v>
                </c:pt>
                <c:pt idx="159">
                  <c:v>0.23857467533525567</c:v>
                </c:pt>
                <c:pt idx="160">
                  <c:v>0.25830993300297689</c:v>
                </c:pt>
                <c:pt idx="161">
                  <c:v>0.27925464767002078</c:v>
                </c:pt>
                <c:pt idx="162">
                  <c:v>0.30144095066117166</c:v>
                </c:pt>
                <c:pt idx="163">
                  <c:v>0.32489769441768268</c:v>
                </c:pt>
                <c:pt idx="164">
                  <c:v>0.34965001077510643</c:v>
                </c:pt>
                <c:pt idx="165">
                  <c:v>0.37571886374501068</c:v>
                </c:pt>
                <c:pt idx="166">
                  <c:v>0.40312060058443921</c:v>
                </c:pt>
                <c:pt idx="167">
                  <c:v>0.43186650524687048</c:v>
                </c:pt>
                <c:pt idx="168">
                  <c:v>0.46196235859056317</c:v>
                </c:pt>
                <c:pt idx="169">
                  <c:v>0.49340800996850631</c:v>
                </c:pt>
                <c:pt idx="170">
                  <c:v>0.52619696503271052</c:v>
                </c:pt>
                <c:pt idx="171">
                  <c:v>0.56031599474849736</c:v>
                </c:pt>
                <c:pt idx="172">
                  <c:v>0.59574477072624676</c:v>
                </c:pt>
                <c:pt idx="173">
                  <c:v>0.63245553203367599</c:v>
                </c:pt>
                <c:pt idx="174">
                  <c:v>0.67041278864658016</c:v>
                </c:pt>
                <c:pt idx="175">
                  <c:v>0.70957306662616271</c:v>
                </c:pt>
                <c:pt idx="176">
                  <c:v>0.74988469997344898</c:v>
                </c:pt>
                <c:pt idx="177">
                  <c:v>0.79128767390353671</c:v>
                </c:pt>
                <c:pt idx="178">
                  <c:v>0.83371352400320797</c:v>
                </c:pt>
                <c:pt idx="179">
                  <c:v>0.8770852953844166</c:v>
                </c:pt>
                <c:pt idx="180">
                  <c:v>0.92131756552413036</c:v>
                </c:pt>
                <c:pt idx="181">
                  <c:v>0.96631653398987938</c:v>
                </c:pt>
                <c:pt idx="182">
                  <c:v>1.0119801816932374</c:v>
                </c:pt>
                <c:pt idx="183">
                  <c:v>1.0581985016946327</c:v>
                </c:pt>
                <c:pt idx="184">
                  <c:v>1.1048538029078119</c:v>
                </c:pt>
                <c:pt idx="185">
                  <c:v>1.1518210873275889</c:v>
                </c:pt>
                <c:pt idx="186">
                  <c:v>1.1989685006378821</c:v>
                </c:pt>
                <c:pt idx="187">
                  <c:v>1.2461578552572183</c:v>
                </c:pt>
                <c:pt idx="188">
                  <c:v>1.2932452240554695</c:v>
                </c:pt>
                <c:pt idx="189">
                  <c:v>1.340081602138995</c:v>
                </c:pt>
                <c:pt idx="190">
                  <c:v>1.3865136332626646</c:v>
                </c:pt>
                <c:pt idx="191">
                  <c:v>1.4323843965979652</c:v>
                </c:pt>
                <c:pt idx="192">
                  <c:v>1.4775342487783922</c:v>
                </c:pt>
                <c:pt idx="193">
                  <c:v>1.5218017153685817</c:v>
                </c:pt>
                <c:pt idx="194">
                  <c:v>1.5650244251740331</c:v>
                </c:pt>
                <c:pt idx="195">
                  <c:v>1.607040080135413</c:v>
                </c:pt>
                <c:pt idx="196">
                  <c:v>1.6476874529464498</c:v>
                </c:pt>
                <c:pt idx="197">
                  <c:v>1.6868074040077607</c:v>
                </c:pt>
                <c:pt idx="198">
                  <c:v>1.7242439088901236</c:v>
                </c:pt>
                <c:pt idx="199">
                  <c:v>1.7598450871382141</c:v>
                </c:pt>
                <c:pt idx="200">
                  <c:v>1.7934642230068767</c:v>
                </c:pt>
                <c:pt idx="201">
                  <c:v>1.8249607685924143</c:v>
                </c:pt>
                <c:pt idx="202">
                  <c:v>1.8542013198054637</c:v>
                </c:pt>
                <c:pt idx="203">
                  <c:v>1.881060555732416</c:v>
                </c:pt>
                <c:pt idx="204">
                  <c:v>1.9054221321499716</c:v>
                </c:pt>
                <c:pt idx="205">
                  <c:v>1.9271795202914561</c:v>
                </c:pt>
                <c:pt idx="206">
                  <c:v>1.946236782411346</c:v>
                </c:pt>
                <c:pt idx="207">
                  <c:v>1.9625092762516358</c:v>
                </c:pt>
                <c:pt idx="208">
                  <c:v>1.9759242811741351</c:v>
                </c:pt>
                <c:pt idx="209">
                  <c:v>1.9864215394787013</c:v>
                </c:pt>
                <c:pt idx="210">
                  <c:v>1.9939537072695044</c:v>
                </c:pt>
                <c:pt idx="211">
                  <c:v>1.9984867101489581</c:v>
                </c:pt>
                <c:pt idx="212">
                  <c:v>2</c:v>
                </c:pt>
                <c:pt idx="213">
                  <c:v>1.9984867101489581</c:v>
                </c:pt>
                <c:pt idx="214">
                  <c:v>1.9939537072695044</c:v>
                </c:pt>
                <c:pt idx="215">
                  <c:v>1.9864215394787013</c:v>
                </c:pt>
                <c:pt idx="216">
                  <c:v>1.9759242811741351</c:v>
                </c:pt>
                <c:pt idx="217">
                  <c:v>1.9625092762516358</c:v>
                </c:pt>
                <c:pt idx="218">
                  <c:v>1.946236782411346</c:v>
                </c:pt>
                <c:pt idx="219">
                  <c:v>1.9271795202914561</c:v>
                </c:pt>
                <c:pt idx="220">
                  <c:v>1.9054221321499716</c:v>
                </c:pt>
                <c:pt idx="221">
                  <c:v>1.881060555732416</c:v>
                </c:pt>
                <c:pt idx="222">
                  <c:v>1.8542013198054637</c:v>
                </c:pt>
                <c:pt idx="223">
                  <c:v>1.8249607685924143</c:v>
                </c:pt>
                <c:pt idx="224">
                  <c:v>1.7934642230068767</c:v>
                </c:pt>
                <c:pt idx="225">
                  <c:v>1.7598450871382141</c:v>
                </c:pt>
                <c:pt idx="226">
                  <c:v>1.7242439088901236</c:v>
                </c:pt>
                <c:pt idx="227">
                  <c:v>1.6868074040077607</c:v>
                </c:pt>
                <c:pt idx="228">
                  <c:v>1.6476874529464498</c:v>
                </c:pt>
                <c:pt idx="229">
                  <c:v>1.607040080135413</c:v>
                </c:pt>
                <c:pt idx="230">
                  <c:v>1.5650244251740331</c:v>
                </c:pt>
                <c:pt idx="231">
                  <c:v>1.5218017153685817</c:v>
                </c:pt>
                <c:pt idx="232">
                  <c:v>1.4775342487783922</c:v>
                </c:pt>
                <c:pt idx="233">
                  <c:v>1.4323843965979652</c:v>
                </c:pt>
                <c:pt idx="234">
                  <c:v>1.3865136332626646</c:v>
                </c:pt>
                <c:pt idx="235">
                  <c:v>1.340081602138995</c:v>
                </c:pt>
                <c:pt idx="236">
                  <c:v>1.2932452240554695</c:v>
                </c:pt>
                <c:pt idx="237">
                  <c:v>1.2461578552572183</c:v>
                </c:pt>
                <c:pt idx="238">
                  <c:v>1.1989685006378821</c:v>
                </c:pt>
                <c:pt idx="239">
                  <c:v>1.1518210873275889</c:v>
                </c:pt>
                <c:pt idx="240">
                  <c:v>1.1048538029078119</c:v>
                </c:pt>
                <c:pt idx="241">
                  <c:v>1.0581985016946327</c:v>
                </c:pt>
                <c:pt idx="242">
                  <c:v>1.0119801816932374</c:v>
                </c:pt>
                <c:pt idx="243">
                  <c:v>0.96631653398987938</c:v>
                </c:pt>
                <c:pt idx="244">
                  <c:v>0.92131756552413036</c:v>
                </c:pt>
                <c:pt idx="245">
                  <c:v>0.8770852953844166</c:v>
                </c:pt>
                <c:pt idx="246">
                  <c:v>0.83371352400320797</c:v>
                </c:pt>
                <c:pt idx="247">
                  <c:v>0.79128767390353671</c:v>
                </c:pt>
                <c:pt idx="248">
                  <c:v>0.74988469997344898</c:v>
                </c:pt>
                <c:pt idx="249">
                  <c:v>0.70957306662616271</c:v>
                </c:pt>
                <c:pt idx="250">
                  <c:v>0.67041278864658016</c:v>
                </c:pt>
                <c:pt idx="251">
                  <c:v>0.63245553203367599</c:v>
                </c:pt>
                <c:pt idx="252">
                  <c:v>0.59574477072624676</c:v>
                </c:pt>
                <c:pt idx="253">
                  <c:v>0.56031599474849736</c:v>
                </c:pt>
                <c:pt idx="254">
                  <c:v>0.52619696503271052</c:v>
                </c:pt>
                <c:pt idx="255">
                  <c:v>0.49340800996850631</c:v>
                </c:pt>
                <c:pt idx="256">
                  <c:v>0.46196235859056317</c:v>
                </c:pt>
                <c:pt idx="257">
                  <c:v>0.43186650524687048</c:v>
                </c:pt>
                <c:pt idx="258">
                  <c:v>0.40312060058443921</c:v>
                </c:pt>
                <c:pt idx="259">
                  <c:v>0.37571886374501068</c:v>
                </c:pt>
                <c:pt idx="260">
                  <c:v>0.34965001077510643</c:v>
                </c:pt>
                <c:pt idx="261">
                  <c:v>0.32489769441768268</c:v>
                </c:pt>
                <c:pt idx="262">
                  <c:v>0.30144095066117166</c:v>
                </c:pt>
                <c:pt idx="263">
                  <c:v>0.27925464767002078</c:v>
                </c:pt>
                <c:pt idx="264">
                  <c:v>0.25830993300297689</c:v>
                </c:pt>
                <c:pt idx="265">
                  <c:v>0.23857467533525567</c:v>
                </c:pt>
                <c:pt idx="266">
                  <c:v>0.22001389723232881</c:v>
                </c:pt>
                <c:pt idx="267">
                  <c:v>0.20259019587044297</c:v>
                </c:pt>
                <c:pt idx="268">
                  <c:v>0.18626414895643406</c:v>
                </c:pt>
                <c:pt idx="269">
                  <c:v>0.17099470346148787</c:v>
                </c:pt>
                <c:pt idx="270">
                  <c:v>0.15673954514512956</c:v>
                </c:pt>
                <c:pt idx="271">
                  <c:v>0.14345544720222486</c:v>
                </c:pt>
                <c:pt idx="272">
                  <c:v>0.13109859671290197</c:v>
                </c:pt>
                <c:pt idx="273">
                  <c:v>0.11962489790928225</c:v>
                </c:pt>
                <c:pt idx="274">
                  <c:v>0.10899025159049876</c:v>
                </c:pt>
                <c:pt idx="275">
                  <c:v>9.915081031589941E-2</c:v>
                </c:pt>
                <c:pt idx="276">
                  <c:v>9.006320928335837E-2</c:v>
                </c:pt>
                <c:pt idx="277">
                  <c:v>8.168477305349045E-2</c:v>
                </c:pt>
                <c:pt idx="278">
                  <c:v>7.3973698510038419E-2</c:v>
                </c:pt>
                <c:pt idx="279">
                  <c:v>6.6889214650974527E-2</c:v>
                </c:pt>
                <c:pt idx="280">
                  <c:v>6.0391719983580304E-2</c:v>
                </c:pt>
                <c:pt idx="281">
                  <c:v>5.4442898449972008E-2</c:v>
                </c:pt>
                <c:pt idx="282">
                  <c:v>4.9005814937638149E-2</c:v>
                </c:pt>
                <c:pt idx="283">
                  <c:v>4.4044991533271315E-2</c:v>
                </c:pt>
                <c:pt idx="284">
                  <c:v>3.9526465758521409E-2</c:v>
                </c:pt>
                <c:pt idx="285">
                  <c:v>3.5417832084515641E-2</c:v>
                </c:pt>
                <c:pt idx="286">
                  <c:v>3.1688268059523371E-2</c:v>
                </c:pt>
                <c:pt idx="287">
                  <c:v>2.8308546402584903E-2</c:v>
                </c:pt>
                <c:pt idx="288">
                  <c:v>2.5251034416979273E-2</c:v>
                </c:pt>
                <c:pt idx="289">
                  <c:v>2.2489682062853664E-2</c:v>
                </c:pt>
                <c:pt idx="290">
                  <c:v>2.0000000000000007E-2</c:v>
                </c:pt>
                <c:pt idx="291">
                  <c:v>1.7759028871461198E-2</c:v>
                </c:pt>
                <c:pt idx="292">
                  <c:v>1.5745301048183453E-2</c:v>
                </c:pt>
                <c:pt idx="293">
                  <c:v>1.3938795996055216E-2</c:v>
                </c:pt>
                <c:pt idx="294">
                  <c:v>1.2320890361062712E-2</c:v>
                </c:pt>
                <c:pt idx="295">
                  <c:v>1.0874303797542536E-2</c:v>
                </c:pt>
                <c:pt idx="296">
                  <c:v>9.5830414901040464E-3</c:v>
                </c:pt>
                <c:pt idx="297">
                  <c:v>8.4323342431006382E-3</c:v>
                </c:pt>
                <c:pt idx="298">
                  <c:v>7.4085769337926023E-3</c:v>
                </c:pt>
                <c:pt idx="299">
                  <c:v>6.4992660476807691E-3</c:v>
                </c:pt>
                <c:pt idx="300">
                  <c:v>5.6929369378833569E-3</c:v>
                </c:pt>
                <c:pt idx="301">
                  <c:v>4.979101375729632E-3</c:v>
                </c:pt>
                <c:pt idx="302">
                  <c:v>4.3481858876762485E-3</c:v>
                </c:pt>
                <c:pt idx="303">
                  <c:v>3.7914713048127564E-3</c:v>
                </c:pt>
                <c:pt idx="304">
                  <c:v>3.3010338860909806E-3</c:v>
                </c:pt>
                <c:pt idx="305">
                  <c:v>2.8696883153552402E-3</c:v>
                </c:pt>
                <c:pt idx="306">
                  <c:v>2.4909328155306621E-3</c:v>
                </c:pt>
                <c:pt idx="307">
                  <c:v>2.1588965711135987E-3</c:v>
                </c:pt>
                <c:pt idx="308">
                  <c:v>1.8682896024853248E-3</c:v>
                </c:pt>
                <c:pt idx="309">
                  <c:v>1.6143551925456912E-3</c:v>
                </c:pt>
                <c:pt idx="310">
                  <c:v>1.392824927679693E-3</c:v>
                </c:pt>
                <c:pt idx="311">
                  <c:v>1.1998763810128295E-3</c:v>
                </c:pt>
                <c:pt idx="312">
                  <c:v>1.0320934361195177E-3</c:v>
                </c:pt>
                <c:pt idx="313">
                  <c:v>8.8642922362336277E-4</c:v>
                </c:pt>
                <c:pt idx="314">
                  <c:v>7.6017162123908309E-4</c:v>
                </c:pt>
                <c:pt idx="315">
                  <c:v>6.509112495016728E-4</c:v>
                </c:pt>
                <c:pt idx="316">
                  <c:v>5.5651188044142581E-4</c:v>
                </c:pt>
                <c:pt idx="317">
                  <c:v>4.7508316451735016E-4</c:v>
                </c:pt>
                <c:pt idx="318">
                  <c:v>4.0495557193619662E-4</c:v>
                </c:pt>
                <c:pt idx="319">
                  <c:v>3.4465743778076553E-4</c:v>
                </c:pt>
                <c:pt idx="320">
                  <c:v>2.9289399587594412E-4</c:v>
                </c:pt>
                <c:pt idx="321">
                  <c:v>2.4852828376909365E-4</c:v>
                </c:pt>
                <c:pt idx="322">
                  <c:v>2.1056380033982247E-4</c:v>
                </c:pt>
                <c:pt idx="323">
                  <c:v>1.7812879814326494E-4</c:v>
                </c:pt>
                <c:pt idx="324">
                  <c:v>1.5046209440667787E-4</c:v>
                </c:pt>
                <c:pt idx="325">
                  <c:v>1.2690028743384934E-4</c:v>
                </c:pt>
                <c:pt idx="326">
                  <c:v>1.0686626883515255E-4</c:v>
                </c:pt>
                <c:pt idx="327">
                  <c:v>8.9858926320183827E-5</c:v>
                </c:pt>
                <c:pt idx="328">
                  <c:v>7.5443936609460456E-5</c:v>
                </c:pt>
                <c:pt idx="329">
                  <c:v>6.3245553203367726E-5</c:v>
                </c:pt>
                <c:pt idx="330">
                  <c:v>5.2939299168823974E-5</c:v>
                </c:pt>
                <c:pt idx="331">
                  <c:v>4.424548066117689E-5</c:v>
                </c:pt>
                <c:pt idx="332">
                  <c:v>3.6923442499818897E-5</c:v>
                </c:pt>
                <c:pt idx="333">
                  <c:v>3.0766492684019792E-5</c:v>
                </c:pt>
                <c:pt idx="334">
                  <c:v>2.5597428206494486E-5</c:v>
                </c:pt>
                <c:pt idx="335">
                  <c:v>2.1264599844009548E-5</c:v>
                </c:pt>
                <c:pt idx="336">
                  <c:v>1.7638458735247349E-5</c:v>
                </c:pt>
                <c:pt idx="337">
                  <c:v>1.4608532464096331E-5</c:v>
                </c:pt>
                <c:pt idx="338">
                  <c:v>1.2080783027833192E-5</c:v>
                </c:pt>
                <c:pt idx="339">
                  <c:v>9.9753034680054146E-6</c:v>
                </c:pt>
                <c:pt idx="340">
                  <c:v>8.2243140672877774E-6</c:v>
                </c:pt>
                <c:pt idx="341">
                  <c:v>6.7704228636967499E-6</c:v>
                </c:pt>
                <c:pt idx="342">
                  <c:v>5.5651188044142553E-6</c:v>
                </c:pt>
                <c:pt idx="343">
                  <c:v>4.5674691589994727E-6</c:v>
                </c:pt>
                <c:pt idx="344">
                  <c:v>3.7429958429354784E-6</c:v>
                </c:pt>
                <c:pt idx="345">
                  <c:v>3.0627080766808048E-6</c:v>
                </c:pt>
                <c:pt idx="346">
                  <c:v>2.5022713339517608E-6</c:v>
                </c:pt>
                <c:pt idx="347">
                  <c:v>2.0412948284921131E-6</c:v>
                </c:pt>
                <c:pt idx="348">
                  <c:v>1.6627218646616201E-6</c:v>
                </c:pt>
                <c:pt idx="349">
                  <c:v>1.3523092479236692E-6</c:v>
                </c:pt>
                <c:pt idx="350">
                  <c:v>1.0981836311072864E-6</c:v>
                </c:pt>
                <c:pt idx="351">
                  <c:v>8.9046417551704294E-7</c:v>
                </c:pt>
                <c:pt idx="352">
                  <c:v>7.2094224669357227E-7</c:v>
                </c:pt>
                <c:pt idx="353">
                  <c:v>5.8281005661593918E-7</c:v>
                </c:pt>
                <c:pt idx="354">
                  <c:v>4.7043122058289471E-7</c:v>
                </c:pt>
                <c:pt idx="355">
                  <c:v>3.7914713048127599E-7</c:v>
                </c:pt>
                <c:pt idx="356">
                  <c:v>3.0511386851529542E-7</c:v>
                </c:pt>
                <c:pt idx="357">
                  <c:v>2.4516510785462321E-7</c:v>
                </c:pt>
                <c:pt idx="358">
                  <c:v>1.9669707941734277E-7</c:v>
                </c:pt>
                <c:pt idx="359">
                  <c:v>1.5757223671514839E-7</c:v>
                </c:pt>
                <c:pt idx="360">
                  <c:v>1.2603873216231861E-7</c:v>
                </c:pt>
                <c:pt idx="361">
                  <c:v>1.006632365454234E-7</c:v>
                </c:pt>
                <c:pt idx="362">
                  <c:v>8.0274995801068841E-8</c:v>
                </c:pt>
                <c:pt idx="363">
                  <c:v>6.3919332496755209E-8</c:v>
                </c:pt>
                <c:pt idx="364">
                  <c:v>5.0819069444074247E-8</c:v>
                </c:pt>
                <c:pt idx="365">
                  <c:v>4.0342585070720193E-8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B-42CC-80DE-51505A822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RBF_summer!$AT$4</c:f>
              <c:strCache>
                <c:ptCount val="1"/>
                <c:pt idx="0">
                  <c:v>RBF-noseason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RBF_summer!$AT$5:$AT$370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E-41C9-A7C4-87B526A1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RBF_winter!$S$4</c:f>
              <c:strCache>
                <c:ptCount val="1"/>
                <c:pt idx="0">
                  <c:v>RBF-both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RBF_winter!$S$5:$S$370</c:f>
              <c:numCache>
                <c:formatCode>General</c:formatCode>
                <c:ptCount val="366"/>
                <c:pt idx="0">
                  <c:v>1.7034959554498033</c:v>
                </c:pt>
                <c:pt idx="1">
                  <c:v>1.7415706887905635</c:v>
                </c:pt>
                <c:pt idx="2">
                  <c:v>1.7775834397696402</c:v>
                </c:pt>
                <c:pt idx="3">
                  <c:v>1.8113725141062096</c:v>
                </c:pt>
                <c:pt idx="4">
                  <c:v>1.8427840308895469</c:v>
                </c:pt>
                <c:pt idx="5">
                  <c:v>1.8716730871670602</c:v>
                </c:pt>
                <c:pt idx="6">
                  <c:v>1.8979048696270373</c:v>
                </c:pt>
                <c:pt idx="7">
                  <c:v>1.9213557014630074</c:v>
                </c:pt>
                <c:pt idx="8">
                  <c:v>1.9419140130576489</c:v>
                </c:pt>
                <c:pt idx="9">
                  <c:v>1.9594812258334904</c:v>
                </c:pt>
                <c:pt idx="10">
                  <c:v>1.9739725394770733</c:v>
                </c:pt>
                <c:pt idx="11">
                  <c:v>1.9853176137420616</c:v>
                </c:pt>
                <c:pt idx="12">
                  <c:v>1.9934611371618203</c:v>
                </c:pt>
                <c:pt idx="13">
                  <c:v>1.998363276237866</c:v>
                </c:pt>
                <c:pt idx="14">
                  <c:v>2</c:v>
                </c:pt>
                <c:pt idx="15">
                  <c:v>1.998363276237866</c:v>
                </c:pt>
                <c:pt idx="16">
                  <c:v>1.9934611371618203</c:v>
                </c:pt>
                <c:pt idx="17">
                  <c:v>1.9853176137420616</c:v>
                </c:pt>
                <c:pt idx="18">
                  <c:v>1.9739725394770733</c:v>
                </c:pt>
                <c:pt idx="19">
                  <c:v>1.9594812258334904</c:v>
                </c:pt>
                <c:pt idx="20">
                  <c:v>1.9419140130576489</c:v>
                </c:pt>
                <c:pt idx="21">
                  <c:v>1.9213557014630074</c:v>
                </c:pt>
                <c:pt idx="22">
                  <c:v>1.8979048696270373</c:v>
                </c:pt>
                <c:pt idx="23">
                  <c:v>1.8716730871670602</c:v>
                </c:pt>
                <c:pt idx="24">
                  <c:v>1.8427840308895469</c:v>
                </c:pt>
                <c:pt idx="25">
                  <c:v>1.8113725141062096</c:v>
                </c:pt>
                <c:pt idx="26">
                  <c:v>1.7775834397696402</c:v>
                </c:pt>
                <c:pt idx="27">
                  <c:v>1.7415706887905635</c:v>
                </c:pt>
                <c:pt idx="28">
                  <c:v>1.7034959554498033</c:v>
                </c:pt>
                <c:pt idx="29">
                  <c:v>1.6635275422053419</c:v>
                </c:pt>
                <c:pt idx="30">
                  <c:v>1.6218391264156846</c:v>
                </c:pt>
                <c:pt idx="31">
                  <c:v>1.5786085115551076</c:v>
                </c:pt>
                <c:pt idx="32">
                  <c:v>1.5340163753870197</c:v>
                </c:pt>
                <c:pt idx="33">
                  <c:v>1.4882450272938652</c:v>
                </c:pt>
                <c:pt idx="34">
                  <c:v>1.4414771865434906</c:v>
                </c:pt>
                <c:pt idx="35">
                  <c:v>1.3938947927126408</c:v>
                </c:pt>
                <c:pt idx="36">
                  <c:v>1.3456778588002181</c:v>
                </c:pt>
                <c:pt idx="37">
                  <c:v>1.2970033767598093</c:v>
                </c:pt>
                <c:pt idx="38">
                  <c:v>1.2480442842779536</c:v>
                </c:pt>
                <c:pt idx="39">
                  <c:v>1.1989685006378821</c:v>
                </c:pt>
                <c:pt idx="40">
                  <c:v>1.1499380384551934</c:v>
                </c:pt>
                <c:pt idx="41">
                  <c:v>1.1011081969695891</c:v>
                </c:pt>
                <c:pt idx="42">
                  <c:v>1.0526268414431861</c:v>
                </c:pt>
                <c:pt idx="43">
                  <c:v>1.0046337720685197</c:v>
                </c:pt>
                <c:pt idx="44">
                  <c:v>0.95726018464527673</c:v>
                </c:pt>
                <c:pt idx="45">
                  <c:v>0.91062822416035627</c:v>
                </c:pt>
                <c:pt idx="46">
                  <c:v>0.86485063131636675</c:v>
                </c:pt>
                <c:pt idx="47">
                  <c:v>0.82003048101322662</c:v>
                </c:pt>
                <c:pt idx="48">
                  <c:v>0.77626101080880638</c:v>
                </c:pt>
                <c:pt idx="49">
                  <c:v>0.73362553647860596</c:v>
                </c:pt>
                <c:pt idx="50">
                  <c:v>0.6921974509707054</c:v>
                </c:pt>
                <c:pt idx="51">
                  <c:v>0.65204030231824406</c:v>
                </c:pt>
                <c:pt idx="52">
                  <c:v>0.61320794543328649</c:v>
                </c:pt>
                <c:pt idx="53">
                  <c:v>0.57574476216705017</c:v>
                </c:pt>
                <c:pt idx="54">
                  <c:v>0.53968594358428557</c:v>
                </c:pt>
                <c:pt idx="55">
                  <c:v>0.50505782806453381</c:v>
                </c:pt>
                <c:pt idx="56">
                  <c:v>0.47187828860880976</c:v>
                </c:pt>
                <c:pt idx="57">
                  <c:v>0.4401571625942538</c:v>
                </c:pt>
                <c:pt idx="58">
                  <c:v>0.40989671717730575</c:v>
                </c:pt>
                <c:pt idx="59">
                  <c:v>0.38109214359264953</c:v>
                </c:pt>
                <c:pt idx="60">
                  <c:v>0.35373207372411986</c:v>
                </c:pt>
                <c:pt idx="61">
                  <c:v>0.32779911252767802</c:v>
                </c:pt>
                <c:pt idx="62">
                  <c:v>0.30327038015745783</c:v>
                </c:pt>
                <c:pt idx="63">
                  <c:v>0.28011805797526601</c:v>
                </c:pt>
                <c:pt idx="64">
                  <c:v>0.25830993300297678</c:v>
                </c:pt>
                <c:pt idx="65">
                  <c:v>0.23780993579701964</c:v>
                </c:pt>
                <c:pt idx="66">
                  <c:v>0.21857866717567354</c:v>
                </c:pt>
                <c:pt idx="67">
                  <c:v>0.20057390970437192</c:v>
                </c:pt>
                <c:pt idx="68">
                  <c:v>0.18375112033321256</c:v>
                </c:pt>
                <c:pt idx="69">
                  <c:v>0.16806390107632424</c:v>
                </c:pt>
                <c:pt idx="70">
                  <c:v>0.15346444511715551</c:v>
                </c:pt>
                <c:pt idx="71">
                  <c:v>0.13990395621024265</c:v>
                </c:pt>
                <c:pt idx="72">
                  <c:v>0.12733303972239166</c:v>
                </c:pt>
                <c:pt idx="73">
                  <c:v>0.11570206410901882</c:v>
                </c:pt>
                <c:pt idx="74">
                  <c:v>0.10496149204995454</c:v>
                </c:pt>
                <c:pt idx="75">
                  <c:v>9.5062180869432564E-2</c:v>
                </c:pt>
                <c:pt idx="76">
                  <c:v>8.5955652234138244E-2</c:v>
                </c:pt>
                <c:pt idx="77">
                  <c:v>7.7594331458738175E-2</c:v>
                </c:pt>
                <c:pt idx="78">
                  <c:v>6.993175704863959E-2</c:v>
                </c:pt>
                <c:pt idx="79">
                  <c:v>6.2922761373924593E-2</c:v>
                </c:pt>
                <c:pt idx="80">
                  <c:v>5.6523623596203332E-2</c:v>
                </c:pt>
                <c:pt idx="81">
                  <c:v>5.0692196161857724E-2</c:v>
                </c:pt>
                <c:pt idx="82">
                  <c:v>4.5388006331656003E-2</c:v>
                </c:pt>
                <c:pt idx="83">
                  <c:v>4.0572334339326742E-2</c:v>
                </c:pt>
                <c:pt idx="84">
                  <c:v>3.620826986209344E-2</c:v>
                </c:pt>
                <c:pt idx="85">
                  <c:v>3.2260748546426611E-2</c:v>
                </c:pt>
                <c:pt idx="86">
                  <c:v>2.8696570364656008E-2</c:v>
                </c:pt>
                <c:pt idx="87">
                  <c:v>2.5484401585088259E-2</c:v>
                </c:pt>
                <c:pt idx="88">
                  <c:v>2.2594762122500781E-2</c:v>
                </c:pt>
                <c:pt idx="89">
                  <c:v>2.0000000000020071E-2</c:v>
                </c:pt>
                <c:pt idx="90">
                  <c:v>1.7674254600135698E-2</c:v>
                </c:pt>
                <c:pt idx="91">
                  <c:v>1.5593410314625571E-2</c:v>
                </c:pt>
                <c:pt idx="92">
                  <c:v>1.3735042123068086E-2</c:v>
                </c:pt>
                <c:pt idx="93">
                  <c:v>1.2078354539886128E-2</c:v>
                </c:pt>
                <c:pt idx="94">
                  <c:v>1.0604115272857338E-2</c:v>
                </c:pt>
                <c:pt idx="95">
                  <c:v>9.2945848339278745E-3</c:v>
                </c:pt>
                <c:pt idx="96">
                  <c:v>8.1334432379939359E-3</c:v>
                </c:pt>
                <c:pt idx="97">
                  <c:v>7.1057148188873329E-3</c:v>
                </c:pt>
                <c:pt idx="98">
                  <c:v>6.1976920857364599E-3</c:v>
                </c:pt>
                <c:pt idx="99">
                  <c:v>5.3968594385914656E-3</c:v>
                </c:pt>
                <c:pt idx="100">
                  <c:v>4.6918174609139685E-3</c:v>
                </c:pt>
                <c:pt idx="101">
                  <c:v>4.0722084092579469E-3</c:v>
                </c:pt>
                <c:pt idx="102">
                  <c:v>3.5286434280348408E-3</c:v>
                </c:pt>
                <c:pt idx="103">
                  <c:v>3.0526319303127505E-3</c:v>
                </c:pt>
                <c:pt idx="104">
                  <c:v>2.6365135046275564E-3</c:v>
                </c:pt>
                <c:pt idx="105">
                  <c:v>2.2733926331105388E-3</c:v>
                </c:pt>
                <c:pt idx="106">
                  <c:v>1.9570764380527714E-3</c:v>
                </c:pt>
                <c:pt idx="107">
                  <c:v>1.682015612396072E-3</c:v>
                </c:pt>
                <c:pt idx="108">
                  <c:v>1.4432486345230466E-3</c:v>
                </c:pt>
                <c:pt idx="109">
                  <c:v>1.236349318980393E-3</c:v>
                </c:pt>
                <c:pt idx="110">
                  <c:v>1.0573777122003956E-3</c:v>
                </c:pt>
                <c:pt idx="111">
                  <c:v>9.0283430561309878E-4</c:v>
                </c:pt>
                <c:pt idx="112">
                  <c:v>7.6961750744601674E-4</c:v>
                </c:pt>
                <c:pt idx="113">
                  <c:v>6.5498428863488157E-4</c:v>
                </c:pt>
                <c:pt idx="114">
                  <c:v>5.5651389724100991E-4</c:v>
                </c:pt>
                <c:pt idx="115">
                  <c:v>4.7207451920070132E-4</c:v>
                </c:pt>
                <c:pt idx="116">
                  <c:v>3.9979275073198965E-4</c:v>
                </c:pt>
                <c:pt idx="117">
                  <c:v>3.3802573891573691E-4</c:v>
                </c:pt>
                <c:pt idx="118">
                  <c:v>2.8533584149204993E-4</c:v>
                </c:pt>
                <c:pt idx="119">
                  <c:v>2.4046765443706274E-4</c:v>
                </c:pt>
                <c:pt idx="120">
                  <c:v>2.0232725611215083E-4</c:v>
                </c:pt>
                <c:pt idx="121">
                  <c:v>1.699635194538591E-4</c:v>
                </c:pt>
                <c:pt idx="122">
                  <c:v>1.425513485951179E-4</c:v>
                </c:pt>
                <c:pt idx="123">
                  <c:v>1.1937670333224565E-4</c:v>
                </c:pt>
                <c:pt idx="124">
                  <c:v>9.9823283899872086E-5</c:v>
                </c:pt>
                <c:pt idx="125">
                  <c:v>8.3360759583965674E-5</c:v>
                </c:pt>
                <c:pt idx="126">
                  <c:v>6.9534437871389878E-5</c:v>
                </c:pt>
                <c:pt idx="127">
                  <c:v>5.795628627409123E-5</c:v>
                </c:pt>
                <c:pt idx="128">
                  <c:v>4.8297236948231288E-5</c:v>
                </c:pt>
                <c:pt idx="129">
                  <c:v>4.0280725131937359E-5</c:v>
                </c:pt>
                <c:pt idx="130">
                  <c:v>3.3677436742558503E-5</c:v>
                </c:pt>
                <c:pt idx="131">
                  <c:v>2.8301268816522253E-5</c:v>
                </c:pt>
                <c:pt idx="132">
                  <c:v>2.4006539572742928E-5</c:v>
                </c:pt>
                <c:pt idx="133">
                  <c:v>2.0686523580448638E-5</c:v>
                </c:pt>
                <c:pt idx="134">
                  <c:v>1.8273432765976263E-5</c:v>
                </c:pt>
                <c:pt idx="135">
                  <c:v>1.6740016838216801E-5</c:v>
                </c:pt>
                <c:pt idx="136">
                  <c:v>1.6103018241892695E-5</c:v>
                </c:pt>
                <c:pt idx="137">
                  <c:v>1.6428788064982096E-5</c:v>
                </c:pt>
                <c:pt idx="138">
                  <c:v>1.7841451483017443E-5</c:v>
                </c:pt>
                <c:pt idx="139">
                  <c:v>2.0534105236748711E-5</c:v>
                </c:pt>
                <c:pt idx="140">
                  <c:v>2.4783635990673723E-5</c:v>
                </c:pt>
                <c:pt idx="141">
                  <c:v>3.0969867520514749E-5</c:v>
                </c:pt>
                <c:pt idx="142">
                  <c:v>3.9599876317118952E-5</c:v>
                </c:pt>
                <c:pt idx="143">
                  <c:v>5.1338458457143073E-5</c:v>
                </c:pt>
                <c:pt idx="144">
                  <c:v>6.70458836515787E-5</c:v>
                </c:pt>
                <c:pt idx="145">
                  <c:v>8.7824232279799512E-5</c:v>
                </c:pt>
                <c:pt idx="146">
                  <c:v>1.1507377361230603E-4</c:v>
                </c:pt>
                <c:pt idx="147">
                  <c:v>1.5056100236557631E-4</c:v>
                </c:pt>
                <c:pt idx="148">
                  <c:v>1.9650009841564386E-4</c:v>
                </c:pt>
                <c:pt idx="149">
                  <c:v>2.556497010724322E-4</c:v>
                </c:pt>
                <c:pt idx="150">
                  <c:v>3.3142698273488978E-4</c:v>
                </c:pt>
                <c:pt idx="151">
                  <c:v>4.280410526868405E-4</c:v>
                </c:pt>
                <c:pt idx="152">
                  <c:v>5.5064770369776404E-4</c:v>
                </c:pt>
                <c:pt idx="153">
                  <c:v>7.0552741334024502E-4</c:v>
                </c:pt>
                <c:pt idx="154">
                  <c:v>9.0028830818464584E-4</c:v>
                </c:pt>
                <c:pt idx="155">
                  <c:v>1.1440954707637853E-3</c:v>
                </c:pt>
                <c:pt idx="156">
                  <c:v>1.4479274944942974E-3</c:v>
                </c:pt>
                <c:pt idx="157">
                  <c:v>1.8248605492912093E-3</c:v>
                </c:pt>
                <c:pt idx="158">
                  <c:v>2.2903793910049194E-3</c:v>
                </c:pt>
                <c:pt idx="159">
                  <c:v>2.8627137150514866E-3</c:v>
                </c:pt>
                <c:pt idx="160">
                  <c:v>3.5631970078796173E-3</c:v>
                </c:pt>
                <c:pt idx="161">
                  <c:v>4.4166435855158047E-3</c:v>
                </c:pt>
                <c:pt idx="162">
                  <c:v>5.4517378318152112E-3</c:v>
                </c:pt>
                <c:pt idx="163">
                  <c:v>6.7014277769232482E-3</c:v>
                </c:pt>
                <c:pt idx="164">
                  <c:v>8.2033131187410954E-3</c:v>
                </c:pt>
                <c:pt idx="165">
                  <c:v>1.0000015631756221E-2</c:v>
                </c:pt>
                <c:pt idx="166">
                  <c:v>1.213951768958803E-2</c:v>
                </c:pt>
                <c:pt idx="167">
                  <c:v>1.4675452428168137E-2</c:v>
                </c:pt>
                <c:pt idx="168">
                  <c:v>1.7667326990772746E-2</c:v>
                </c:pt>
                <c:pt idx="169">
                  <c:v>2.1180658435327245E-2</c:v>
                </c:pt>
                <c:pt idx="170">
                  <c:v>2.5287000373647055E-2</c:v>
                </c:pt>
                <c:pt idx="171">
                  <c:v>3.0063837387390168E-2</c:v>
                </c:pt>
                <c:pt idx="172">
                  <c:v>3.5594323868426196E-2</c:v>
                </c:pt>
                <c:pt idx="173">
                  <c:v>4.1966844304308859E-2</c:v>
                </c:pt>
                <c:pt idx="174">
                  <c:v>4.927437330805081E-2</c:v>
                </c:pt>
                <c:pt idx="175">
                  <c:v>5.7613615996086116E-2</c:v>
                </c:pt>
                <c:pt idx="176">
                  <c:v>6.7083912746158242E-2</c:v>
                </c:pt>
                <c:pt idx="177">
                  <c:v>7.7785896982026509E-2</c:v>
                </c:pt>
                <c:pt idx="178">
                  <c:v>8.981990045650684E-2</c:v>
                </c:pt>
                <c:pt idx="179">
                  <c:v>0.10328410751017528</c:v>
                </c:pt>
                <c:pt idx="180">
                  <c:v>0.11827246788411301</c:v>
                </c:pt>
                <c:pt idx="181">
                  <c:v>0.13487238671237481</c:v>
                </c:pt>
                <c:pt idx="182">
                  <c:v>0.1531622200985597</c:v>
                </c:pt>
                <c:pt idx="183">
                  <c:v>0.17320861491041259</c:v>
                </c:pt>
                <c:pt idx="184">
                  <c:v>0.19506374176434516</c:v>
                </c:pt>
                <c:pt idx="185">
                  <c:v>0.218762480221355</c:v>
                </c:pt>
                <c:pt idx="186">
                  <c:v>0.24431962453755346</c:v>
                </c:pt>
                <c:pt idx="187">
                  <c:v>0.2717271864396229</c:v>
                </c:pt>
                <c:pt idx="188">
                  <c:v>0.30095187785299415</c:v>
                </c:pt>
                <c:pt idx="189">
                  <c:v>0.33193286083700474</c:v>
                </c:pt>
                <c:pt idx="190">
                  <c:v>0.36457985375299179</c:v>
                </c:pt>
                <c:pt idx="191">
                  <c:v>0.39877168154688974</c:v>
                </c:pt>
                <c:pt idx="192">
                  <c:v>0.4343553536930827</c:v>
                </c:pt>
                <c:pt idx="193">
                  <c:v>0.47114574565625456</c:v>
                </c:pt>
                <c:pt idx="194">
                  <c:v>0.50892594864703589</c:v>
                </c:pt>
                <c:pt idx="195">
                  <c:v>0.54744833808322668</c:v>
                </c:pt>
                <c:pt idx="196">
                  <c:v>0.58643639378137469</c:v>
                </c:pt>
                <c:pt idx="197">
                  <c:v>0.62558728490819882</c:v>
                </c:pt>
                <c:pt idx="198">
                  <c:v>0.66457521067306236</c:v>
                </c:pt>
                <c:pt idx="199">
                  <c:v>0.70305546435249966</c:v>
                </c:pt>
                <c:pt idx="200">
                  <c:v>0.74066916428686469</c:v>
                </c:pt>
                <c:pt idx="201">
                  <c:v>0.77704857187452603</c:v>
                </c:pt>
                <c:pt idx="202">
                  <c:v>0.81182289425220955</c:v>
                </c:pt>
                <c:pt idx="203">
                  <c:v>0.844624449201135</c:v>
                </c:pt>
                <c:pt idx="204">
                  <c:v>0.87509505276813371</c:v>
                </c:pt>
                <c:pt idx="205">
                  <c:v>0.90289247694299735</c:v>
                </c:pt>
                <c:pt idx="206">
                  <c:v>0.92769681617286281</c:v>
                </c:pt>
                <c:pt idx="207">
                  <c:v>0.94921659804203629</c:v>
                </c:pt>
                <c:pt idx="208">
                  <c:v>0.96719447542714643</c:v>
                </c:pt>
                <c:pt idx="209">
                  <c:v>0.98141234496148155</c:v>
                </c:pt>
                <c:pt idx="210">
                  <c:v>0.99169574958786866</c:v>
                </c:pt>
                <c:pt idx="211">
                  <c:v>0.99791744099470481</c:v>
                </c:pt>
                <c:pt idx="212">
                  <c:v>1.0000000002426281</c:v>
                </c:pt>
                <c:pt idx="213">
                  <c:v>0.99791744112894543</c:v>
                </c:pt>
                <c:pt idx="214">
                  <c:v>0.99169574986576658</c:v>
                </c:pt>
                <c:pt idx="215">
                  <c:v>0.98141234540246614</c:v>
                </c:pt>
                <c:pt idx="216">
                  <c:v>0.96719447606188413</c:v>
                </c:pt>
                <c:pt idx="217">
                  <c:v>0.94921659891435306</c:v>
                </c:pt>
                <c:pt idx="218">
                  <c:v>0.92769681734246989</c:v>
                </c:pt>
                <c:pt idx="219">
                  <c:v>0.90289247848917176</c:v>
                </c:pt>
                <c:pt idx="220">
                  <c:v>0.87509505479455141</c:v>
                </c:pt>
                <c:pt idx="221">
                  <c:v>0.84462445184211987</c:v>
                </c:pt>
                <c:pt idx="222">
                  <c:v>0.81182289768072657</c:v>
                </c:pt>
                <c:pt idx="223">
                  <c:v>0.77704857631233959</c:v>
                </c:pt>
                <c:pt idx="224">
                  <c:v>0.74066917001738519</c:v>
                </c:pt>
                <c:pt idx="225">
                  <c:v>0.70305547173697025</c:v>
                </c:pt>
                <c:pt idx="226">
                  <c:v>0.66457522017089543</c:v>
                </c:pt>
                <c:pt idx="227">
                  <c:v>0.62558729710246141</c:v>
                </c:pt>
                <c:pt idx="228">
                  <c:v>0.58643640940979203</c:v>
                </c:pt>
                <c:pt idx="229">
                  <c:v>0.54744835807873227</c:v>
                </c:pt>
                <c:pt idx="230">
                  <c:v>0.50892597418806651</c:v>
                </c:pt>
                <c:pt idx="231">
                  <c:v>0.47114577822740289</c:v>
                </c:pt>
                <c:pt idx="232">
                  <c:v>0.43435539516139238</c:v>
                </c:pt>
                <c:pt idx="233">
                  <c:v>0.39877173425630413</c:v>
                </c:pt>
                <c:pt idx="234">
                  <c:v>0.36457992064105649</c:v>
                </c:pt>
                <c:pt idx="235">
                  <c:v>0.33193294557879488</c:v>
                </c:pt>
                <c:pt idx="236">
                  <c:v>0.30095198503828369</c:v>
                </c:pt>
                <c:pt idx="237">
                  <c:v>0.27172732179055992</c:v>
                </c:pt>
                <c:pt idx="238">
                  <c:v>0.24431979517559543</c:v>
                </c:pt>
                <c:pt idx="239">
                  <c:v>0.2187626949939887</c:v>
                </c:pt>
                <c:pt idx="240">
                  <c:v>0.19506401164421833</c:v>
                </c:pt>
                <c:pt idx="241">
                  <c:v>0.17320895348199308</c:v>
                </c:pt>
                <c:pt idx="242">
                  <c:v>0.15316264415037864</c:v>
                </c:pt>
                <c:pt idx="243">
                  <c:v>0.13487291695637349</c:v>
                </c:pt>
                <c:pt idx="244">
                  <c:v>0.11827312982768602</c:v>
                </c:pt>
                <c:pt idx="245">
                  <c:v>0.10328493251127538</c:v>
                </c:pt>
                <c:pt idx="246">
                  <c:v>8.9820926997760814E-2</c:v>
                </c:pt>
                <c:pt idx="247">
                  <c:v>7.7787172206323862E-2</c:v>
                </c:pt>
                <c:pt idx="248">
                  <c:v>6.7085494303751825E-2</c:v>
                </c:pt>
                <c:pt idx="249">
                  <c:v>5.7615574262037297E-2</c:v>
                </c:pt>
                <c:pt idx="250">
                  <c:v>4.9276794039028474E-2</c:v>
                </c:pt>
                <c:pt idx="251">
                  <c:v>4.1969831815497689E-2</c:v>
                </c:pt>
                <c:pt idx="252">
                  <c:v>3.5598004824820402E-2</c:v>
                </c:pt>
                <c:pt idx="253">
                  <c:v>3.0068365319267817E-2</c:v>
                </c:pt>
                <c:pt idx="254">
                  <c:v>2.5292561043783472E-2</c:v>
                </c:pt>
                <c:pt idx="255">
                  <c:v>2.1187476205777593E-2</c:v>
                </c:pt>
                <c:pt idx="256">
                  <c:v>1.7675672360121235E-2</c:v>
                </c:pt>
                <c:pt idx="257">
                  <c:v>1.4685650936309601E-2</c:v>
                </c:pt>
                <c:pt idx="258">
                  <c:v>1.21519604167024E-2</c:v>
                </c:pt>
                <c:pt idx="259">
                  <c:v>1.0015171551500588E-2</c:v>
                </c:pt>
                <c:pt idx="260">
                  <c:v>8.2217436031753605E-3</c:v>
                </c:pt>
                <c:pt idx="261">
                  <c:v>6.723803592673978E-3</c:v>
                </c:pt>
                <c:pt idx="262">
                  <c:v>5.478859013846156E-3</c:v>
                </c:pt>
                <c:pt idx="263">
                  <c:v>4.4494626269932832E-3</c:v>
                </c:pt>
                <c:pt idx="264">
                  <c:v>3.6028458623736295E-3</c:v>
                </c:pt>
                <c:pt idx="265">
                  <c:v>2.9105351710646244E-3</c:v>
                </c:pt>
                <c:pt idx="266">
                  <c:v>2.3479634489158071E-3</c:v>
                </c:pt>
                <c:pt idx="267">
                  <c:v>1.8940865075509881E-3</c:v>
                </c:pt>
                <c:pt idx="268">
                  <c:v>1.5310125355932043E-3</c:v>
                </c:pt>
                <c:pt idx="269">
                  <c:v>1.2436506283018507E-3</c:v>
                </c:pt>
                <c:pt idx="270">
                  <c:v>1.0193827944733869E-3</c:v>
                </c:pt>
                <c:pt idx="271">
                  <c:v>8.477623923763808E-4</c:v>
                </c:pt>
                <c:pt idx="272">
                  <c:v>7.2024070701893041E-4</c:v>
                </c:pt>
                <c:pt idx="273">
                  <c:v>6.2992235534308654E-4</c:v>
                </c:pt>
                <c:pt idx="274">
                  <c:v>5.7134938303157756E-4</c:v>
                </c:pt>
                <c:pt idx="275">
                  <c:v>5.4031328032151692E-4</c:v>
                </c:pt>
                <c:pt idx="276">
                  <c:v>5.3369367492663846E-4</c:v>
                </c:pt>
                <c:pt idx="277">
                  <c:v>5.493221363329821E-4</c:v>
                </c:pt>
                <c:pt idx="278">
                  <c:v>5.8586932516781372E-4</c:v>
                </c:pt>
                <c:pt idx="279">
                  <c:v>6.4275362223859586E-4</c:v>
                </c:pt>
                <c:pt idx="280">
                  <c:v>7.2006935353690293E-4</c:v>
                </c:pt>
                <c:pt idx="281">
                  <c:v>8.1853277103399399E-4</c:v>
                </c:pt>
                <c:pt idx="282">
                  <c:v>9.3944403753206274E-4</c:v>
                </c:pt>
                <c:pt idx="283">
                  <c:v>1.0846635824638036E-3</c:v>
                </c:pt>
                <c:pt idx="284">
                  <c:v>1.2566013318913412E-3</c:v>
                </c:pt>
                <c:pt idx="285">
                  <c:v>1.4582174597670364E-3</c:v>
                </c:pt>
                <c:pt idx="286">
                  <c:v>1.6930334505470968E-3</c:v>
                </c:pt>
                <c:pt idx="287">
                  <c:v>1.9651523991048602E-3</c:v>
                </c:pt>
                <c:pt idx="288">
                  <c:v>2.2792875978086043E-3</c:v>
                </c:pt>
                <c:pt idx="289">
                  <c:v>2.6407985692351804E-3</c:v>
                </c:pt>
                <c:pt idx="290">
                  <c:v>3.0557337940757905E-3</c:v>
                </c:pt>
                <c:pt idx="291">
                  <c:v>3.5308794560939575E-3</c:v>
                </c:pt>
                <c:pt idx="292">
                  <c:v>4.0738135790154353E-3</c:v>
                </c:pt>
                <c:pt idx="293">
                  <c:v>4.6929649640540657E-3</c:v>
                </c:pt>
                <c:pt idx="294">
                  <c:v>5.3976763519438496E-3</c:v>
                </c:pt>
                <c:pt idx="295">
                  <c:v>6.1982712307322059E-3</c:v>
                </c:pt>
                <c:pt idx="296">
                  <c:v>7.1061236913159747E-3</c:v>
                </c:pt>
                <c:pt idx="297">
                  <c:v>8.1337306980796709E-3</c:v>
                </c:pt>
                <c:pt idx="298">
                  <c:v>9.2947860934721408E-3</c:v>
                </c:pt>
                <c:pt idx="299">
                  <c:v>1.0604255594490419E-2</c:v>
                </c:pt>
                <c:pt idx="300">
                  <c:v>1.2078451967482669E-2</c:v>
                </c:pt>
                <c:pt idx="301">
                  <c:v>1.3735109487175892E-2</c:v>
                </c:pt>
                <c:pt idx="302">
                  <c:v>1.5593456698214743E-2</c:v>
                </c:pt>
                <c:pt idx="303">
                  <c:v>1.7674286404693217E-2</c:v>
                </c:pt>
                <c:pt idx="304">
                  <c:v>2.0000021717207647E-2</c:v>
                </c:pt>
                <c:pt idx="305">
                  <c:v>2.2594776890002374E-2</c:v>
                </c:pt>
                <c:pt idx="306">
                  <c:v>2.5484411585081128E-2</c:v>
                </c:pt>
                <c:pt idx="307">
                  <c:v>2.8696577108097206E-2</c:v>
                </c:pt>
                <c:pt idx="308">
                  <c:v>3.2260753074908971E-2</c:v>
                </c:pt>
                <c:pt idx="309">
                  <c:v>3.6208272890491847E-2</c:v>
                </c:pt>
                <c:pt idx="310">
                  <c:v>4.057233635612547E-2</c:v>
                </c:pt>
                <c:pt idx="311">
                  <c:v>4.5388007669179227E-2</c:v>
                </c:pt>
                <c:pt idx="312">
                  <c:v>5.0692197045200629E-2</c:v>
                </c:pt>
                <c:pt idx="313">
                  <c:v>5.6523624177163757E-2</c:v>
                </c:pt>
                <c:pt idx="314">
                  <c:v>6.2922761754423129E-2</c:v>
                </c:pt>
                <c:pt idx="315">
                  <c:v>6.9931757296809227E-2</c:v>
                </c:pt>
                <c:pt idx="316">
                  <c:v>7.7594331619926488E-2</c:v>
                </c:pt>
                <c:pt idx="317">
                  <c:v>8.5955652338395833E-2</c:v>
                </c:pt>
                <c:pt idx="318">
                  <c:v>9.506218093658643E-2</c:v>
                </c:pt>
                <c:pt idx="319">
                  <c:v>0.10496149209302938</c:v>
                </c:pt>
                <c:pt idx="320">
                  <c:v>0.11570206413653356</c:v>
                </c:pt>
                <c:pt idx="321">
                  <c:v>0.12733303973989402</c:v>
                </c:pt>
                <c:pt idx="322">
                  <c:v>0.13990395622132973</c:v>
                </c:pt>
                <c:pt idx="323">
                  <c:v>0.15346444512414953</c:v>
                </c:pt>
                <c:pt idx="324">
                  <c:v>0.16806390108071789</c:v>
                </c:pt>
                <c:pt idx="325">
                  <c:v>0.18375112033596117</c:v>
                </c:pt>
                <c:pt idx="326">
                  <c:v>0.20057390970608427</c:v>
                </c:pt>
                <c:pt idx="327">
                  <c:v>0.21857866717673585</c:v>
                </c:pt>
                <c:pt idx="328">
                  <c:v>0.23780993579767595</c:v>
                </c:pt>
                <c:pt idx="329">
                  <c:v>0.25830993300338057</c:v>
                </c:pt>
                <c:pt idx="330">
                  <c:v>0.28011805797551342</c:v>
                </c:pt>
                <c:pt idx="331">
                  <c:v>0.30327038015760877</c:v>
                </c:pt>
                <c:pt idx="332">
                  <c:v>0.32779911252776972</c:v>
                </c:pt>
                <c:pt idx="333">
                  <c:v>0.35373207372417537</c:v>
                </c:pt>
                <c:pt idx="334">
                  <c:v>0.38109214359268295</c:v>
                </c:pt>
                <c:pt idx="335">
                  <c:v>0.40989671717732579</c:v>
                </c:pt>
                <c:pt idx="336">
                  <c:v>0.44015716259426579</c:v>
                </c:pt>
                <c:pt idx="337">
                  <c:v>0.47187828860881692</c:v>
                </c:pt>
                <c:pt idx="338">
                  <c:v>0.50505782806453803</c:v>
                </c:pt>
                <c:pt idx="339">
                  <c:v>0.53968594358428801</c:v>
                </c:pt>
                <c:pt idx="340">
                  <c:v>0.57574476216705162</c:v>
                </c:pt>
                <c:pt idx="341">
                  <c:v>0.61320794543328738</c:v>
                </c:pt>
                <c:pt idx="342">
                  <c:v>0.65204030231824461</c:v>
                </c:pt>
                <c:pt idx="343">
                  <c:v>0.69219745097070573</c:v>
                </c:pt>
                <c:pt idx="344">
                  <c:v>0.73362553647860618</c:v>
                </c:pt>
                <c:pt idx="345">
                  <c:v>0.7762610108088065</c:v>
                </c:pt>
                <c:pt idx="346">
                  <c:v>0.82003048101322662</c:v>
                </c:pt>
                <c:pt idx="347">
                  <c:v>0.86485063131636675</c:v>
                </c:pt>
                <c:pt idx="348">
                  <c:v>0.91062822416035627</c:v>
                </c:pt>
                <c:pt idx="349">
                  <c:v>0.95726018464527673</c:v>
                </c:pt>
                <c:pt idx="350">
                  <c:v>1.0046337720685197</c:v>
                </c:pt>
                <c:pt idx="351">
                  <c:v>1.0526268414431861</c:v>
                </c:pt>
                <c:pt idx="352">
                  <c:v>1.1011081969695891</c:v>
                </c:pt>
                <c:pt idx="353">
                  <c:v>1.1499380384551934</c:v>
                </c:pt>
                <c:pt idx="354">
                  <c:v>1.1989685006378821</c:v>
                </c:pt>
                <c:pt idx="355">
                  <c:v>1.2480442842779536</c:v>
                </c:pt>
                <c:pt idx="356">
                  <c:v>1.2970033767598093</c:v>
                </c:pt>
                <c:pt idx="357">
                  <c:v>1.3456778588002181</c:v>
                </c:pt>
                <c:pt idx="358">
                  <c:v>1.3938947927126408</c:v>
                </c:pt>
                <c:pt idx="359">
                  <c:v>1.4414771865434906</c:v>
                </c:pt>
                <c:pt idx="360">
                  <c:v>1.4882450272938652</c:v>
                </c:pt>
                <c:pt idx="361">
                  <c:v>1.5340163753870197</c:v>
                </c:pt>
                <c:pt idx="362">
                  <c:v>1.5786085115551076</c:v>
                </c:pt>
                <c:pt idx="363">
                  <c:v>1.6218391264156846</c:v>
                </c:pt>
                <c:pt idx="364">
                  <c:v>1.6635275422053419</c:v>
                </c:pt>
                <c:pt idx="365">
                  <c:v>1.7034959554498033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C-4E34-8D36-BE8717EF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RBF_winter!$AB$4</c:f>
              <c:strCache>
                <c:ptCount val="1"/>
                <c:pt idx="0">
                  <c:v>RBF-winter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RBF_winter!$AB$5:$AB$370</c:f>
              <c:numCache>
                <c:formatCode>General</c:formatCode>
                <c:ptCount val="366"/>
                <c:pt idx="0">
                  <c:v>1.7034959554498033</c:v>
                </c:pt>
                <c:pt idx="1">
                  <c:v>1.7415706887905635</c:v>
                </c:pt>
                <c:pt idx="2">
                  <c:v>1.7775834397696402</c:v>
                </c:pt>
                <c:pt idx="3">
                  <c:v>1.8113725141062096</c:v>
                </c:pt>
                <c:pt idx="4">
                  <c:v>1.8427840308895469</c:v>
                </c:pt>
                <c:pt idx="5">
                  <c:v>1.8716730871670602</c:v>
                </c:pt>
                <c:pt idx="6">
                  <c:v>1.8979048696270373</c:v>
                </c:pt>
                <c:pt idx="7">
                  <c:v>1.9213557014630074</c:v>
                </c:pt>
                <c:pt idx="8">
                  <c:v>1.9419140130576489</c:v>
                </c:pt>
                <c:pt idx="9">
                  <c:v>1.9594812258334904</c:v>
                </c:pt>
                <c:pt idx="10">
                  <c:v>1.9739725394770733</c:v>
                </c:pt>
                <c:pt idx="11">
                  <c:v>1.9853176137420616</c:v>
                </c:pt>
                <c:pt idx="12">
                  <c:v>1.9934611371618203</c:v>
                </c:pt>
                <c:pt idx="13">
                  <c:v>1.998363276237866</c:v>
                </c:pt>
                <c:pt idx="14">
                  <c:v>2</c:v>
                </c:pt>
                <c:pt idx="15">
                  <c:v>1.998363276237866</c:v>
                </c:pt>
                <c:pt idx="16">
                  <c:v>1.9934611371618203</c:v>
                </c:pt>
                <c:pt idx="17">
                  <c:v>1.9853176137420616</c:v>
                </c:pt>
                <c:pt idx="18">
                  <c:v>1.9739725394770733</c:v>
                </c:pt>
                <c:pt idx="19">
                  <c:v>1.9594812258334904</c:v>
                </c:pt>
                <c:pt idx="20">
                  <c:v>1.9419140130576489</c:v>
                </c:pt>
                <c:pt idx="21">
                  <c:v>1.9213557014630074</c:v>
                </c:pt>
                <c:pt idx="22">
                  <c:v>1.8979048696270373</c:v>
                </c:pt>
                <c:pt idx="23">
                  <c:v>1.8716730871670602</c:v>
                </c:pt>
                <c:pt idx="24">
                  <c:v>1.8427840308895469</c:v>
                </c:pt>
                <c:pt idx="25">
                  <c:v>1.8113725141062096</c:v>
                </c:pt>
                <c:pt idx="26">
                  <c:v>1.7775834397696402</c:v>
                </c:pt>
                <c:pt idx="27">
                  <c:v>1.7415706887905635</c:v>
                </c:pt>
                <c:pt idx="28">
                  <c:v>1.7034959554498033</c:v>
                </c:pt>
                <c:pt idx="29">
                  <c:v>1.6635275422053419</c:v>
                </c:pt>
                <c:pt idx="30">
                  <c:v>1.6218391264156846</c:v>
                </c:pt>
                <c:pt idx="31">
                  <c:v>1.5786085115551076</c:v>
                </c:pt>
                <c:pt idx="32">
                  <c:v>1.5340163753870197</c:v>
                </c:pt>
                <c:pt idx="33">
                  <c:v>1.4882450272938652</c:v>
                </c:pt>
                <c:pt idx="34">
                  <c:v>1.4414771865434906</c:v>
                </c:pt>
                <c:pt idx="35">
                  <c:v>1.3938947927126408</c:v>
                </c:pt>
                <c:pt idx="36">
                  <c:v>1.3456778588002181</c:v>
                </c:pt>
                <c:pt idx="37">
                  <c:v>1.2970033767598093</c:v>
                </c:pt>
                <c:pt idx="38">
                  <c:v>1.2480442842779536</c:v>
                </c:pt>
                <c:pt idx="39">
                  <c:v>1.1989685006378821</c:v>
                </c:pt>
                <c:pt idx="40">
                  <c:v>1.1499380384551934</c:v>
                </c:pt>
                <c:pt idx="41">
                  <c:v>1.1011081969695891</c:v>
                </c:pt>
                <c:pt idx="42">
                  <c:v>1.0526268414431861</c:v>
                </c:pt>
                <c:pt idx="43">
                  <c:v>1.0046337720685197</c:v>
                </c:pt>
                <c:pt idx="44">
                  <c:v>0.95726018464527673</c:v>
                </c:pt>
                <c:pt idx="45">
                  <c:v>0.91062822416035627</c:v>
                </c:pt>
                <c:pt idx="46">
                  <c:v>0.86485063131636675</c:v>
                </c:pt>
                <c:pt idx="47">
                  <c:v>0.82003048101322662</c:v>
                </c:pt>
                <c:pt idx="48">
                  <c:v>0.77626101080880638</c:v>
                </c:pt>
                <c:pt idx="49">
                  <c:v>0.73362553647860596</c:v>
                </c:pt>
                <c:pt idx="50">
                  <c:v>0.6921974509707054</c:v>
                </c:pt>
                <c:pt idx="51">
                  <c:v>0.65204030231824406</c:v>
                </c:pt>
                <c:pt idx="52">
                  <c:v>0.61320794543328649</c:v>
                </c:pt>
                <c:pt idx="53">
                  <c:v>0.57574476216705017</c:v>
                </c:pt>
                <c:pt idx="54">
                  <c:v>0.53968594358428557</c:v>
                </c:pt>
                <c:pt idx="55">
                  <c:v>0.50505782806453381</c:v>
                </c:pt>
                <c:pt idx="56">
                  <c:v>0.47187828860880976</c:v>
                </c:pt>
                <c:pt idx="57">
                  <c:v>0.4401571625942538</c:v>
                </c:pt>
                <c:pt idx="58">
                  <c:v>0.40989671717730575</c:v>
                </c:pt>
                <c:pt idx="59">
                  <c:v>0.38109214359264953</c:v>
                </c:pt>
                <c:pt idx="60">
                  <c:v>0.35373207372411986</c:v>
                </c:pt>
                <c:pt idx="61">
                  <c:v>0.32779911252767802</c:v>
                </c:pt>
                <c:pt idx="62">
                  <c:v>0.30327038015745783</c:v>
                </c:pt>
                <c:pt idx="63">
                  <c:v>0.28011805797526601</c:v>
                </c:pt>
                <c:pt idx="64">
                  <c:v>0.25830993300297678</c:v>
                </c:pt>
                <c:pt idx="65">
                  <c:v>0.23780993579701964</c:v>
                </c:pt>
                <c:pt idx="66">
                  <c:v>0.21857866717567354</c:v>
                </c:pt>
                <c:pt idx="67">
                  <c:v>0.20057390970437192</c:v>
                </c:pt>
                <c:pt idx="68">
                  <c:v>0.18375112033321256</c:v>
                </c:pt>
                <c:pt idx="69">
                  <c:v>0.16806390107632424</c:v>
                </c:pt>
                <c:pt idx="70">
                  <c:v>0.15346444511715551</c:v>
                </c:pt>
                <c:pt idx="71">
                  <c:v>0.13990395621024265</c:v>
                </c:pt>
                <c:pt idx="72">
                  <c:v>0.12733303972239166</c:v>
                </c:pt>
                <c:pt idx="73">
                  <c:v>0.11570206410901882</c:v>
                </c:pt>
                <c:pt idx="74">
                  <c:v>0.10496149204995454</c:v>
                </c:pt>
                <c:pt idx="75">
                  <c:v>9.506218086943255E-2</c:v>
                </c:pt>
                <c:pt idx="76">
                  <c:v>8.595565223413823E-2</c:v>
                </c:pt>
                <c:pt idx="77">
                  <c:v>7.7594331458738147E-2</c:v>
                </c:pt>
                <c:pt idx="78">
                  <c:v>6.9931757048639534E-2</c:v>
                </c:pt>
                <c:pt idx="79">
                  <c:v>6.2922761373924496E-2</c:v>
                </c:pt>
                <c:pt idx="80">
                  <c:v>5.6523623596203165E-2</c:v>
                </c:pt>
                <c:pt idx="81">
                  <c:v>5.0692196161857432E-2</c:v>
                </c:pt>
                <c:pt idx="82">
                  <c:v>4.5388006331655503E-2</c:v>
                </c:pt>
                <c:pt idx="83">
                  <c:v>4.0572334339325881E-2</c:v>
                </c:pt>
                <c:pt idx="84">
                  <c:v>3.6208269862091975E-2</c:v>
                </c:pt>
                <c:pt idx="85">
                  <c:v>3.2260748546424113E-2</c:v>
                </c:pt>
                <c:pt idx="86">
                  <c:v>2.8696570364651782E-2</c:v>
                </c:pt>
                <c:pt idx="87">
                  <c:v>2.5484401585081126E-2</c:v>
                </c:pt>
                <c:pt idx="88">
                  <c:v>2.2594762122488794E-2</c:v>
                </c:pt>
                <c:pt idx="89">
                  <c:v>2.0000000000000007E-2</c:v>
                </c:pt>
                <c:pt idx="90">
                  <c:v>1.7674254600102263E-2</c:v>
                </c:pt>
                <c:pt idx="91">
                  <c:v>1.5593410314570079E-2</c:v>
                </c:pt>
                <c:pt idx="92">
                  <c:v>1.3735042122976375E-2</c:v>
                </c:pt>
                <c:pt idx="93">
                  <c:v>1.2078354539735185E-2</c:v>
                </c:pt>
                <c:pt idx="94">
                  <c:v>1.0604115272609944E-2</c:v>
                </c:pt>
                <c:pt idx="95">
                  <c:v>9.2945848335240829E-3</c:v>
                </c:pt>
                <c:pt idx="96">
                  <c:v>8.1334432373376224E-3</c:v>
                </c:pt>
                <c:pt idx="97">
                  <c:v>7.1057148178250108E-3</c:v>
                </c:pt>
                <c:pt idx="98">
                  <c:v>6.1976920840241204E-3</c:v>
                </c:pt>
                <c:pt idx="99">
                  <c:v>5.3968594358428578E-3</c:v>
                </c:pt>
                <c:pt idx="100">
                  <c:v>4.6918174565203251E-3</c:v>
                </c:pt>
                <c:pt idx="101">
                  <c:v>4.0722084022639391E-3</c:v>
                </c:pt>
                <c:pt idx="102">
                  <c:v>3.5286434169477742E-3</c:v>
                </c:pt>
                <c:pt idx="103">
                  <c:v>3.0526319128103981E-3</c:v>
                </c:pt>
                <c:pt idx="104">
                  <c:v>2.6365134771128163E-3</c:v>
                </c:pt>
                <c:pt idx="105">
                  <c:v>2.273392590035703E-3</c:v>
                </c:pt>
                <c:pt idx="106">
                  <c:v>1.9570763708988974E-3</c:v>
                </c:pt>
                <c:pt idx="107">
                  <c:v>1.6820155081384677E-3</c:v>
                </c:pt>
                <c:pt idx="108">
                  <c:v>1.443248473334702E-3</c:v>
                </c:pt>
                <c:pt idx="109">
                  <c:v>1.2363490708106933E-3</c:v>
                </c:pt>
                <c:pt idx="110">
                  <c:v>1.0573773317017626E-3</c:v>
                </c:pt>
                <c:pt idx="111">
                  <c:v>9.028337246525087E-4</c:v>
                </c:pt>
                <c:pt idx="112">
                  <c:v>7.696166241028164E-4</c:v>
                </c:pt>
                <c:pt idx="113">
                  <c:v>6.5498295111115774E-4</c:v>
                </c:pt>
                <c:pt idx="114">
                  <c:v>5.5651188044142483E-4</c:v>
                </c:pt>
                <c:pt idx="115">
                  <c:v>4.7207149080083282E-4</c:v>
                </c:pt>
                <c:pt idx="116">
                  <c:v>3.9978822224713214E-4</c:v>
                </c:pt>
                <c:pt idx="117">
                  <c:v>3.3801899547031348E-4</c:v>
                </c:pt>
                <c:pt idx="118">
                  <c:v>2.8532584149204993E-4</c:v>
                </c:pt>
                <c:pt idx="119">
                  <c:v>2.4045288692348262E-4</c:v>
                </c:pt>
                <c:pt idx="120">
                  <c:v>2.0230553890451033E-4</c:v>
                </c:pt>
                <c:pt idx="121">
                  <c:v>1.6993171486290464E-4</c:v>
                </c:pt>
                <c:pt idx="122">
                  <c:v>1.4250496495045353E-4</c:v>
                </c:pt>
                <c:pt idx="123">
                  <c:v>1.1930933913272894E-4</c:v>
                </c:pt>
                <c:pt idx="124">
                  <c:v>9.9725856152388037E-5</c:v>
                </c:pt>
                <c:pt idx="125">
                  <c:v>8.3220437703490985E-5</c:v>
                </c:pt>
                <c:pt idx="126">
                  <c:v>6.9333177923331648E-5</c:v>
                </c:pt>
                <c:pt idx="127">
                  <c:v>5.7668825532042828E-5</c:v>
                </c:pt>
                <c:pt idx="128">
                  <c:v>4.7888363457267646E-5</c:v>
                </c:pt>
                <c:pt idx="129">
                  <c:v>3.9701578423852291E-5</c:v>
                </c:pt>
                <c:pt idx="130">
                  <c:v>3.2860520641566962E-5</c:v>
                </c:pt>
                <c:pt idx="131">
                  <c:v>2.7153761282781849E-5</c:v>
                </c:pt>
                <c:pt idx="132">
                  <c:v>2.2401362821246989E-5</c:v>
                </c:pt>
                <c:pt idx="133">
                  <c:v>1.8450484434265198E-5</c:v>
                </c:pt>
                <c:pt idx="134">
                  <c:v>1.517155150058369E-5</c:v>
                </c:pt>
                <c:pt idx="135">
                  <c:v>1.2454924715852793E-5</c:v>
                </c:pt>
                <c:pt idx="136">
                  <c:v>1.0208010468991349E-5</c:v>
                </c:pt>
                <c:pt idx="137">
                  <c:v>8.3527598590194801E-6</c:v>
                </c:pt>
                <c:pt idx="138">
                  <c:v>6.8235090743884396E-6</c:v>
                </c:pt>
                <c:pt idx="139">
                  <c:v>5.5651188044142553E-6</c:v>
                </c:pt>
                <c:pt idx="140">
                  <c:v>4.5313749100258305E-6</c:v>
                </c:pt>
                <c:pt idx="141">
                  <c:v>3.6836167584736856E-6</c:v>
                </c:pt>
                <c:pt idx="142">
                  <c:v>2.9895634375648998E-6</c:v>
                </c:pt>
                <c:pt idx="143">
                  <c:v>2.4223115259654666E-6</c:v>
                </c:pt>
                <c:pt idx="144">
                  <c:v>1.9594812258334931E-6</c:v>
                </c:pt>
                <c:pt idx="145">
                  <c:v>1.5824904826284395E-6</c:v>
                </c:pt>
                <c:pt idx="146">
                  <c:v>1.2759392453251587E-6</c:v>
                </c:pt>
                <c:pt idx="147">
                  <c:v>1.0270882797262918E-6</c:v>
                </c:pt>
                <c:pt idx="148">
                  <c:v>8.2541895931892625E-7</c:v>
                </c:pt>
                <c:pt idx="149">
                  <c:v>6.6226224296518317E-7</c:v>
                </c:pt>
                <c:pt idx="150">
                  <c:v>5.3048662679487078E-7</c:v>
                </c:pt>
                <c:pt idx="151">
                  <c:v>4.2423624826431725E-7</c:v>
                </c:pt>
                <c:pt idx="152">
                  <c:v>3.3871154173830428E-7</c:v>
                </c:pt>
                <c:pt idx="153">
                  <c:v>2.6998591431774387E-7</c:v>
                </c:pt>
                <c:pt idx="154">
                  <c:v>2.1485284398783424E-7</c:v>
                </c:pt>
                <c:pt idx="155">
                  <c:v>1.7069861432270988E-7</c:v>
                </c:pt>
                <c:pt idx="156">
                  <c:v>1.3539660458414939E-7</c:v>
                </c:pt>
                <c:pt idx="157">
                  <c:v>1.0721966355286374E-7</c:v>
                </c:pt>
                <c:pt idx="158">
                  <c:v>8.4767621154870085E-8</c:v>
                </c:pt>
                <c:pt idx="159">
                  <c:v>6.6907444129678297E-8</c:v>
                </c:pt>
                <c:pt idx="160">
                  <c:v>5.2723929840042983E-8</c:v>
                </c:pt>
                <c:pt idx="161">
                  <c:v>4.1479164089076641E-8</c:v>
                </c:pt>
                <c:pt idx="162">
                  <c:v>3.2579251837050764E-8</c:v>
                </c:pt>
                <c:pt idx="163">
                  <c:v>2.5547070517277012E-8</c:v>
                </c:pt>
                <c:pt idx="164">
                  <c:v>2.0000000000000037E-8</c:v>
                </c:pt>
                <c:pt idx="165">
                  <c:v>1.563175621688385E-8</c:v>
                </c:pt>
                <c:pt idx="166">
                  <c:v>1.2197601483454569E-8</c:v>
                </c:pt>
                <c:pt idx="167">
                  <c:v>9.5023275275512552E-9</c:v>
                </c:pt>
                <c:pt idx="168">
                  <c:v>7.3905105299077988E-9</c:v>
                </c:pt>
                <c:pt idx="169">
                  <c:v>5.7386240415224577E-9</c:v>
                </c:pt>
                <c:pt idx="170">
                  <c:v>4.4486679969702333E-9</c:v>
                </c:pt>
                <c:pt idx="171">
                  <c:v>3.4430323778476551E-9</c:v>
                </c:pt>
                <c:pt idx="172">
                  <c:v>2.6603642722187721E-9</c:v>
                </c:pt>
                <c:pt idx="173">
                  <c:v>2.0522487303866872E-9</c:v>
                </c:pt>
                <c:pt idx="174">
                  <c:v>1.58054830528276E-9</c:v>
                </c:pt>
                <c:pt idx="175">
                  <c:v>1.2152746535502597E-9</c:v>
                </c:pt>
                <c:pt idx="176">
                  <c:v>9.3288905040756221E-10</c:v>
                </c:pt>
                <c:pt idx="177">
                  <c:v>7.1494797449856536E-10</c:v>
                </c:pt>
                <c:pt idx="178">
                  <c:v>5.4702575402639749E-10</c:v>
                </c:pt>
                <c:pt idx="179">
                  <c:v>4.1785922617080793E-10</c:v>
                </c:pt>
                <c:pt idx="180">
                  <c:v>3.1866994600453316E-10</c:v>
                </c:pt>
                <c:pt idx="181">
                  <c:v>2.4262810528987149E-10</c:v>
                </c:pt>
                <c:pt idx="182">
                  <c:v>1.844293330248528E-10</c:v>
                </c:pt>
                <c:pt idx="183">
                  <c:v>1.3996123740258607E-10</c:v>
                </c:pt>
                <c:pt idx="184">
                  <c:v>1.0604115272609963E-10</c:v>
                </c:pt>
                <c:pt idx="185">
                  <c:v>8.021027321731531E-11</c:v>
                </c:pt>
                <c:pt idx="186">
                  <c:v>6.0572352367947764E-11</c:v>
                </c:pt>
                <c:pt idx="187">
                  <c:v>4.5667556361736803E-11</c:v>
                </c:pt>
                <c:pt idx="188">
                  <c:v>3.4373993907954771E-11</c:v>
                </c:pt>
                <c:pt idx="189">
                  <c:v>2.5830993300297725E-11</c:v>
                </c:pt>
                <c:pt idx="190">
                  <c:v>1.9379434802095577E-11</c:v>
                </c:pt>
                <c:pt idx="191">
                  <c:v>1.451543300534857E-11</c:v>
                </c:pt>
                <c:pt idx="192">
                  <c:v>1.0854448775228816E-11</c:v>
                </c:pt>
                <c:pt idx="193">
                  <c:v>8.1035336544105165E-12</c:v>
                </c:pt>
                <c:pt idx="194">
                  <c:v>6.0399034408040531E-12</c:v>
                </c:pt>
                <c:pt idx="195">
                  <c:v>4.4944281305558644E-12</c:v>
                </c:pt>
                <c:pt idx="196">
                  <c:v>3.3389335303247541E-12</c:v>
                </c:pt>
                <c:pt idx="197">
                  <c:v>3.3389335303247541E-12</c:v>
                </c:pt>
                <c:pt idx="198">
                  <c:v>4.4944281305558644E-12</c:v>
                </c:pt>
                <c:pt idx="199">
                  <c:v>6.0399034408040531E-12</c:v>
                </c:pt>
                <c:pt idx="200">
                  <c:v>8.1035336544105165E-12</c:v>
                </c:pt>
                <c:pt idx="201">
                  <c:v>1.0854448775228816E-11</c:v>
                </c:pt>
                <c:pt idx="202">
                  <c:v>1.451543300534857E-11</c:v>
                </c:pt>
                <c:pt idx="203">
                  <c:v>1.9379434802095577E-11</c:v>
                </c:pt>
                <c:pt idx="204">
                  <c:v>2.5830993300297725E-11</c:v>
                </c:pt>
                <c:pt idx="205">
                  <c:v>3.4373993907954771E-11</c:v>
                </c:pt>
                <c:pt idx="206">
                  <c:v>4.5667556361736803E-11</c:v>
                </c:pt>
                <c:pt idx="207">
                  <c:v>6.0572352367947764E-11</c:v>
                </c:pt>
                <c:pt idx="208">
                  <c:v>8.021027321731531E-11</c:v>
                </c:pt>
                <c:pt idx="209">
                  <c:v>1.0604115272609963E-10</c:v>
                </c:pt>
                <c:pt idx="210">
                  <c:v>1.3996123740258607E-10</c:v>
                </c:pt>
                <c:pt idx="211">
                  <c:v>1.844293330248528E-10</c:v>
                </c:pt>
                <c:pt idx="212">
                  <c:v>2.4262810528987149E-10</c:v>
                </c:pt>
                <c:pt idx="213">
                  <c:v>3.1866994600453316E-10</c:v>
                </c:pt>
                <c:pt idx="214">
                  <c:v>4.1785922617080793E-10</c:v>
                </c:pt>
                <c:pt idx="215">
                  <c:v>5.4702575402639749E-10</c:v>
                </c:pt>
                <c:pt idx="216">
                  <c:v>7.1494797449856536E-10</c:v>
                </c:pt>
                <c:pt idx="217">
                  <c:v>9.3288905040756221E-10</c:v>
                </c:pt>
                <c:pt idx="218">
                  <c:v>1.2152746535502597E-9</c:v>
                </c:pt>
                <c:pt idx="219">
                  <c:v>1.58054830528276E-9</c:v>
                </c:pt>
                <c:pt idx="220">
                  <c:v>2.0522487303866872E-9</c:v>
                </c:pt>
                <c:pt idx="221">
                  <c:v>2.6603642722187721E-9</c:v>
                </c:pt>
                <c:pt idx="222">
                  <c:v>3.4430323778476551E-9</c:v>
                </c:pt>
                <c:pt idx="223">
                  <c:v>4.4486679969702333E-9</c:v>
                </c:pt>
                <c:pt idx="224">
                  <c:v>5.7386240415224577E-9</c:v>
                </c:pt>
                <c:pt idx="225">
                  <c:v>7.3905105299077988E-9</c:v>
                </c:pt>
                <c:pt idx="226">
                  <c:v>9.5023275275512552E-9</c:v>
                </c:pt>
                <c:pt idx="227">
                  <c:v>1.2197601483454569E-8</c:v>
                </c:pt>
                <c:pt idx="228">
                  <c:v>1.563175621688385E-8</c:v>
                </c:pt>
                <c:pt idx="229">
                  <c:v>2.0000000000000037E-8</c:v>
                </c:pt>
                <c:pt idx="230">
                  <c:v>2.5547070517277012E-8</c:v>
                </c:pt>
                <c:pt idx="231">
                  <c:v>3.2579251837050764E-8</c:v>
                </c:pt>
                <c:pt idx="232">
                  <c:v>4.1479164089076641E-8</c:v>
                </c:pt>
                <c:pt idx="233">
                  <c:v>5.2723929840042983E-8</c:v>
                </c:pt>
                <c:pt idx="234">
                  <c:v>6.6907444129678297E-8</c:v>
                </c:pt>
                <c:pt idx="235">
                  <c:v>8.4767621154870085E-8</c:v>
                </c:pt>
                <c:pt idx="236">
                  <c:v>1.0721966355286374E-7</c:v>
                </c:pt>
                <c:pt idx="237">
                  <c:v>1.3539660458414939E-7</c:v>
                </c:pt>
                <c:pt idx="238">
                  <c:v>1.7069861432270988E-7</c:v>
                </c:pt>
                <c:pt idx="239">
                  <c:v>2.1485284398783424E-7</c:v>
                </c:pt>
                <c:pt idx="240">
                  <c:v>2.6998591431774387E-7</c:v>
                </c:pt>
                <c:pt idx="241">
                  <c:v>3.3871154173830428E-7</c:v>
                </c:pt>
                <c:pt idx="242">
                  <c:v>4.2423624826431725E-7</c:v>
                </c:pt>
                <c:pt idx="243">
                  <c:v>5.3048662679487078E-7</c:v>
                </c:pt>
                <c:pt idx="244">
                  <c:v>6.6226224296518317E-7</c:v>
                </c:pt>
                <c:pt idx="245">
                  <c:v>8.2541895931892625E-7</c:v>
                </c:pt>
                <c:pt idx="246">
                  <c:v>1.0270882797262918E-6</c:v>
                </c:pt>
                <c:pt idx="247">
                  <c:v>1.2759392453251587E-6</c:v>
                </c:pt>
                <c:pt idx="248">
                  <c:v>1.5824904826284395E-6</c:v>
                </c:pt>
                <c:pt idx="249">
                  <c:v>1.9594812258334931E-6</c:v>
                </c:pt>
                <c:pt idx="250">
                  <c:v>2.4223115259654666E-6</c:v>
                </c:pt>
                <c:pt idx="251">
                  <c:v>2.9895634375648998E-6</c:v>
                </c:pt>
                <c:pt idx="252">
                  <c:v>3.6836167584736856E-6</c:v>
                </c:pt>
                <c:pt idx="253">
                  <c:v>4.5313749100258305E-6</c:v>
                </c:pt>
                <c:pt idx="254">
                  <c:v>5.5651188044142553E-6</c:v>
                </c:pt>
                <c:pt idx="255">
                  <c:v>6.8235090743884396E-6</c:v>
                </c:pt>
                <c:pt idx="256">
                  <c:v>8.3527598590194801E-6</c:v>
                </c:pt>
                <c:pt idx="257">
                  <c:v>1.0208010468991349E-5</c:v>
                </c:pt>
                <c:pt idx="258">
                  <c:v>1.2454924715852793E-5</c:v>
                </c:pt>
                <c:pt idx="259">
                  <c:v>1.517155150058369E-5</c:v>
                </c:pt>
                <c:pt idx="260">
                  <c:v>1.8450484434265198E-5</c:v>
                </c:pt>
                <c:pt idx="261">
                  <c:v>2.2401362821246989E-5</c:v>
                </c:pt>
                <c:pt idx="262">
                  <c:v>2.7153761282781849E-5</c:v>
                </c:pt>
                <c:pt idx="263">
                  <c:v>3.2860520641566962E-5</c:v>
                </c:pt>
                <c:pt idx="264">
                  <c:v>3.9701578423852291E-5</c:v>
                </c:pt>
                <c:pt idx="265">
                  <c:v>4.7888363457267646E-5</c:v>
                </c:pt>
                <c:pt idx="266">
                  <c:v>5.7668825532042828E-5</c:v>
                </c:pt>
                <c:pt idx="267">
                  <c:v>6.9333177923331648E-5</c:v>
                </c:pt>
                <c:pt idx="268">
                  <c:v>8.3220437703490985E-5</c:v>
                </c:pt>
                <c:pt idx="269">
                  <c:v>9.9725856152388037E-5</c:v>
                </c:pt>
                <c:pt idx="270">
                  <c:v>1.1930933913272894E-4</c:v>
                </c:pt>
                <c:pt idx="271">
                  <c:v>1.4250496495045353E-4</c:v>
                </c:pt>
                <c:pt idx="272">
                  <c:v>1.6993171486290464E-4</c:v>
                </c:pt>
                <c:pt idx="273">
                  <c:v>2.0230553890451033E-4</c:v>
                </c:pt>
                <c:pt idx="274">
                  <c:v>2.4045288692348262E-4</c:v>
                </c:pt>
                <c:pt idx="275">
                  <c:v>2.8532584149204993E-4</c:v>
                </c:pt>
                <c:pt idx="276">
                  <c:v>3.3801899547031348E-4</c:v>
                </c:pt>
                <c:pt idx="277">
                  <c:v>3.9978822224713214E-4</c:v>
                </c:pt>
                <c:pt idx="278">
                  <c:v>4.7207149080083282E-4</c:v>
                </c:pt>
                <c:pt idx="279">
                  <c:v>5.5651188044142483E-4</c:v>
                </c:pt>
                <c:pt idx="280">
                  <c:v>6.5498295111115774E-4</c:v>
                </c:pt>
                <c:pt idx="281">
                  <c:v>7.696166241028164E-4</c:v>
                </c:pt>
                <c:pt idx="282">
                  <c:v>9.028337246525087E-4</c:v>
                </c:pt>
                <c:pt idx="283">
                  <c:v>1.0573773317017626E-3</c:v>
                </c:pt>
                <c:pt idx="284">
                  <c:v>1.2363490708106933E-3</c:v>
                </c:pt>
                <c:pt idx="285">
                  <c:v>1.443248473334702E-3</c:v>
                </c:pt>
                <c:pt idx="286">
                  <c:v>1.6820155081384677E-3</c:v>
                </c:pt>
                <c:pt idx="287">
                  <c:v>1.9570763708988974E-3</c:v>
                </c:pt>
                <c:pt idx="288">
                  <c:v>2.273392590035703E-3</c:v>
                </c:pt>
                <c:pt idx="289">
                  <c:v>2.6365134771128163E-3</c:v>
                </c:pt>
                <c:pt idx="290">
                  <c:v>3.0526319128103981E-3</c:v>
                </c:pt>
                <c:pt idx="291">
                  <c:v>3.5286434169477742E-3</c:v>
                </c:pt>
                <c:pt idx="292">
                  <c:v>4.0722084022639391E-3</c:v>
                </c:pt>
                <c:pt idx="293">
                  <c:v>4.6918174565203251E-3</c:v>
                </c:pt>
                <c:pt idx="294">
                  <c:v>5.3968594358428578E-3</c:v>
                </c:pt>
                <c:pt idx="295">
                  <c:v>6.1976920840241204E-3</c:v>
                </c:pt>
                <c:pt idx="296">
                  <c:v>7.1057148178250108E-3</c:v>
                </c:pt>
                <c:pt idx="297">
                  <c:v>8.1334432373376224E-3</c:v>
                </c:pt>
                <c:pt idx="298">
                  <c:v>9.2945848335240829E-3</c:v>
                </c:pt>
                <c:pt idx="299">
                  <c:v>1.0604115272609944E-2</c:v>
                </c:pt>
                <c:pt idx="300">
                  <c:v>1.2078354539735185E-2</c:v>
                </c:pt>
                <c:pt idx="301">
                  <c:v>1.3735042122976375E-2</c:v>
                </c:pt>
                <c:pt idx="302">
                  <c:v>1.5593410314570079E-2</c:v>
                </c:pt>
                <c:pt idx="303">
                  <c:v>1.7674254600102263E-2</c:v>
                </c:pt>
                <c:pt idx="304">
                  <c:v>2.0000000000000007E-2</c:v>
                </c:pt>
                <c:pt idx="305">
                  <c:v>2.2594762122488794E-2</c:v>
                </c:pt>
                <c:pt idx="306">
                  <c:v>2.5484401585081126E-2</c:v>
                </c:pt>
                <c:pt idx="307">
                  <c:v>2.8696570364651782E-2</c:v>
                </c:pt>
                <c:pt idx="308">
                  <c:v>3.2260748546424113E-2</c:v>
                </c:pt>
                <c:pt idx="309">
                  <c:v>3.6208269862091975E-2</c:v>
                </c:pt>
                <c:pt idx="310">
                  <c:v>4.0572334339325881E-2</c:v>
                </c:pt>
                <c:pt idx="311">
                  <c:v>4.5388006331655503E-2</c:v>
                </c:pt>
                <c:pt idx="312">
                  <c:v>5.0692196161857432E-2</c:v>
                </c:pt>
                <c:pt idx="313">
                  <c:v>5.6523623596203165E-2</c:v>
                </c:pt>
                <c:pt idx="314">
                  <c:v>6.2922761373924496E-2</c:v>
                </c:pt>
                <c:pt idx="315">
                  <c:v>6.9931757048639534E-2</c:v>
                </c:pt>
                <c:pt idx="316">
                  <c:v>7.7594331458738147E-2</c:v>
                </c:pt>
                <c:pt idx="317">
                  <c:v>8.595565223413823E-2</c:v>
                </c:pt>
                <c:pt idx="318">
                  <c:v>9.506218086943255E-2</c:v>
                </c:pt>
                <c:pt idx="319">
                  <c:v>0.10496149204995454</c:v>
                </c:pt>
                <c:pt idx="320">
                  <c:v>0.11570206410901882</c:v>
                </c:pt>
                <c:pt idx="321">
                  <c:v>0.12733303972239166</c:v>
                </c:pt>
                <c:pt idx="322">
                  <c:v>0.13990395621024265</c:v>
                </c:pt>
                <c:pt idx="323">
                  <c:v>0.15346444511715551</c:v>
                </c:pt>
                <c:pt idx="324">
                  <c:v>0.16806390107632424</c:v>
                </c:pt>
                <c:pt idx="325">
                  <c:v>0.18375112033321256</c:v>
                </c:pt>
                <c:pt idx="326">
                  <c:v>0.20057390970437192</c:v>
                </c:pt>
                <c:pt idx="327">
                  <c:v>0.21857866717567354</c:v>
                </c:pt>
                <c:pt idx="328">
                  <c:v>0.23780993579701964</c:v>
                </c:pt>
                <c:pt idx="329">
                  <c:v>0.25830993300297678</c:v>
                </c:pt>
                <c:pt idx="330">
                  <c:v>0.28011805797526601</c:v>
                </c:pt>
                <c:pt idx="331">
                  <c:v>0.30327038015745783</c:v>
                </c:pt>
                <c:pt idx="332">
                  <c:v>0.32779911252767802</c:v>
                </c:pt>
                <c:pt idx="333">
                  <c:v>0.35373207372411986</c:v>
                </c:pt>
                <c:pt idx="334">
                  <c:v>0.38109214359264953</c:v>
                </c:pt>
                <c:pt idx="335">
                  <c:v>0.40989671717730575</c:v>
                </c:pt>
                <c:pt idx="336">
                  <c:v>0.4401571625942538</c:v>
                </c:pt>
                <c:pt idx="337">
                  <c:v>0.47187828860880976</c:v>
                </c:pt>
                <c:pt idx="338">
                  <c:v>0.50505782806453381</c:v>
                </c:pt>
                <c:pt idx="339">
                  <c:v>0.53968594358428557</c:v>
                </c:pt>
                <c:pt idx="340">
                  <c:v>0.57574476216705017</c:v>
                </c:pt>
                <c:pt idx="341">
                  <c:v>0.61320794543328649</c:v>
                </c:pt>
                <c:pt idx="342">
                  <c:v>0.65204030231824406</c:v>
                </c:pt>
                <c:pt idx="343">
                  <c:v>0.6921974509707054</c:v>
                </c:pt>
                <c:pt idx="344">
                  <c:v>0.73362553647860596</c:v>
                </c:pt>
                <c:pt idx="345">
                  <c:v>0.77626101080880638</c:v>
                </c:pt>
                <c:pt idx="346">
                  <c:v>0.82003048101322662</c:v>
                </c:pt>
                <c:pt idx="347">
                  <c:v>0.86485063131636675</c:v>
                </c:pt>
                <c:pt idx="348">
                  <c:v>0.91062822416035627</c:v>
                </c:pt>
                <c:pt idx="349">
                  <c:v>0.95726018464527673</c:v>
                </c:pt>
                <c:pt idx="350">
                  <c:v>1.0046337720685197</c:v>
                </c:pt>
                <c:pt idx="351">
                  <c:v>1.0526268414431861</c:v>
                </c:pt>
                <c:pt idx="352">
                  <c:v>1.1011081969695891</c:v>
                </c:pt>
                <c:pt idx="353">
                  <c:v>1.1499380384551934</c:v>
                </c:pt>
                <c:pt idx="354">
                  <c:v>1.1989685006378821</c:v>
                </c:pt>
                <c:pt idx="355">
                  <c:v>1.2480442842779536</c:v>
                </c:pt>
                <c:pt idx="356">
                  <c:v>1.2970033767598093</c:v>
                </c:pt>
                <c:pt idx="357">
                  <c:v>1.3456778588002181</c:v>
                </c:pt>
                <c:pt idx="358">
                  <c:v>1.3938947927126408</c:v>
                </c:pt>
                <c:pt idx="359">
                  <c:v>1.4414771865434906</c:v>
                </c:pt>
                <c:pt idx="360">
                  <c:v>1.4882450272938652</c:v>
                </c:pt>
                <c:pt idx="361">
                  <c:v>1.5340163753870197</c:v>
                </c:pt>
                <c:pt idx="362">
                  <c:v>1.5786085115551076</c:v>
                </c:pt>
                <c:pt idx="363">
                  <c:v>1.6218391264156846</c:v>
                </c:pt>
                <c:pt idx="364">
                  <c:v>1.6635275422053419</c:v>
                </c:pt>
                <c:pt idx="365">
                  <c:v>1.7034959554498033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6-4731-A79A-704BB035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RBF_winter!$AK$4</c:f>
              <c:strCache>
                <c:ptCount val="1"/>
                <c:pt idx="0">
                  <c:v>RBF-summer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RBF_winter!$AK$5:$AK$370</c:f>
              <c:numCache>
                <c:formatCode>General</c:formatCode>
                <c:ptCount val="366"/>
                <c:pt idx="0">
                  <c:v>6.3943216290990549E-22</c:v>
                </c:pt>
                <c:pt idx="1">
                  <c:v>3.3716357639340295E-22</c:v>
                </c:pt>
                <c:pt idx="2">
                  <c:v>1.770418962305839E-22</c:v>
                </c:pt>
                <c:pt idx="3">
                  <c:v>9.2576483259748946E-23</c:v>
                </c:pt>
                <c:pt idx="4">
                  <c:v>4.8207491290587926E-23</c:v>
                </c:pt>
                <c:pt idx="5">
                  <c:v>2.4998710649272292E-23</c:v>
                </c:pt>
                <c:pt idx="6">
                  <c:v>1.2909514628627481E-23</c:v>
                </c:pt>
                <c:pt idx="7">
                  <c:v>6.6388284139957713E-24</c:v>
                </c:pt>
                <c:pt idx="8">
                  <c:v>3.3998691290257875E-24</c:v>
                </c:pt>
                <c:pt idx="9">
                  <c:v>1.7338925556203878E-24</c:v>
                </c:pt>
                <c:pt idx="10">
                  <c:v>8.8058521576249052E-25</c:v>
                </c:pt>
                <c:pt idx="11">
                  <c:v>4.453585798679198E-25</c:v>
                </c:pt>
                <c:pt idx="12">
                  <c:v>2.2430423996873679E-25</c:v>
                </c:pt>
                <c:pt idx="13">
                  <c:v>1.1250047820207123E-25</c:v>
                </c:pt>
                <c:pt idx="14">
                  <c:v>5.619018731479838E-26</c:v>
                </c:pt>
                <c:pt idx="15">
                  <c:v>2.7948327076147335E-26</c:v>
                </c:pt>
                <c:pt idx="16">
                  <c:v>1.3843323894133481E-26</c:v>
                </c:pt>
                <c:pt idx="17">
                  <c:v>6.8283247760041672E-27</c:v>
                </c:pt>
                <c:pt idx="18">
                  <c:v>3.3541090948576934E-27</c:v>
                </c:pt>
                <c:pt idx="19">
                  <c:v>1.6407009330725791E-27</c:v>
                </c:pt>
                <c:pt idx="20">
                  <c:v>7.9922837051030159E-28</c:v>
                </c:pt>
                <c:pt idx="21">
                  <c:v>3.8770516296432206E-28</c:v>
                </c:pt>
                <c:pt idx="22">
                  <c:v>1.8729298138874637E-28</c:v>
                </c:pt>
                <c:pt idx="23">
                  <c:v>9.010121498835081E-29</c:v>
                </c:pt>
                <c:pt idx="24">
                  <c:v>4.3164728902508956E-29</c:v>
                </c:pt>
                <c:pt idx="25">
                  <c:v>2.0592857481529299E-29</c:v>
                </c:pt>
                <c:pt idx="26">
                  <c:v>9.7834816762728543E-30</c:v>
                </c:pt>
                <c:pt idx="27">
                  <c:v>4.6287047978923704E-30</c:v>
                </c:pt>
                <c:pt idx="28">
                  <c:v>2.1807945733881642E-30</c:v>
                </c:pt>
                <c:pt idx="29">
                  <c:v>1.0231969987178622E-30</c:v>
                </c:pt>
                <c:pt idx="30">
                  <c:v>1.0231969987178622E-30</c:v>
                </c:pt>
                <c:pt idx="31">
                  <c:v>2.1807945733881642E-30</c:v>
                </c:pt>
                <c:pt idx="32">
                  <c:v>4.6287047978923704E-30</c:v>
                </c:pt>
                <c:pt idx="33">
                  <c:v>9.7834816762728543E-30</c:v>
                </c:pt>
                <c:pt idx="34">
                  <c:v>2.0592857481529299E-29</c:v>
                </c:pt>
                <c:pt idx="35">
                  <c:v>4.3164728902508956E-29</c:v>
                </c:pt>
                <c:pt idx="36">
                  <c:v>9.010121498835081E-29</c:v>
                </c:pt>
                <c:pt idx="37">
                  <c:v>1.8729298138874637E-28</c:v>
                </c:pt>
                <c:pt idx="38">
                  <c:v>3.8770516296432206E-28</c:v>
                </c:pt>
                <c:pt idx="39">
                  <c:v>7.9922837051030159E-28</c:v>
                </c:pt>
                <c:pt idx="40">
                  <c:v>1.6407009330725791E-27</c:v>
                </c:pt>
                <c:pt idx="41">
                  <c:v>3.3541090948576934E-27</c:v>
                </c:pt>
                <c:pt idx="42">
                  <c:v>6.8283247760041672E-27</c:v>
                </c:pt>
                <c:pt idx="43">
                  <c:v>1.3843323894133481E-26</c:v>
                </c:pt>
                <c:pt idx="44">
                  <c:v>2.7948327076147335E-26</c:v>
                </c:pt>
                <c:pt idx="45">
                  <c:v>5.619018731479838E-26</c:v>
                </c:pt>
                <c:pt idx="46">
                  <c:v>1.1250047820207123E-25</c:v>
                </c:pt>
                <c:pt idx="47">
                  <c:v>2.2430423996873679E-25</c:v>
                </c:pt>
                <c:pt idx="48">
                  <c:v>4.453585798679198E-25</c:v>
                </c:pt>
                <c:pt idx="49">
                  <c:v>8.8058521576249052E-25</c:v>
                </c:pt>
                <c:pt idx="50">
                  <c:v>1.7338925556203878E-24</c:v>
                </c:pt>
                <c:pt idx="51">
                  <c:v>3.3998691290257875E-24</c:v>
                </c:pt>
                <c:pt idx="52">
                  <c:v>6.6388284139957713E-24</c:v>
                </c:pt>
                <c:pt idx="53">
                  <c:v>1.2909514628627481E-23</c:v>
                </c:pt>
                <c:pt idx="54">
                  <c:v>2.4998710649272292E-23</c:v>
                </c:pt>
                <c:pt idx="55">
                  <c:v>4.8207491290587926E-23</c:v>
                </c:pt>
                <c:pt idx="56">
                  <c:v>9.2576483259748946E-23</c:v>
                </c:pt>
                <c:pt idx="57">
                  <c:v>1.770418962305839E-22</c:v>
                </c:pt>
                <c:pt idx="58">
                  <c:v>3.3716357639340295E-22</c:v>
                </c:pt>
                <c:pt idx="59">
                  <c:v>6.3943216290990549E-22</c:v>
                </c:pt>
                <c:pt idx="60">
                  <c:v>1.2076401079053164E-21</c:v>
                </c:pt>
                <c:pt idx="61">
                  <c:v>2.2712754429930731E-21</c:v>
                </c:pt>
                <c:pt idx="62">
                  <c:v>4.2539394927321941E-21</c:v>
                </c:pt>
                <c:pt idx="63">
                  <c:v>7.934179784097942E-21</c:v>
                </c:pt>
                <c:pt idx="64">
                  <c:v>1.4736759358997154E-20</c:v>
                </c:pt>
                <c:pt idx="65">
                  <c:v>2.7257823337740086E-20</c:v>
                </c:pt>
                <c:pt idx="66">
                  <c:v>5.0207613533494458E-20</c:v>
                </c:pt>
                <c:pt idx="67">
                  <c:v>9.2095245813017487E-20</c:v>
                </c:pt>
                <c:pt idx="68">
                  <c:v>1.6822636842085568E-19</c:v>
                </c:pt>
                <c:pt idx="69">
                  <c:v>3.0601319546682686E-19</c:v>
                </c:pt>
                <c:pt idx="70">
                  <c:v>5.5433903824506256E-19</c:v>
                </c:pt>
                <c:pt idx="71">
                  <c:v>1.0000000000000014E-18</c:v>
                </c:pt>
                <c:pt idx="72">
                  <c:v>1.7964443237228514E-18</c:v>
                </c:pt>
                <c:pt idx="73">
                  <c:v>3.2137844839428226E-18</c:v>
                </c:pt>
                <c:pt idx="74">
                  <c:v>5.7254412591554533E-18</c:v>
                </c:pt>
                <c:pt idx="75">
                  <c:v>1.0157583541727274E-17</c:v>
                </c:pt>
                <c:pt idx="76">
                  <c:v>1.7945727479805909E-17</c:v>
                </c:pt>
                <c:pt idx="77">
                  <c:v>3.1573371504721582E-17</c:v>
                </c:pt>
                <c:pt idx="78">
                  <c:v>5.5318459438674398E-17</c:v>
                </c:pt>
                <c:pt idx="79">
                  <c:v>9.6518023560405071E-17</c:v>
                </c:pt>
                <c:pt idx="80">
                  <c:v>1.6770113006412131E-16</c:v>
                </c:pt>
                <c:pt idx="81">
                  <c:v>2.9017018329576399E-16</c:v>
                </c:pt>
                <c:pt idx="82">
                  <c:v>4.9998710632647572E-16</c:v>
                </c:pt>
                <c:pt idx="83">
                  <c:v>8.5793434039490399E-16</c:v>
                </c:pt>
                <c:pt idx="84">
                  <c:v>1.4660153722259814E-15</c:v>
                </c:pt>
                <c:pt idx="85">
                  <c:v>2.4946649354678277E-15</c:v>
                </c:pt>
                <c:pt idx="86">
                  <c:v>4.2274175606408304E-15</c:v>
                </c:pt>
                <c:pt idx="87">
                  <c:v>7.1339046015558603E-15</c:v>
                </c:pt>
                <c:pt idx="88">
                  <c:v>1.1988605615301603E-14</c:v>
                </c:pt>
                <c:pt idx="89">
                  <c:v>2.0063157186853508E-14</c:v>
                </c:pt>
                <c:pt idx="90">
                  <c:v>3.3436368557799209E-14</c:v>
                </c:pt>
                <c:pt idx="91">
                  <c:v>5.5491716331585614E-14</c:v>
                </c:pt>
                <c:pt idx="92">
                  <c:v>9.1712057633964024E-14</c:v>
                </c:pt>
                <c:pt idx="93">
                  <c:v>1.509433356013467E-13</c:v>
                </c:pt>
                <c:pt idx="94">
                  <c:v>2.4739486128001891E-13</c:v>
                </c:pt>
                <c:pt idx="95">
                  <c:v>4.0379099733102543E-13</c:v>
                </c:pt>
                <c:pt idx="96">
                  <c:v>6.5631422199782468E-13</c:v>
                </c:pt>
                <c:pt idx="97">
                  <c:v>1.0623221198775448E-12</c:v>
                </c:pt>
                <c:pt idx="98">
                  <c:v>1.7123394393916605E-12</c:v>
                </c:pt>
                <c:pt idx="99">
                  <c:v>2.7486074587810809E-12</c:v>
                </c:pt>
                <c:pt idx="100">
                  <c:v>4.3936434213158533E-12</c:v>
                </c:pt>
                <c:pt idx="101">
                  <c:v>6.9940079304485902E-12</c:v>
                </c:pt>
                <c:pt idx="102">
                  <c:v>1.1087066670937267E-11</c:v>
                </c:pt>
                <c:pt idx="103">
                  <c:v>1.7502352394081392E-11</c:v>
                </c:pt>
                <c:pt idx="104">
                  <c:v>2.7514740057353072E-11</c:v>
                </c:pt>
                <c:pt idx="105">
                  <c:v>4.3074835799660894E-11</c:v>
                </c:pt>
                <c:pt idx="106">
                  <c:v>6.7153874216402283E-11</c:v>
                </c:pt>
                <c:pt idx="107">
                  <c:v>1.0425760426608239E-10</c:v>
                </c:pt>
                <c:pt idx="108">
                  <c:v>1.6118834460389881E-10</c:v>
                </c:pt>
                <c:pt idx="109">
                  <c:v>2.4816969965083697E-10</c:v>
                </c:pt>
                <c:pt idx="110">
                  <c:v>3.8049863309737607E-10</c:v>
                </c:pt>
                <c:pt idx="111">
                  <c:v>5.8096059010927311E-10</c:v>
                </c:pt>
                <c:pt idx="112">
                  <c:v>8.8334320034801242E-10</c:v>
                </c:pt>
                <c:pt idx="113">
                  <c:v>1.3375237237994343E-9</c:v>
                </c:pt>
                <c:pt idx="114">
                  <c:v>2.0167995850920702E-9</c:v>
                </c:pt>
                <c:pt idx="115">
                  <c:v>3.0283998684778062E-9</c:v>
                </c:pt>
                <c:pt idx="116">
                  <c:v>4.5284848575056019E-9</c:v>
                </c:pt>
                <c:pt idx="117">
                  <c:v>6.7434454234354819E-9</c:v>
                </c:pt>
                <c:pt idx="118">
                  <c:v>1.0000000000000018E-8</c:v>
                </c:pt>
                <c:pt idx="119">
                  <c:v>1.4767513580112824E-8</c:v>
                </c:pt>
                <c:pt idx="120">
                  <c:v>2.1717207640499016E-8</c:v>
                </c:pt>
                <c:pt idx="121">
                  <c:v>3.1804590954456135E-8</c:v>
                </c:pt>
                <c:pt idx="122">
                  <c:v>4.6383644664372177E-8</c:v>
                </c:pt>
                <c:pt idx="123">
                  <c:v>6.7364199516704313E-8</c:v>
                </c:pt>
                <c:pt idx="124">
                  <c:v>9.7427747484044097E-8</c:v>
                </c:pt>
                <c:pt idx="125">
                  <c:v>1.4032188047469009E-7</c:v>
                </c:pt>
                <c:pt idx="126">
                  <c:v>2.0125994805822996E-7</c:v>
                </c:pt>
                <c:pt idx="127">
                  <c:v>2.8746074204840169E-7</c:v>
                </c:pt>
                <c:pt idx="128">
                  <c:v>4.0887349096364243E-7</c:v>
                </c:pt>
                <c:pt idx="129">
                  <c:v>5.791467080850669E-7</c:v>
                </c:pt>
                <c:pt idx="130">
                  <c:v>8.1691610099154346E-7</c:v>
                </c:pt>
                <c:pt idx="131">
                  <c:v>1.1475075337404039E-6</c:v>
                </c:pt>
                <c:pt idx="132">
                  <c:v>1.6051767514959386E-6</c:v>
                </c:pt>
                <c:pt idx="133">
                  <c:v>2.2360391461834387E-6</c:v>
                </c:pt>
                <c:pt idx="134">
                  <c:v>3.1018812653925727E-6</c:v>
                </c:pt>
                <c:pt idx="135">
                  <c:v>4.2850921223640089E-6</c:v>
                </c:pt>
                <c:pt idx="136">
                  <c:v>5.8950077729013448E-6</c:v>
                </c:pt>
                <c:pt idx="137">
                  <c:v>8.0760282059626157E-6</c:v>
                </c:pt>
                <c:pt idx="138">
                  <c:v>1.1017942408629002E-5</c:v>
                </c:pt>
                <c:pt idx="139">
                  <c:v>1.4968986432334456E-5</c:v>
                </c:pt>
                <c:pt idx="140">
                  <c:v>2.0252261080647893E-5</c:v>
                </c:pt>
                <c:pt idx="141">
                  <c:v>2.7286250762041065E-5</c:v>
                </c:pt>
                <c:pt idx="142">
                  <c:v>3.6610312879554049E-5</c:v>
                </c:pt>
                <c:pt idx="143">
                  <c:v>4.891614693117761E-5</c:v>
                </c:pt>
                <c:pt idx="144">
                  <c:v>6.5086402425745213E-5</c:v>
                </c:pt>
                <c:pt idx="145">
                  <c:v>8.6241741797171069E-5</c:v>
                </c:pt>
                <c:pt idx="146">
                  <c:v>1.1379783436698087E-4</c:v>
                </c:pt>
                <c:pt idx="147">
                  <c:v>1.4953391408585001E-4</c:v>
                </c:pt>
                <c:pt idx="148">
                  <c:v>1.9567467945632493E-4</c:v>
                </c:pt>
                <c:pt idx="149">
                  <c:v>2.5498743882946699E-4</c:v>
                </c:pt>
                <c:pt idx="150">
                  <c:v>3.3089649610809494E-4</c:v>
                </c:pt>
                <c:pt idx="151">
                  <c:v>4.2761681643857616E-4</c:v>
                </c:pt>
                <c:pt idx="152">
                  <c:v>5.5030899215602574E-4</c:v>
                </c:pt>
                <c:pt idx="153">
                  <c:v>7.0525742742592727E-4</c:v>
                </c:pt>
                <c:pt idx="154">
                  <c:v>9.0007345534065801E-4</c:v>
                </c:pt>
                <c:pt idx="155">
                  <c:v>1.1439247721494626E-3</c:v>
                </c:pt>
                <c:pt idx="156">
                  <c:v>1.4477920978897133E-3</c:v>
                </c:pt>
                <c:pt idx="157">
                  <c:v>1.8247533296276565E-3</c:v>
                </c:pt>
                <c:pt idx="158">
                  <c:v>2.2902946233837643E-3</c:v>
                </c:pt>
                <c:pt idx="159">
                  <c:v>2.8626468076073568E-3</c:v>
                </c:pt>
                <c:pt idx="160">
                  <c:v>3.5631442839497772E-3</c:v>
                </c:pt>
                <c:pt idx="161">
                  <c:v>4.416602106351716E-3</c:v>
                </c:pt>
                <c:pt idx="162">
                  <c:v>5.4517052525633741E-3</c:v>
                </c:pt>
                <c:pt idx="163">
                  <c:v>6.701402229852731E-3</c:v>
                </c:pt>
                <c:pt idx="164">
                  <c:v>8.2032931187410955E-3</c:v>
                </c:pt>
                <c:pt idx="165">
                  <c:v>1.0000000000000004E-2</c:v>
                </c:pt>
                <c:pt idx="166">
                  <c:v>1.2139505491986547E-2</c:v>
                </c:pt>
                <c:pt idx="167">
                  <c:v>1.4675442925840609E-2</c:v>
                </c:pt>
                <c:pt idx="168">
                  <c:v>1.7667319600262216E-2</c:v>
                </c:pt>
                <c:pt idx="169">
                  <c:v>2.1180652696703203E-2</c:v>
                </c:pt>
                <c:pt idx="170">
                  <c:v>2.5286995924979058E-2</c:v>
                </c:pt>
                <c:pt idx="171">
                  <c:v>3.0063833944357791E-2</c:v>
                </c:pt>
                <c:pt idx="172">
                  <c:v>3.5594321208061927E-2</c:v>
                </c:pt>
                <c:pt idx="173">
                  <c:v>4.1966842252060127E-2</c:v>
                </c:pt>
                <c:pt idx="174">
                  <c:v>4.9274371727502507E-2</c:v>
                </c:pt>
                <c:pt idx="175">
                  <c:v>5.7613614780811465E-2</c:v>
                </c:pt>
                <c:pt idx="176">
                  <c:v>6.7083911813269198E-2</c:v>
                </c:pt>
                <c:pt idx="177">
                  <c:v>7.7785896267078533E-2</c:v>
                </c:pt>
                <c:pt idx="178">
                  <c:v>8.9819899909481082E-2</c:v>
                </c:pt>
                <c:pt idx="179">
                  <c:v>0.10328410709231606</c:v>
                </c:pt>
                <c:pt idx="180">
                  <c:v>0.11827246756544306</c:v>
                </c:pt>
                <c:pt idx="181">
                  <c:v>0.1348723864697467</c:v>
                </c:pt>
                <c:pt idx="182">
                  <c:v>0.15316221991413037</c:v>
                </c:pt>
                <c:pt idx="183">
                  <c:v>0.17320861477045135</c:v>
                </c:pt>
                <c:pt idx="184">
                  <c:v>0.19506374165830401</c:v>
                </c:pt>
                <c:pt idx="185">
                  <c:v>0.21876248014114472</c:v>
                </c:pt>
                <c:pt idx="186">
                  <c:v>0.24431962447698111</c:v>
                </c:pt>
                <c:pt idx="187">
                  <c:v>0.27172718639395532</c:v>
                </c:pt>
                <c:pt idx="188">
                  <c:v>0.30095187781862015</c:v>
                </c:pt>
                <c:pt idx="189">
                  <c:v>0.33193286081117374</c:v>
                </c:pt>
                <c:pt idx="190">
                  <c:v>0.36457985373361235</c:v>
                </c:pt>
                <c:pt idx="191">
                  <c:v>0.3987716815323743</c:v>
                </c:pt>
                <c:pt idx="192">
                  <c:v>0.43435535368222827</c:v>
                </c:pt>
                <c:pt idx="193">
                  <c:v>0.47114574564815104</c:v>
                </c:pt>
                <c:pt idx="194">
                  <c:v>0.50892594864099594</c:v>
                </c:pt>
                <c:pt idx="195">
                  <c:v>0.54744833807873228</c:v>
                </c:pt>
                <c:pt idx="196">
                  <c:v>0.5864363937780358</c:v>
                </c:pt>
                <c:pt idx="197">
                  <c:v>0.62558728490485993</c:v>
                </c:pt>
                <c:pt idx="198">
                  <c:v>0.66457521066856795</c:v>
                </c:pt>
                <c:pt idx="199">
                  <c:v>0.70305546434645971</c:v>
                </c:pt>
                <c:pt idx="200">
                  <c:v>0.74066916427876117</c:v>
                </c:pt>
                <c:pt idx="201">
                  <c:v>0.7770485718636716</c:v>
                </c:pt>
                <c:pt idx="202">
                  <c:v>0.81182289423769416</c:v>
                </c:pt>
                <c:pt idx="203">
                  <c:v>0.84462444918175561</c:v>
                </c:pt>
                <c:pt idx="204">
                  <c:v>0.8750950527423027</c:v>
                </c:pt>
                <c:pt idx="205">
                  <c:v>0.9028924769086234</c:v>
                </c:pt>
                <c:pt idx="206">
                  <c:v>0.92769681612719523</c:v>
                </c:pt>
                <c:pt idx="207">
                  <c:v>0.94921659798146396</c:v>
                </c:pt>
                <c:pt idx="208">
                  <c:v>0.96719447534693614</c:v>
                </c:pt>
                <c:pt idx="209">
                  <c:v>0.98141234485544038</c:v>
                </c:pt>
                <c:pt idx="210">
                  <c:v>0.99169574944790739</c:v>
                </c:pt>
                <c:pt idx="211">
                  <c:v>0.99791744081027545</c:v>
                </c:pt>
                <c:pt idx="212">
                  <c:v>1</c:v>
                </c:pt>
                <c:pt idx="213">
                  <c:v>0.99791744081027545</c:v>
                </c:pt>
                <c:pt idx="214">
                  <c:v>0.99169574944790739</c:v>
                </c:pt>
                <c:pt idx="215">
                  <c:v>0.98141234485544038</c:v>
                </c:pt>
                <c:pt idx="216">
                  <c:v>0.96719447534693614</c:v>
                </c:pt>
                <c:pt idx="217">
                  <c:v>0.94921659798146396</c:v>
                </c:pt>
                <c:pt idx="218">
                  <c:v>0.92769681612719523</c:v>
                </c:pt>
                <c:pt idx="219">
                  <c:v>0.9028924769086234</c:v>
                </c:pt>
                <c:pt idx="220">
                  <c:v>0.8750950527423027</c:v>
                </c:pt>
                <c:pt idx="221">
                  <c:v>0.84462444918175561</c:v>
                </c:pt>
                <c:pt idx="222">
                  <c:v>0.81182289423769416</c:v>
                </c:pt>
                <c:pt idx="223">
                  <c:v>0.7770485718636716</c:v>
                </c:pt>
                <c:pt idx="224">
                  <c:v>0.74066916427876117</c:v>
                </c:pt>
                <c:pt idx="225">
                  <c:v>0.70305546434645971</c:v>
                </c:pt>
                <c:pt idx="226">
                  <c:v>0.66457521066856795</c:v>
                </c:pt>
                <c:pt idx="227">
                  <c:v>0.62558728490485993</c:v>
                </c:pt>
                <c:pt idx="228">
                  <c:v>0.5864363937780358</c:v>
                </c:pt>
                <c:pt idx="229">
                  <c:v>0.54744833807873228</c:v>
                </c:pt>
                <c:pt idx="230">
                  <c:v>0.50892594864099594</c:v>
                </c:pt>
                <c:pt idx="231">
                  <c:v>0.47114574564815104</c:v>
                </c:pt>
                <c:pt idx="232">
                  <c:v>0.43435535368222827</c:v>
                </c:pt>
                <c:pt idx="233">
                  <c:v>0.3987716815323743</c:v>
                </c:pt>
                <c:pt idx="234">
                  <c:v>0.36457985373361235</c:v>
                </c:pt>
                <c:pt idx="235">
                  <c:v>0.33193286081117374</c:v>
                </c:pt>
                <c:pt idx="236">
                  <c:v>0.30095187781862015</c:v>
                </c:pt>
                <c:pt idx="237">
                  <c:v>0.27172718639395532</c:v>
                </c:pt>
                <c:pt idx="238">
                  <c:v>0.24431962447698111</c:v>
                </c:pt>
                <c:pt idx="239">
                  <c:v>0.21876248014114472</c:v>
                </c:pt>
                <c:pt idx="240">
                  <c:v>0.19506374165830401</c:v>
                </c:pt>
                <c:pt idx="241">
                  <c:v>0.17320861477045135</c:v>
                </c:pt>
                <c:pt idx="242">
                  <c:v>0.15316221991413037</c:v>
                </c:pt>
                <c:pt idx="243">
                  <c:v>0.1348723864697467</c:v>
                </c:pt>
                <c:pt idx="244">
                  <c:v>0.11827246756544306</c:v>
                </c:pt>
                <c:pt idx="245">
                  <c:v>0.10328410709231606</c:v>
                </c:pt>
                <c:pt idx="246">
                  <c:v>8.9819899909481082E-2</c:v>
                </c:pt>
                <c:pt idx="247">
                  <c:v>7.7785896267078533E-2</c:v>
                </c:pt>
                <c:pt idx="248">
                  <c:v>6.7083911813269198E-2</c:v>
                </c:pt>
                <c:pt idx="249">
                  <c:v>5.7613614780811465E-2</c:v>
                </c:pt>
                <c:pt idx="250">
                  <c:v>4.9274371727502507E-2</c:v>
                </c:pt>
                <c:pt idx="251">
                  <c:v>4.1966842252060127E-2</c:v>
                </c:pt>
                <c:pt idx="252">
                  <c:v>3.5594321208061927E-2</c:v>
                </c:pt>
                <c:pt idx="253">
                  <c:v>3.0063833944357791E-2</c:v>
                </c:pt>
                <c:pt idx="254">
                  <c:v>2.5286995924979058E-2</c:v>
                </c:pt>
                <c:pt idx="255">
                  <c:v>2.1180652696703203E-2</c:v>
                </c:pt>
                <c:pt idx="256">
                  <c:v>1.7667319600262216E-2</c:v>
                </c:pt>
                <c:pt idx="257">
                  <c:v>1.4675442925840609E-2</c:v>
                </c:pt>
                <c:pt idx="258">
                  <c:v>1.2139505491986547E-2</c:v>
                </c:pt>
                <c:pt idx="259">
                  <c:v>1.0000000000000004E-2</c:v>
                </c:pt>
                <c:pt idx="260">
                  <c:v>8.2032931187410955E-3</c:v>
                </c:pt>
                <c:pt idx="261">
                  <c:v>6.701402229852731E-3</c:v>
                </c:pt>
                <c:pt idx="262">
                  <c:v>5.4517052525633741E-3</c:v>
                </c:pt>
                <c:pt idx="263">
                  <c:v>4.416602106351716E-3</c:v>
                </c:pt>
                <c:pt idx="264">
                  <c:v>3.5631442839497772E-3</c:v>
                </c:pt>
                <c:pt idx="265">
                  <c:v>2.8626468076073568E-3</c:v>
                </c:pt>
                <c:pt idx="266">
                  <c:v>2.2902946233837643E-3</c:v>
                </c:pt>
                <c:pt idx="267">
                  <c:v>1.8247533296276565E-3</c:v>
                </c:pt>
                <c:pt idx="268">
                  <c:v>1.4477920978897133E-3</c:v>
                </c:pt>
                <c:pt idx="269">
                  <c:v>1.1439247721494626E-3</c:v>
                </c:pt>
                <c:pt idx="270">
                  <c:v>9.0007345534065801E-4</c:v>
                </c:pt>
                <c:pt idx="271">
                  <c:v>7.0525742742592727E-4</c:v>
                </c:pt>
                <c:pt idx="272">
                  <c:v>5.5030899215602574E-4</c:v>
                </c:pt>
                <c:pt idx="273">
                  <c:v>4.2761681643857616E-4</c:v>
                </c:pt>
                <c:pt idx="274">
                  <c:v>3.3089649610809494E-4</c:v>
                </c:pt>
                <c:pt idx="275">
                  <c:v>2.5498743882946699E-4</c:v>
                </c:pt>
                <c:pt idx="276">
                  <c:v>1.9567467945632493E-4</c:v>
                </c:pt>
                <c:pt idx="277">
                  <c:v>1.4953391408585001E-4</c:v>
                </c:pt>
                <c:pt idx="278">
                  <c:v>1.1379783436698087E-4</c:v>
                </c:pt>
                <c:pt idx="279">
                  <c:v>8.6241741797171069E-5</c:v>
                </c:pt>
                <c:pt idx="280">
                  <c:v>6.5086402425745213E-5</c:v>
                </c:pt>
                <c:pt idx="281">
                  <c:v>4.891614693117761E-5</c:v>
                </c:pt>
                <c:pt idx="282">
                  <c:v>3.6610312879554049E-5</c:v>
                </c:pt>
                <c:pt idx="283">
                  <c:v>2.7286250762041065E-5</c:v>
                </c:pt>
                <c:pt idx="284">
                  <c:v>2.0252261080647893E-5</c:v>
                </c:pt>
                <c:pt idx="285">
                  <c:v>1.4968986432334456E-5</c:v>
                </c:pt>
                <c:pt idx="286">
                  <c:v>1.1017942408629002E-5</c:v>
                </c:pt>
                <c:pt idx="287">
                  <c:v>8.0760282059626157E-6</c:v>
                </c:pt>
                <c:pt idx="288">
                  <c:v>5.8950077729013448E-6</c:v>
                </c:pt>
                <c:pt idx="289">
                  <c:v>4.2850921223640089E-6</c:v>
                </c:pt>
                <c:pt idx="290">
                  <c:v>3.1018812653925727E-6</c:v>
                </c:pt>
                <c:pt idx="291">
                  <c:v>2.2360391461834387E-6</c:v>
                </c:pt>
                <c:pt idx="292">
                  <c:v>1.6051767514959386E-6</c:v>
                </c:pt>
                <c:pt idx="293">
                  <c:v>1.1475075337404039E-6</c:v>
                </c:pt>
                <c:pt idx="294">
                  <c:v>8.1691610099154346E-7</c:v>
                </c:pt>
                <c:pt idx="295">
                  <c:v>5.791467080850669E-7</c:v>
                </c:pt>
                <c:pt idx="296">
                  <c:v>4.0887349096364243E-7</c:v>
                </c:pt>
                <c:pt idx="297">
                  <c:v>2.8746074204840169E-7</c:v>
                </c:pt>
                <c:pt idx="298">
                  <c:v>2.0125994805822996E-7</c:v>
                </c:pt>
                <c:pt idx="299">
                  <c:v>1.4032188047469009E-7</c:v>
                </c:pt>
                <c:pt idx="300">
                  <c:v>9.7427747484044097E-8</c:v>
                </c:pt>
                <c:pt idx="301">
                  <c:v>6.7364199516704313E-8</c:v>
                </c:pt>
                <c:pt idx="302">
                  <c:v>4.6383644664372177E-8</c:v>
                </c:pt>
                <c:pt idx="303">
                  <c:v>3.1804590954456135E-8</c:v>
                </c:pt>
                <c:pt idx="304">
                  <c:v>2.1717207640499016E-8</c:v>
                </c:pt>
                <c:pt idx="305">
                  <c:v>1.4767513580112824E-8</c:v>
                </c:pt>
                <c:pt idx="306">
                  <c:v>1.0000000000000018E-8</c:v>
                </c:pt>
                <c:pt idx="307">
                  <c:v>6.7434454234354819E-9</c:v>
                </c:pt>
                <c:pt idx="308">
                  <c:v>4.5284848575056019E-9</c:v>
                </c:pt>
                <c:pt idx="309">
                  <c:v>3.0283998684778062E-9</c:v>
                </c:pt>
                <c:pt idx="310">
                  <c:v>2.0167995850920702E-9</c:v>
                </c:pt>
                <c:pt idx="311">
                  <c:v>1.3375237237994343E-9</c:v>
                </c:pt>
                <c:pt idx="312">
                  <c:v>8.8334320034801242E-10</c:v>
                </c:pt>
                <c:pt idx="313">
                  <c:v>5.8096059010927311E-10</c:v>
                </c:pt>
                <c:pt idx="314">
                  <c:v>3.8049863309737607E-10</c:v>
                </c:pt>
                <c:pt idx="315">
                  <c:v>2.4816969965083697E-10</c:v>
                </c:pt>
                <c:pt idx="316">
                  <c:v>1.6118834460389881E-10</c:v>
                </c:pt>
                <c:pt idx="317">
                  <c:v>1.0425760426608239E-10</c:v>
                </c:pt>
                <c:pt idx="318">
                  <c:v>6.7153874216402283E-11</c:v>
                </c:pt>
                <c:pt idx="319">
                  <c:v>4.3074835799660894E-11</c:v>
                </c:pt>
                <c:pt idx="320">
                  <c:v>2.7514740057353072E-11</c:v>
                </c:pt>
                <c:pt idx="321">
                  <c:v>1.7502352394081392E-11</c:v>
                </c:pt>
                <c:pt idx="322">
                  <c:v>1.1087066670937267E-11</c:v>
                </c:pt>
                <c:pt idx="323">
                  <c:v>6.9940079304485902E-12</c:v>
                </c:pt>
                <c:pt idx="324">
                  <c:v>4.3936434213158533E-12</c:v>
                </c:pt>
                <c:pt idx="325">
                  <c:v>2.7486074587810809E-12</c:v>
                </c:pt>
                <c:pt idx="326">
                  <c:v>1.7123394393916605E-12</c:v>
                </c:pt>
                <c:pt idx="327">
                  <c:v>1.0623221198775448E-12</c:v>
                </c:pt>
                <c:pt idx="328">
                  <c:v>6.5631422199782468E-13</c:v>
                </c:pt>
                <c:pt idx="329">
                  <c:v>4.0379099733102543E-13</c:v>
                </c:pt>
                <c:pt idx="330">
                  <c:v>2.4739486128001891E-13</c:v>
                </c:pt>
                <c:pt idx="331">
                  <c:v>1.509433356013467E-13</c:v>
                </c:pt>
                <c:pt idx="332">
                  <c:v>9.1712057633964024E-14</c:v>
                </c:pt>
                <c:pt idx="333">
                  <c:v>5.5491716331585614E-14</c:v>
                </c:pt>
                <c:pt idx="334">
                  <c:v>3.3436368557799209E-14</c:v>
                </c:pt>
                <c:pt idx="335">
                  <c:v>2.0063157186853508E-14</c:v>
                </c:pt>
                <c:pt idx="336">
                  <c:v>1.1988605615301603E-14</c:v>
                </c:pt>
                <c:pt idx="337">
                  <c:v>7.1339046015558603E-15</c:v>
                </c:pt>
                <c:pt idx="338">
                  <c:v>4.2274175606408304E-15</c:v>
                </c:pt>
                <c:pt idx="339">
                  <c:v>2.4946649354678277E-15</c:v>
                </c:pt>
                <c:pt idx="340">
                  <c:v>1.4660153722259814E-15</c:v>
                </c:pt>
                <c:pt idx="341">
                  <c:v>8.5793434039490399E-16</c:v>
                </c:pt>
                <c:pt idx="342">
                  <c:v>4.9998710632647572E-16</c:v>
                </c:pt>
                <c:pt idx="343">
                  <c:v>2.9017018329576399E-16</c:v>
                </c:pt>
                <c:pt idx="344">
                  <c:v>1.6770113006412131E-16</c:v>
                </c:pt>
                <c:pt idx="345">
                  <c:v>9.6518023560405071E-17</c:v>
                </c:pt>
                <c:pt idx="346">
                  <c:v>5.5318459438674398E-17</c:v>
                </c:pt>
                <c:pt idx="347">
                  <c:v>3.1573371504721582E-17</c:v>
                </c:pt>
                <c:pt idx="348">
                  <c:v>1.7945727479805909E-17</c:v>
                </c:pt>
                <c:pt idx="349">
                  <c:v>1.0157583541727274E-17</c:v>
                </c:pt>
                <c:pt idx="350">
                  <c:v>5.7254412591554533E-18</c:v>
                </c:pt>
                <c:pt idx="351">
                  <c:v>3.2137844839428226E-18</c:v>
                </c:pt>
                <c:pt idx="352">
                  <c:v>1.7964443237228514E-18</c:v>
                </c:pt>
                <c:pt idx="353">
                  <c:v>1.0000000000000014E-18</c:v>
                </c:pt>
                <c:pt idx="354">
                  <c:v>5.5433903824506256E-19</c:v>
                </c:pt>
                <c:pt idx="355">
                  <c:v>3.0601319546682686E-19</c:v>
                </c:pt>
                <c:pt idx="356">
                  <c:v>1.6822636842085568E-19</c:v>
                </c:pt>
                <c:pt idx="357">
                  <c:v>9.2095245813017487E-20</c:v>
                </c:pt>
                <c:pt idx="358">
                  <c:v>5.0207613533494458E-20</c:v>
                </c:pt>
                <c:pt idx="359">
                  <c:v>2.7257823337740086E-20</c:v>
                </c:pt>
                <c:pt idx="360">
                  <c:v>1.4736759358997154E-20</c:v>
                </c:pt>
                <c:pt idx="361">
                  <c:v>7.934179784097942E-21</c:v>
                </c:pt>
                <c:pt idx="362">
                  <c:v>4.2539394927321941E-21</c:v>
                </c:pt>
                <c:pt idx="363">
                  <c:v>2.2712754429930731E-21</c:v>
                </c:pt>
                <c:pt idx="364">
                  <c:v>1.2076401079053164E-21</c:v>
                </c:pt>
                <c:pt idx="365">
                  <c:v>6.3943216290990549E-22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2-4310-8E74-F8AED9113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RBF_winter!$AT$4</c:f>
              <c:strCache>
                <c:ptCount val="1"/>
                <c:pt idx="0">
                  <c:v>RBF-noseason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RBF_winter!$AT$5:$AT$370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4-4329-A051-1B3E3CA3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RBF_winter!$AT$4</c:f>
              <c:strCache>
                <c:ptCount val="1"/>
                <c:pt idx="0">
                  <c:v>RBF-noseason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RBF_winter!$P$5:$P$370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RBF_winter!$AT$5:$AT$370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1-4B53-ABA8-06C50ECD2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RBF_summer!$S$4</c:f>
              <c:strCache>
                <c:ptCount val="1"/>
                <c:pt idx="0">
                  <c:v>RBF-both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RBF_summer!$S$5:$S$370</c:f>
              <c:numCache>
                <c:formatCode>General</c:formatCode>
                <c:ptCount val="366"/>
                <c:pt idx="0">
                  <c:v>0.62736558195023151</c:v>
                </c:pt>
                <c:pt idx="1">
                  <c:v>0.66898016900889845</c:v>
                </c:pt>
                <c:pt idx="2">
                  <c:v>0.70996948838790808</c:v>
                </c:pt>
                <c:pt idx="3">
                  <c:v>0.74989422933245575</c:v>
                </c:pt>
                <c:pt idx="4">
                  <c:v>0.78830489542820792</c:v>
                </c:pt>
                <c:pt idx="5">
                  <c:v>0.82474999312409092</c:v>
                </c:pt>
                <c:pt idx="6">
                  <c:v>0.85878470784953886</c:v>
                </c:pt>
                <c:pt idx="7">
                  <c:v>0.889979840013848</c:v>
                </c:pt>
                <c:pt idx="8">
                  <c:v>0.91793075330121565</c:v>
                </c:pt>
                <c:pt idx="9">
                  <c:v>0.94226607645891702</c:v>
                </c:pt>
                <c:pt idx="10">
                  <c:v>0.96265589808223506</c:v>
                </c:pt>
                <c:pt idx="11">
                  <c:v>0.97881920216962803</c:v>
                </c:pt>
                <c:pt idx="12">
                  <c:v>0.99053031043403483</c:v>
                </c:pt>
                <c:pt idx="13">
                  <c:v>0.99762412501298492</c:v>
                </c:pt>
                <c:pt idx="14">
                  <c:v>1.0000000013584649</c:v>
                </c:pt>
                <c:pt idx="15">
                  <c:v>0.99762412431928904</c:v>
                </c:pt>
                <c:pt idx="16">
                  <c:v>0.99053030900531636</c:v>
                </c:pt>
                <c:pt idx="17">
                  <c:v>0.97881919992103539</c:v>
                </c:pt>
                <c:pt idx="18">
                  <c:v>0.96265589488089154</c:v>
                </c:pt>
                <c:pt idx="19">
                  <c:v>0.94226607211691282</c:v>
                </c:pt>
                <c:pt idx="20">
                  <c:v>0.91793074756576787</c:v>
                </c:pt>
                <c:pt idx="21">
                  <c:v>0.88997983255417978</c:v>
                </c:pt>
                <c:pt idx="22">
                  <c:v>0.85878469823988612</c:v>
                </c:pt>
                <c:pt idx="23">
                  <c:v>0.82474998082207518</c:v>
                </c:pt>
                <c:pt idx="24">
                  <c:v>0.78830487974762287</c:v>
                </c:pt>
                <c:pt idx="25">
                  <c:v>0.74989420940928275</c:v>
                </c:pt>
                <c:pt idx="26">
                  <c:v>0.70996946313810361</c:v>
                </c:pt>
                <c:pt idx="27">
                  <c:v>0.6689801370761721</c:v>
                </c:pt>
                <c:pt idx="28">
                  <c:v>0.62736554164164582</c:v>
                </c:pt>
                <c:pt idx="29">
                  <c:v>0.58554730099166474</c:v>
                </c:pt>
                <c:pt idx="30">
                  <c:v>0.54392270766465101</c:v>
                </c:pt>
                <c:pt idx="31">
                  <c:v>0.50285906209884546</c:v>
                </c:pt>
                <c:pt idx="32">
                  <c:v>0.46268908689719646</c:v>
                </c:pt>
                <c:pt idx="33">
                  <c:v>0.42370746516495472</c:v>
                </c:pt>
                <c:pt idx="34">
                  <c:v>0.38616851277589076</c:v>
                </c:pt>
                <c:pt idx="35">
                  <c:v>0.35028495764671036</c:v>
                </c:pt>
                <c:pt idx="36">
                  <c:v>0.31622776614813508</c:v>
                </c:pt>
                <c:pt idx="37">
                  <c:v>0.28412692879883272</c:v>
                </c:pt>
                <c:pt idx="38">
                  <c:v>0.25407309504434406</c:v>
                </c:pt>
                <c:pt idx="39">
                  <c:v>0.22611993061895308</c:v>
                </c:pt>
                <c:pt idx="40">
                  <c:v>0.20028706081125663</c:v>
                </c:pt>
                <c:pt idx="41">
                  <c:v>0.17656345870793305</c:v>
                </c:pt>
                <c:pt idx="42">
                  <c:v>0.15491113873318491</c:v>
                </c:pt>
                <c:pt idx="43">
                  <c:v>0.13526902189331821</c:v>
                </c:pt>
                <c:pt idx="44">
                  <c:v>0.11755684929086609</c:v>
                </c:pt>
                <c:pt idx="45">
                  <c:v>0.10167903381341807</c:v>
                </c:pt>
                <c:pt idx="46">
                  <c:v>8.7528355513992823E-2</c:v>
                </c:pt>
                <c:pt idx="47">
                  <c:v>7.4989423178811701E-2</c:v>
                </c:pt>
                <c:pt idx="48">
                  <c:v>6.3941842074942287E-2</c:v>
                </c:pt>
                <c:pt idx="49">
                  <c:v>5.4263045122765502E-2</c:v>
                </c:pt>
                <c:pt idx="50">
                  <c:v>4.5830761098123271E-2</c:v>
                </c:pt>
                <c:pt idx="51">
                  <c:v>3.8525108416872483E-2</c:v>
                </c:pt>
                <c:pt idx="52">
                  <c:v>3.2230316206865256E-2</c:v>
                </c:pt>
                <c:pt idx="53">
                  <c:v>2.6836085480172411E-2</c:v>
                </c:pt>
                <c:pt idx="54">
                  <c:v>2.2238612159279563E-2</c:v>
                </c:pt>
                <c:pt idx="55">
                  <c:v>1.8341300475676881E-2</c:v>
                </c:pt>
                <c:pt idx="56">
                  <c:v>1.5055199934164383E-2</c:v>
                </c:pt>
                <c:pt idx="57">
                  <c:v>1.22992017840006E-2</c:v>
                </c:pt>
                <c:pt idx="58">
                  <c:v>1.000003197740934E-2</c:v>
                </c:pt>
                <c:pt idx="59">
                  <c:v>8.0920771817835097E-3</c:v>
                </c:pt>
                <c:pt idx="60">
                  <c:v>6.5170788169443775E-3</c:v>
                </c:pt>
                <c:pt idx="61">
                  <c:v>5.2237275876683862E-3</c:v>
                </c:pt>
                <c:pt idx="62">
                  <c:v>4.1671878376492348E-3</c:v>
                </c:pt>
                <c:pt idx="63">
                  <c:v>3.3085775057625864E-3</c:v>
                </c:pt>
                <c:pt idx="64">
                  <c:v>2.6144257317135531E-3</c:v>
                </c:pt>
                <c:pt idx="65">
                  <c:v>2.0561264153799294E-3</c:v>
                </c:pt>
                <c:pt idx="66">
                  <c:v>1.6094024268063136E-3</c:v>
                </c:pt>
                <c:pt idx="67">
                  <c:v>1.2537918014249856E-3</c:v>
                </c:pt>
                <c:pt idx="68">
                  <c:v>9.7216421442772739E-4</c:v>
                </c:pt>
                <c:pt idx="69">
                  <c:v>7.5027335646293684E-4</c:v>
                </c:pt>
                <c:pt idx="70">
                  <c:v>5.7634855164353995E-4</c:v>
                </c:pt>
                <c:pt idx="71">
                  <c:v>4.4072706884560513E-4</c:v>
                </c:pt>
                <c:pt idx="72">
                  <c:v>3.3552706260497894E-4</c:v>
                </c:pt>
                <c:pt idx="73">
                  <c:v>2.5435991264187571E-4</c:v>
                </c:pt>
                <c:pt idx="74">
                  <c:v>1.9207987514244113E-4</c:v>
                </c:pt>
                <c:pt idx="75">
                  <c:v>1.4456837380079026E-4</c:v>
                </c:pt>
                <c:pt idx="76">
                  <c:v>1.0854990200889628E-4</c:v>
                </c:pt>
                <c:pt idx="77">
                  <c:v>8.1436337859715083E-5</c:v>
                </c:pt>
                <c:pt idx="78">
                  <c:v>6.1196451567827539E-5</c:v>
                </c:pt>
                <c:pt idx="79">
                  <c:v>4.6247474855324264E-5</c:v>
                </c:pt>
                <c:pt idx="80">
                  <c:v>3.5365772444619225E-5</c:v>
                </c:pt>
                <c:pt idx="81">
                  <c:v>2.7613880325740505E-5</c:v>
                </c:pt>
                <c:pt idx="82">
                  <c:v>2.2281431861865637E-5</c:v>
                </c:pt>
                <c:pt idx="83">
                  <c:v>1.8837763447164834E-5</c:v>
                </c:pt>
                <c:pt idx="84">
                  <c:v>1.6894262790403788E-5</c:v>
                </c:pt>
                <c:pt idx="85">
                  <c:v>1.6174785018660819E-5</c:v>
                </c:pt>
                <c:pt idx="86">
                  <c:v>1.649270780515771E-5</c:v>
                </c:pt>
                <c:pt idx="87">
                  <c:v>1.7733422294995625E-5</c:v>
                </c:pt>
                <c:pt idx="88">
                  <c:v>1.9841259439271514E-5</c:v>
                </c:pt>
                <c:pt idx="89">
                  <c:v>2.2810030727331693E-5</c:v>
                </c:pt>
                <c:pt idx="90">
                  <c:v>2.6676518661987111E-5</c:v>
                </c:pt>
                <c:pt idx="91">
                  <c:v>3.151638689335225E-5</c:v>
                </c:pt>
                <c:pt idx="92">
                  <c:v>3.7442094471298417E-5</c:v>
                </c:pt>
                <c:pt idx="93">
                  <c:v>4.4602495239475715E-5</c:v>
                </c:pt>
                <c:pt idx="94">
                  <c:v>5.3183884131160301E-5</c:v>
                </c:pt>
                <c:pt idx="95">
                  <c:v>6.3412319174949378E-5</c:v>
                </c:pt>
                <c:pt idx="96">
                  <c:v>7.5557103402341711E-5</c:v>
                </c:pt>
                <c:pt idx="97">
                  <c:v>8.9935356426343394E-5</c:v>
                </c:pt>
                <c:pt idx="98">
                  <c:v>1.0691764288486777E-4</c:v>
                </c:pt>
                <c:pt idx="99">
                  <c:v>1.269346556526677E-4</c:v>
                </c:pt>
                <c:pt idx="100">
                  <c:v>1.5048497694151566E-4</c:v>
                </c:pt>
                <c:pt idx="101">
                  <c:v>1.7814396114288066E-4</c:v>
                </c:pt>
                <c:pt idx="102">
                  <c:v>2.1057380033982247E-4</c:v>
                </c:pt>
                <c:pt idx="103">
                  <c:v>2.4853484746965783E-4</c:v>
                </c:pt>
                <c:pt idx="104">
                  <c:v>2.9289828364518995E-4</c:v>
                </c:pt>
                <c:pt idx="105">
                  <c:v>3.4466022549295384E-4</c:v>
                </c:pt>
                <c:pt idx="106">
                  <c:v>4.0495737577758375E-4</c:v>
                </c:pt>
                <c:pt idx="107">
                  <c:v>4.750843261870044E-4</c:v>
                </c:pt>
                <c:pt idx="108">
                  <c:v>5.5651262500335549E-4</c:v>
                </c:pt>
                <c:pt idx="109">
                  <c:v>6.5091172445714152E-4</c:v>
                </c:pt>
                <c:pt idx="110">
                  <c:v>7.6017192277485644E-4</c:v>
                </c:pt>
                <c:pt idx="111">
                  <c:v>8.8642941415130537E-4</c:v>
                </c:pt>
                <c:pt idx="112">
                  <c:v>1.03209355593485E-3</c:v>
                </c:pt>
                <c:pt idx="113">
                  <c:v>1.1998764560022504E-3</c:v>
                </c:pt>
                <c:pt idx="114">
                  <c:v>1.3928249743909429E-3</c:v>
                </c:pt>
                <c:pt idx="115">
                  <c:v>1.6143552215042445E-3</c:v>
                </c:pt>
                <c:pt idx="116">
                  <c:v>1.8682896203529205E-3</c:v>
                </c:pt>
                <c:pt idx="117">
                  <c:v>2.1588965820856861E-3</c:v>
                </c:pt>
                <c:pt idx="118">
                  <c:v>2.4909328222363952E-3</c:v>
                </c:pt>
                <c:pt idx="119">
                  <c:v>2.8696883194340851E-3</c:v>
                </c:pt>
                <c:pt idx="120">
                  <c:v>3.3010338885602129E-3</c:v>
                </c:pt>
                <c:pt idx="121">
                  <c:v>3.7914713063004744E-3</c:v>
                </c:pt>
                <c:pt idx="122">
                  <c:v>4.3481858885683483E-3</c:v>
                </c:pt>
                <c:pt idx="123">
                  <c:v>4.9791013762620342E-3</c:v>
                </c:pt>
                <c:pt idx="124">
                  <c:v>5.6929369381995849E-3</c:v>
                </c:pt>
                <c:pt idx="125">
                  <c:v>6.4992660478677055E-3</c:v>
                </c:pt>
                <c:pt idx="126">
                  <c:v>7.4085769339025847E-3</c:v>
                </c:pt>
                <c:pt idx="127">
                  <c:v>8.4323342431650381E-3</c:v>
                </c:pt>
                <c:pt idx="128">
                  <c:v>9.5830414901415771E-3</c:v>
                </c:pt>
                <c:pt idx="129">
                  <c:v>1.0874303797564303E-2</c:v>
                </c:pt>
                <c:pt idx="130">
                  <c:v>1.2320890361075277E-2</c:v>
                </c:pt>
                <c:pt idx="131">
                  <c:v>1.3938795996062434E-2</c:v>
                </c:pt>
                <c:pt idx="132">
                  <c:v>1.5745301048187582E-2</c:v>
                </c:pt>
                <c:pt idx="133">
                  <c:v>1.7759028871463547E-2</c:v>
                </c:pt>
                <c:pt idx="134">
                  <c:v>2.0000000000001336E-2</c:v>
                </c:pt>
                <c:pt idx="135">
                  <c:v>2.2489682062854413E-2</c:v>
                </c:pt>
                <c:pt idx="136">
                  <c:v>2.5251034416979692E-2</c:v>
                </c:pt>
                <c:pt idx="137">
                  <c:v>2.8308546402585139E-2</c:v>
                </c:pt>
                <c:pt idx="138">
                  <c:v>3.1688268059523503E-2</c:v>
                </c:pt>
                <c:pt idx="139">
                  <c:v>3.541783208451571E-2</c:v>
                </c:pt>
                <c:pt idx="140">
                  <c:v>3.9526465758521451E-2</c:v>
                </c:pt>
                <c:pt idx="141">
                  <c:v>4.4044991533271335E-2</c:v>
                </c:pt>
                <c:pt idx="142">
                  <c:v>4.9005814937638163E-2</c:v>
                </c:pt>
                <c:pt idx="143">
                  <c:v>5.4442898449972014E-2</c:v>
                </c:pt>
                <c:pt idx="144">
                  <c:v>6.0391719983580311E-2</c:v>
                </c:pt>
                <c:pt idx="145">
                  <c:v>6.6889214650974527E-2</c:v>
                </c:pt>
                <c:pt idx="146">
                  <c:v>7.3973698510038419E-2</c:v>
                </c:pt>
                <c:pt idx="147">
                  <c:v>8.168477305349045E-2</c:v>
                </c:pt>
                <c:pt idx="148">
                  <c:v>9.006320928335837E-2</c:v>
                </c:pt>
                <c:pt idx="149">
                  <c:v>9.915081031589941E-2</c:v>
                </c:pt>
                <c:pt idx="150">
                  <c:v>0.10899025159049876</c:v>
                </c:pt>
                <c:pt idx="151">
                  <c:v>0.11962489790928225</c:v>
                </c:pt>
                <c:pt idx="152">
                  <c:v>0.13109859671290197</c:v>
                </c:pt>
                <c:pt idx="153">
                  <c:v>0.14345544720222486</c:v>
                </c:pt>
                <c:pt idx="154">
                  <c:v>0.15673954514512956</c:v>
                </c:pt>
                <c:pt idx="155">
                  <c:v>0.17099470346148787</c:v>
                </c:pt>
                <c:pt idx="156">
                  <c:v>0.18626414895643406</c:v>
                </c:pt>
                <c:pt idx="157">
                  <c:v>0.20259019587044297</c:v>
                </c:pt>
                <c:pt idx="158">
                  <c:v>0.22001389723232881</c:v>
                </c:pt>
                <c:pt idx="159">
                  <c:v>0.23857467533525567</c:v>
                </c:pt>
                <c:pt idx="160">
                  <c:v>0.25830993300297689</c:v>
                </c:pt>
                <c:pt idx="161">
                  <c:v>0.27925464767002078</c:v>
                </c:pt>
                <c:pt idx="162">
                  <c:v>0.30144095066117166</c:v>
                </c:pt>
                <c:pt idx="163">
                  <c:v>0.32489769441768268</c:v>
                </c:pt>
                <c:pt idx="164">
                  <c:v>0.34965001077510643</c:v>
                </c:pt>
                <c:pt idx="165">
                  <c:v>0.37571886374501068</c:v>
                </c:pt>
                <c:pt idx="166">
                  <c:v>0.40312060058443921</c:v>
                </c:pt>
                <c:pt idx="167">
                  <c:v>0.43186650524687048</c:v>
                </c:pt>
                <c:pt idx="168">
                  <c:v>0.46196235859056317</c:v>
                </c:pt>
                <c:pt idx="169">
                  <c:v>0.49340800996850631</c:v>
                </c:pt>
                <c:pt idx="170">
                  <c:v>0.52619696503271052</c:v>
                </c:pt>
                <c:pt idx="171">
                  <c:v>0.56031599474849736</c:v>
                </c:pt>
                <c:pt idx="172">
                  <c:v>0.59574477072624676</c:v>
                </c:pt>
                <c:pt idx="173">
                  <c:v>0.63245553203367599</c:v>
                </c:pt>
                <c:pt idx="174">
                  <c:v>0.67041278864658016</c:v>
                </c:pt>
                <c:pt idx="175">
                  <c:v>0.70957306662616271</c:v>
                </c:pt>
                <c:pt idx="176">
                  <c:v>0.74988469997344898</c:v>
                </c:pt>
                <c:pt idx="177">
                  <c:v>0.79128767390353671</c:v>
                </c:pt>
                <c:pt idx="178">
                  <c:v>0.83371352400320797</c:v>
                </c:pt>
                <c:pt idx="179">
                  <c:v>0.8770852953844166</c:v>
                </c:pt>
                <c:pt idx="180">
                  <c:v>0.92131756552413036</c:v>
                </c:pt>
                <c:pt idx="181">
                  <c:v>0.96631653398987938</c:v>
                </c:pt>
                <c:pt idx="182">
                  <c:v>1.0119801816932374</c:v>
                </c:pt>
                <c:pt idx="183">
                  <c:v>1.0581985016946327</c:v>
                </c:pt>
                <c:pt idx="184">
                  <c:v>1.1048538029078119</c:v>
                </c:pt>
                <c:pt idx="185">
                  <c:v>1.1518210873275889</c:v>
                </c:pt>
                <c:pt idx="186">
                  <c:v>1.1989685006378821</c:v>
                </c:pt>
                <c:pt idx="187">
                  <c:v>1.2461578552572183</c:v>
                </c:pt>
                <c:pt idx="188">
                  <c:v>1.2932452240554695</c:v>
                </c:pt>
                <c:pt idx="189">
                  <c:v>1.340081602138995</c:v>
                </c:pt>
                <c:pt idx="190">
                  <c:v>1.3865136332626646</c:v>
                </c:pt>
                <c:pt idx="191">
                  <c:v>1.4323843965979652</c:v>
                </c:pt>
                <c:pt idx="192">
                  <c:v>1.4775342487783922</c:v>
                </c:pt>
                <c:pt idx="193">
                  <c:v>1.5218017153685817</c:v>
                </c:pt>
                <c:pt idx="194">
                  <c:v>1.5650244251740331</c:v>
                </c:pt>
                <c:pt idx="195">
                  <c:v>1.607040080135413</c:v>
                </c:pt>
                <c:pt idx="196">
                  <c:v>1.6476874529464498</c:v>
                </c:pt>
                <c:pt idx="197">
                  <c:v>1.6868074040077607</c:v>
                </c:pt>
                <c:pt idx="198">
                  <c:v>1.7242439088901236</c:v>
                </c:pt>
                <c:pt idx="199">
                  <c:v>1.7598450871382141</c:v>
                </c:pt>
                <c:pt idx="200">
                  <c:v>1.7934642230068767</c:v>
                </c:pt>
                <c:pt idx="201">
                  <c:v>1.8249607685924143</c:v>
                </c:pt>
                <c:pt idx="202">
                  <c:v>1.8542013198054637</c:v>
                </c:pt>
                <c:pt idx="203">
                  <c:v>1.881060555732416</c:v>
                </c:pt>
                <c:pt idx="204">
                  <c:v>1.9054221321499716</c:v>
                </c:pt>
                <c:pt idx="205">
                  <c:v>1.9271795202914561</c:v>
                </c:pt>
                <c:pt idx="206">
                  <c:v>1.946236782411346</c:v>
                </c:pt>
                <c:pt idx="207">
                  <c:v>1.9625092762516358</c:v>
                </c:pt>
                <c:pt idx="208">
                  <c:v>1.9759242811741351</c:v>
                </c:pt>
                <c:pt idx="209">
                  <c:v>1.9864215394787013</c:v>
                </c:pt>
                <c:pt idx="210">
                  <c:v>1.9939537072695044</c:v>
                </c:pt>
                <c:pt idx="211">
                  <c:v>1.9984867101489581</c:v>
                </c:pt>
                <c:pt idx="212">
                  <c:v>2</c:v>
                </c:pt>
                <c:pt idx="213">
                  <c:v>1.9984867101489581</c:v>
                </c:pt>
                <c:pt idx="214">
                  <c:v>1.9939537072695044</c:v>
                </c:pt>
                <c:pt idx="215">
                  <c:v>1.9864215394787013</c:v>
                </c:pt>
                <c:pt idx="216">
                  <c:v>1.9759242811741351</c:v>
                </c:pt>
                <c:pt idx="217">
                  <c:v>1.9625092762516358</c:v>
                </c:pt>
                <c:pt idx="218">
                  <c:v>1.946236782411346</c:v>
                </c:pt>
                <c:pt idx="219">
                  <c:v>1.9271795202914561</c:v>
                </c:pt>
                <c:pt idx="220">
                  <c:v>1.9054221321499716</c:v>
                </c:pt>
                <c:pt idx="221">
                  <c:v>1.881060555732416</c:v>
                </c:pt>
                <c:pt idx="222">
                  <c:v>1.8542013198054637</c:v>
                </c:pt>
                <c:pt idx="223">
                  <c:v>1.8249607685924143</c:v>
                </c:pt>
                <c:pt idx="224">
                  <c:v>1.7934642230068767</c:v>
                </c:pt>
                <c:pt idx="225">
                  <c:v>1.7598450871382141</c:v>
                </c:pt>
                <c:pt idx="226">
                  <c:v>1.7242439088901236</c:v>
                </c:pt>
                <c:pt idx="227">
                  <c:v>1.6868074040077607</c:v>
                </c:pt>
                <c:pt idx="228">
                  <c:v>1.6476874529464498</c:v>
                </c:pt>
                <c:pt idx="229">
                  <c:v>1.607040080135413</c:v>
                </c:pt>
                <c:pt idx="230">
                  <c:v>1.5650244251740331</c:v>
                </c:pt>
                <c:pt idx="231">
                  <c:v>1.5218017153685817</c:v>
                </c:pt>
                <c:pt idx="232">
                  <c:v>1.4775342487783922</c:v>
                </c:pt>
                <c:pt idx="233">
                  <c:v>1.4323843965979652</c:v>
                </c:pt>
                <c:pt idx="234">
                  <c:v>1.3865136332626646</c:v>
                </c:pt>
                <c:pt idx="235">
                  <c:v>1.340081602138995</c:v>
                </c:pt>
                <c:pt idx="236">
                  <c:v>1.2932452240554695</c:v>
                </c:pt>
                <c:pt idx="237">
                  <c:v>1.2461578552572183</c:v>
                </c:pt>
                <c:pt idx="238">
                  <c:v>1.1989685006378821</c:v>
                </c:pt>
                <c:pt idx="239">
                  <c:v>1.1518210873275889</c:v>
                </c:pt>
                <c:pt idx="240">
                  <c:v>1.1048538029078119</c:v>
                </c:pt>
                <c:pt idx="241">
                  <c:v>1.0581985016946327</c:v>
                </c:pt>
                <c:pt idx="242">
                  <c:v>1.0119801816932374</c:v>
                </c:pt>
                <c:pt idx="243">
                  <c:v>0.96631653398987938</c:v>
                </c:pt>
                <c:pt idx="244">
                  <c:v>0.92131756552413036</c:v>
                </c:pt>
                <c:pt idx="245">
                  <c:v>0.8770852953844166</c:v>
                </c:pt>
                <c:pt idx="246">
                  <c:v>0.83371352400320797</c:v>
                </c:pt>
                <c:pt idx="247">
                  <c:v>0.79128767390353671</c:v>
                </c:pt>
                <c:pt idx="248">
                  <c:v>0.74988469997344898</c:v>
                </c:pt>
                <c:pt idx="249">
                  <c:v>0.70957306662616271</c:v>
                </c:pt>
                <c:pt idx="250">
                  <c:v>0.67041278864658016</c:v>
                </c:pt>
                <c:pt idx="251">
                  <c:v>0.63245553203367599</c:v>
                </c:pt>
                <c:pt idx="252">
                  <c:v>0.59574477072624676</c:v>
                </c:pt>
                <c:pt idx="253">
                  <c:v>0.56031599474849736</c:v>
                </c:pt>
                <c:pt idx="254">
                  <c:v>0.52619696503271063</c:v>
                </c:pt>
                <c:pt idx="255">
                  <c:v>0.49340800996850642</c:v>
                </c:pt>
                <c:pt idx="256">
                  <c:v>0.46196235859056339</c:v>
                </c:pt>
                <c:pt idx="257">
                  <c:v>0.43186650524687092</c:v>
                </c:pt>
                <c:pt idx="258">
                  <c:v>0.40312060058443999</c:v>
                </c:pt>
                <c:pt idx="259">
                  <c:v>0.37571886374501201</c:v>
                </c:pt>
                <c:pt idx="260">
                  <c:v>0.34965001077510877</c:v>
                </c:pt>
                <c:pt idx="261">
                  <c:v>0.32489769441768679</c:v>
                </c:pt>
                <c:pt idx="262">
                  <c:v>0.30144095066117887</c:v>
                </c:pt>
                <c:pt idx="263">
                  <c:v>0.27925464767003333</c:v>
                </c:pt>
                <c:pt idx="264">
                  <c:v>0.25830993300299865</c:v>
                </c:pt>
                <c:pt idx="265">
                  <c:v>0.2385746753352932</c:v>
                </c:pt>
                <c:pt idx="266">
                  <c:v>0.2200138972323932</c:v>
                </c:pt>
                <c:pt idx="267">
                  <c:v>0.20259019587055296</c:v>
                </c:pt>
                <c:pt idx="268">
                  <c:v>0.186264148956621</c:v>
                </c:pt>
                <c:pt idx="269">
                  <c:v>0.17099470346180409</c:v>
                </c:pt>
                <c:pt idx="270">
                  <c:v>0.15673954514566196</c:v>
                </c:pt>
                <c:pt idx="271">
                  <c:v>0.14345544720311695</c:v>
                </c:pt>
                <c:pt idx="272">
                  <c:v>0.1310985967143897</c:v>
                </c:pt>
                <c:pt idx="273">
                  <c:v>0.11962489791175149</c:v>
                </c:pt>
                <c:pt idx="274">
                  <c:v>0.10899025159457761</c:v>
                </c:pt>
                <c:pt idx="275">
                  <c:v>9.9150810322605143E-2</c:v>
                </c:pt>
                <c:pt idx="276">
                  <c:v>9.0063209294330454E-2</c:v>
                </c:pt>
                <c:pt idx="277">
                  <c:v>8.1684773071358047E-2</c:v>
                </c:pt>
                <c:pt idx="278">
                  <c:v>7.3973698538996976E-2</c:v>
                </c:pt>
                <c:pt idx="279">
                  <c:v>6.6889214697685773E-2</c:v>
                </c:pt>
                <c:pt idx="280">
                  <c:v>6.0391720058569728E-2</c:v>
                </c:pt>
                <c:pt idx="281">
                  <c:v>5.4442898569787339E-2</c:v>
                </c:pt>
                <c:pt idx="282">
                  <c:v>4.900581512816609E-2</c:v>
                </c:pt>
                <c:pt idx="283">
                  <c:v>4.404499183480709E-2</c:v>
                </c:pt>
                <c:pt idx="284">
                  <c:v>3.952646623347688E-2</c:v>
                </c:pt>
                <c:pt idx="285">
                  <c:v>3.5417832829077574E-2</c:v>
                </c:pt>
                <c:pt idx="286">
                  <c:v>3.1688269221193027E-2</c:v>
                </c:pt>
                <c:pt idx="287">
                  <c:v>2.8308548206426292E-2</c:v>
                </c:pt>
                <c:pt idx="288">
                  <c:v>2.5251037204691462E-2</c:v>
                </c:pt>
                <c:pt idx="289">
                  <c:v>2.2489686350622911E-2</c:v>
                </c:pt>
                <c:pt idx="290">
                  <c:v>2.0000006563700573E-2</c:v>
                </c:pt>
                <c:pt idx="291">
                  <c:v>1.77590388714612E-2</c:v>
                </c:pt>
                <c:pt idx="292">
                  <c:v>1.574531621118307E-2</c:v>
                </c:pt>
                <c:pt idx="293">
                  <c:v>1.3938818878590054E-2</c:v>
                </c:pt>
                <c:pt idx="294">
                  <c:v>1.232092472928153E-2</c:v>
                </c:pt>
                <c:pt idx="295">
                  <c:v>1.0874355171592251E-2</c:v>
                </c:pt>
                <c:pt idx="296">
                  <c:v>9.5831179202102053E-3</c:v>
                </c:pt>
                <c:pt idx="297">
                  <c:v>8.4324474098935193E-3</c:v>
                </c:pt>
                <c:pt idx="298">
                  <c:v>7.4087436997641839E-3</c:v>
                </c:pt>
                <c:pt idx="299">
                  <c:v>6.4995106326431054E-3</c:v>
                </c:pt>
                <c:pt idx="300">
                  <c:v>5.6932939524616559E-3</c:v>
                </c:pt>
                <c:pt idx="301">
                  <c:v>4.9796200277011111E-3</c:v>
                </c:pt>
                <c:pt idx="302">
                  <c:v>4.3489357818855814E-3</c:v>
                </c:pt>
                <c:pt idx="303">
                  <c:v>3.7925503952682491E-3</c:v>
                </c:pt>
                <c:pt idx="304">
                  <c:v>3.3025793169743026E-3</c:v>
                </c:pt>
                <c:pt idx="305">
                  <c:v>2.8718911160592643E-3</c:v>
                </c:pt>
                <c:pt idx="306">
                  <c:v>2.4940577053615613E-3</c:v>
                </c:pt>
                <c:pt idx="307">
                  <c:v>2.163308495890923E-3</c:v>
                </c:pt>
                <c:pt idx="308">
                  <c:v>1.8744890840359802E-3</c:v>
                </c:pt>
                <c:pt idx="309">
                  <c:v>1.6230251412688071E-3</c:v>
                </c:pt>
                <c:pt idx="310">
                  <c:v>1.4048922682631611E-3</c:v>
                </c:pt>
                <c:pt idx="311">
                  <c:v>1.2165926940702809E-3</c:v>
                </c:pt>
                <c:pt idx="312">
                  <c:v>1.0551398472862586E-3</c:v>
                </c:pt>
                <c:pt idx="313">
                  <c:v>9.1805200022504647E-4</c:v>
                </c:pt>
                <c:pt idx="314">
                  <c:v>8.0335638801772653E-4</c:v>
                </c:pt>
                <c:pt idx="315">
                  <c:v>7.0960542973554856E-4</c:v>
                </c:pt>
                <c:pt idx="316">
                  <c:v>6.3590692347264882E-4</c:v>
                </c:pt>
                <c:pt idx="317">
                  <c:v>5.8197034466158488E-4</c:v>
                </c:pt>
                <c:pt idx="318">
                  <c:v>5.4817163648906324E-4</c:v>
                </c:pt>
                <c:pt idx="319">
                  <c:v>5.3563912929209935E-4</c:v>
                </c:pt>
                <c:pt idx="320">
                  <c:v>5.4636344434230277E-4</c:v>
                </c:pt>
                <c:pt idx="321">
                  <c:v>5.8333440412737894E-4</c:v>
                </c:pt>
                <c:pt idx="322">
                  <c:v>6.5070805912881171E-4</c:v>
                </c:pt>
                <c:pt idx="323">
                  <c:v>7.5400691856622199E-4</c:v>
                </c:pt>
                <c:pt idx="324">
                  <c:v>9.003563037391334E-4</c:v>
                </c:pt>
                <c:pt idx="325">
                  <c:v>1.0987593879930614E-3</c:v>
                </c:pt>
                <c:pt idx="326">
                  <c:v>1.3604129051522835E-3</c:v>
                </c:pt>
                <c:pt idx="327">
                  <c:v>1.6990646560470803E-3</c:v>
                </c:pt>
                <c:pt idx="328">
                  <c:v>2.1314127797526744E-3</c:v>
                </c:pt>
                <c:pt idx="329">
                  <c:v>2.6775452461847583E-3</c:v>
                </c:pt>
                <c:pt idx="330">
                  <c:v>3.3614161416948649E-3</c:v>
                </c:pt>
                <c:pt idx="331">
                  <c:v>4.2113530433146107E-3</c:v>
                </c:pt>
                <c:pt idx="332">
                  <c:v>5.2605871108357084E-3</c:v>
                </c:pt>
                <c:pt idx="333">
                  <c:v>6.5477944905589537E-3</c:v>
                </c:pt>
                <c:pt idx="334">
                  <c:v>8.1176342674049336E-3</c:v>
                </c:pt>
                <c:pt idx="335">
                  <c:v>1.0021264599844005E-2</c:v>
                </c:pt>
                <c:pt idx="336">
                  <c:v>1.231681493429638E-2</c:v>
                </c:pt>
                <c:pt idx="337">
                  <c:v>1.506978846662848E-2</c:v>
                </c:pt>
                <c:pt idx="338">
                  <c:v>1.8353365477608706E-2</c:v>
                </c:pt>
                <c:pt idx="339">
                  <c:v>2.224857502943459E-2</c:v>
                </c:pt>
                <c:pt idx="340">
                  <c:v>2.684430001333318E-2</c:v>
                </c:pt>
                <c:pt idx="341">
                  <c:v>3.2237078947028722E-2</c:v>
                </c:pt>
                <c:pt idx="342">
                  <c:v>3.8530667510203058E-2</c:v>
                </c:pt>
                <c:pt idx="343">
                  <c:v>4.5835323848705117E-2</c:v>
                </c:pt>
                <c:pt idx="344">
                  <c:v>5.4266784429057982E-2</c:v>
                </c:pt>
                <c:pt idx="345">
                  <c:v>6.3944901902449294E-2</c:v>
                </c:pt>
                <c:pt idx="346">
                  <c:v>7.4991923204579508E-2</c:v>
                </c:pt>
                <c:pt idx="347">
                  <c:v>8.7530395060924221E-2</c:v>
                </c:pt>
                <c:pt idx="348">
                  <c:v>0.1016806951768179</c:v>
                </c:pt>
                <c:pt idx="349">
                  <c:v>0.11755820054591286</c:v>
                </c:pt>
                <c:pt idx="350">
                  <c:v>0.1352701192601016</c:v>
                </c:pt>
                <c:pt idx="351">
                  <c:v>0.15491202856538341</c:v>
                </c:pt>
                <c:pt idx="352">
                  <c:v>0.17656417916197281</c:v>
                </c:pt>
                <c:pt idx="353">
                  <c:v>0.20028764324474022</c:v>
                </c:pt>
                <c:pt idx="354">
                  <c:v>0.22612040076014764</c:v>
                </c:pt>
                <c:pt idx="355">
                  <c:v>0.25407347396844249</c:v>
                </c:pt>
                <c:pt idx="356">
                  <c:v>0.28412723374144744</c:v>
                </c:pt>
                <c:pt idx="357">
                  <c:v>0.31622801118194577</c:v>
                </c:pt>
                <c:pt idx="358">
                  <c:v>0.35028515424327877</c:v>
                </c:pt>
                <c:pt idx="359">
                  <c:v>0.38616867027130047</c:v>
                </c:pt>
                <c:pt idx="360">
                  <c:v>0.42370759114505191</c:v>
                </c:pt>
                <c:pt idx="361">
                  <c:v>0.46268918751574994</c:v>
                </c:pt>
                <c:pt idx="362">
                  <c:v>0.50285914233984186</c:v>
                </c:pt>
                <c:pt idx="363">
                  <c:v>0.5439227715581525</c:v>
                </c:pt>
                <c:pt idx="364">
                  <c:v>0.58554735178490314</c:v>
                </c:pt>
                <c:pt idx="365">
                  <c:v>0.62736558195023151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E-4B50-8730-F63A065D7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RBF_summer!$AB$4</c:f>
              <c:strCache>
                <c:ptCount val="1"/>
                <c:pt idx="0">
                  <c:v>RBF-winter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RBF_summer!$AB$5:$AB$370</c:f>
              <c:numCache>
                <c:formatCode>General</c:formatCode>
                <c:ptCount val="366"/>
                <c:pt idx="0">
                  <c:v>0.62736554160764646</c:v>
                </c:pt>
                <c:pt idx="1">
                  <c:v>0.66898013703148906</c:v>
                </c:pt>
                <c:pt idx="2">
                  <c:v>0.70996946307946862</c:v>
                </c:pt>
                <c:pt idx="3">
                  <c:v>0.74989420933245576</c:v>
                </c:pt>
                <c:pt idx="4">
                  <c:v>0.78830487964711193</c:v>
                </c:pt>
                <c:pt idx="5">
                  <c:v>0.82474998069077798</c:v>
                </c:pt>
                <c:pt idx="6">
                  <c:v>0.85878469806863234</c:v>
                </c:pt>
                <c:pt idx="7">
                  <c:v>0.88997983233114775</c:v>
                </c:pt>
                <c:pt idx="8">
                  <c:v>0.91793074727574187</c:v>
                </c:pt>
                <c:pt idx="9">
                  <c:v>0.94226607174033983</c:v>
                </c:pt>
                <c:pt idx="10">
                  <c:v>0.96265589439268462</c:v>
                </c:pt>
                <c:pt idx="11">
                  <c:v>0.97881919928905836</c:v>
                </c:pt>
                <c:pt idx="12">
                  <c:v>0.99053030818846866</c:v>
                </c:pt>
                <c:pt idx="13">
                  <c:v>0.99762412326508787</c:v>
                </c:pt>
                <c:pt idx="14">
                  <c:v>1</c:v>
                </c:pt>
                <c:pt idx="15">
                  <c:v>0.99762412326508787</c:v>
                </c:pt>
                <c:pt idx="16">
                  <c:v>0.99053030818846866</c:v>
                </c:pt>
                <c:pt idx="17">
                  <c:v>0.97881919928905836</c:v>
                </c:pt>
                <c:pt idx="18">
                  <c:v>0.96265589439268462</c:v>
                </c:pt>
                <c:pt idx="19">
                  <c:v>0.94226607174033983</c:v>
                </c:pt>
                <c:pt idx="20">
                  <c:v>0.91793074727574187</c:v>
                </c:pt>
                <c:pt idx="21">
                  <c:v>0.88997983233114775</c:v>
                </c:pt>
                <c:pt idx="22">
                  <c:v>0.85878469806863234</c:v>
                </c:pt>
                <c:pt idx="23">
                  <c:v>0.82474998069077798</c:v>
                </c:pt>
                <c:pt idx="24">
                  <c:v>0.78830487964711193</c:v>
                </c:pt>
                <c:pt idx="25">
                  <c:v>0.74989420933245576</c:v>
                </c:pt>
                <c:pt idx="26">
                  <c:v>0.70996946307946862</c:v>
                </c:pt>
                <c:pt idx="27">
                  <c:v>0.66898013703148906</c:v>
                </c:pt>
                <c:pt idx="28">
                  <c:v>0.62736554160764646</c:v>
                </c:pt>
                <c:pt idx="29">
                  <c:v>0.58554730096583374</c:v>
                </c:pt>
                <c:pt idx="30">
                  <c:v>0.54392270763882</c:v>
                </c:pt>
                <c:pt idx="31">
                  <c:v>0.5028590620648461</c:v>
                </c:pt>
                <c:pt idx="32">
                  <c:v>0.46268908685251342</c:v>
                </c:pt>
                <c:pt idx="33">
                  <c:v>0.42370746510631974</c:v>
                </c:pt>
                <c:pt idx="34">
                  <c:v>0.38616851269906377</c:v>
                </c:pt>
                <c:pt idx="35">
                  <c:v>0.35028495754619937</c:v>
                </c:pt>
                <c:pt idx="36">
                  <c:v>0.31622776601683789</c:v>
                </c:pt>
                <c:pt idx="37">
                  <c:v>0.28412692862757893</c:v>
                </c:pt>
                <c:pt idx="38">
                  <c:v>0.25407309482131202</c:v>
                </c:pt>
                <c:pt idx="39">
                  <c:v>0.22611993032892705</c:v>
                </c:pt>
                <c:pt idx="40">
                  <c:v>0.20028706043468361</c:v>
                </c:pt>
                <c:pt idx="41">
                  <c:v>0.1765634582197261</c:v>
                </c:pt>
                <c:pt idx="42">
                  <c:v>0.15491113810120791</c:v>
                </c:pt>
                <c:pt idx="43">
                  <c:v>0.13526902107647049</c:v>
                </c:pt>
                <c:pt idx="44">
                  <c:v>0.11755684823666493</c:v>
                </c:pt>
                <c:pt idx="45">
                  <c:v>0.10167903245495323</c:v>
                </c:pt>
                <c:pt idx="46">
                  <c:v>8.7528353766095732E-2</c:v>
                </c:pt>
                <c:pt idx="47">
                  <c:v>7.4989420933245551E-2</c:v>
                </c:pt>
                <c:pt idx="48">
                  <c:v>6.3941839194372616E-2</c:v>
                </c:pt>
                <c:pt idx="49">
                  <c:v>5.4263041433215045E-2</c:v>
                </c:pt>
                <c:pt idx="50">
                  <c:v>4.5830756379546117E-2</c:v>
                </c:pt>
                <c:pt idx="51">
                  <c:v>3.8525102391398641E-2</c:v>
                </c:pt>
                <c:pt idx="52">
                  <c:v>3.2230308524165023E-2</c:v>
                </c:pt>
                <c:pt idx="53">
                  <c:v>2.6836075699265893E-2</c:v>
                </c:pt>
                <c:pt idx="54">
                  <c:v>2.2238599725966583E-2</c:v>
                </c:pt>
                <c:pt idx="55">
                  <c:v>1.8341284694580871E-2</c:v>
                </c:pt>
                <c:pt idx="56">
                  <c:v>1.5055179934164383E-2</c:v>
                </c:pt>
                <c:pt idx="57">
                  <c:v>1.2299176475561132E-2</c:v>
                </c:pt>
                <c:pt idx="58">
                  <c:v>9.999999999999995E-3</c:v>
                </c:pt>
                <c:pt idx="59">
                  <c:v>8.0920368391984385E-3</c:v>
                </c:pt>
                <c:pt idx="60">
                  <c:v>6.5170279978749336E-3</c:v>
                </c:pt>
                <c:pt idx="61">
                  <c:v>5.2236636683358892E-3</c:v>
                </c:pt>
                <c:pt idx="62">
                  <c:v>4.167107562653434E-3</c:v>
                </c:pt>
                <c:pt idx="63">
                  <c:v>3.308476842526041E-3</c:v>
                </c:pt>
                <c:pt idx="64">
                  <c:v>2.6142996929813906E-3</c:v>
                </c:pt>
                <c:pt idx="65">
                  <c:v>2.0559688431432141E-3</c:v>
                </c:pt>
                <c:pt idx="66">
                  <c:v>1.6092057297268964E-3</c:v>
                </c:pt>
                <c:pt idx="67">
                  <c:v>1.2535466363171311E-3</c:v>
                </c:pt>
                <c:pt idx="68">
                  <c:v>9.7185910055921205E-4</c:v>
                </c:pt>
                <c:pt idx="69">
                  <c:v>7.4989420933245553E-4</c:v>
                </c:pt>
                <c:pt idx="70">
                  <c:v>5.7587812042295702E-4</c:v>
                </c:pt>
                <c:pt idx="71">
                  <c:v>4.4014425878898921E-4</c:v>
                </c:pt>
                <c:pt idx="72">
                  <c:v>3.3480612035828534E-4</c:v>
                </c:pt>
                <c:pt idx="73">
                  <c:v>2.5346944846635865E-4</c:v>
                </c:pt>
                <c:pt idx="74">
                  <c:v>1.9098169151133385E-4</c:v>
                </c:pt>
                <c:pt idx="75">
                  <c:v>1.432160645528666E-4</c:v>
                </c:pt>
                <c:pt idx="76">
                  <c:v>1.0688718014423466E-4</c:v>
                </c:pt>
                <c:pt idx="77">
                  <c:v>7.9395043031222975E-5</c:v>
                </c:pt>
                <c:pt idx="78">
                  <c:v>5.8694180233875781E-5</c:v>
                </c:pt>
                <c:pt idx="79">
                  <c:v>4.318476677864346E-5</c:v>
                </c:pt>
                <c:pt idx="80">
                  <c:v>3.1622776601683748E-5</c:v>
                </c:pt>
                <c:pt idx="81">
                  <c:v>2.3046411166741031E-5</c:v>
                </c:pt>
                <c:pt idx="82">
                  <c:v>1.6716313057451382E-5</c:v>
                </c:pt>
                <c:pt idx="83">
                  <c:v>1.2067340583468085E-5</c:v>
                </c:pt>
                <c:pt idx="84">
                  <c:v>8.6699487231160109E-6</c:v>
                </c:pt>
                <c:pt idx="85">
                  <c:v>6.1994815506554035E-6</c:v>
                </c:pt>
                <c:pt idx="86">
                  <c:v>4.4119247773245183E-6</c:v>
                </c:pt>
                <c:pt idx="87">
                  <c:v>3.1248898308992933E-6</c:v>
                </c:pt>
                <c:pt idx="88">
                  <c:v>2.2028007040241666E-6</c:v>
                </c:pt>
                <c:pt idx="89">
                  <c:v>1.545430883322144E-6</c:v>
                </c:pt>
                <c:pt idx="90">
                  <c:v>1.0790904554926267E-6</c:v>
                </c:pt>
                <c:pt idx="91">
                  <c:v>7.4989420933245574E-7</c:v>
                </c:pt>
                <c:pt idx="92">
                  <c:v>5.1865197147951991E-7</c:v>
                </c:pt>
                <c:pt idx="93">
                  <c:v>3.5701457829882378E-7</c:v>
                </c:pt>
                <c:pt idx="94">
                  <c:v>2.4458496233632749E-7</c:v>
                </c:pt>
                <c:pt idx="95">
                  <c:v>1.6676597158164651E-7</c:v>
                </c:pt>
                <c:pt idx="96">
                  <c:v>1.1316679288125155E-7</c:v>
                </c:pt>
                <c:pt idx="97">
                  <c:v>7.6430106159567512E-8</c:v>
                </c:pt>
                <c:pt idx="98">
                  <c:v>5.1374049715216581E-8</c:v>
                </c:pt>
                <c:pt idx="99">
                  <c:v>3.4368218818348094E-8</c:v>
                </c:pt>
                <c:pt idx="100">
                  <c:v>2.2882534837787051E-8</c:v>
                </c:pt>
                <c:pt idx="101">
                  <c:v>1.5162999615718077E-8</c:v>
                </c:pt>
                <c:pt idx="102">
                  <c:v>9.999999999999982E-9</c:v>
                </c:pt>
                <c:pt idx="103">
                  <c:v>6.5637005641597842E-9</c:v>
                </c:pt>
                <c:pt idx="104">
                  <c:v>4.2877692458255124E-9</c:v>
                </c:pt>
                <c:pt idx="105">
                  <c:v>2.787712188288843E-9</c:v>
                </c:pt>
                <c:pt idx="106">
                  <c:v>1.8038413871322532E-9</c:v>
                </c:pt>
                <c:pt idx="107">
                  <c:v>1.1616696542319597E-9</c:v>
                </c:pt>
                <c:pt idx="108">
                  <c:v>7.4456192964516865E-10</c:v>
                </c:pt>
                <c:pt idx="109">
                  <c:v>4.7495546869907451E-10</c:v>
                </c:pt>
                <c:pt idx="110">
                  <c:v>3.0153577333290177E-10</c:v>
                </c:pt>
                <c:pt idx="111">
                  <c:v>1.9052794255367779E-10</c:v>
                </c:pt>
                <c:pt idx="112">
                  <c:v>1.1981533233215213E-10</c:v>
                </c:pt>
                <c:pt idx="113">
                  <c:v>7.4989420933245374E-11</c:v>
                </c:pt>
                <c:pt idx="114">
                  <c:v>4.6711249825227616E-11</c:v>
                </c:pt>
                <c:pt idx="115">
                  <c:v>2.8958553149955412E-11</c:v>
                </c:pt>
                <c:pt idx="116">
                  <c:v>1.7867595651192273E-11</c:v>
                </c:pt>
                <c:pt idx="117">
                  <c:v>1.0972087344586526E-11</c:v>
                </c:pt>
                <c:pt idx="118">
                  <c:v>6.7057333662101731E-12</c:v>
                </c:pt>
                <c:pt idx="119">
                  <c:v>4.0788448878278087E-12</c:v>
                </c:pt>
                <c:pt idx="120">
                  <c:v>2.4692324940933539E-12</c:v>
                </c:pt>
                <c:pt idx="121">
                  <c:v>1.4877181492065557E-12</c:v>
                </c:pt>
                <c:pt idx="122">
                  <c:v>8.9209935042304718E-13</c:v>
                </c:pt>
                <c:pt idx="123">
                  <c:v>5.3240198916616619E-13</c:v>
                </c:pt>
                <c:pt idx="124">
                  <c:v>3.1622776601683752E-13</c:v>
                </c:pt>
                <c:pt idx="125">
                  <c:v>1.8693654636399351E-13</c:v>
                </c:pt>
                <c:pt idx="126">
                  <c:v>1.0998217754274371E-13</c:v>
                </c:pt>
                <c:pt idx="127">
                  <c:v>6.4399767214498708E-14</c:v>
                </c:pt>
                <c:pt idx="128">
                  <c:v>3.7530138341600039E-14</c:v>
                </c:pt>
                <c:pt idx="129">
                  <c:v>2.1767568377080442E-14</c:v>
                </c:pt>
                <c:pt idx="130">
                  <c:v>1.2565320014660818E-14</c:v>
                </c:pt>
                <c:pt idx="131">
                  <c:v>7.2189008078482893E-15</c:v>
                </c:pt>
                <c:pt idx="132">
                  <c:v>4.1276463382895845E-15</c:v>
                </c:pt>
                <c:pt idx="133">
                  <c:v>2.3489175274990719E-15</c:v>
                </c:pt>
                <c:pt idx="134">
                  <c:v>1.3303531496171414E-15</c:v>
                </c:pt>
                <c:pt idx="135">
                  <c:v>7.4989420933245227E-16</c:v>
                </c:pt>
                <c:pt idx="136">
                  <c:v>4.2069460451689182E-16</c:v>
                </c:pt>
                <c:pt idx="137">
                  <c:v>2.3489175274990609E-16</c:v>
                </c:pt>
                <c:pt idx="138">
                  <c:v>1.3052763804648968E-16</c:v>
                </c:pt>
                <c:pt idx="139">
                  <c:v>7.2189008078482735E-17</c:v>
                </c:pt>
                <c:pt idx="140">
                  <c:v>3.9735030775228619E-17</c:v>
                </c:pt>
                <c:pt idx="141">
                  <c:v>2.1767568377080371E-17</c:v>
                </c:pt>
                <c:pt idx="142">
                  <c:v>1.1868071806067074E-17</c:v>
                </c:pt>
                <c:pt idx="143">
                  <c:v>6.439976721449888E-18</c:v>
                </c:pt>
                <c:pt idx="144">
                  <c:v>3.4779418306009222E-18</c:v>
                </c:pt>
                <c:pt idx="145">
                  <c:v>1.8693654636399315E-18</c:v>
                </c:pt>
                <c:pt idx="146">
                  <c:v>9.9999999999999429E-19</c:v>
                </c:pt>
                <c:pt idx="147">
                  <c:v>5.3240198916616647E-19</c:v>
                </c:pt>
                <c:pt idx="148">
                  <c:v>2.8210658464935295E-19</c:v>
                </c:pt>
                <c:pt idx="149">
                  <c:v>1.4877181492065495E-19</c:v>
                </c:pt>
                <c:pt idx="150">
                  <c:v>7.8083987538332675E-20</c:v>
                </c:pt>
                <c:pt idx="151">
                  <c:v>4.078844887827802E-20</c:v>
                </c:pt>
                <c:pt idx="152">
                  <c:v>2.1205390819012126E-20</c:v>
                </c:pt>
                <c:pt idx="153">
                  <c:v>1.0972087344586495E-20</c:v>
                </c:pt>
                <c:pt idx="154">
                  <c:v>5.6502298568687119E-21</c:v>
                </c:pt>
                <c:pt idx="155">
                  <c:v>2.8958553149955401E-21</c:v>
                </c:pt>
                <c:pt idx="156">
                  <c:v>1.47713941800861E-21</c:v>
                </c:pt>
                <c:pt idx="157">
                  <c:v>7.498942093324526E-22</c:v>
                </c:pt>
                <c:pt idx="158">
                  <c:v>3.7888934877961468E-22</c:v>
                </c:pt>
                <c:pt idx="159">
                  <c:v>1.9052794255367798E-22</c:v>
                </c:pt>
                <c:pt idx="160">
                  <c:v>9.5353983975223014E-23</c:v>
                </c:pt>
                <c:pt idx="161">
                  <c:v>4.7495546869907446E-23</c:v>
                </c:pt>
                <c:pt idx="162">
                  <c:v>2.3545115567287799E-23</c:v>
                </c:pt>
                <c:pt idx="163">
                  <c:v>1.1616696542319624E-23</c:v>
                </c:pt>
                <c:pt idx="164">
                  <c:v>5.7042473210154651E-24</c:v>
                </c:pt>
                <c:pt idx="165">
                  <c:v>2.7877121882888364E-24</c:v>
                </c:pt>
                <c:pt idx="166">
                  <c:v>1.3559116898030973E-24</c:v>
                </c:pt>
                <c:pt idx="167">
                  <c:v>6.5637005641597617E-25</c:v>
                </c:pt>
                <c:pt idx="168">
                  <c:v>3.1622776601683782E-25</c:v>
                </c:pt>
                <c:pt idx="169">
                  <c:v>1.516299961571806E-25</c:v>
                </c:pt>
                <c:pt idx="170">
                  <c:v>7.2360928725558412E-26</c:v>
                </c:pt>
                <c:pt idx="171">
                  <c:v>3.436821881834802E-26</c:v>
                </c:pt>
                <c:pt idx="172">
                  <c:v>1.6245900972680892E-26</c:v>
                </c:pt>
                <c:pt idx="173">
                  <c:v>7.6430106159567266E-27</c:v>
                </c:pt>
                <c:pt idx="174">
                  <c:v>3.5786482100128435E-27</c:v>
                </c:pt>
                <c:pt idx="175">
                  <c:v>1.6676597158164668E-27</c:v>
                </c:pt>
                <c:pt idx="176">
                  <c:v>7.734455624092877E-28</c:v>
                </c:pt>
                <c:pt idx="177">
                  <c:v>3.570145782988225E-28</c:v>
                </c:pt>
                <c:pt idx="178">
                  <c:v>1.6401215428119631E-28</c:v>
                </c:pt>
                <c:pt idx="179">
                  <c:v>7.4989420933245483E-29</c:v>
                </c:pt>
                <c:pt idx="180">
                  <c:v>3.4123836407052303E-29</c:v>
                </c:pt>
                <c:pt idx="181">
                  <c:v>1.5454308833221457E-29</c:v>
                </c:pt>
                <c:pt idx="182">
                  <c:v>6.96586745613878E-30</c:v>
                </c:pt>
                <c:pt idx="183">
                  <c:v>3.1248898308992768E-30</c:v>
                </c:pt>
                <c:pt idx="184">
                  <c:v>1.3951731161676596E-30</c:v>
                </c:pt>
                <c:pt idx="185">
                  <c:v>6.1994815506553757E-31</c:v>
                </c:pt>
                <c:pt idx="186">
                  <c:v>2.7416785161915036E-31</c:v>
                </c:pt>
                <c:pt idx="187">
                  <c:v>1.2067340583468102E-31</c:v>
                </c:pt>
                <c:pt idx="188">
                  <c:v>5.2861623341959058E-32</c:v>
                </c:pt>
                <c:pt idx="189">
                  <c:v>2.3046411166740997E-32</c:v>
                </c:pt>
                <c:pt idx="190">
                  <c:v>9.9999999999999308E-33</c:v>
                </c:pt>
                <c:pt idx="191">
                  <c:v>4.3184766778642968E-33</c:v>
                </c:pt>
                <c:pt idx="192">
                  <c:v>1.8560729493548193E-33</c:v>
                </c:pt>
                <c:pt idx="193">
                  <c:v>7.9395043031222977E-34</c:v>
                </c:pt>
                <c:pt idx="194">
                  <c:v>3.3800694192850681E-34</c:v>
                </c:pt>
                <c:pt idx="195">
                  <c:v>1.4321606455286694E-34</c:v>
                </c:pt>
                <c:pt idx="196">
                  <c:v>6.0393713656745471E-35</c:v>
                </c:pt>
                <c:pt idx="197">
                  <c:v>6.0393713656745471E-35</c:v>
                </c:pt>
                <c:pt idx="198">
                  <c:v>1.4321606455286694E-34</c:v>
                </c:pt>
                <c:pt idx="199">
                  <c:v>3.3800694192850681E-34</c:v>
                </c:pt>
                <c:pt idx="200">
                  <c:v>7.9395043031222977E-34</c:v>
                </c:pt>
                <c:pt idx="201">
                  <c:v>1.8560729493548193E-33</c:v>
                </c:pt>
                <c:pt idx="202">
                  <c:v>4.3184766778642968E-33</c:v>
                </c:pt>
                <c:pt idx="203">
                  <c:v>9.9999999999999308E-33</c:v>
                </c:pt>
                <c:pt idx="204">
                  <c:v>2.3046411166740997E-32</c:v>
                </c:pt>
                <c:pt idx="205">
                  <c:v>5.2861623341959058E-32</c:v>
                </c:pt>
                <c:pt idx="206">
                  <c:v>1.2067340583468102E-31</c:v>
                </c:pt>
                <c:pt idx="207">
                  <c:v>2.7416785161915036E-31</c:v>
                </c:pt>
                <c:pt idx="208">
                  <c:v>6.1994815506553757E-31</c:v>
                </c:pt>
                <c:pt idx="209">
                  <c:v>1.3951731161676596E-30</c:v>
                </c:pt>
                <c:pt idx="210">
                  <c:v>3.1248898308992768E-30</c:v>
                </c:pt>
                <c:pt idx="211">
                  <c:v>6.96586745613878E-30</c:v>
                </c:pt>
                <c:pt idx="212">
                  <c:v>1.5454308833221457E-29</c:v>
                </c:pt>
                <c:pt idx="213">
                  <c:v>3.4123836407052303E-29</c:v>
                </c:pt>
                <c:pt idx="214">
                  <c:v>7.4989420933245483E-29</c:v>
                </c:pt>
                <c:pt idx="215">
                  <c:v>1.6401215428119631E-28</c:v>
                </c:pt>
                <c:pt idx="216">
                  <c:v>3.570145782988225E-28</c:v>
                </c:pt>
                <c:pt idx="217">
                  <c:v>7.734455624092877E-28</c:v>
                </c:pt>
                <c:pt idx="218">
                  <c:v>1.6676597158164668E-27</c:v>
                </c:pt>
                <c:pt idx="219">
                  <c:v>3.5786482100128435E-27</c:v>
                </c:pt>
                <c:pt idx="220">
                  <c:v>7.6430106159567266E-27</c:v>
                </c:pt>
                <c:pt idx="221">
                  <c:v>1.6245900972680892E-26</c:v>
                </c:pt>
                <c:pt idx="222">
                  <c:v>3.436821881834802E-26</c:v>
                </c:pt>
                <c:pt idx="223">
                  <c:v>7.2360928725558412E-26</c:v>
                </c:pt>
                <c:pt idx="224">
                  <c:v>1.516299961571806E-25</c:v>
                </c:pt>
                <c:pt idx="225">
                  <c:v>3.1622776601683782E-25</c:v>
                </c:pt>
                <c:pt idx="226">
                  <c:v>6.5637005641597617E-25</c:v>
                </c:pt>
                <c:pt idx="227">
                  <c:v>1.3559116898030973E-24</c:v>
                </c:pt>
                <c:pt idx="228">
                  <c:v>2.7877121882888364E-24</c:v>
                </c:pt>
                <c:pt idx="229">
                  <c:v>5.7042473210154651E-24</c:v>
                </c:pt>
                <c:pt idx="230">
                  <c:v>1.1616696542319624E-23</c:v>
                </c:pt>
                <c:pt idx="231">
                  <c:v>2.3545115567287799E-23</c:v>
                </c:pt>
                <c:pt idx="232">
                  <c:v>4.7495546869907446E-23</c:v>
                </c:pt>
                <c:pt idx="233">
                  <c:v>9.5353983975223014E-23</c:v>
                </c:pt>
                <c:pt idx="234">
                  <c:v>1.9052794255367798E-22</c:v>
                </c:pt>
                <c:pt idx="235">
                  <c:v>3.7888934877961468E-22</c:v>
                </c:pt>
                <c:pt idx="236">
                  <c:v>7.498942093324526E-22</c:v>
                </c:pt>
                <c:pt idx="237">
                  <c:v>1.47713941800861E-21</c:v>
                </c:pt>
                <c:pt idx="238">
                  <c:v>2.8958553149955401E-21</c:v>
                </c:pt>
                <c:pt idx="239">
                  <c:v>5.6502298568687119E-21</c:v>
                </c:pt>
                <c:pt idx="240">
                  <c:v>1.0972087344586495E-20</c:v>
                </c:pt>
                <c:pt idx="241">
                  <c:v>2.1205390819012126E-20</c:v>
                </c:pt>
                <c:pt idx="242">
                  <c:v>4.078844887827802E-20</c:v>
                </c:pt>
                <c:pt idx="243">
                  <c:v>7.8083987538332675E-20</c:v>
                </c:pt>
                <c:pt idx="244">
                  <c:v>1.4877181492065495E-19</c:v>
                </c:pt>
                <c:pt idx="245">
                  <c:v>2.8210658464935295E-19</c:v>
                </c:pt>
                <c:pt idx="246">
                  <c:v>5.3240198916616647E-19</c:v>
                </c:pt>
                <c:pt idx="247">
                  <c:v>9.9999999999999429E-19</c:v>
                </c:pt>
                <c:pt idx="248">
                  <c:v>1.8693654636399315E-18</c:v>
                </c:pt>
                <c:pt idx="249">
                  <c:v>3.4779418306009222E-18</c:v>
                </c:pt>
                <c:pt idx="250">
                  <c:v>6.439976721449888E-18</c:v>
                </c:pt>
                <c:pt idx="251">
                  <c:v>1.1868071806067074E-17</c:v>
                </c:pt>
                <c:pt idx="252">
                  <c:v>2.1767568377080371E-17</c:v>
                </c:pt>
                <c:pt idx="253">
                  <c:v>3.9735030775228619E-17</c:v>
                </c:pt>
                <c:pt idx="254">
                  <c:v>7.2189008078482735E-17</c:v>
                </c:pt>
                <c:pt idx="255">
                  <c:v>1.3052763804648968E-16</c:v>
                </c:pt>
                <c:pt idx="256">
                  <c:v>2.3489175274990609E-16</c:v>
                </c:pt>
                <c:pt idx="257">
                  <c:v>4.2069460451689182E-16</c:v>
                </c:pt>
                <c:pt idx="258">
                  <c:v>7.4989420933245227E-16</c:v>
                </c:pt>
                <c:pt idx="259">
                  <c:v>1.3303531496171414E-15</c:v>
                </c:pt>
                <c:pt idx="260">
                  <c:v>2.3489175274990719E-15</c:v>
                </c:pt>
                <c:pt idx="261">
                  <c:v>4.1276463382895845E-15</c:v>
                </c:pt>
                <c:pt idx="262">
                  <c:v>7.2189008078482893E-15</c:v>
                </c:pt>
                <c:pt idx="263">
                  <c:v>1.2565320014660818E-14</c:v>
                </c:pt>
                <c:pt idx="264">
                  <c:v>2.1767568377080442E-14</c:v>
                </c:pt>
                <c:pt idx="265">
                  <c:v>3.7530138341600039E-14</c:v>
                </c:pt>
                <c:pt idx="266">
                  <c:v>6.4399767214498708E-14</c:v>
                </c:pt>
                <c:pt idx="267">
                  <c:v>1.0998217754274371E-13</c:v>
                </c:pt>
                <c:pt idx="268">
                  <c:v>1.8693654636399351E-13</c:v>
                </c:pt>
                <c:pt idx="269">
                  <c:v>3.1622776601683752E-13</c:v>
                </c:pt>
                <c:pt idx="270">
                  <c:v>5.3240198916616619E-13</c:v>
                </c:pt>
                <c:pt idx="271">
                  <c:v>8.9209935042304718E-13</c:v>
                </c:pt>
                <c:pt idx="272">
                  <c:v>1.4877181492065557E-12</c:v>
                </c:pt>
                <c:pt idx="273">
                  <c:v>2.4692324940933539E-12</c:v>
                </c:pt>
                <c:pt idx="274">
                  <c:v>4.0788448878278087E-12</c:v>
                </c:pt>
                <c:pt idx="275">
                  <c:v>6.7057333662101731E-12</c:v>
                </c:pt>
                <c:pt idx="276">
                  <c:v>1.0972087344586526E-11</c:v>
                </c:pt>
                <c:pt idx="277">
                  <c:v>1.7867595651192273E-11</c:v>
                </c:pt>
                <c:pt idx="278">
                  <c:v>2.8958553149955412E-11</c:v>
                </c:pt>
                <c:pt idx="279">
                  <c:v>4.6711249825227616E-11</c:v>
                </c:pt>
                <c:pt idx="280">
                  <c:v>7.4989420933245374E-11</c:v>
                </c:pt>
                <c:pt idx="281">
                  <c:v>1.1981533233215213E-10</c:v>
                </c:pt>
                <c:pt idx="282">
                  <c:v>1.9052794255367779E-10</c:v>
                </c:pt>
                <c:pt idx="283">
                  <c:v>3.0153577333290177E-10</c:v>
                </c:pt>
                <c:pt idx="284">
                  <c:v>4.7495546869907451E-10</c:v>
                </c:pt>
                <c:pt idx="285">
                  <c:v>7.4456192964516865E-10</c:v>
                </c:pt>
                <c:pt idx="286">
                  <c:v>1.1616696542319597E-9</c:v>
                </c:pt>
                <c:pt idx="287">
                  <c:v>1.8038413871322532E-9</c:v>
                </c:pt>
                <c:pt idx="288">
                  <c:v>2.787712188288843E-9</c:v>
                </c:pt>
                <c:pt idx="289">
                  <c:v>4.2877692458255124E-9</c:v>
                </c:pt>
                <c:pt idx="290">
                  <c:v>6.5637005641597842E-9</c:v>
                </c:pt>
                <c:pt idx="291">
                  <c:v>9.999999999999982E-9</c:v>
                </c:pt>
                <c:pt idx="292">
                  <c:v>1.5162999615718077E-8</c:v>
                </c:pt>
                <c:pt idx="293">
                  <c:v>2.2882534837787051E-8</c:v>
                </c:pt>
                <c:pt idx="294">
                  <c:v>3.4368218818348094E-8</c:v>
                </c:pt>
                <c:pt idx="295">
                  <c:v>5.1374049715216581E-8</c:v>
                </c:pt>
                <c:pt idx="296">
                  <c:v>7.6430106159567512E-8</c:v>
                </c:pt>
                <c:pt idx="297">
                  <c:v>1.1316679288125155E-7</c:v>
                </c:pt>
                <c:pt idx="298">
                  <c:v>1.6676597158164651E-7</c:v>
                </c:pt>
                <c:pt idx="299">
                  <c:v>2.4458496233632749E-7</c:v>
                </c:pt>
                <c:pt idx="300">
                  <c:v>3.5701457829882378E-7</c:v>
                </c:pt>
                <c:pt idx="301">
                  <c:v>5.1865197147951991E-7</c:v>
                </c:pt>
                <c:pt idx="302">
                  <c:v>7.4989420933245574E-7</c:v>
                </c:pt>
                <c:pt idx="303">
                  <c:v>1.0790904554926267E-6</c:v>
                </c:pt>
                <c:pt idx="304">
                  <c:v>1.545430883322144E-6</c:v>
                </c:pt>
                <c:pt idx="305">
                  <c:v>2.2028007040241666E-6</c:v>
                </c:pt>
                <c:pt idx="306">
                  <c:v>3.1248898308992933E-6</c:v>
                </c:pt>
                <c:pt idx="307">
                  <c:v>4.4119247773245183E-6</c:v>
                </c:pt>
                <c:pt idx="308">
                  <c:v>6.1994815506554035E-6</c:v>
                </c:pt>
                <c:pt idx="309">
                  <c:v>8.6699487231160109E-6</c:v>
                </c:pt>
                <c:pt idx="310">
                  <c:v>1.2067340583468085E-5</c:v>
                </c:pt>
                <c:pt idx="311">
                  <c:v>1.6716313057451382E-5</c:v>
                </c:pt>
                <c:pt idx="312">
                  <c:v>2.3046411166741031E-5</c:v>
                </c:pt>
                <c:pt idx="313">
                  <c:v>3.1622776601683748E-5</c:v>
                </c:pt>
                <c:pt idx="314">
                  <c:v>4.318476677864346E-5</c:v>
                </c:pt>
                <c:pt idx="315">
                  <c:v>5.8694180233875781E-5</c:v>
                </c:pt>
                <c:pt idx="316">
                  <c:v>7.9395043031222975E-5</c:v>
                </c:pt>
                <c:pt idx="317">
                  <c:v>1.0688718014423466E-4</c:v>
                </c:pt>
                <c:pt idx="318">
                  <c:v>1.432160645528666E-4</c:v>
                </c:pt>
                <c:pt idx="319">
                  <c:v>1.9098169151133385E-4</c:v>
                </c:pt>
                <c:pt idx="320">
                  <c:v>2.5346944846635865E-4</c:v>
                </c:pt>
                <c:pt idx="321">
                  <c:v>3.3480612035828534E-4</c:v>
                </c:pt>
                <c:pt idx="322">
                  <c:v>4.4014425878898921E-4</c:v>
                </c:pt>
                <c:pt idx="323">
                  <c:v>5.7587812042295702E-4</c:v>
                </c:pt>
                <c:pt idx="324">
                  <c:v>7.4989420933245553E-4</c:v>
                </c:pt>
                <c:pt idx="325">
                  <c:v>9.7185910055921205E-4</c:v>
                </c:pt>
                <c:pt idx="326">
                  <c:v>1.2535466363171311E-3</c:v>
                </c:pt>
                <c:pt idx="327">
                  <c:v>1.6092057297268964E-3</c:v>
                </c:pt>
                <c:pt idx="328">
                  <c:v>2.0559688431432141E-3</c:v>
                </c:pt>
                <c:pt idx="329">
                  <c:v>2.6142996929813906E-3</c:v>
                </c:pt>
                <c:pt idx="330">
                  <c:v>3.308476842526041E-3</c:v>
                </c:pt>
                <c:pt idx="331">
                  <c:v>4.167107562653434E-3</c:v>
                </c:pt>
                <c:pt idx="332">
                  <c:v>5.2236636683358892E-3</c:v>
                </c:pt>
                <c:pt idx="333">
                  <c:v>6.5170279978749336E-3</c:v>
                </c:pt>
                <c:pt idx="334">
                  <c:v>8.0920368391984385E-3</c:v>
                </c:pt>
                <c:pt idx="335">
                  <c:v>9.999999999999995E-3</c:v>
                </c:pt>
                <c:pt idx="336">
                  <c:v>1.2299176475561132E-2</c:v>
                </c:pt>
                <c:pt idx="337">
                  <c:v>1.5055179934164383E-2</c:v>
                </c:pt>
                <c:pt idx="338">
                  <c:v>1.8341284694580871E-2</c:v>
                </c:pt>
                <c:pt idx="339">
                  <c:v>2.2238599725966583E-2</c:v>
                </c:pt>
                <c:pt idx="340">
                  <c:v>2.6836075699265893E-2</c:v>
                </c:pt>
                <c:pt idx="341">
                  <c:v>3.2230308524165023E-2</c:v>
                </c:pt>
                <c:pt idx="342">
                  <c:v>3.8525102391398641E-2</c:v>
                </c:pt>
                <c:pt idx="343">
                  <c:v>4.5830756379546117E-2</c:v>
                </c:pt>
                <c:pt idx="344">
                  <c:v>5.4263041433215045E-2</c:v>
                </c:pt>
                <c:pt idx="345">
                  <c:v>6.3941839194372616E-2</c:v>
                </c:pt>
                <c:pt idx="346">
                  <c:v>7.4989420933245551E-2</c:v>
                </c:pt>
                <c:pt idx="347">
                  <c:v>8.7528353766095732E-2</c:v>
                </c:pt>
                <c:pt idx="348">
                  <c:v>0.10167903245495323</c:v>
                </c:pt>
                <c:pt idx="349">
                  <c:v>0.11755684823666493</c:v>
                </c:pt>
                <c:pt idx="350">
                  <c:v>0.13526902107647049</c:v>
                </c:pt>
                <c:pt idx="351">
                  <c:v>0.15491113810120791</c:v>
                </c:pt>
                <c:pt idx="352">
                  <c:v>0.1765634582197261</c:v>
                </c:pt>
                <c:pt idx="353">
                  <c:v>0.20028706043468361</c:v>
                </c:pt>
                <c:pt idx="354">
                  <c:v>0.22611993032892705</c:v>
                </c:pt>
                <c:pt idx="355">
                  <c:v>0.25407309482131202</c:v>
                </c:pt>
                <c:pt idx="356">
                  <c:v>0.28412692862757893</c:v>
                </c:pt>
                <c:pt idx="357">
                  <c:v>0.31622776601683789</c:v>
                </c:pt>
                <c:pt idx="358">
                  <c:v>0.35028495754619937</c:v>
                </c:pt>
                <c:pt idx="359">
                  <c:v>0.38616851269906377</c:v>
                </c:pt>
                <c:pt idx="360">
                  <c:v>0.42370746510631974</c:v>
                </c:pt>
                <c:pt idx="361">
                  <c:v>0.46268908685251342</c:v>
                </c:pt>
                <c:pt idx="362">
                  <c:v>0.5028590620648461</c:v>
                </c:pt>
                <c:pt idx="363">
                  <c:v>0.54392270763882</c:v>
                </c:pt>
                <c:pt idx="364">
                  <c:v>0.58554730096583374</c:v>
                </c:pt>
                <c:pt idx="365">
                  <c:v>0.62736554160764646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C-4E2D-8E27-B713204FD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RBF_summer!$AK$4</c:f>
              <c:strCache>
                <c:ptCount val="1"/>
                <c:pt idx="0">
                  <c:v>RBF-summer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RBF_summer!$AK$5:$AK$370</c:f>
              <c:numCache>
                <c:formatCode>General</c:formatCode>
                <c:ptCount val="366"/>
                <c:pt idx="0">
                  <c:v>4.0342585070720193E-8</c:v>
                </c:pt>
                <c:pt idx="1">
                  <c:v>3.1977409345205694E-8</c:v>
                </c:pt>
                <c:pt idx="2">
                  <c:v>2.5308439466707463E-8</c:v>
                </c:pt>
                <c:pt idx="3">
                  <c:v>2.0000000000000037E-8</c:v>
                </c:pt>
                <c:pt idx="4">
                  <c:v>1.5781096009084073E-8</c:v>
                </c:pt>
                <c:pt idx="5">
                  <c:v>1.2433312979839359E-8</c:v>
                </c:pt>
                <c:pt idx="6">
                  <c:v>9.7809065174873807E-9</c:v>
                </c:pt>
                <c:pt idx="7">
                  <c:v>7.6827002297437592E-9</c:v>
                </c:pt>
                <c:pt idx="8">
                  <c:v>6.0254738416882839E-9</c:v>
                </c:pt>
                <c:pt idx="9">
                  <c:v>4.718577155204847E-9</c:v>
                </c:pt>
                <c:pt idx="10">
                  <c:v>3.6895504564418726E-9</c:v>
                </c:pt>
                <c:pt idx="11">
                  <c:v>2.8805696783836787E-9</c:v>
                </c:pt>
                <c:pt idx="12">
                  <c:v>2.2455661530837394E-9</c:v>
                </c:pt>
                <c:pt idx="13">
                  <c:v>1.7478970936185649E-9</c:v>
                </c:pt>
                <c:pt idx="14">
                  <c:v>1.3584648468314362E-9</c:v>
                </c:pt>
                <c:pt idx="15">
                  <c:v>1.0542011527884506E-9</c:v>
                </c:pt>
                <c:pt idx="16">
                  <c:v>8.1684773053490559E-10</c:v>
                </c:pt>
                <c:pt idx="17">
                  <c:v>6.3197698776474804E-10</c:v>
                </c:pt>
                <c:pt idx="18">
                  <c:v>4.8820695283410811E-10</c:v>
                </c:pt>
                <c:pt idx="19">
                  <c:v>3.7657301330977493E-10</c:v>
                </c:pt>
                <c:pt idx="20">
                  <c:v>2.9002602127840715E-10</c:v>
                </c:pt>
                <c:pt idx="21">
                  <c:v>2.2303204874049348E-10</c:v>
                </c:pt>
                <c:pt idx="22">
                  <c:v>1.7125376199671523E-10</c:v>
                </c:pt>
                <c:pt idx="23">
                  <c:v>1.3129721228254995E-10</c:v>
                </c:pt>
                <c:pt idx="24">
                  <c:v>1.0051096152205099E-10</c:v>
                </c:pt>
                <c:pt idx="25">
                  <c:v>7.6827002297437691E-11</c:v>
                </c:pt>
                <c:pt idx="26">
                  <c:v>5.8634994110755564E-11</c:v>
                </c:pt>
                <c:pt idx="27">
                  <c:v>4.468301007330622E-11</c:v>
                </c:pt>
                <c:pt idx="28">
                  <c:v>3.3999340688694421E-11</c:v>
                </c:pt>
                <c:pt idx="29">
                  <c:v>2.5830993300297815E-11</c:v>
                </c:pt>
                <c:pt idx="30">
                  <c:v>2.5830993300297815E-11</c:v>
                </c:pt>
                <c:pt idx="31">
                  <c:v>3.3999340688694421E-11</c:v>
                </c:pt>
                <c:pt idx="32">
                  <c:v>4.468301007330622E-11</c:v>
                </c:pt>
                <c:pt idx="33">
                  <c:v>5.8634994110755564E-11</c:v>
                </c:pt>
                <c:pt idx="34">
                  <c:v>7.6827002297437691E-11</c:v>
                </c:pt>
                <c:pt idx="35">
                  <c:v>1.0051096152205099E-10</c:v>
                </c:pt>
                <c:pt idx="36">
                  <c:v>1.3129721228254995E-10</c:v>
                </c:pt>
                <c:pt idx="37">
                  <c:v>1.7125376199671523E-10</c:v>
                </c:pt>
                <c:pt idx="38">
                  <c:v>2.2303204874049348E-10</c:v>
                </c:pt>
                <c:pt idx="39">
                  <c:v>2.9002602127840715E-10</c:v>
                </c:pt>
                <c:pt idx="40">
                  <c:v>3.7657301330977493E-10</c:v>
                </c:pt>
                <c:pt idx="41">
                  <c:v>4.8820695283410811E-10</c:v>
                </c:pt>
                <c:pt idx="42">
                  <c:v>6.3197698776474804E-10</c:v>
                </c:pt>
                <c:pt idx="43">
                  <c:v>8.1684773053490559E-10</c:v>
                </c:pt>
                <c:pt idx="44">
                  <c:v>1.0542011527884506E-9</c:v>
                </c:pt>
                <c:pt idx="45">
                  <c:v>1.3584648468314362E-9</c:v>
                </c:pt>
                <c:pt idx="46">
                  <c:v>1.7478970936185649E-9</c:v>
                </c:pt>
                <c:pt idx="47">
                  <c:v>2.2455661530837394E-9</c:v>
                </c:pt>
                <c:pt idx="48">
                  <c:v>2.8805696783836787E-9</c:v>
                </c:pt>
                <c:pt idx="49">
                  <c:v>3.6895504564418726E-9</c:v>
                </c:pt>
                <c:pt idx="50">
                  <c:v>4.718577155204847E-9</c:v>
                </c:pt>
                <c:pt idx="51">
                  <c:v>6.0254738416882839E-9</c:v>
                </c:pt>
                <c:pt idx="52">
                  <c:v>7.6827002297437592E-9</c:v>
                </c:pt>
                <c:pt idx="53">
                  <c:v>9.7809065174873807E-9</c:v>
                </c:pt>
                <c:pt idx="54">
                  <c:v>1.2433312979839359E-8</c:v>
                </c:pt>
                <c:pt idx="55">
                  <c:v>1.5781096009084073E-8</c:v>
                </c:pt>
                <c:pt idx="56">
                  <c:v>2.0000000000000037E-8</c:v>
                </c:pt>
                <c:pt idx="57">
                  <c:v>2.5308439466707463E-8</c:v>
                </c:pt>
                <c:pt idx="58">
                  <c:v>3.1977409345205694E-8</c:v>
                </c:pt>
                <c:pt idx="59">
                  <c:v>4.0342585070720193E-8</c:v>
                </c:pt>
                <c:pt idx="60">
                  <c:v>5.0819069444074247E-8</c:v>
                </c:pt>
                <c:pt idx="61">
                  <c:v>6.3919332496755209E-8</c:v>
                </c:pt>
                <c:pt idx="62">
                  <c:v>8.0274995801068841E-8</c:v>
                </c:pt>
                <c:pt idx="63">
                  <c:v>1.006632365454234E-7</c:v>
                </c:pt>
                <c:pt idx="64">
                  <c:v>1.2603873216231861E-7</c:v>
                </c:pt>
                <c:pt idx="65">
                  <c:v>1.5757223671514839E-7</c:v>
                </c:pt>
                <c:pt idx="66">
                  <c:v>1.9669707941734277E-7</c:v>
                </c:pt>
                <c:pt idx="67">
                  <c:v>2.4516510785462321E-7</c:v>
                </c:pt>
                <c:pt idx="68">
                  <c:v>3.0511386851529542E-7</c:v>
                </c:pt>
                <c:pt idx="69">
                  <c:v>3.7914713048127599E-7</c:v>
                </c:pt>
                <c:pt idx="70">
                  <c:v>4.7043122058289471E-7</c:v>
                </c:pt>
                <c:pt idx="71">
                  <c:v>5.8281005661593918E-7</c:v>
                </c:pt>
                <c:pt idx="72">
                  <c:v>7.2094224669357227E-7</c:v>
                </c:pt>
                <c:pt idx="73">
                  <c:v>8.9046417551704294E-7</c:v>
                </c:pt>
                <c:pt idx="74">
                  <c:v>1.0981836311072864E-6</c:v>
                </c:pt>
                <c:pt idx="75">
                  <c:v>1.3523092479236692E-6</c:v>
                </c:pt>
                <c:pt idx="76">
                  <c:v>1.6627218646616201E-6</c:v>
                </c:pt>
                <c:pt idx="77">
                  <c:v>2.0412948284921131E-6</c:v>
                </c:pt>
                <c:pt idx="78">
                  <c:v>2.5022713339517608E-6</c:v>
                </c:pt>
                <c:pt idx="79">
                  <c:v>3.0627080766808048E-6</c:v>
                </c:pt>
                <c:pt idx="80">
                  <c:v>3.7429958429354784E-6</c:v>
                </c:pt>
                <c:pt idx="81">
                  <c:v>4.5674691589994727E-6</c:v>
                </c:pt>
                <c:pt idx="82">
                  <c:v>5.5651188044142553E-6</c:v>
                </c:pt>
                <c:pt idx="83">
                  <c:v>6.7704228636967499E-6</c:v>
                </c:pt>
                <c:pt idx="84">
                  <c:v>8.2243140672877774E-6</c:v>
                </c:pt>
                <c:pt idx="85">
                  <c:v>9.9753034680054146E-6</c:v>
                </c:pt>
                <c:pt idx="86">
                  <c:v>1.2080783027833192E-5</c:v>
                </c:pt>
                <c:pt idx="87">
                  <c:v>1.4608532464096331E-5</c:v>
                </c:pt>
                <c:pt idx="88">
                  <c:v>1.7638458735247349E-5</c:v>
                </c:pt>
                <c:pt idx="89">
                  <c:v>2.1264599844009548E-5</c:v>
                </c:pt>
                <c:pt idx="90">
                  <c:v>2.5597428206494486E-5</c:v>
                </c:pt>
                <c:pt idx="91">
                  <c:v>3.0766492684019792E-5</c:v>
                </c:pt>
                <c:pt idx="92">
                  <c:v>3.6923442499818897E-5</c:v>
                </c:pt>
                <c:pt idx="93">
                  <c:v>4.424548066117689E-5</c:v>
                </c:pt>
                <c:pt idx="94">
                  <c:v>5.2939299168823974E-5</c:v>
                </c:pt>
                <c:pt idx="95">
                  <c:v>6.3245553203367726E-5</c:v>
                </c:pt>
                <c:pt idx="96">
                  <c:v>7.5443936609460456E-5</c:v>
                </c:pt>
                <c:pt idx="97">
                  <c:v>8.9858926320183827E-5</c:v>
                </c:pt>
                <c:pt idx="98">
                  <c:v>1.0686626883515255E-4</c:v>
                </c:pt>
                <c:pt idx="99">
                  <c:v>1.2690028743384934E-4</c:v>
                </c:pt>
                <c:pt idx="100">
                  <c:v>1.5046209440667787E-4</c:v>
                </c:pt>
                <c:pt idx="101">
                  <c:v>1.7812879814326494E-4</c:v>
                </c:pt>
                <c:pt idx="102">
                  <c:v>2.1056380033982247E-4</c:v>
                </c:pt>
                <c:pt idx="103">
                  <c:v>2.4852828376909365E-4</c:v>
                </c:pt>
                <c:pt idx="104">
                  <c:v>2.9289399587594412E-4</c:v>
                </c:pt>
                <c:pt idx="105">
                  <c:v>3.4465743778076553E-4</c:v>
                </c:pt>
                <c:pt idx="106">
                  <c:v>4.0495557193619662E-4</c:v>
                </c:pt>
                <c:pt idx="107">
                  <c:v>4.7508316451735016E-4</c:v>
                </c:pt>
                <c:pt idx="108">
                  <c:v>5.5651188044142581E-4</c:v>
                </c:pt>
                <c:pt idx="109">
                  <c:v>6.509112495016728E-4</c:v>
                </c:pt>
                <c:pt idx="110">
                  <c:v>7.6017162123908309E-4</c:v>
                </c:pt>
                <c:pt idx="111">
                  <c:v>8.8642922362336277E-4</c:v>
                </c:pt>
                <c:pt idx="112">
                  <c:v>1.0320934361195177E-3</c:v>
                </c:pt>
                <c:pt idx="113">
                  <c:v>1.1998763810128295E-3</c:v>
                </c:pt>
                <c:pt idx="114">
                  <c:v>1.392824927679693E-3</c:v>
                </c:pt>
                <c:pt idx="115">
                  <c:v>1.6143551925456912E-3</c:v>
                </c:pt>
                <c:pt idx="116">
                  <c:v>1.8682896024853248E-3</c:v>
                </c:pt>
                <c:pt idx="117">
                  <c:v>2.1588965711135987E-3</c:v>
                </c:pt>
                <c:pt idx="118">
                  <c:v>2.4909328155306621E-3</c:v>
                </c:pt>
                <c:pt idx="119">
                  <c:v>2.8696883153552402E-3</c:v>
                </c:pt>
                <c:pt idx="120">
                  <c:v>3.3010338860909806E-3</c:v>
                </c:pt>
                <c:pt idx="121">
                  <c:v>3.7914713048127564E-3</c:v>
                </c:pt>
                <c:pt idx="122">
                  <c:v>4.3481858876762485E-3</c:v>
                </c:pt>
                <c:pt idx="123">
                  <c:v>4.979101375729632E-3</c:v>
                </c:pt>
                <c:pt idx="124">
                  <c:v>5.6929369378833569E-3</c:v>
                </c:pt>
                <c:pt idx="125">
                  <c:v>6.4992660476807691E-3</c:v>
                </c:pt>
                <c:pt idx="126">
                  <c:v>7.4085769337926023E-3</c:v>
                </c:pt>
                <c:pt idx="127">
                  <c:v>8.4323342431006382E-3</c:v>
                </c:pt>
                <c:pt idx="128">
                  <c:v>9.5830414901040464E-3</c:v>
                </c:pt>
                <c:pt idx="129">
                  <c:v>1.0874303797542536E-2</c:v>
                </c:pt>
                <c:pt idx="130">
                  <c:v>1.2320890361062712E-2</c:v>
                </c:pt>
                <c:pt idx="131">
                  <c:v>1.3938795996055216E-2</c:v>
                </c:pt>
                <c:pt idx="132">
                  <c:v>1.5745301048183453E-2</c:v>
                </c:pt>
                <c:pt idx="133">
                  <c:v>1.7759028871461198E-2</c:v>
                </c:pt>
                <c:pt idx="134">
                  <c:v>2.0000000000000007E-2</c:v>
                </c:pt>
                <c:pt idx="135">
                  <c:v>2.2489682062853664E-2</c:v>
                </c:pt>
                <c:pt idx="136">
                  <c:v>2.5251034416979273E-2</c:v>
                </c:pt>
                <c:pt idx="137">
                  <c:v>2.8308546402584903E-2</c:v>
                </c:pt>
                <c:pt idx="138">
                  <c:v>3.1688268059523371E-2</c:v>
                </c:pt>
                <c:pt idx="139">
                  <c:v>3.5417832084515641E-2</c:v>
                </c:pt>
                <c:pt idx="140">
                  <c:v>3.9526465758521409E-2</c:v>
                </c:pt>
                <c:pt idx="141">
                  <c:v>4.4044991533271315E-2</c:v>
                </c:pt>
                <c:pt idx="142">
                  <c:v>4.9005814937638149E-2</c:v>
                </c:pt>
                <c:pt idx="143">
                  <c:v>5.4442898449972008E-2</c:v>
                </c:pt>
                <c:pt idx="144">
                  <c:v>6.0391719983580304E-2</c:v>
                </c:pt>
                <c:pt idx="145">
                  <c:v>6.6889214650974527E-2</c:v>
                </c:pt>
                <c:pt idx="146">
                  <c:v>7.3973698510038419E-2</c:v>
                </c:pt>
                <c:pt idx="147">
                  <c:v>8.168477305349045E-2</c:v>
                </c:pt>
                <c:pt idx="148">
                  <c:v>9.006320928335837E-2</c:v>
                </c:pt>
                <c:pt idx="149">
                  <c:v>9.915081031589941E-2</c:v>
                </c:pt>
                <c:pt idx="150">
                  <c:v>0.10899025159049876</c:v>
                </c:pt>
                <c:pt idx="151">
                  <c:v>0.11962489790928225</c:v>
                </c:pt>
                <c:pt idx="152">
                  <c:v>0.13109859671290197</c:v>
                </c:pt>
                <c:pt idx="153">
                  <c:v>0.14345544720222486</c:v>
                </c:pt>
                <c:pt idx="154">
                  <c:v>0.15673954514512956</c:v>
                </c:pt>
                <c:pt idx="155">
                  <c:v>0.17099470346148787</c:v>
                </c:pt>
                <c:pt idx="156">
                  <c:v>0.18626414895643406</c:v>
                </c:pt>
                <c:pt idx="157">
                  <c:v>0.20259019587044297</c:v>
                </c:pt>
                <c:pt idx="158">
                  <c:v>0.22001389723232881</c:v>
                </c:pt>
                <c:pt idx="159">
                  <c:v>0.23857467533525567</c:v>
                </c:pt>
                <c:pt idx="160">
                  <c:v>0.25830993300297689</c:v>
                </c:pt>
                <c:pt idx="161">
                  <c:v>0.27925464767002078</c:v>
                </c:pt>
                <c:pt idx="162">
                  <c:v>0.30144095066117166</c:v>
                </c:pt>
                <c:pt idx="163">
                  <c:v>0.32489769441768268</c:v>
                </c:pt>
                <c:pt idx="164">
                  <c:v>0.34965001077510643</c:v>
                </c:pt>
                <c:pt idx="165">
                  <c:v>0.37571886374501068</c:v>
                </c:pt>
                <c:pt idx="166">
                  <c:v>0.40312060058443921</c:v>
                </c:pt>
                <c:pt idx="167">
                  <c:v>0.43186650524687048</c:v>
                </c:pt>
                <c:pt idx="168">
                  <c:v>0.46196235859056317</c:v>
                </c:pt>
                <c:pt idx="169">
                  <c:v>0.49340800996850631</c:v>
                </c:pt>
                <c:pt idx="170">
                  <c:v>0.52619696503271052</c:v>
                </c:pt>
                <c:pt idx="171">
                  <c:v>0.56031599474849736</c:v>
                </c:pt>
                <c:pt idx="172">
                  <c:v>0.59574477072624676</c:v>
                </c:pt>
                <c:pt idx="173">
                  <c:v>0.63245553203367599</c:v>
                </c:pt>
                <c:pt idx="174">
                  <c:v>0.67041278864658016</c:v>
                </c:pt>
                <c:pt idx="175">
                  <c:v>0.70957306662616271</c:v>
                </c:pt>
                <c:pt idx="176">
                  <c:v>0.74988469997344898</c:v>
                </c:pt>
                <c:pt idx="177">
                  <c:v>0.79128767390353671</c:v>
                </c:pt>
                <c:pt idx="178">
                  <c:v>0.83371352400320797</c:v>
                </c:pt>
                <c:pt idx="179">
                  <c:v>0.8770852953844166</c:v>
                </c:pt>
                <c:pt idx="180">
                  <c:v>0.92131756552413036</c:v>
                </c:pt>
                <c:pt idx="181">
                  <c:v>0.96631653398987938</c:v>
                </c:pt>
                <c:pt idx="182">
                  <c:v>1.0119801816932374</c:v>
                </c:pt>
                <c:pt idx="183">
                  <c:v>1.0581985016946327</c:v>
                </c:pt>
                <c:pt idx="184">
                  <c:v>1.1048538029078119</c:v>
                </c:pt>
                <c:pt idx="185">
                  <c:v>1.1518210873275889</c:v>
                </c:pt>
                <c:pt idx="186">
                  <c:v>1.1989685006378821</c:v>
                </c:pt>
                <c:pt idx="187">
                  <c:v>1.2461578552572183</c:v>
                </c:pt>
                <c:pt idx="188">
                  <c:v>1.2932452240554695</c:v>
                </c:pt>
                <c:pt idx="189">
                  <c:v>1.340081602138995</c:v>
                </c:pt>
                <c:pt idx="190">
                  <c:v>1.3865136332626646</c:v>
                </c:pt>
                <c:pt idx="191">
                  <c:v>1.4323843965979652</c:v>
                </c:pt>
                <c:pt idx="192">
                  <c:v>1.4775342487783922</c:v>
                </c:pt>
                <c:pt idx="193">
                  <c:v>1.5218017153685817</c:v>
                </c:pt>
                <c:pt idx="194">
                  <c:v>1.5650244251740331</c:v>
                </c:pt>
                <c:pt idx="195">
                  <c:v>1.607040080135413</c:v>
                </c:pt>
                <c:pt idx="196">
                  <c:v>1.6476874529464498</c:v>
                </c:pt>
                <c:pt idx="197">
                  <c:v>1.6868074040077607</c:v>
                </c:pt>
                <c:pt idx="198">
                  <c:v>1.7242439088901236</c:v>
                </c:pt>
                <c:pt idx="199">
                  <c:v>1.7598450871382141</c:v>
                </c:pt>
                <c:pt idx="200">
                  <c:v>1.7934642230068767</c:v>
                </c:pt>
                <c:pt idx="201">
                  <c:v>1.8249607685924143</c:v>
                </c:pt>
                <c:pt idx="202">
                  <c:v>1.8542013198054637</c:v>
                </c:pt>
                <c:pt idx="203">
                  <c:v>1.881060555732416</c:v>
                </c:pt>
                <c:pt idx="204">
                  <c:v>1.9054221321499716</c:v>
                </c:pt>
                <c:pt idx="205">
                  <c:v>1.9271795202914561</c:v>
                </c:pt>
                <c:pt idx="206">
                  <c:v>1.946236782411346</c:v>
                </c:pt>
                <c:pt idx="207">
                  <c:v>1.9625092762516358</c:v>
                </c:pt>
                <c:pt idx="208">
                  <c:v>1.9759242811741351</c:v>
                </c:pt>
                <c:pt idx="209">
                  <c:v>1.9864215394787013</c:v>
                </c:pt>
                <c:pt idx="210">
                  <c:v>1.9939537072695044</c:v>
                </c:pt>
                <c:pt idx="211">
                  <c:v>1.9984867101489581</c:v>
                </c:pt>
                <c:pt idx="212">
                  <c:v>2</c:v>
                </c:pt>
                <c:pt idx="213">
                  <c:v>1.9984867101489581</c:v>
                </c:pt>
                <c:pt idx="214">
                  <c:v>1.9939537072695044</c:v>
                </c:pt>
                <c:pt idx="215">
                  <c:v>1.9864215394787013</c:v>
                </c:pt>
                <c:pt idx="216">
                  <c:v>1.9759242811741351</c:v>
                </c:pt>
                <c:pt idx="217">
                  <c:v>1.9625092762516358</c:v>
                </c:pt>
                <c:pt idx="218">
                  <c:v>1.946236782411346</c:v>
                </c:pt>
                <c:pt idx="219">
                  <c:v>1.9271795202914561</c:v>
                </c:pt>
                <c:pt idx="220">
                  <c:v>1.9054221321499716</c:v>
                </c:pt>
                <c:pt idx="221">
                  <c:v>1.881060555732416</c:v>
                </c:pt>
                <c:pt idx="222">
                  <c:v>1.8542013198054637</c:v>
                </c:pt>
                <c:pt idx="223">
                  <c:v>1.8249607685924143</c:v>
                </c:pt>
                <c:pt idx="224">
                  <c:v>1.7934642230068767</c:v>
                </c:pt>
                <c:pt idx="225">
                  <c:v>1.7598450871382141</c:v>
                </c:pt>
                <c:pt idx="226">
                  <c:v>1.7242439088901236</c:v>
                </c:pt>
                <c:pt idx="227">
                  <c:v>1.6868074040077607</c:v>
                </c:pt>
                <c:pt idx="228">
                  <c:v>1.6476874529464498</c:v>
                </c:pt>
                <c:pt idx="229">
                  <c:v>1.607040080135413</c:v>
                </c:pt>
                <c:pt idx="230">
                  <c:v>1.5650244251740331</c:v>
                </c:pt>
                <c:pt idx="231">
                  <c:v>1.5218017153685817</c:v>
                </c:pt>
                <c:pt idx="232">
                  <c:v>1.4775342487783922</c:v>
                </c:pt>
                <c:pt idx="233">
                  <c:v>1.4323843965979652</c:v>
                </c:pt>
                <c:pt idx="234">
                  <c:v>1.3865136332626646</c:v>
                </c:pt>
                <c:pt idx="235">
                  <c:v>1.340081602138995</c:v>
                </c:pt>
                <c:pt idx="236">
                  <c:v>1.2932452240554695</c:v>
                </c:pt>
                <c:pt idx="237">
                  <c:v>1.2461578552572183</c:v>
                </c:pt>
                <c:pt idx="238">
                  <c:v>1.1989685006378821</c:v>
                </c:pt>
                <c:pt idx="239">
                  <c:v>1.1518210873275889</c:v>
                </c:pt>
                <c:pt idx="240">
                  <c:v>1.1048538029078119</c:v>
                </c:pt>
                <c:pt idx="241">
                  <c:v>1.0581985016946327</c:v>
                </c:pt>
                <c:pt idx="242">
                  <c:v>1.0119801816932374</c:v>
                </c:pt>
                <c:pt idx="243">
                  <c:v>0.96631653398987938</c:v>
                </c:pt>
                <c:pt idx="244">
                  <c:v>0.92131756552413036</c:v>
                </c:pt>
                <c:pt idx="245">
                  <c:v>0.8770852953844166</c:v>
                </c:pt>
                <c:pt idx="246">
                  <c:v>0.83371352400320797</c:v>
                </c:pt>
                <c:pt idx="247">
                  <c:v>0.79128767390353671</c:v>
                </c:pt>
                <c:pt idx="248">
                  <c:v>0.74988469997344898</c:v>
                </c:pt>
                <c:pt idx="249">
                  <c:v>0.70957306662616271</c:v>
                </c:pt>
                <c:pt idx="250">
                  <c:v>0.67041278864658016</c:v>
                </c:pt>
                <c:pt idx="251">
                  <c:v>0.63245553203367599</c:v>
                </c:pt>
                <c:pt idx="252">
                  <c:v>0.59574477072624676</c:v>
                </c:pt>
                <c:pt idx="253">
                  <c:v>0.56031599474849736</c:v>
                </c:pt>
                <c:pt idx="254">
                  <c:v>0.52619696503271052</c:v>
                </c:pt>
                <c:pt idx="255">
                  <c:v>0.49340800996850631</c:v>
                </c:pt>
                <c:pt idx="256">
                  <c:v>0.46196235859056317</c:v>
                </c:pt>
                <c:pt idx="257">
                  <c:v>0.43186650524687048</c:v>
                </c:pt>
                <c:pt idx="258">
                  <c:v>0.40312060058443921</c:v>
                </c:pt>
                <c:pt idx="259">
                  <c:v>0.37571886374501068</c:v>
                </c:pt>
                <c:pt idx="260">
                  <c:v>0.34965001077510643</c:v>
                </c:pt>
                <c:pt idx="261">
                  <c:v>0.32489769441768268</c:v>
                </c:pt>
                <c:pt idx="262">
                  <c:v>0.30144095066117166</c:v>
                </c:pt>
                <c:pt idx="263">
                  <c:v>0.27925464767002078</c:v>
                </c:pt>
                <c:pt idx="264">
                  <c:v>0.25830993300297689</c:v>
                </c:pt>
                <c:pt idx="265">
                  <c:v>0.23857467533525567</c:v>
                </c:pt>
                <c:pt idx="266">
                  <c:v>0.22001389723232881</c:v>
                </c:pt>
                <c:pt idx="267">
                  <c:v>0.20259019587044297</c:v>
                </c:pt>
                <c:pt idx="268">
                  <c:v>0.18626414895643406</c:v>
                </c:pt>
                <c:pt idx="269">
                  <c:v>0.17099470346148787</c:v>
                </c:pt>
                <c:pt idx="270">
                  <c:v>0.15673954514512956</c:v>
                </c:pt>
                <c:pt idx="271">
                  <c:v>0.14345544720222486</c:v>
                </c:pt>
                <c:pt idx="272">
                  <c:v>0.13109859671290197</c:v>
                </c:pt>
                <c:pt idx="273">
                  <c:v>0.11962489790928225</c:v>
                </c:pt>
                <c:pt idx="274">
                  <c:v>0.10899025159049876</c:v>
                </c:pt>
                <c:pt idx="275">
                  <c:v>9.915081031589941E-2</c:v>
                </c:pt>
                <c:pt idx="276">
                  <c:v>9.006320928335837E-2</c:v>
                </c:pt>
                <c:pt idx="277">
                  <c:v>8.168477305349045E-2</c:v>
                </c:pt>
                <c:pt idx="278">
                  <c:v>7.3973698510038419E-2</c:v>
                </c:pt>
                <c:pt idx="279">
                  <c:v>6.6889214650974527E-2</c:v>
                </c:pt>
                <c:pt idx="280">
                  <c:v>6.0391719983580304E-2</c:v>
                </c:pt>
                <c:pt idx="281">
                  <c:v>5.4442898449972008E-2</c:v>
                </c:pt>
                <c:pt idx="282">
                  <c:v>4.9005814937638149E-2</c:v>
                </c:pt>
                <c:pt idx="283">
                  <c:v>4.4044991533271315E-2</c:v>
                </c:pt>
                <c:pt idx="284">
                  <c:v>3.9526465758521409E-2</c:v>
                </c:pt>
                <c:pt idx="285">
                  <c:v>3.5417832084515641E-2</c:v>
                </c:pt>
                <c:pt idx="286">
                  <c:v>3.1688268059523371E-2</c:v>
                </c:pt>
                <c:pt idx="287">
                  <c:v>2.8308546402584903E-2</c:v>
                </c:pt>
                <c:pt idx="288">
                  <c:v>2.5251034416979273E-2</c:v>
                </c:pt>
                <c:pt idx="289">
                  <c:v>2.2489682062853664E-2</c:v>
                </c:pt>
                <c:pt idx="290">
                  <c:v>2.0000000000000007E-2</c:v>
                </c:pt>
                <c:pt idx="291">
                  <c:v>1.7759028871461198E-2</c:v>
                </c:pt>
                <c:pt idx="292">
                  <c:v>1.5745301048183453E-2</c:v>
                </c:pt>
                <c:pt idx="293">
                  <c:v>1.3938795996055216E-2</c:v>
                </c:pt>
                <c:pt idx="294">
                  <c:v>1.2320890361062712E-2</c:v>
                </c:pt>
                <c:pt idx="295">
                  <c:v>1.0874303797542536E-2</c:v>
                </c:pt>
                <c:pt idx="296">
                  <c:v>9.5830414901040464E-3</c:v>
                </c:pt>
                <c:pt idx="297">
                  <c:v>8.4323342431006382E-3</c:v>
                </c:pt>
                <c:pt idx="298">
                  <c:v>7.4085769337926023E-3</c:v>
                </c:pt>
                <c:pt idx="299">
                  <c:v>6.4992660476807691E-3</c:v>
                </c:pt>
                <c:pt idx="300">
                  <c:v>5.6929369378833569E-3</c:v>
                </c:pt>
                <c:pt idx="301">
                  <c:v>4.979101375729632E-3</c:v>
                </c:pt>
                <c:pt idx="302">
                  <c:v>4.3481858876762485E-3</c:v>
                </c:pt>
                <c:pt idx="303">
                  <c:v>3.7914713048127564E-3</c:v>
                </c:pt>
                <c:pt idx="304">
                  <c:v>3.3010338860909806E-3</c:v>
                </c:pt>
                <c:pt idx="305">
                  <c:v>2.8696883153552402E-3</c:v>
                </c:pt>
                <c:pt idx="306">
                  <c:v>2.4909328155306621E-3</c:v>
                </c:pt>
                <c:pt idx="307">
                  <c:v>2.1588965711135987E-3</c:v>
                </c:pt>
                <c:pt idx="308">
                  <c:v>1.8682896024853248E-3</c:v>
                </c:pt>
                <c:pt idx="309">
                  <c:v>1.6143551925456912E-3</c:v>
                </c:pt>
                <c:pt idx="310">
                  <c:v>1.392824927679693E-3</c:v>
                </c:pt>
                <c:pt idx="311">
                  <c:v>1.1998763810128295E-3</c:v>
                </c:pt>
                <c:pt idx="312">
                  <c:v>1.0320934361195177E-3</c:v>
                </c:pt>
                <c:pt idx="313">
                  <c:v>8.8642922362336277E-4</c:v>
                </c:pt>
                <c:pt idx="314">
                  <c:v>7.6017162123908309E-4</c:v>
                </c:pt>
                <c:pt idx="315">
                  <c:v>6.509112495016728E-4</c:v>
                </c:pt>
                <c:pt idx="316">
                  <c:v>5.5651188044142581E-4</c:v>
                </c:pt>
                <c:pt idx="317">
                  <c:v>4.7508316451735016E-4</c:v>
                </c:pt>
                <c:pt idx="318">
                  <c:v>4.0495557193619662E-4</c:v>
                </c:pt>
                <c:pt idx="319">
                  <c:v>3.4465743778076553E-4</c:v>
                </c:pt>
                <c:pt idx="320">
                  <c:v>2.9289399587594412E-4</c:v>
                </c:pt>
                <c:pt idx="321">
                  <c:v>2.4852828376909365E-4</c:v>
                </c:pt>
                <c:pt idx="322">
                  <c:v>2.1056380033982247E-4</c:v>
                </c:pt>
                <c:pt idx="323">
                  <c:v>1.7812879814326494E-4</c:v>
                </c:pt>
                <c:pt idx="324">
                  <c:v>1.5046209440667787E-4</c:v>
                </c:pt>
                <c:pt idx="325">
                  <c:v>1.2690028743384934E-4</c:v>
                </c:pt>
                <c:pt idx="326">
                  <c:v>1.0686626883515255E-4</c:v>
                </c:pt>
                <c:pt idx="327">
                  <c:v>8.9858926320183827E-5</c:v>
                </c:pt>
                <c:pt idx="328">
                  <c:v>7.5443936609460456E-5</c:v>
                </c:pt>
                <c:pt idx="329">
                  <c:v>6.3245553203367726E-5</c:v>
                </c:pt>
                <c:pt idx="330">
                  <c:v>5.2939299168823974E-5</c:v>
                </c:pt>
                <c:pt idx="331">
                  <c:v>4.424548066117689E-5</c:v>
                </c:pt>
                <c:pt idx="332">
                  <c:v>3.6923442499818897E-5</c:v>
                </c:pt>
                <c:pt idx="333">
                  <c:v>3.0766492684019792E-5</c:v>
                </c:pt>
                <c:pt idx="334">
                  <c:v>2.5597428206494486E-5</c:v>
                </c:pt>
                <c:pt idx="335">
                  <c:v>2.1264599844009548E-5</c:v>
                </c:pt>
                <c:pt idx="336">
                  <c:v>1.7638458735247349E-5</c:v>
                </c:pt>
                <c:pt idx="337">
                  <c:v>1.4608532464096331E-5</c:v>
                </c:pt>
                <c:pt idx="338">
                  <c:v>1.2080783027833192E-5</c:v>
                </c:pt>
                <c:pt idx="339">
                  <c:v>9.9753034680054146E-6</c:v>
                </c:pt>
                <c:pt idx="340">
                  <c:v>8.2243140672877774E-6</c:v>
                </c:pt>
                <c:pt idx="341">
                  <c:v>6.7704228636967499E-6</c:v>
                </c:pt>
                <c:pt idx="342">
                  <c:v>5.5651188044142553E-6</c:v>
                </c:pt>
                <c:pt idx="343">
                  <c:v>4.5674691589994727E-6</c:v>
                </c:pt>
                <c:pt idx="344">
                  <c:v>3.7429958429354784E-6</c:v>
                </c:pt>
                <c:pt idx="345">
                  <c:v>3.0627080766808048E-6</c:v>
                </c:pt>
                <c:pt idx="346">
                  <c:v>2.5022713339517608E-6</c:v>
                </c:pt>
                <c:pt idx="347">
                  <c:v>2.0412948284921131E-6</c:v>
                </c:pt>
                <c:pt idx="348">
                  <c:v>1.6627218646616201E-6</c:v>
                </c:pt>
                <c:pt idx="349">
                  <c:v>1.3523092479236692E-6</c:v>
                </c:pt>
                <c:pt idx="350">
                  <c:v>1.0981836311072864E-6</c:v>
                </c:pt>
                <c:pt idx="351">
                  <c:v>8.9046417551704294E-7</c:v>
                </c:pt>
                <c:pt idx="352">
                  <c:v>7.2094224669357227E-7</c:v>
                </c:pt>
                <c:pt idx="353">
                  <c:v>5.8281005661593918E-7</c:v>
                </c:pt>
                <c:pt idx="354">
                  <c:v>4.7043122058289471E-7</c:v>
                </c:pt>
                <c:pt idx="355">
                  <c:v>3.7914713048127599E-7</c:v>
                </c:pt>
                <c:pt idx="356">
                  <c:v>3.0511386851529542E-7</c:v>
                </c:pt>
                <c:pt idx="357">
                  <c:v>2.4516510785462321E-7</c:v>
                </c:pt>
                <c:pt idx="358">
                  <c:v>1.9669707941734277E-7</c:v>
                </c:pt>
                <c:pt idx="359">
                  <c:v>1.5757223671514839E-7</c:v>
                </c:pt>
                <c:pt idx="360">
                  <c:v>1.2603873216231861E-7</c:v>
                </c:pt>
                <c:pt idx="361">
                  <c:v>1.006632365454234E-7</c:v>
                </c:pt>
                <c:pt idx="362">
                  <c:v>8.0274995801068841E-8</c:v>
                </c:pt>
                <c:pt idx="363">
                  <c:v>6.3919332496755209E-8</c:v>
                </c:pt>
                <c:pt idx="364">
                  <c:v>5.0819069444074247E-8</c:v>
                </c:pt>
                <c:pt idx="365">
                  <c:v>4.0342585070720193E-8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0-4ECD-A844-79E77D2AC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RBF_summer!$AT$4</c:f>
              <c:strCache>
                <c:ptCount val="1"/>
                <c:pt idx="0">
                  <c:v>RBF-noseason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RBF_summer!$P$5:$P$370</c:f>
              <c:numCache>
                <c:formatCode>[$-409]d\-mmm;@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</c:numCache>
            </c:numRef>
          </c:xVal>
          <c:yVal>
            <c:numRef>
              <c:f>RBF_summer!$AT$5:$AT$370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5-44D9-8F5B-239350EC1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45232"/>
        <c:axId val="650342352"/>
      </c:scatterChart>
      <c:valAx>
        <c:axId val="650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2352"/>
        <c:crosses val="autoZero"/>
        <c:crossBetween val="midCat"/>
        <c:majorUnit val="30"/>
      </c:valAx>
      <c:valAx>
        <c:axId val="650342352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0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12" Type="http://schemas.openxmlformats.org/officeDocument/2006/relationships/chart" Target="../charts/chart61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11" Type="http://schemas.openxmlformats.org/officeDocument/2006/relationships/chart" Target="../charts/chart60.xml"/><Relationship Id="rId5" Type="http://schemas.openxmlformats.org/officeDocument/2006/relationships/chart" Target="../charts/chart54.xml"/><Relationship Id="rId10" Type="http://schemas.openxmlformats.org/officeDocument/2006/relationships/chart" Target="../charts/chart59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9.xml"/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12" Type="http://schemas.openxmlformats.org/officeDocument/2006/relationships/chart" Target="../charts/chart73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11" Type="http://schemas.openxmlformats.org/officeDocument/2006/relationships/chart" Target="../charts/chart72.xml"/><Relationship Id="rId5" Type="http://schemas.openxmlformats.org/officeDocument/2006/relationships/chart" Target="../charts/chart66.xml"/><Relationship Id="rId10" Type="http://schemas.openxmlformats.org/officeDocument/2006/relationships/chart" Target="../charts/chart71.xml"/><Relationship Id="rId4" Type="http://schemas.openxmlformats.org/officeDocument/2006/relationships/chart" Target="../charts/chart65.xml"/><Relationship Id="rId9" Type="http://schemas.openxmlformats.org/officeDocument/2006/relationships/chart" Target="../charts/chart7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4" Type="http://schemas.openxmlformats.org/officeDocument/2006/relationships/chart" Target="../charts/chart7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0.xml"/><Relationship Id="rId3" Type="http://schemas.openxmlformats.org/officeDocument/2006/relationships/chart" Target="../charts/chart95.xml"/><Relationship Id="rId7" Type="http://schemas.openxmlformats.org/officeDocument/2006/relationships/chart" Target="../charts/chart99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5" Type="http://schemas.openxmlformats.org/officeDocument/2006/relationships/chart" Target="../charts/chart97.xml"/><Relationship Id="rId4" Type="http://schemas.openxmlformats.org/officeDocument/2006/relationships/chart" Target="../charts/chart96.xml"/><Relationship Id="rId9" Type="http://schemas.openxmlformats.org/officeDocument/2006/relationships/chart" Target="../charts/chart10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519113</xdr:colOff>
      <xdr:row>0</xdr:row>
      <xdr:rowOff>197643</xdr:rowOff>
    </xdr:from>
    <xdr:to>
      <xdr:col>15</xdr:col>
      <xdr:colOff>290513</xdr:colOff>
      <xdr:row>13</xdr:row>
      <xdr:rowOff>30955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5787A66-5AEF-7DE2-1491-A855A3C1E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566739</xdr:colOff>
      <xdr:row>14</xdr:row>
      <xdr:rowOff>80486</xdr:rowOff>
    </xdr:from>
    <xdr:to>
      <xdr:col>6</xdr:col>
      <xdr:colOff>452439</xdr:colOff>
      <xdr:row>23</xdr:row>
      <xdr:rowOff>54768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50E64A0-73A7-803D-8290-F9E9807CC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242889</xdr:colOff>
      <xdr:row>14</xdr:row>
      <xdr:rowOff>99535</xdr:rowOff>
    </xdr:from>
    <xdr:to>
      <xdr:col>11</xdr:col>
      <xdr:colOff>128589</xdr:colOff>
      <xdr:row>23</xdr:row>
      <xdr:rowOff>73817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ED256AA-5FD1-583E-42D4-32C96F958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38101</xdr:colOff>
      <xdr:row>14</xdr:row>
      <xdr:rowOff>85249</xdr:rowOff>
    </xdr:from>
    <xdr:to>
      <xdr:col>15</xdr:col>
      <xdr:colOff>609601</xdr:colOff>
      <xdr:row>23</xdr:row>
      <xdr:rowOff>59531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2B762FB-8817-172C-326E-AF95E9FCB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138114</xdr:colOff>
      <xdr:row>14</xdr:row>
      <xdr:rowOff>156686</xdr:rowOff>
    </xdr:from>
    <xdr:to>
      <xdr:col>20</xdr:col>
      <xdr:colOff>23814</xdr:colOff>
      <xdr:row>23</xdr:row>
      <xdr:rowOff>130968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F21EDF0-97C7-9DD3-1547-961C16882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519113</xdr:colOff>
      <xdr:row>0</xdr:row>
      <xdr:rowOff>197643</xdr:rowOff>
    </xdr:from>
    <xdr:to>
      <xdr:col>15</xdr:col>
      <xdr:colOff>290513</xdr:colOff>
      <xdr:row>13</xdr:row>
      <xdr:rowOff>30955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3873BA-4A0E-4786-A84D-0AD01F408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566739</xdr:colOff>
      <xdr:row>14</xdr:row>
      <xdr:rowOff>80486</xdr:rowOff>
    </xdr:from>
    <xdr:to>
      <xdr:col>6</xdr:col>
      <xdr:colOff>452439</xdr:colOff>
      <xdr:row>23</xdr:row>
      <xdr:rowOff>54768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4768209-FF5E-4F93-AB22-113197ACC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242889</xdr:colOff>
      <xdr:row>14</xdr:row>
      <xdr:rowOff>99535</xdr:rowOff>
    </xdr:from>
    <xdr:to>
      <xdr:col>11</xdr:col>
      <xdr:colOff>128589</xdr:colOff>
      <xdr:row>23</xdr:row>
      <xdr:rowOff>73817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CC974B2-E80E-45CD-8DF0-43C2F304C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38101</xdr:colOff>
      <xdr:row>14</xdr:row>
      <xdr:rowOff>85249</xdr:rowOff>
    </xdr:from>
    <xdr:to>
      <xdr:col>15</xdr:col>
      <xdr:colOff>609601</xdr:colOff>
      <xdr:row>23</xdr:row>
      <xdr:rowOff>59531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3084EC3-6A8B-41AB-B9B6-2968C3635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138114</xdr:colOff>
      <xdr:row>14</xdr:row>
      <xdr:rowOff>156686</xdr:rowOff>
    </xdr:from>
    <xdr:to>
      <xdr:col>20</xdr:col>
      <xdr:colOff>23814</xdr:colOff>
      <xdr:row>23</xdr:row>
      <xdr:rowOff>130968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D083323-F850-4FA2-BC08-491CAEA73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8504</xdr:colOff>
      <xdr:row>24</xdr:row>
      <xdr:rowOff>65994</xdr:rowOff>
    </xdr:from>
    <xdr:to>
      <xdr:col>9</xdr:col>
      <xdr:colOff>468767</xdr:colOff>
      <xdr:row>36</xdr:row>
      <xdr:rowOff>123144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8814CD-62B1-4B77-B091-FC59F8E7C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262279</xdr:colOff>
      <xdr:row>1</xdr:row>
      <xdr:rowOff>38644</xdr:rowOff>
    </xdr:from>
    <xdr:to>
      <xdr:col>14</xdr:col>
      <xdr:colOff>147980</xdr:colOff>
      <xdr:row>10</xdr:row>
      <xdr:rowOff>12926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89BF017-9E77-498B-A756-1D119B705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364332</xdr:colOff>
      <xdr:row>1</xdr:row>
      <xdr:rowOff>23336</xdr:rowOff>
    </xdr:from>
    <xdr:to>
      <xdr:col>19</xdr:col>
      <xdr:colOff>246970</xdr:colOff>
      <xdr:row>10</xdr:row>
      <xdr:rowOff>340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806946A-2484-C9F2-EC95-1962B41C7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222745</xdr:colOff>
      <xdr:row>10</xdr:row>
      <xdr:rowOff>126309</xdr:rowOff>
    </xdr:from>
    <xdr:to>
      <xdr:col>14</xdr:col>
      <xdr:colOff>105383</xdr:colOff>
      <xdr:row>19</xdr:row>
      <xdr:rowOff>103312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E6FF2F8-CFA3-6B4F-FF35-F82AABF83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351461</xdr:colOff>
      <xdr:row>10</xdr:row>
      <xdr:rowOff>119873</xdr:rowOff>
    </xdr:from>
    <xdr:to>
      <xdr:col>19</xdr:col>
      <xdr:colOff>234099</xdr:colOff>
      <xdr:row>19</xdr:row>
      <xdr:rowOff>96876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7EA0926-A2FA-F85C-FF0D-D3608065B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75639</xdr:colOff>
      <xdr:row>0</xdr:row>
      <xdr:rowOff>128716</xdr:rowOff>
    </xdr:from>
    <xdr:to>
      <xdr:col>14</xdr:col>
      <xdr:colOff>649972</xdr:colOff>
      <xdr:row>9</xdr:row>
      <xdr:rowOff>102997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E9822A4-379A-4B48-846F-9DD4EBA00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235615</xdr:colOff>
      <xdr:row>0</xdr:row>
      <xdr:rowOff>128716</xdr:rowOff>
    </xdr:from>
    <xdr:to>
      <xdr:col>20</xdr:col>
      <xdr:colOff>118254</xdr:colOff>
      <xdr:row>9</xdr:row>
      <xdr:rowOff>105719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7C61491-B0AA-4DB9-95F1-395D063F0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61848</xdr:colOff>
      <xdr:row>9</xdr:row>
      <xdr:rowOff>171359</xdr:rowOff>
    </xdr:from>
    <xdr:to>
      <xdr:col>14</xdr:col>
      <xdr:colOff>633118</xdr:colOff>
      <xdr:row>18</xdr:row>
      <xdr:rowOff>148363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24A0246-2CFE-46AC-8735-839E8AF72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55413</xdr:colOff>
      <xdr:row>20</xdr:row>
      <xdr:rowOff>107001</xdr:rowOff>
    </xdr:from>
    <xdr:to>
      <xdr:col>7</xdr:col>
      <xdr:colOff>626683</xdr:colOff>
      <xdr:row>29</xdr:row>
      <xdr:rowOff>84004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EEB3459-C02D-44B1-933A-D0F64FE93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100465</xdr:colOff>
      <xdr:row>20</xdr:row>
      <xdr:rowOff>100565</xdr:rowOff>
    </xdr:from>
    <xdr:to>
      <xdr:col>12</xdr:col>
      <xdr:colOff>671735</xdr:colOff>
      <xdr:row>29</xdr:row>
      <xdr:rowOff>77568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16291AB-60BA-87DD-AC28-3D3D6F8A4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229180</xdr:colOff>
      <xdr:row>20</xdr:row>
      <xdr:rowOff>100565</xdr:rowOff>
    </xdr:from>
    <xdr:to>
      <xdr:col>18</xdr:col>
      <xdr:colOff>111819</xdr:colOff>
      <xdr:row>29</xdr:row>
      <xdr:rowOff>77568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EFF3F8E-A518-5E37-4415-D143A0336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8504</xdr:colOff>
      <xdr:row>24</xdr:row>
      <xdr:rowOff>65994</xdr:rowOff>
    </xdr:from>
    <xdr:to>
      <xdr:col>9</xdr:col>
      <xdr:colOff>468767</xdr:colOff>
      <xdr:row>36</xdr:row>
      <xdr:rowOff>123144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337E95-0059-4CDB-AF6A-C3DF45E12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262279</xdr:colOff>
      <xdr:row>1</xdr:row>
      <xdr:rowOff>38644</xdr:rowOff>
    </xdr:from>
    <xdr:to>
      <xdr:col>14</xdr:col>
      <xdr:colOff>147980</xdr:colOff>
      <xdr:row>10</xdr:row>
      <xdr:rowOff>12926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93BAD3B-F241-496D-88B4-6B12FC38D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364332</xdr:colOff>
      <xdr:row>1</xdr:row>
      <xdr:rowOff>23336</xdr:rowOff>
    </xdr:from>
    <xdr:to>
      <xdr:col>19</xdr:col>
      <xdr:colOff>246970</xdr:colOff>
      <xdr:row>10</xdr:row>
      <xdr:rowOff>340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AAE12ED-7F0D-4177-BD5A-9477B97CD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222745</xdr:colOff>
      <xdr:row>10</xdr:row>
      <xdr:rowOff>126309</xdr:rowOff>
    </xdr:from>
    <xdr:to>
      <xdr:col>14</xdr:col>
      <xdr:colOff>105383</xdr:colOff>
      <xdr:row>19</xdr:row>
      <xdr:rowOff>103312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FECAA4F-F472-4340-A54A-AF4D9937C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351461</xdr:colOff>
      <xdr:row>10</xdr:row>
      <xdr:rowOff>119873</xdr:rowOff>
    </xdr:from>
    <xdr:to>
      <xdr:col>19</xdr:col>
      <xdr:colOff>234099</xdr:colOff>
      <xdr:row>19</xdr:row>
      <xdr:rowOff>96876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31B0EF4-7D25-4E3E-9B5F-BC8CB0994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75639</xdr:colOff>
      <xdr:row>0</xdr:row>
      <xdr:rowOff>128716</xdr:rowOff>
    </xdr:from>
    <xdr:to>
      <xdr:col>14</xdr:col>
      <xdr:colOff>649972</xdr:colOff>
      <xdr:row>9</xdr:row>
      <xdr:rowOff>102997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43567-DF92-4EB5-9286-3B11C1BA4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235615</xdr:colOff>
      <xdr:row>0</xdr:row>
      <xdr:rowOff>128716</xdr:rowOff>
    </xdr:from>
    <xdr:to>
      <xdr:col>20</xdr:col>
      <xdr:colOff>118254</xdr:colOff>
      <xdr:row>9</xdr:row>
      <xdr:rowOff>105719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4481A8-DEEE-4120-AF6C-B9B7A4868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61848</xdr:colOff>
      <xdr:row>9</xdr:row>
      <xdr:rowOff>171359</xdr:rowOff>
    </xdr:from>
    <xdr:to>
      <xdr:col>14</xdr:col>
      <xdr:colOff>633118</xdr:colOff>
      <xdr:row>18</xdr:row>
      <xdr:rowOff>148363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8AB51D5-502B-4C54-8DB0-E211DAAAB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55413</xdr:colOff>
      <xdr:row>20</xdr:row>
      <xdr:rowOff>107001</xdr:rowOff>
    </xdr:from>
    <xdr:to>
      <xdr:col>7</xdr:col>
      <xdr:colOff>626683</xdr:colOff>
      <xdr:row>29</xdr:row>
      <xdr:rowOff>84004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269BBE8-825A-42F1-BD9F-F6B282596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100465</xdr:colOff>
      <xdr:row>20</xdr:row>
      <xdr:rowOff>100565</xdr:rowOff>
    </xdr:from>
    <xdr:to>
      <xdr:col>12</xdr:col>
      <xdr:colOff>671735</xdr:colOff>
      <xdr:row>29</xdr:row>
      <xdr:rowOff>77568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4C07566-48E4-4DAE-A2C0-E96616BFE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229180</xdr:colOff>
      <xdr:row>20</xdr:row>
      <xdr:rowOff>100565</xdr:rowOff>
    </xdr:from>
    <xdr:to>
      <xdr:col>18</xdr:col>
      <xdr:colOff>111819</xdr:colOff>
      <xdr:row>29</xdr:row>
      <xdr:rowOff>77568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9C5CF16-3EC7-40A3-81BC-4419A5C16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</xdr:row>
      <xdr:rowOff>185738</xdr:rowOff>
    </xdr:from>
    <xdr:to>
      <xdr:col>12</xdr:col>
      <xdr:colOff>228600</xdr:colOff>
      <xdr:row>18</xdr:row>
      <xdr:rowOff>19051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80E8533-3E21-418B-9EC6-7E2CF4C3D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220077</xdr:rowOff>
    </xdr:from>
    <xdr:to>
      <xdr:col>6</xdr:col>
      <xdr:colOff>473743</xdr:colOff>
      <xdr:row>29</xdr:row>
      <xdr:rowOff>30580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16B060-767C-813A-9F91-714051FC6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38851</xdr:colOff>
      <xdr:row>17</xdr:row>
      <xdr:rowOff>7020</xdr:rowOff>
    </xdr:from>
    <xdr:to>
      <xdr:col>13</xdr:col>
      <xdr:colOff>512594</xdr:colOff>
      <xdr:row>29</xdr:row>
      <xdr:rowOff>43115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7F7126F-92E4-2931-2051-2C46B4464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75197</xdr:colOff>
      <xdr:row>5</xdr:row>
      <xdr:rowOff>57151</xdr:rowOff>
    </xdr:from>
    <xdr:to>
      <xdr:col>11</xdr:col>
      <xdr:colOff>11275</xdr:colOff>
      <xdr:row>14</xdr:row>
      <xdr:rowOff>37598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405FDE4-D177-471D-BDE3-A695D868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37598</xdr:colOff>
      <xdr:row>5</xdr:row>
      <xdr:rowOff>50884</xdr:rowOff>
    </xdr:from>
    <xdr:to>
      <xdr:col>15</xdr:col>
      <xdr:colOff>656719</xdr:colOff>
      <xdr:row>14</xdr:row>
      <xdr:rowOff>31331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5C52331-3E2E-8E25-188C-EE712CDA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93996</xdr:colOff>
      <xdr:row>15</xdr:row>
      <xdr:rowOff>69685</xdr:rowOff>
    </xdr:from>
    <xdr:to>
      <xdr:col>11</xdr:col>
      <xdr:colOff>30074</xdr:colOff>
      <xdr:row>24</xdr:row>
      <xdr:rowOff>50131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DB414B8-413B-B0B9-BCDC-A1329AC2D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31332</xdr:colOff>
      <xdr:row>5</xdr:row>
      <xdr:rowOff>6266</xdr:rowOff>
    </xdr:from>
    <xdr:to>
      <xdr:col>26</xdr:col>
      <xdr:colOff>672598</xdr:colOff>
      <xdr:row>14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86B62C3-A766-48C6-900D-513BE8088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50131</xdr:colOff>
      <xdr:row>4</xdr:row>
      <xdr:rowOff>213060</xdr:rowOff>
    </xdr:from>
    <xdr:to>
      <xdr:col>32</xdr:col>
      <xdr:colOff>8355</xdr:colOff>
      <xdr:row>13</xdr:row>
      <xdr:rowOff>206793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9BD085DE-42BE-10B6-6201-941052A8F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15</xdr:row>
      <xdr:rowOff>169194</xdr:rowOff>
    </xdr:from>
    <xdr:to>
      <xdr:col>26</xdr:col>
      <xdr:colOff>641266</xdr:colOff>
      <xdr:row>24</xdr:row>
      <xdr:rowOff>162927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5D001B6-568F-D3CB-2699-A24D4CCD8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75197</xdr:colOff>
      <xdr:row>5</xdr:row>
      <xdr:rowOff>57151</xdr:rowOff>
    </xdr:from>
    <xdr:to>
      <xdr:col>11</xdr:col>
      <xdr:colOff>11275</xdr:colOff>
      <xdr:row>14</xdr:row>
      <xdr:rowOff>37598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43A5807-6E7C-4A84-9180-03C29DDAB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37598</xdr:colOff>
      <xdr:row>5</xdr:row>
      <xdr:rowOff>50884</xdr:rowOff>
    </xdr:from>
    <xdr:to>
      <xdr:col>15</xdr:col>
      <xdr:colOff>656719</xdr:colOff>
      <xdr:row>14</xdr:row>
      <xdr:rowOff>31331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34C45E9-EBA7-4C5C-9997-ACB05A082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93996</xdr:colOff>
      <xdr:row>15</xdr:row>
      <xdr:rowOff>69685</xdr:rowOff>
    </xdr:from>
    <xdr:to>
      <xdr:col>11</xdr:col>
      <xdr:colOff>30074</xdr:colOff>
      <xdr:row>24</xdr:row>
      <xdr:rowOff>50131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F7FFADE-D26F-459B-9940-0F8110C55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31332</xdr:colOff>
      <xdr:row>5</xdr:row>
      <xdr:rowOff>6266</xdr:rowOff>
    </xdr:from>
    <xdr:to>
      <xdr:col>27</xdr:col>
      <xdr:colOff>672598</xdr:colOff>
      <xdr:row>14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7088E9E-E8F6-4FA3-9739-BCA0BD66D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50131</xdr:colOff>
      <xdr:row>4</xdr:row>
      <xdr:rowOff>213060</xdr:rowOff>
    </xdr:from>
    <xdr:to>
      <xdr:col>33</xdr:col>
      <xdr:colOff>8355</xdr:colOff>
      <xdr:row>13</xdr:row>
      <xdr:rowOff>206793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8E31F40-0DB5-4820-A6F9-A6F3935B9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15</xdr:row>
      <xdr:rowOff>169194</xdr:rowOff>
    </xdr:from>
    <xdr:to>
      <xdr:col>27</xdr:col>
      <xdr:colOff>641266</xdr:colOff>
      <xdr:row>24</xdr:row>
      <xdr:rowOff>162927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C4B46E3-BB10-432A-AF24-CB248C8C2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93996</xdr:colOff>
      <xdr:row>15</xdr:row>
      <xdr:rowOff>88484</xdr:rowOff>
    </xdr:from>
    <xdr:to>
      <xdr:col>16</xdr:col>
      <xdr:colOff>30075</xdr:colOff>
      <xdr:row>24</xdr:row>
      <xdr:rowOff>68930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5A6F1044-A6E4-9354-56F1-208242862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43865</xdr:colOff>
      <xdr:row>15</xdr:row>
      <xdr:rowOff>169194</xdr:rowOff>
    </xdr:from>
    <xdr:to>
      <xdr:col>33</xdr:col>
      <xdr:colOff>2087</xdr:colOff>
      <xdr:row>24</xdr:row>
      <xdr:rowOff>162927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BDDA91E-F7D4-2EDA-629F-AADECE812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43865</xdr:colOff>
      <xdr:row>5</xdr:row>
      <xdr:rowOff>101016</xdr:rowOff>
    </xdr:from>
    <xdr:to>
      <xdr:col>13</xdr:col>
      <xdr:colOff>662987</xdr:colOff>
      <xdr:row>14</xdr:row>
      <xdr:rowOff>81463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46E8DC-8CA9-4ABE-A519-84F581283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25067</xdr:colOff>
      <xdr:row>14</xdr:row>
      <xdr:rowOff>220079</xdr:rowOff>
    </xdr:from>
    <xdr:to>
      <xdr:col>13</xdr:col>
      <xdr:colOff>644188</xdr:colOff>
      <xdr:row>23</xdr:row>
      <xdr:rowOff>200525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A78D414-15A0-4815-85BF-4D99649C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100263</xdr:colOff>
      <xdr:row>5</xdr:row>
      <xdr:rowOff>18799</xdr:rowOff>
    </xdr:from>
    <xdr:to>
      <xdr:col>36</xdr:col>
      <xdr:colOff>58488</xdr:colOff>
      <xdr:row>14</xdr:row>
      <xdr:rowOff>12533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00F06EE-B3C1-4E2E-93F7-760EE33F7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25065</xdr:colOff>
      <xdr:row>14</xdr:row>
      <xdr:rowOff>87732</xdr:rowOff>
    </xdr:from>
    <xdr:to>
      <xdr:col>35</xdr:col>
      <xdr:colOff>666332</xdr:colOff>
      <xdr:row>23</xdr:row>
      <xdr:rowOff>81465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FAE6FA3-823F-4BFB-B25E-8D36D84C9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25066</xdr:colOff>
      <xdr:row>25</xdr:row>
      <xdr:rowOff>12533</xdr:rowOff>
    </xdr:from>
    <xdr:to>
      <xdr:col>35</xdr:col>
      <xdr:colOff>666333</xdr:colOff>
      <xdr:row>34</xdr:row>
      <xdr:rowOff>6266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B93C3D0-6C0D-498A-A75D-179309ED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106529</xdr:colOff>
      <xdr:row>15</xdr:row>
      <xdr:rowOff>752</xdr:rowOff>
    </xdr:from>
    <xdr:to>
      <xdr:col>19</xdr:col>
      <xdr:colOff>42608</xdr:colOff>
      <xdr:row>23</xdr:row>
      <xdr:rowOff>206791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B2C99FE-6D00-B5CF-C163-7DCB95723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93996</xdr:colOff>
      <xdr:row>5</xdr:row>
      <xdr:rowOff>119815</xdr:rowOff>
    </xdr:from>
    <xdr:to>
      <xdr:col>19</xdr:col>
      <xdr:colOff>30076</xdr:colOff>
      <xdr:row>14</xdr:row>
      <xdr:rowOff>100262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A1C9849-E133-6BA7-F864-541358C27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68932</xdr:colOff>
      <xdr:row>24</xdr:row>
      <xdr:rowOff>132348</xdr:rowOff>
    </xdr:from>
    <xdr:to>
      <xdr:col>14</xdr:col>
      <xdr:colOff>5011</xdr:colOff>
      <xdr:row>33</xdr:row>
      <xdr:rowOff>112795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F7B6B0A-874C-A4D0-DAAC-338614859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175461</xdr:colOff>
      <xdr:row>5</xdr:row>
      <xdr:rowOff>12533</xdr:rowOff>
    </xdr:from>
    <xdr:to>
      <xdr:col>41</xdr:col>
      <xdr:colOff>133684</xdr:colOff>
      <xdr:row>14</xdr:row>
      <xdr:rowOff>6267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615714C-80E5-493C-5C1E-BBF82F898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6266</xdr:colOff>
      <xdr:row>34</xdr:row>
      <xdr:rowOff>93996</xdr:rowOff>
    </xdr:from>
    <xdr:to>
      <xdr:col>35</xdr:col>
      <xdr:colOff>647533</xdr:colOff>
      <xdr:row>43</xdr:row>
      <xdr:rowOff>87729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85A4DD0-5D83-AFA9-A37C-8DB9E4A8C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187993</xdr:colOff>
      <xdr:row>14</xdr:row>
      <xdr:rowOff>93998</xdr:rowOff>
    </xdr:from>
    <xdr:to>
      <xdr:col>41</xdr:col>
      <xdr:colOff>146216</xdr:colOff>
      <xdr:row>23</xdr:row>
      <xdr:rowOff>87731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38A4329-6D8F-A15D-3D8B-1D8E745DC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181728</xdr:colOff>
      <xdr:row>25</xdr:row>
      <xdr:rowOff>37599</xdr:rowOff>
    </xdr:from>
    <xdr:to>
      <xdr:col>41</xdr:col>
      <xdr:colOff>139951</xdr:colOff>
      <xdr:row>34</xdr:row>
      <xdr:rowOff>31332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FD7D7B5-1857-E0AA-9F91-DB43DDC5B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43865</xdr:colOff>
      <xdr:row>5</xdr:row>
      <xdr:rowOff>101016</xdr:rowOff>
    </xdr:from>
    <xdr:to>
      <xdr:col>13</xdr:col>
      <xdr:colOff>662987</xdr:colOff>
      <xdr:row>14</xdr:row>
      <xdr:rowOff>81463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3FE52D-8A48-4FD0-86AA-4C3AA04D0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25067</xdr:colOff>
      <xdr:row>14</xdr:row>
      <xdr:rowOff>220079</xdr:rowOff>
    </xdr:from>
    <xdr:to>
      <xdr:col>13</xdr:col>
      <xdr:colOff>644188</xdr:colOff>
      <xdr:row>23</xdr:row>
      <xdr:rowOff>200525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284CD2-86F3-4808-BD5A-7BDE64B1C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100263</xdr:colOff>
      <xdr:row>5</xdr:row>
      <xdr:rowOff>18799</xdr:rowOff>
    </xdr:from>
    <xdr:to>
      <xdr:col>36</xdr:col>
      <xdr:colOff>58488</xdr:colOff>
      <xdr:row>14</xdr:row>
      <xdr:rowOff>12533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79983C8-1CF4-4B5F-827D-1621D6430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25065</xdr:colOff>
      <xdr:row>14</xdr:row>
      <xdr:rowOff>87732</xdr:rowOff>
    </xdr:from>
    <xdr:to>
      <xdr:col>35</xdr:col>
      <xdr:colOff>666332</xdr:colOff>
      <xdr:row>23</xdr:row>
      <xdr:rowOff>81465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16CFA4-324F-4FAD-BEBD-AF65E9354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25066</xdr:colOff>
      <xdr:row>25</xdr:row>
      <xdr:rowOff>12533</xdr:rowOff>
    </xdr:from>
    <xdr:to>
      <xdr:col>35</xdr:col>
      <xdr:colOff>666333</xdr:colOff>
      <xdr:row>34</xdr:row>
      <xdr:rowOff>6266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C654EAB-974B-44D4-B171-550FE750E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106529</xdr:colOff>
      <xdr:row>15</xdr:row>
      <xdr:rowOff>752</xdr:rowOff>
    </xdr:from>
    <xdr:to>
      <xdr:col>19</xdr:col>
      <xdr:colOff>42608</xdr:colOff>
      <xdr:row>23</xdr:row>
      <xdr:rowOff>206791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20E2116-EC94-4D50-84A1-BADE4225C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93996</xdr:colOff>
      <xdr:row>5</xdr:row>
      <xdr:rowOff>119815</xdr:rowOff>
    </xdr:from>
    <xdr:to>
      <xdr:col>19</xdr:col>
      <xdr:colOff>30076</xdr:colOff>
      <xdr:row>14</xdr:row>
      <xdr:rowOff>100262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A032879-67BC-40C9-B7EE-BDB11B431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68932</xdr:colOff>
      <xdr:row>24</xdr:row>
      <xdr:rowOff>132348</xdr:rowOff>
    </xdr:from>
    <xdr:to>
      <xdr:col>14</xdr:col>
      <xdr:colOff>5011</xdr:colOff>
      <xdr:row>33</xdr:row>
      <xdr:rowOff>112795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BE37C13-7D7D-4449-814E-D8072C284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175461</xdr:colOff>
      <xdr:row>5</xdr:row>
      <xdr:rowOff>12533</xdr:rowOff>
    </xdr:from>
    <xdr:to>
      <xdr:col>41</xdr:col>
      <xdr:colOff>133684</xdr:colOff>
      <xdr:row>14</xdr:row>
      <xdr:rowOff>6267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97EDEC6-D174-4F62-B73F-BB87BDE82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6266</xdr:colOff>
      <xdr:row>34</xdr:row>
      <xdr:rowOff>93996</xdr:rowOff>
    </xdr:from>
    <xdr:to>
      <xdr:col>35</xdr:col>
      <xdr:colOff>647533</xdr:colOff>
      <xdr:row>43</xdr:row>
      <xdr:rowOff>87729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C039B8D-B148-4438-B7AB-82B539732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187993</xdr:colOff>
      <xdr:row>14</xdr:row>
      <xdr:rowOff>93998</xdr:rowOff>
    </xdr:from>
    <xdr:to>
      <xdr:col>41</xdr:col>
      <xdr:colOff>146216</xdr:colOff>
      <xdr:row>23</xdr:row>
      <xdr:rowOff>87731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3CB85788-16BF-4002-809B-8D59DE5DF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181728</xdr:colOff>
      <xdr:row>25</xdr:row>
      <xdr:rowOff>37599</xdr:rowOff>
    </xdr:from>
    <xdr:to>
      <xdr:col>41</xdr:col>
      <xdr:colOff>139951</xdr:colOff>
      <xdr:row>34</xdr:row>
      <xdr:rowOff>31332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54375B7-7F69-4FEC-AC83-82B4975B4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37392</xdr:rowOff>
    </xdr:from>
    <xdr:to>
      <xdr:col>6</xdr:col>
      <xdr:colOff>180975</xdr:colOff>
      <xdr:row>29</xdr:row>
      <xdr:rowOff>94542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115024-B44F-03CD-DAD9-460C2DA83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185737</xdr:colOff>
      <xdr:row>16</xdr:row>
      <xdr:rowOff>223000</xdr:rowOff>
    </xdr:from>
    <xdr:to>
      <xdr:col>12</xdr:col>
      <xdr:colOff>645767</xdr:colOff>
      <xdr:row>29</xdr:row>
      <xdr:rowOff>54897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611FBEA-4287-FC50-AAD1-F1E3FDC2A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464406</xdr:colOff>
      <xdr:row>2</xdr:row>
      <xdr:rowOff>200324</xdr:rowOff>
    </xdr:from>
    <xdr:to>
      <xdr:col>29</xdr:col>
      <xdr:colOff>247076</xdr:colOff>
      <xdr:row>15</xdr:row>
      <xdr:rowOff>65901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9DFB481-0FF5-04F2-26E0-12C62DB78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489040</xdr:colOff>
      <xdr:row>16</xdr:row>
      <xdr:rowOff>142846</xdr:rowOff>
    </xdr:from>
    <xdr:to>
      <xdr:col>29</xdr:col>
      <xdr:colOff>271710</xdr:colOff>
      <xdr:row>29</xdr:row>
      <xdr:rowOff>8423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FCEEFA2-E20C-6E9F-BAE6-8245ADECB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936078</xdr:colOff>
      <xdr:row>3</xdr:row>
      <xdr:rowOff>185194</xdr:rowOff>
    </xdr:from>
    <xdr:to>
      <xdr:col>11</xdr:col>
      <xdr:colOff>329</xdr:colOff>
      <xdr:row>16</xdr:row>
      <xdr:rowOff>20643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7F6EFC-86D5-431F-A5A8-50A8FFBBF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936078</xdr:colOff>
      <xdr:row>3</xdr:row>
      <xdr:rowOff>185194</xdr:rowOff>
    </xdr:from>
    <xdr:to>
      <xdr:col>11</xdr:col>
      <xdr:colOff>329</xdr:colOff>
      <xdr:row>16</xdr:row>
      <xdr:rowOff>20643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195B52B-42BE-4582-9E0C-467BDD43F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226282</xdr:colOff>
      <xdr:row>15</xdr:row>
      <xdr:rowOff>118210</xdr:rowOff>
    </xdr:from>
    <xdr:to>
      <xdr:col>29</xdr:col>
      <xdr:colOff>8951</xdr:colOff>
      <xdr:row>27</xdr:row>
      <xdr:rowOff>205491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15EBA94-88C2-4C97-8921-C9D0A24B5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209859</xdr:colOff>
      <xdr:row>1</xdr:row>
      <xdr:rowOff>134633</xdr:rowOff>
    </xdr:from>
    <xdr:to>
      <xdr:col>28</xdr:col>
      <xdr:colOff>682269</xdr:colOff>
      <xdr:row>14</xdr:row>
      <xdr:rowOff>212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229E3A2-CC7A-FB19-27DD-B62555148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936078</xdr:colOff>
      <xdr:row>3</xdr:row>
      <xdr:rowOff>185194</xdr:rowOff>
    </xdr:from>
    <xdr:to>
      <xdr:col>11</xdr:col>
      <xdr:colOff>329</xdr:colOff>
      <xdr:row>16</xdr:row>
      <xdr:rowOff>20643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909170-5652-44C3-B444-4FC3F3408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226282</xdr:colOff>
      <xdr:row>15</xdr:row>
      <xdr:rowOff>118210</xdr:rowOff>
    </xdr:from>
    <xdr:to>
      <xdr:col>29</xdr:col>
      <xdr:colOff>8951</xdr:colOff>
      <xdr:row>27</xdr:row>
      <xdr:rowOff>205491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F39E62-24FB-4F7C-ACA3-F2C8230A8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209859</xdr:colOff>
      <xdr:row>1</xdr:row>
      <xdr:rowOff>134633</xdr:rowOff>
    </xdr:from>
    <xdr:to>
      <xdr:col>28</xdr:col>
      <xdr:colOff>682269</xdr:colOff>
      <xdr:row>14</xdr:row>
      <xdr:rowOff>212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D5066E0-CBE5-491A-A9C2-AE218AE5A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770566</xdr:colOff>
      <xdr:row>15</xdr:row>
      <xdr:rowOff>154206</xdr:rowOff>
    </xdr:from>
    <xdr:to>
      <xdr:col>19</xdr:col>
      <xdr:colOff>532189</xdr:colOff>
      <xdr:row>30</xdr:row>
      <xdr:rowOff>160258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7A43CB9-BB48-46F7-BF71-607B2A5AA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498424</xdr:colOff>
      <xdr:row>15</xdr:row>
      <xdr:rowOff>154207</xdr:rowOff>
    </xdr:from>
    <xdr:to>
      <xdr:col>28</xdr:col>
      <xdr:colOff>441476</xdr:colOff>
      <xdr:row>30</xdr:row>
      <xdr:rowOff>160259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EC367B4-81F9-C95C-E5BB-9568F446A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464407</xdr:colOff>
      <xdr:row>15</xdr:row>
      <xdr:rowOff>154207</xdr:rowOff>
    </xdr:from>
    <xdr:to>
      <xdr:col>37</xdr:col>
      <xdr:colOff>407459</xdr:colOff>
      <xdr:row>30</xdr:row>
      <xdr:rowOff>160259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464136E-732B-79BE-4E3A-134C1BDC0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453066</xdr:colOff>
      <xdr:row>15</xdr:row>
      <xdr:rowOff>165545</xdr:rowOff>
    </xdr:from>
    <xdr:to>
      <xdr:col>46</xdr:col>
      <xdr:colOff>33261</xdr:colOff>
      <xdr:row>30</xdr:row>
      <xdr:rowOff>171597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39545D2-F76E-64EE-3BF6-79A50E998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770566</xdr:colOff>
      <xdr:row>15</xdr:row>
      <xdr:rowOff>154206</xdr:rowOff>
    </xdr:from>
    <xdr:to>
      <xdr:col>19</xdr:col>
      <xdr:colOff>532189</xdr:colOff>
      <xdr:row>30</xdr:row>
      <xdr:rowOff>160258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5C68C3-645E-4FD5-B559-82EFECEFE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498424</xdr:colOff>
      <xdr:row>15</xdr:row>
      <xdr:rowOff>154207</xdr:rowOff>
    </xdr:from>
    <xdr:to>
      <xdr:col>28</xdr:col>
      <xdr:colOff>441476</xdr:colOff>
      <xdr:row>30</xdr:row>
      <xdr:rowOff>160259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A2144B-E6D0-47F7-B660-B1F441579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464407</xdr:colOff>
      <xdr:row>15</xdr:row>
      <xdr:rowOff>154207</xdr:rowOff>
    </xdr:from>
    <xdr:to>
      <xdr:col>37</xdr:col>
      <xdr:colOff>407459</xdr:colOff>
      <xdr:row>30</xdr:row>
      <xdr:rowOff>160259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2B438E7-569C-444D-AEC3-77FD62E49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453066</xdr:colOff>
      <xdr:row>15</xdr:row>
      <xdr:rowOff>165545</xdr:rowOff>
    </xdr:from>
    <xdr:to>
      <xdr:col>46</xdr:col>
      <xdr:colOff>33261</xdr:colOff>
      <xdr:row>30</xdr:row>
      <xdr:rowOff>171597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F907766-E44C-4258-9DA4-22C7DF21B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224509</xdr:rowOff>
    </xdr:from>
    <xdr:to>
      <xdr:col>6</xdr:col>
      <xdr:colOff>46884</xdr:colOff>
      <xdr:row>15</xdr:row>
      <xdr:rowOff>183173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60F4E4-5251-4773-8850-5DE21B52B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195749</xdr:colOff>
      <xdr:row>4</xdr:row>
      <xdr:rowOff>4704</xdr:rowOff>
    </xdr:from>
    <xdr:to>
      <xdr:col>12</xdr:col>
      <xdr:colOff>234462</xdr:colOff>
      <xdr:row>15</xdr:row>
      <xdr:rowOff>185253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53981C5-B082-4DDD-8226-6A508F286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416080</xdr:colOff>
      <xdr:row>3</xdr:row>
      <xdr:rowOff>224510</xdr:rowOff>
    </xdr:from>
    <xdr:to>
      <xdr:col>18</xdr:col>
      <xdr:colOff>468923</xdr:colOff>
      <xdr:row>15</xdr:row>
      <xdr:rowOff>187001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C1C7E0D-072F-4023-86F8-C1545D133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94916</xdr:colOff>
      <xdr:row>4</xdr:row>
      <xdr:rowOff>111292</xdr:rowOff>
    </xdr:from>
    <xdr:to>
      <xdr:col>39</xdr:col>
      <xdr:colOff>665407</xdr:colOff>
      <xdr:row>19</xdr:row>
      <xdr:rowOff>167740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F553D86-277E-46B8-83E3-899222FA6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4</xdr:row>
      <xdr:rowOff>7328</xdr:rowOff>
    </xdr:from>
    <xdr:to>
      <xdr:col>25</xdr:col>
      <xdr:colOff>102578</xdr:colOff>
      <xdr:row>15</xdr:row>
      <xdr:rowOff>188442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6CADB0A-9BB5-48ED-995D-56531A2E8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19</xdr:row>
      <xdr:rowOff>0</xdr:rowOff>
    </xdr:from>
    <xdr:to>
      <xdr:col>6</xdr:col>
      <xdr:colOff>73270</xdr:colOff>
      <xdr:row>30</xdr:row>
      <xdr:rowOff>175847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AA59606-9689-4F72-A25E-94CEABE84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214925</xdr:colOff>
      <xdr:row>19</xdr:row>
      <xdr:rowOff>1</xdr:rowOff>
    </xdr:from>
    <xdr:to>
      <xdr:col>12</xdr:col>
      <xdr:colOff>288195</xdr:colOff>
      <xdr:row>30</xdr:row>
      <xdr:rowOff>175848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1A12E36-D9E7-46DA-9A77-68B7CA4AA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413277</xdr:colOff>
      <xdr:row>19</xdr:row>
      <xdr:rowOff>7328</xdr:rowOff>
    </xdr:from>
    <xdr:to>
      <xdr:col>18</xdr:col>
      <xdr:colOff>486546</xdr:colOff>
      <xdr:row>30</xdr:row>
      <xdr:rowOff>183175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3277A97-7EC3-42EA-8CC0-F0E8D5FD5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4188</xdr:colOff>
      <xdr:row>19</xdr:row>
      <xdr:rowOff>4012</xdr:rowOff>
    </xdr:from>
    <xdr:to>
      <xdr:col>25</xdr:col>
      <xdr:colOff>77458</xdr:colOff>
      <xdr:row>30</xdr:row>
      <xdr:rowOff>179859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997A4C2-3081-43F7-B783-3CF5D92B3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3"/>
  <sheetViews>
    <sheetView workbookViewId="0">
      <selection activeCell="Q11" sqref="Q11"/>
    </sheetView>
  </sheetViews>
  <sheetFormatPr defaultRowHeight="17.649999999999999"/>
  <sheetData>
    <row r="2" spans="1:8">
      <c r="A2" t="s">
        <v>1</v>
      </c>
      <c r="B2" t="s">
        <v>0</v>
      </c>
      <c r="D2" t="s">
        <v>2</v>
      </c>
      <c r="E2" t="s">
        <v>5</v>
      </c>
      <c r="F2" t="s">
        <v>6</v>
      </c>
      <c r="G2" t="s">
        <v>3</v>
      </c>
      <c r="H2" t="s">
        <v>4</v>
      </c>
    </row>
    <row r="3" spans="1:8">
      <c r="A3">
        <v>0</v>
      </c>
      <c r="B3">
        <f>EXP(A3)</f>
        <v>1</v>
      </c>
      <c r="D3">
        <v>1</v>
      </c>
      <c r="E3">
        <f>SIN(2*PI()*D3/3)</f>
        <v>0.86602540378443871</v>
      </c>
      <c r="F3">
        <f>SIN(2*PI()*D3/6)</f>
        <v>0.8660254037844386</v>
      </c>
      <c r="G3">
        <f>SIN(2*PI()*D3/12)</f>
        <v>0.49999999999999994</v>
      </c>
      <c r="H3">
        <f>SIN(2*PI()*D3/24)</f>
        <v>0.25881904510252074</v>
      </c>
    </row>
    <row r="4" spans="1:8">
      <c r="A4">
        <v>0.1</v>
      </c>
      <c r="B4">
        <f>EXP(-A4)</f>
        <v>0.90483741803595952</v>
      </c>
      <c r="D4">
        <v>2</v>
      </c>
      <c r="E4">
        <f t="shared" ref="E4:E14" si="0">SIN(2*PI()*D4/3)</f>
        <v>-0.86602540378443837</v>
      </c>
      <c r="F4">
        <f>SIN(2*PI()*D4/6)</f>
        <v>0.86602540378443871</v>
      </c>
      <c r="G4">
        <f>SIN(2*PI()*D4/12)</f>
        <v>0.8660254037844386</v>
      </c>
      <c r="H4">
        <f t="shared" ref="H4:H14" si="1">SIN(2*PI()*D4/24)</f>
        <v>0.49999999999999994</v>
      </c>
    </row>
    <row r="5" spans="1:8">
      <c r="A5">
        <v>0.2</v>
      </c>
      <c r="B5">
        <f t="shared" ref="B4:B53" si="2">EXP(A5)</f>
        <v>1.2214027581601699</v>
      </c>
      <c r="D5">
        <v>3</v>
      </c>
      <c r="E5">
        <f t="shared" si="0"/>
        <v>-2.45029690981724E-16</v>
      </c>
      <c r="F5">
        <f t="shared" ref="F4:F14" si="3">SIN(2*PI()*D5/6)</f>
        <v>1.22514845490862E-16</v>
      </c>
      <c r="G5">
        <f>SIN(2*PI()*D5/12)</f>
        <v>1</v>
      </c>
      <c r="H5">
        <f t="shared" si="1"/>
        <v>0.70710678118654746</v>
      </c>
    </row>
    <row r="6" spans="1:8">
      <c r="A6">
        <v>0.3</v>
      </c>
      <c r="B6">
        <f t="shared" si="2"/>
        <v>1.3498588075760032</v>
      </c>
      <c r="D6">
        <v>4</v>
      </c>
      <c r="E6">
        <f t="shared" si="0"/>
        <v>0.86602540378443915</v>
      </c>
      <c r="F6">
        <f t="shared" si="3"/>
        <v>-0.86602540378443837</v>
      </c>
      <c r="G6">
        <f>SIN(2*PI()*D6/12)</f>
        <v>0.86602540378443871</v>
      </c>
      <c r="H6">
        <f t="shared" si="1"/>
        <v>0.8660254037844386</v>
      </c>
    </row>
    <row r="7" spans="1:8">
      <c r="A7">
        <v>0.4</v>
      </c>
      <c r="B7">
        <f t="shared" si="2"/>
        <v>1.4918246976412703</v>
      </c>
      <c r="D7">
        <v>5</v>
      </c>
      <c r="E7">
        <f t="shared" si="0"/>
        <v>-0.86602540378443871</v>
      </c>
      <c r="F7">
        <f t="shared" si="3"/>
        <v>-0.8660254037844386</v>
      </c>
      <c r="G7">
        <f>SIN(2*PI()*D7/12)</f>
        <v>0.49999999999999994</v>
      </c>
      <c r="H7">
        <f t="shared" si="1"/>
        <v>0.96592582628906831</v>
      </c>
    </row>
    <row r="8" spans="1:8">
      <c r="A8">
        <v>0.5</v>
      </c>
      <c r="B8">
        <f t="shared" si="2"/>
        <v>1.6487212707001282</v>
      </c>
      <c r="D8">
        <v>6</v>
      </c>
      <c r="E8">
        <f t="shared" si="0"/>
        <v>-4.90059381963448E-16</v>
      </c>
      <c r="F8">
        <f t="shared" si="3"/>
        <v>-2.45029690981724E-16</v>
      </c>
      <c r="G8">
        <f>SIN(2*PI()*D8/12)</f>
        <v>1.22514845490862E-16</v>
      </c>
      <c r="H8">
        <f t="shared" si="1"/>
        <v>1</v>
      </c>
    </row>
    <row r="9" spans="1:8">
      <c r="A9">
        <v>0.6</v>
      </c>
      <c r="B9">
        <f t="shared" si="2"/>
        <v>1.8221188003905089</v>
      </c>
      <c r="D9">
        <v>7</v>
      </c>
      <c r="E9">
        <f t="shared" si="0"/>
        <v>0.86602540378443926</v>
      </c>
      <c r="F9">
        <f t="shared" si="3"/>
        <v>0.86602540378443837</v>
      </c>
      <c r="G9">
        <f>SIN(2*PI()*D9/12)</f>
        <v>-0.49999999999999972</v>
      </c>
      <c r="H9">
        <f t="shared" si="1"/>
        <v>0.96592582628906831</v>
      </c>
    </row>
    <row r="10" spans="1:8">
      <c r="A10">
        <v>0.7</v>
      </c>
      <c r="B10">
        <f t="shared" si="2"/>
        <v>2.0137527074704766</v>
      </c>
      <c r="D10">
        <v>8</v>
      </c>
      <c r="E10">
        <f t="shared" si="0"/>
        <v>-0.86602540378443771</v>
      </c>
      <c r="F10">
        <f t="shared" si="3"/>
        <v>0.86602540378443915</v>
      </c>
      <c r="G10">
        <f>SIN(2*PI()*D10/12)</f>
        <v>-0.86602540378443837</v>
      </c>
      <c r="H10">
        <f t="shared" si="1"/>
        <v>0.86602540378443871</v>
      </c>
    </row>
    <row r="11" spans="1:8">
      <c r="A11">
        <v>0.8</v>
      </c>
      <c r="B11">
        <f t="shared" si="2"/>
        <v>2.2255409284924679</v>
      </c>
      <c r="D11">
        <v>9</v>
      </c>
      <c r="E11">
        <f t="shared" si="0"/>
        <v>-7.3508907294517201E-16</v>
      </c>
      <c r="F11">
        <f t="shared" si="3"/>
        <v>3.67544536472586E-16</v>
      </c>
      <c r="G11">
        <f>SIN(2*PI()*D11/12)</f>
        <v>-1</v>
      </c>
      <c r="H11">
        <f t="shared" si="1"/>
        <v>0.70710678118654757</v>
      </c>
    </row>
    <row r="12" spans="1:8">
      <c r="A12">
        <v>0.9</v>
      </c>
      <c r="B12">
        <f t="shared" si="2"/>
        <v>2.4596031111569499</v>
      </c>
      <c r="D12">
        <v>10</v>
      </c>
      <c r="E12">
        <f t="shared" si="0"/>
        <v>0.86602540378443849</v>
      </c>
      <c r="F12">
        <f t="shared" si="3"/>
        <v>-0.86602540378443871</v>
      </c>
      <c r="G12">
        <f>SIN(2*PI()*D12/12)</f>
        <v>-0.8660254037844386</v>
      </c>
      <c r="H12">
        <f t="shared" si="1"/>
        <v>0.49999999999999994</v>
      </c>
    </row>
    <row r="13" spans="1:8">
      <c r="A13">
        <v>1</v>
      </c>
      <c r="B13">
        <f t="shared" si="2"/>
        <v>2.7182818284590451</v>
      </c>
      <c r="D13">
        <v>11</v>
      </c>
      <c r="E13">
        <f t="shared" si="0"/>
        <v>-0.8660254037844376</v>
      </c>
      <c r="F13">
        <f t="shared" si="3"/>
        <v>-0.86602540378443915</v>
      </c>
      <c r="G13">
        <f>SIN(2*PI()*D13/12)</f>
        <v>-0.50000000000000044</v>
      </c>
      <c r="H13">
        <f t="shared" si="1"/>
        <v>0.25881904510252102</v>
      </c>
    </row>
    <row r="14" spans="1:8">
      <c r="A14">
        <v>1.1000000000000001</v>
      </c>
      <c r="B14">
        <f t="shared" si="2"/>
        <v>3.0041660239464334</v>
      </c>
      <c r="D14">
        <v>12</v>
      </c>
      <c r="E14">
        <f t="shared" si="0"/>
        <v>-9.8011876392689601E-16</v>
      </c>
      <c r="F14">
        <f t="shared" si="3"/>
        <v>-4.90059381963448E-16</v>
      </c>
      <c r="G14">
        <f>SIN(2*PI()*D14/12)</f>
        <v>-2.45029690981724E-16</v>
      </c>
      <c r="H14">
        <f t="shared" si="1"/>
        <v>1.22514845490862E-16</v>
      </c>
    </row>
    <row r="15" spans="1:8">
      <c r="A15">
        <v>1.2</v>
      </c>
      <c r="B15">
        <f t="shared" si="2"/>
        <v>3.3201169227365472</v>
      </c>
    </row>
    <row r="16" spans="1:8">
      <c r="A16">
        <v>1.3</v>
      </c>
      <c r="B16">
        <f t="shared" si="2"/>
        <v>3.6692966676192444</v>
      </c>
    </row>
    <row r="17" spans="1:2">
      <c r="A17">
        <v>1.4</v>
      </c>
      <c r="B17">
        <f t="shared" si="2"/>
        <v>4.0551999668446745</v>
      </c>
    </row>
    <row r="18" spans="1:2">
      <c r="A18">
        <v>1.5</v>
      </c>
      <c r="B18">
        <f t="shared" si="2"/>
        <v>4.4816890703380645</v>
      </c>
    </row>
    <row r="19" spans="1:2">
      <c r="A19">
        <v>1.6</v>
      </c>
      <c r="B19">
        <f t="shared" si="2"/>
        <v>4.9530324243951149</v>
      </c>
    </row>
    <row r="20" spans="1:2">
      <c r="A20">
        <v>1.7</v>
      </c>
      <c r="B20">
        <f t="shared" si="2"/>
        <v>5.4739473917271999</v>
      </c>
    </row>
    <row r="21" spans="1:2">
      <c r="A21">
        <v>1.8</v>
      </c>
      <c r="B21">
        <f t="shared" si="2"/>
        <v>6.0496474644129465</v>
      </c>
    </row>
    <row r="22" spans="1:2">
      <c r="A22">
        <v>1.9</v>
      </c>
      <c r="B22">
        <f t="shared" si="2"/>
        <v>6.6858944422792685</v>
      </c>
    </row>
    <row r="23" spans="1:2">
      <c r="A23">
        <v>2</v>
      </c>
      <c r="B23">
        <f t="shared" si="2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2"/>
        <v>9.025013499434122</v>
      </c>
    </row>
    <row r="26" spans="1:2">
      <c r="A26">
        <v>2.2999999999999998</v>
      </c>
      <c r="B26">
        <f t="shared" si="2"/>
        <v>9.9741824548147182</v>
      </c>
    </row>
    <row r="27" spans="1:2">
      <c r="A27">
        <v>2.4</v>
      </c>
      <c r="B27">
        <f t="shared" si="2"/>
        <v>11.023176380641601</v>
      </c>
    </row>
    <row r="28" spans="1:2">
      <c r="A28">
        <v>2.5</v>
      </c>
      <c r="B28">
        <f t="shared" si="2"/>
        <v>12.182493960703473</v>
      </c>
    </row>
    <row r="29" spans="1:2">
      <c r="A29">
        <v>2.6</v>
      </c>
      <c r="B29">
        <f t="shared" si="2"/>
        <v>13.463738035001692</v>
      </c>
    </row>
    <row r="30" spans="1:2">
      <c r="A30">
        <v>2.7</v>
      </c>
      <c r="B30">
        <f t="shared" si="2"/>
        <v>14.879731724872837</v>
      </c>
    </row>
    <row r="31" spans="1:2">
      <c r="A31">
        <v>2.8</v>
      </c>
      <c r="B31">
        <f t="shared" si="2"/>
        <v>16.444646771097048</v>
      </c>
    </row>
    <row r="32" spans="1:2">
      <c r="A32">
        <v>2.9</v>
      </c>
      <c r="B32">
        <f t="shared" si="2"/>
        <v>18.17414536944306</v>
      </c>
    </row>
    <row r="33" spans="1:2">
      <c r="A33">
        <v>3</v>
      </c>
      <c r="B33">
        <f t="shared" si="2"/>
        <v>20.085536923187668</v>
      </c>
    </row>
    <row r="34" spans="1:2">
      <c r="A34">
        <v>3.1</v>
      </c>
      <c r="B34">
        <f t="shared" si="2"/>
        <v>22.197951281441636</v>
      </c>
    </row>
    <row r="35" spans="1:2">
      <c r="A35">
        <v>3.2</v>
      </c>
      <c r="B35">
        <f t="shared" si="2"/>
        <v>24.532530197109352</v>
      </c>
    </row>
    <row r="36" spans="1:2">
      <c r="A36">
        <v>3.3</v>
      </c>
      <c r="B36">
        <f t="shared" si="2"/>
        <v>27.112638920657883</v>
      </c>
    </row>
    <row r="37" spans="1:2">
      <c r="A37">
        <v>3.4</v>
      </c>
      <c r="B37">
        <f t="shared" si="2"/>
        <v>29.964100047397011</v>
      </c>
    </row>
    <row r="38" spans="1:2">
      <c r="A38">
        <v>3.5</v>
      </c>
      <c r="B38">
        <f t="shared" si="2"/>
        <v>33.115451958692312</v>
      </c>
    </row>
    <row r="39" spans="1:2">
      <c r="A39">
        <v>3.6</v>
      </c>
      <c r="B39">
        <f t="shared" si="2"/>
        <v>36.598234443677988</v>
      </c>
    </row>
    <row r="40" spans="1:2">
      <c r="A40">
        <v>3.7</v>
      </c>
      <c r="B40">
        <f t="shared" si="2"/>
        <v>40.447304360067399</v>
      </c>
    </row>
    <row r="41" spans="1:2">
      <c r="A41">
        <v>3.8</v>
      </c>
      <c r="B41">
        <f t="shared" si="2"/>
        <v>44.701184493300815</v>
      </c>
    </row>
    <row r="42" spans="1:2">
      <c r="A42">
        <v>3.9</v>
      </c>
      <c r="B42">
        <f t="shared" si="2"/>
        <v>49.402449105530167</v>
      </c>
    </row>
    <row r="43" spans="1:2">
      <c r="A43">
        <v>4</v>
      </c>
      <c r="B43">
        <f t="shared" si="2"/>
        <v>54.598150033144236</v>
      </c>
    </row>
    <row r="44" spans="1:2">
      <c r="A44">
        <v>4.0999999999999996</v>
      </c>
      <c r="B44">
        <f t="shared" si="2"/>
        <v>60.34028759736195</v>
      </c>
    </row>
    <row r="45" spans="1:2">
      <c r="A45">
        <v>4.2</v>
      </c>
      <c r="B45">
        <f t="shared" si="2"/>
        <v>66.686331040925154</v>
      </c>
    </row>
    <row r="46" spans="1:2">
      <c r="A46">
        <v>4.3</v>
      </c>
      <c r="B46">
        <f t="shared" si="2"/>
        <v>73.699793699595787</v>
      </c>
    </row>
    <row r="47" spans="1:2">
      <c r="A47">
        <v>4.4000000000000004</v>
      </c>
      <c r="B47">
        <f t="shared" si="2"/>
        <v>81.450868664968141</v>
      </c>
    </row>
    <row r="48" spans="1:2">
      <c r="A48">
        <v>4.5</v>
      </c>
      <c r="B48">
        <f t="shared" si="2"/>
        <v>90.017131300521811</v>
      </c>
    </row>
    <row r="49" spans="1:2">
      <c r="A49">
        <v>4.5999999999999996</v>
      </c>
      <c r="B49">
        <f t="shared" si="2"/>
        <v>99.484315641933776</v>
      </c>
    </row>
    <row r="50" spans="1:2">
      <c r="A50">
        <v>4.7</v>
      </c>
      <c r="B50">
        <f t="shared" si="2"/>
        <v>109.94717245212352</v>
      </c>
    </row>
    <row r="51" spans="1:2">
      <c r="A51">
        <v>4.8</v>
      </c>
      <c r="B51">
        <f t="shared" si="2"/>
        <v>121.51041751873485</v>
      </c>
    </row>
    <row r="52" spans="1:2">
      <c r="A52">
        <v>4.9000000000000004</v>
      </c>
      <c r="B52">
        <f t="shared" si="2"/>
        <v>134.28977968493552</v>
      </c>
    </row>
    <row r="53" spans="1:2">
      <c r="A53">
        <v>5</v>
      </c>
      <c r="B53">
        <f t="shared" si="2"/>
        <v>148.4131591025766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8FB8-398B-4E4B-885B-0A4284CA7041}">
  <dimension ref="A2:H53"/>
  <sheetViews>
    <sheetView workbookViewId="0">
      <selection activeCell="R7" sqref="R7"/>
    </sheetView>
  </sheetViews>
  <sheetFormatPr defaultRowHeight="17.649999999999999"/>
  <sheetData>
    <row r="2" spans="1:8">
      <c r="A2" t="s">
        <v>1</v>
      </c>
      <c r="B2" t="s">
        <v>0</v>
      </c>
      <c r="D2" t="s">
        <v>2</v>
      </c>
      <c r="E2" t="s">
        <v>5</v>
      </c>
      <c r="F2" t="s">
        <v>6</v>
      </c>
      <c r="G2" t="s">
        <v>3</v>
      </c>
      <c r="H2" t="s">
        <v>4</v>
      </c>
    </row>
    <row r="3" spans="1:8">
      <c r="A3">
        <v>0</v>
      </c>
      <c r="B3">
        <f>EXP(A3)</f>
        <v>1</v>
      </c>
      <c r="D3">
        <v>1</v>
      </c>
      <c r="E3">
        <f>ABS(SIN(2*PI()*D3/3))</f>
        <v>0.86602540378443871</v>
      </c>
      <c r="F3">
        <f>ABS(SIN(2*PI()*D3/6))</f>
        <v>0.8660254037844386</v>
      </c>
      <c r="G3">
        <f>ABS(SIN(2*PI()*D3/12))</f>
        <v>0.49999999999999994</v>
      </c>
      <c r="H3">
        <f>ABS(SIN(2*PI()*D3/24))</f>
        <v>0.25881904510252074</v>
      </c>
    </row>
    <row r="4" spans="1:8">
      <c r="A4">
        <v>0.1</v>
      </c>
      <c r="B4">
        <f>EXP(-A4)</f>
        <v>0.90483741803595952</v>
      </c>
      <c r="D4">
        <v>2</v>
      </c>
      <c r="E4">
        <f t="shared" ref="E4:E14" si="0">ABS(SIN(2*PI()*D4/3))</f>
        <v>0.86602540378443837</v>
      </c>
      <c r="F4">
        <f t="shared" ref="F4:F14" si="1">ABS(SIN(2*PI()*D4/6))</f>
        <v>0.86602540378443871</v>
      </c>
      <c r="G4">
        <f t="shared" ref="G4:G14" si="2">ABS(SIN(2*PI()*D4/12))</f>
        <v>0.8660254037844386</v>
      </c>
      <c r="H4">
        <f t="shared" ref="H4:H14" si="3">ABS(SIN(2*PI()*D4/24))</f>
        <v>0.49999999999999994</v>
      </c>
    </row>
    <row r="5" spans="1:8">
      <c r="A5">
        <v>0.2</v>
      </c>
      <c r="B5">
        <f t="shared" ref="B5:B53" si="4">EXP(A5)</f>
        <v>1.2214027581601699</v>
      </c>
      <c r="D5">
        <v>3</v>
      </c>
      <c r="E5">
        <f t="shared" si="0"/>
        <v>2.45029690981724E-16</v>
      </c>
      <c r="F5">
        <f t="shared" si="1"/>
        <v>1.22514845490862E-16</v>
      </c>
      <c r="G5">
        <f t="shared" si="2"/>
        <v>1</v>
      </c>
      <c r="H5">
        <f t="shared" si="3"/>
        <v>0.70710678118654746</v>
      </c>
    </row>
    <row r="6" spans="1:8">
      <c r="A6">
        <v>0.3</v>
      </c>
      <c r="B6">
        <f t="shared" si="4"/>
        <v>1.3498588075760032</v>
      </c>
      <c r="D6">
        <v>4</v>
      </c>
      <c r="E6">
        <f t="shared" si="0"/>
        <v>0.86602540378443915</v>
      </c>
      <c r="F6">
        <f t="shared" si="1"/>
        <v>0.86602540378443837</v>
      </c>
      <c r="G6">
        <f t="shared" si="2"/>
        <v>0.86602540378443871</v>
      </c>
      <c r="H6">
        <f t="shared" si="3"/>
        <v>0.8660254037844386</v>
      </c>
    </row>
    <row r="7" spans="1:8">
      <c r="A7">
        <v>0.4</v>
      </c>
      <c r="B7">
        <f t="shared" si="4"/>
        <v>1.4918246976412703</v>
      </c>
      <c r="D7">
        <v>5</v>
      </c>
      <c r="E7">
        <f t="shared" si="0"/>
        <v>0.86602540378443871</v>
      </c>
      <c r="F7">
        <f t="shared" si="1"/>
        <v>0.8660254037844386</v>
      </c>
      <c r="G7">
        <f t="shared" si="2"/>
        <v>0.49999999999999994</v>
      </c>
      <c r="H7">
        <f t="shared" si="3"/>
        <v>0.96592582628906831</v>
      </c>
    </row>
    <row r="8" spans="1:8">
      <c r="A8">
        <v>0.5</v>
      </c>
      <c r="B8">
        <f t="shared" si="4"/>
        <v>1.6487212707001282</v>
      </c>
      <c r="D8">
        <v>6</v>
      </c>
      <c r="E8">
        <f t="shared" si="0"/>
        <v>4.90059381963448E-16</v>
      </c>
      <c r="F8">
        <f t="shared" si="1"/>
        <v>2.45029690981724E-16</v>
      </c>
      <c r="G8">
        <f t="shared" si="2"/>
        <v>1.22514845490862E-16</v>
      </c>
      <c r="H8">
        <f t="shared" si="3"/>
        <v>1</v>
      </c>
    </row>
    <row r="9" spans="1:8">
      <c r="A9">
        <v>0.6</v>
      </c>
      <c r="B9">
        <f t="shared" si="4"/>
        <v>1.8221188003905089</v>
      </c>
      <c r="D9">
        <v>7</v>
      </c>
      <c r="E9">
        <f t="shared" si="0"/>
        <v>0.86602540378443926</v>
      </c>
      <c r="F9">
        <f t="shared" si="1"/>
        <v>0.86602540378443837</v>
      </c>
      <c r="G9">
        <f t="shared" si="2"/>
        <v>0.49999999999999972</v>
      </c>
      <c r="H9">
        <f t="shared" si="3"/>
        <v>0.96592582628906831</v>
      </c>
    </row>
    <row r="10" spans="1:8">
      <c r="A10">
        <v>0.7</v>
      </c>
      <c r="B10">
        <f t="shared" si="4"/>
        <v>2.0137527074704766</v>
      </c>
      <c r="D10">
        <v>8</v>
      </c>
      <c r="E10">
        <f t="shared" si="0"/>
        <v>0.86602540378443771</v>
      </c>
      <c r="F10">
        <f t="shared" si="1"/>
        <v>0.86602540378443915</v>
      </c>
      <c r="G10">
        <f t="shared" si="2"/>
        <v>0.86602540378443837</v>
      </c>
      <c r="H10">
        <f t="shared" si="3"/>
        <v>0.86602540378443871</v>
      </c>
    </row>
    <row r="11" spans="1:8">
      <c r="A11">
        <v>0.8</v>
      </c>
      <c r="B11">
        <f t="shared" si="4"/>
        <v>2.2255409284924679</v>
      </c>
      <c r="D11">
        <v>9</v>
      </c>
      <c r="E11">
        <f t="shared" si="0"/>
        <v>7.3508907294517201E-16</v>
      </c>
      <c r="F11">
        <f t="shared" si="1"/>
        <v>3.67544536472586E-16</v>
      </c>
      <c r="G11">
        <f t="shared" si="2"/>
        <v>1</v>
      </c>
      <c r="H11">
        <f t="shared" si="3"/>
        <v>0.70710678118654757</v>
      </c>
    </row>
    <row r="12" spans="1:8">
      <c r="A12">
        <v>0.9</v>
      </c>
      <c r="B12">
        <f t="shared" si="4"/>
        <v>2.4596031111569499</v>
      </c>
      <c r="D12">
        <v>10</v>
      </c>
      <c r="E12">
        <f t="shared" si="0"/>
        <v>0.86602540378443849</v>
      </c>
      <c r="F12">
        <f t="shared" si="1"/>
        <v>0.86602540378443871</v>
      </c>
      <c r="G12">
        <f t="shared" si="2"/>
        <v>0.8660254037844386</v>
      </c>
      <c r="H12">
        <f t="shared" si="3"/>
        <v>0.49999999999999994</v>
      </c>
    </row>
    <row r="13" spans="1:8">
      <c r="A13">
        <v>1</v>
      </c>
      <c r="B13">
        <f t="shared" si="4"/>
        <v>2.7182818284590451</v>
      </c>
      <c r="D13">
        <v>11</v>
      </c>
      <c r="E13">
        <f t="shared" si="0"/>
        <v>0.8660254037844376</v>
      </c>
      <c r="F13">
        <f t="shared" si="1"/>
        <v>0.86602540378443915</v>
      </c>
      <c r="G13">
        <f t="shared" si="2"/>
        <v>0.50000000000000044</v>
      </c>
      <c r="H13">
        <f t="shared" si="3"/>
        <v>0.25881904510252102</v>
      </c>
    </row>
    <row r="14" spans="1:8">
      <c r="A14">
        <v>1.1000000000000001</v>
      </c>
      <c r="B14">
        <f t="shared" si="4"/>
        <v>3.0041660239464334</v>
      </c>
      <c r="D14">
        <v>12</v>
      </c>
      <c r="E14">
        <f t="shared" si="0"/>
        <v>9.8011876392689601E-16</v>
      </c>
      <c r="F14">
        <f t="shared" si="1"/>
        <v>4.90059381963448E-16</v>
      </c>
      <c r="G14">
        <f t="shared" si="2"/>
        <v>2.45029690981724E-16</v>
      </c>
      <c r="H14">
        <f t="shared" si="3"/>
        <v>1.22514845490862E-16</v>
      </c>
    </row>
    <row r="15" spans="1:8">
      <c r="A15">
        <v>1.2</v>
      </c>
      <c r="B15">
        <f t="shared" si="4"/>
        <v>3.3201169227365472</v>
      </c>
    </row>
    <row r="16" spans="1:8">
      <c r="A16">
        <v>1.3</v>
      </c>
      <c r="B16">
        <f t="shared" si="4"/>
        <v>3.6692966676192444</v>
      </c>
    </row>
    <row r="17" spans="1:2">
      <c r="A17">
        <v>1.4</v>
      </c>
      <c r="B17">
        <f t="shared" si="4"/>
        <v>4.0551999668446745</v>
      </c>
    </row>
    <row r="18" spans="1:2">
      <c r="A18">
        <v>1.5</v>
      </c>
      <c r="B18">
        <f t="shared" si="4"/>
        <v>4.4816890703380645</v>
      </c>
    </row>
    <row r="19" spans="1:2">
      <c r="A19">
        <v>1.6</v>
      </c>
      <c r="B19">
        <f t="shared" si="4"/>
        <v>4.9530324243951149</v>
      </c>
    </row>
    <row r="20" spans="1:2">
      <c r="A20">
        <v>1.7</v>
      </c>
      <c r="B20">
        <f t="shared" si="4"/>
        <v>5.4739473917271999</v>
      </c>
    </row>
    <row r="21" spans="1:2">
      <c r="A21">
        <v>1.8</v>
      </c>
      <c r="B21">
        <f t="shared" si="4"/>
        <v>6.0496474644129465</v>
      </c>
    </row>
    <row r="22" spans="1:2">
      <c r="A22">
        <v>1.9</v>
      </c>
      <c r="B22">
        <f t="shared" si="4"/>
        <v>6.6858944422792685</v>
      </c>
    </row>
    <row r="23" spans="1:2">
      <c r="A23">
        <v>2</v>
      </c>
      <c r="B23">
        <f t="shared" si="4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4"/>
        <v>9.025013499434122</v>
      </c>
    </row>
    <row r="26" spans="1:2">
      <c r="A26">
        <v>2.2999999999999998</v>
      </c>
      <c r="B26">
        <f t="shared" si="4"/>
        <v>9.9741824548147182</v>
      </c>
    </row>
    <row r="27" spans="1:2">
      <c r="A27">
        <v>2.4</v>
      </c>
      <c r="B27">
        <f t="shared" si="4"/>
        <v>11.023176380641601</v>
      </c>
    </row>
    <row r="28" spans="1:2">
      <c r="A28">
        <v>2.5</v>
      </c>
      <c r="B28">
        <f t="shared" si="4"/>
        <v>12.182493960703473</v>
      </c>
    </row>
    <row r="29" spans="1:2">
      <c r="A29">
        <v>2.6</v>
      </c>
      <c r="B29">
        <f t="shared" si="4"/>
        <v>13.463738035001692</v>
      </c>
    </row>
    <row r="30" spans="1:2">
      <c r="A30">
        <v>2.7</v>
      </c>
      <c r="B30">
        <f t="shared" si="4"/>
        <v>14.879731724872837</v>
      </c>
    </row>
    <row r="31" spans="1:2">
      <c r="A31">
        <v>2.8</v>
      </c>
      <c r="B31">
        <f t="shared" si="4"/>
        <v>16.444646771097048</v>
      </c>
    </row>
    <row r="32" spans="1:2">
      <c r="A32">
        <v>2.9</v>
      </c>
      <c r="B32">
        <f t="shared" si="4"/>
        <v>18.17414536944306</v>
      </c>
    </row>
    <row r="33" spans="1:2">
      <c r="A33">
        <v>3</v>
      </c>
      <c r="B33">
        <f t="shared" si="4"/>
        <v>20.085536923187668</v>
      </c>
    </row>
    <row r="34" spans="1:2">
      <c r="A34">
        <v>3.1</v>
      </c>
      <c r="B34">
        <f t="shared" si="4"/>
        <v>22.197951281441636</v>
      </c>
    </row>
    <row r="35" spans="1:2">
      <c r="A35">
        <v>3.2</v>
      </c>
      <c r="B35">
        <f t="shared" si="4"/>
        <v>24.532530197109352</v>
      </c>
    </row>
    <row r="36" spans="1:2">
      <c r="A36">
        <v>3.3</v>
      </c>
      <c r="B36">
        <f t="shared" si="4"/>
        <v>27.112638920657883</v>
      </c>
    </row>
    <row r="37" spans="1:2">
      <c r="A37">
        <v>3.4</v>
      </c>
      <c r="B37">
        <f t="shared" si="4"/>
        <v>29.964100047397011</v>
      </c>
    </row>
    <row r="38" spans="1:2">
      <c r="A38">
        <v>3.5</v>
      </c>
      <c r="B38">
        <f t="shared" si="4"/>
        <v>33.115451958692312</v>
      </c>
    </row>
    <row r="39" spans="1:2">
      <c r="A39">
        <v>3.6</v>
      </c>
      <c r="B39">
        <f t="shared" si="4"/>
        <v>36.598234443677988</v>
      </c>
    </row>
    <row r="40" spans="1:2">
      <c r="A40">
        <v>3.7</v>
      </c>
      <c r="B40">
        <f t="shared" si="4"/>
        <v>40.447304360067399</v>
      </c>
    </row>
    <row r="41" spans="1:2">
      <c r="A41">
        <v>3.8</v>
      </c>
      <c r="B41">
        <f t="shared" si="4"/>
        <v>44.701184493300815</v>
      </c>
    </row>
    <row r="42" spans="1:2">
      <c r="A42">
        <v>3.9</v>
      </c>
      <c r="B42">
        <f t="shared" si="4"/>
        <v>49.402449105530167</v>
      </c>
    </row>
    <row r="43" spans="1:2">
      <c r="A43">
        <v>4</v>
      </c>
      <c r="B43">
        <f t="shared" si="4"/>
        <v>54.598150033144236</v>
      </c>
    </row>
    <row r="44" spans="1:2">
      <c r="A44">
        <v>4.0999999999999996</v>
      </c>
      <c r="B44">
        <f t="shared" si="4"/>
        <v>60.34028759736195</v>
      </c>
    </row>
    <row r="45" spans="1:2">
      <c r="A45">
        <v>4.2</v>
      </c>
      <c r="B45">
        <f t="shared" si="4"/>
        <v>66.686331040925154</v>
      </c>
    </row>
    <row r="46" spans="1:2">
      <c r="A46">
        <v>4.3</v>
      </c>
      <c r="B46">
        <f t="shared" si="4"/>
        <v>73.699793699595787</v>
      </c>
    </row>
    <row r="47" spans="1:2">
      <c r="A47">
        <v>4.4000000000000004</v>
      </c>
      <c r="B47">
        <f t="shared" si="4"/>
        <v>81.450868664968141</v>
      </c>
    </row>
    <row r="48" spans="1:2">
      <c r="A48">
        <v>4.5</v>
      </c>
      <c r="B48">
        <f t="shared" si="4"/>
        <v>90.017131300521811</v>
      </c>
    </row>
    <row r="49" spans="1:2">
      <c r="A49">
        <v>4.5999999999999996</v>
      </c>
      <c r="B49">
        <f t="shared" si="4"/>
        <v>99.484315641933776</v>
      </c>
    </row>
    <row r="50" spans="1:2">
      <c r="A50">
        <v>4.7</v>
      </c>
      <c r="B50">
        <f t="shared" si="4"/>
        <v>109.94717245212352</v>
      </c>
    </row>
    <row r="51" spans="1:2">
      <c r="A51">
        <v>4.8</v>
      </c>
      <c r="B51">
        <f t="shared" si="4"/>
        <v>121.51041751873485</v>
      </c>
    </row>
    <row r="52" spans="1:2">
      <c r="A52">
        <v>4.9000000000000004</v>
      </c>
      <c r="B52">
        <f t="shared" si="4"/>
        <v>134.28977968493552</v>
      </c>
    </row>
    <row r="53" spans="1:2">
      <c r="A53">
        <v>5</v>
      </c>
      <c r="B53">
        <f t="shared" si="4"/>
        <v>148.4131591025766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6FAF-7032-4B8F-B7D9-3A6285263E5B}">
  <dimension ref="A1:I53"/>
  <sheetViews>
    <sheetView zoomScale="74" workbookViewId="0">
      <selection activeCell="F2" sqref="F2"/>
    </sheetView>
  </sheetViews>
  <sheetFormatPr defaultRowHeight="17.649999999999999"/>
  <sheetData>
    <row r="1" spans="1:9">
      <c r="E1" t="s">
        <v>3</v>
      </c>
      <c r="F1" t="s">
        <v>3</v>
      </c>
      <c r="G1" t="s">
        <v>3</v>
      </c>
    </row>
    <row r="2" spans="1:9">
      <c r="A2" t="s">
        <v>1</v>
      </c>
      <c r="B2" t="s">
        <v>0</v>
      </c>
      <c r="D2" t="s">
        <v>2</v>
      </c>
      <c r="E2" t="s">
        <v>7</v>
      </c>
      <c r="F2" t="s">
        <v>8</v>
      </c>
      <c r="G2" t="s">
        <v>9</v>
      </c>
      <c r="H2" t="s">
        <v>10</v>
      </c>
      <c r="I2" t="s">
        <v>4</v>
      </c>
    </row>
    <row r="3" spans="1:9">
      <c r="A3">
        <v>0</v>
      </c>
      <c r="B3">
        <f>EXP(A3)</f>
        <v>1</v>
      </c>
      <c r="D3">
        <v>1</v>
      </c>
      <c r="E3">
        <f>1+0.2*ABS(SIN(2*PI()*D3/12))</f>
        <v>1.1000000000000001</v>
      </c>
      <c r="F3">
        <f>1+0.2*ABS(SIN(2*PI()*D3/12+PI()*6/12))</f>
        <v>1.1732050807568877</v>
      </c>
      <c r="G3">
        <f>1+0.2*ABS(SIN(2*PI()*D3/12+PI()/3))</f>
        <v>1.2</v>
      </c>
      <c r="H3">
        <f>1+0.2*ABS(SIN(2*PI()*D3/12+PI()/6))</f>
        <v>1.1732050807568877</v>
      </c>
      <c r="I3">
        <f>1+0.2*ABS(SIN(2*PI()*D3/24))</f>
        <v>1.0517638090205041</v>
      </c>
    </row>
    <row r="4" spans="1:9">
      <c r="A4">
        <v>0.1</v>
      </c>
      <c r="B4">
        <f>EXP(-A4)</f>
        <v>0.90483741803595952</v>
      </c>
      <c r="D4">
        <v>2</v>
      </c>
      <c r="E4">
        <f t="shared" ref="E4:F14" si="0">1+0.2*ABS(SIN(2*PI()*D4/12))</f>
        <v>1.1732050807568877</v>
      </c>
      <c r="F4">
        <f t="shared" ref="F4:F14" si="1">1+0.2*ABS(SIN(2*PI()*D4/12+PI()*6/12))</f>
        <v>1.1000000000000001</v>
      </c>
      <c r="G4">
        <f t="shared" ref="G4:G14" si="2">1+0.2*ABS(SIN(2*PI()*D4/12+PI()/3))</f>
        <v>1.1732050807568877</v>
      </c>
      <c r="H4">
        <f t="shared" ref="H4:H14" si="3">1+0.2*ABS(SIN(2*PI()*D4/12+PI()/6))</f>
        <v>1.2</v>
      </c>
      <c r="I4">
        <f>1+0.2*ABS(SIN(2*PI()*D4/24))</f>
        <v>1.1000000000000001</v>
      </c>
    </row>
    <row r="5" spans="1:9">
      <c r="A5">
        <v>0.2</v>
      </c>
      <c r="B5">
        <f t="shared" ref="B5:B53" si="4">EXP(A5)</f>
        <v>1.2214027581601699</v>
      </c>
      <c r="D5">
        <v>3</v>
      </c>
      <c r="E5">
        <f t="shared" si="0"/>
        <v>1.2</v>
      </c>
      <c r="F5">
        <f t="shared" si="1"/>
        <v>1</v>
      </c>
      <c r="G5">
        <f t="shared" si="2"/>
        <v>1.1000000000000001</v>
      </c>
      <c r="H5">
        <f t="shared" si="3"/>
        <v>1.1732050807568877</v>
      </c>
      <c r="I5">
        <f>1+0.2*ABS(SIN(2*PI()*D5/24))</f>
        <v>1.1414213562373094</v>
      </c>
    </row>
    <row r="6" spans="1:9">
      <c r="A6">
        <v>0.3</v>
      </c>
      <c r="B6">
        <f t="shared" si="4"/>
        <v>1.3498588075760032</v>
      </c>
      <c r="D6">
        <v>4</v>
      </c>
      <c r="E6">
        <f t="shared" si="0"/>
        <v>1.1732050807568877</v>
      </c>
      <c r="F6">
        <f t="shared" si="1"/>
        <v>1.0999999999999999</v>
      </c>
      <c r="G6">
        <f t="shared" si="2"/>
        <v>1</v>
      </c>
      <c r="H6">
        <f t="shared" si="3"/>
        <v>1.1000000000000001</v>
      </c>
      <c r="I6">
        <f>1+0.2*ABS(SIN(2*PI()*D6/24))</f>
        <v>1.1732050807568877</v>
      </c>
    </row>
    <row r="7" spans="1:9">
      <c r="A7">
        <v>0.4</v>
      </c>
      <c r="B7">
        <f t="shared" si="4"/>
        <v>1.4918246976412703</v>
      </c>
      <c r="D7">
        <v>5</v>
      </c>
      <c r="E7">
        <f t="shared" si="0"/>
        <v>1.1000000000000001</v>
      </c>
      <c r="F7">
        <f t="shared" si="1"/>
        <v>1.1732050807568877</v>
      </c>
      <c r="G7">
        <f t="shared" si="2"/>
        <v>1.1000000000000001</v>
      </c>
      <c r="H7">
        <f t="shared" si="3"/>
        <v>1</v>
      </c>
      <c r="I7">
        <f>1+0.2*ABS(SIN(2*PI()*D7/24))</f>
        <v>1.1931851652578136</v>
      </c>
    </row>
    <row r="8" spans="1:9">
      <c r="A8">
        <v>0.5</v>
      </c>
      <c r="B8">
        <f t="shared" si="4"/>
        <v>1.6487212707001282</v>
      </c>
      <c r="D8">
        <v>6</v>
      </c>
      <c r="E8">
        <f t="shared" si="0"/>
        <v>1</v>
      </c>
      <c r="F8">
        <f t="shared" si="1"/>
        <v>1.2</v>
      </c>
      <c r="G8">
        <f t="shared" si="2"/>
        <v>1.1732050807568877</v>
      </c>
      <c r="H8">
        <f t="shared" si="3"/>
        <v>1.0999999999999999</v>
      </c>
      <c r="I8">
        <f>1+0.2*ABS(SIN(2*PI()*D8/24))</f>
        <v>1.2</v>
      </c>
    </row>
    <row r="9" spans="1:9">
      <c r="A9">
        <v>0.6</v>
      </c>
      <c r="B9">
        <f t="shared" si="4"/>
        <v>1.8221188003905089</v>
      </c>
      <c r="D9">
        <v>7</v>
      </c>
      <c r="E9">
        <f t="shared" si="0"/>
        <v>1.0999999999999999</v>
      </c>
      <c r="F9">
        <f t="shared" si="1"/>
        <v>1.1732050807568879</v>
      </c>
      <c r="G9">
        <f t="shared" si="2"/>
        <v>1.2</v>
      </c>
      <c r="H9">
        <f t="shared" si="3"/>
        <v>1.1732050807568877</v>
      </c>
      <c r="I9">
        <f>1+0.2*ABS(SIN(2*PI()*D9/24))</f>
        <v>1.1931851652578136</v>
      </c>
    </row>
    <row r="10" spans="1:9">
      <c r="A10">
        <v>0.7</v>
      </c>
      <c r="B10">
        <f t="shared" si="4"/>
        <v>2.0137527074704766</v>
      </c>
      <c r="D10">
        <v>8</v>
      </c>
      <c r="E10">
        <f t="shared" si="0"/>
        <v>1.1732050807568877</v>
      </c>
      <c r="F10">
        <f t="shared" si="1"/>
        <v>1.1000000000000001</v>
      </c>
      <c r="G10">
        <f t="shared" si="2"/>
        <v>1.1732050807568879</v>
      </c>
      <c r="H10">
        <f t="shared" si="3"/>
        <v>1.2</v>
      </c>
      <c r="I10">
        <f>1+0.2*ABS(SIN(2*PI()*D10/24))</f>
        <v>1.1732050807568877</v>
      </c>
    </row>
    <row r="11" spans="1:9">
      <c r="A11">
        <v>0.8</v>
      </c>
      <c r="B11">
        <f t="shared" si="4"/>
        <v>2.2255409284924679</v>
      </c>
      <c r="D11">
        <v>9</v>
      </c>
      <c r="E11">
        <f t="shared" si="0"/>
        <v>1.2</v>
      </c>
      <c r="F11">
        <f t="shared" si="1"/>
        <v>1</v>
      </c>
      <c r="G11">
        <f t="shared" si="2"/>
        <v>1.1000000000000001</v>
      </c>
      <c r="H11">
        <f t="shared" si="3"/>
        <v>1.1732050807568877</v>
      </c>
      <c r="I11">
        <f>1+0.2*ABS(SIN(2*PI()*D11/24))</f>
        <v>1.1414213562373094</v>
      </c>
    </row>
    <row r="12" spans="1:9">
      <c r="A12">
        <v>0.9</v>
      </c>
      <c r="B12">
        <f t="shared" si="4"/>
        <v>2.4596031111569499</v>
      </c>
      <c r="D12">
        <v>10</v>
      </c>
      <c r="E12">
        <f t="shared" si="0"/>
        <v>1.1732050807568877</v>
      </c>
      <c r="F12">
        <f t="shared" si="1"/>
        <v>1.1000000000000001</v>
      </c>
      <c r="G12">
        <f t="shared" si="2"/>
        <v>1</v>
      </c>
      <c r="H12">
        <f t="shared" si="3"/>
        <v>1.0999999999999999</v>
      </c>
      <c r="I12">
        <f>1+0.2*ABS(SIN(2*PI()*D12/24))</f>
        <v>1.1000000000000001</v>
      </c>
    </row>
    <row r="13" spans="1:9">
      <c r="A13">
        <v>1</v>
      </c>
      <c r="B13">
        <f t="shared" si="4"/>
        <v>2.7182818284590451</v>
      </c>
      <c r="D13">
        <v>11</v>
      </c>
      <c r="E13">
        <f t="shared" si="0"/>
        <v>1.1000000000000001</v>
      </c>
      <c r="F13">
        <f t="shared" si="1"/>
        <v>1.1732050807568877</v>
      </c>
      <c r="G13">
        <f t="shared" si="2"/>
        <v>1.0999999999999999</v>
      </c>
      <c r="H13">
        <f t="shared" si="3"/>
        <v>1</v>
      </c>
      <c r="I13">
        <f>1+0.2*ABS(SIN(2*PI()*D13/24))</f>
        <v>1.0517638090205041</v>
      </c>
    </row>
    <row r="14" spans="1:9">
      <c r="A14">
        <v>1.1000000000000001</v>
      </c>
      <c r="B14">
        <f t="shared" si="4"/>
        <v>3.0041660239464334</v>
      </c>
      <c r="D14">
        <v>12</v>
      </c>
      <c r="E14">
        <f t="shared" si="0"/>
        <v>1</v>
      </c>
      <c r="F14">
        <f t="shared" si="1"/>
        <v>1.2</v>
      </c>
      <c r="G14">
        <f t="shared" si="2"/>
        <v>1.1732050807568877</v>
      </c>
      <c r="H14">
        <f t="shared" si="3"/>
        <v>1.1000000000000001</v>
      </c>
      <c r="I14">
        <f>1+0.2*ABS(SIN(2*PI()*D14/24))</f>
        <v>1</v>
      </c>
    </row>
    <row r="15" spans="1:9">
      <c r="A15">
        <v>1.2</v>
      </c>
      <c r="B15">
        <f t="shared" si="4"/>
        <v>3.3201169227365472</v>
      </c>
    </row>
    <row r="16" spans="1:9">
      <c r="A16">
        <v>1.3</v>
      </c>
      <c r="B16">
        <f t="shared" si="4"/>
        <v>3.6692966676192444</v>
      </c>
    </row>
    <row r="17" spans="1:2">
      <c r="A17">
        <v>1.4</v>
      </c>
      <c r="B17">
        <f t="shared" si="4"/>
        <v>4.0551999668446745</v>
      </c>
    </row>
    <row r="18" spans="1:2">
      <c r="A18">
        <v>1.5</v>
      </c>
      <c r="B18">
        <f t="shared" si="4"/>
        <v>4.4816890703380645</v>
      </c>
    </row>
    <row r="19" spans="1:2">
      <c r="A19">
        <v>1.6</v>
      </c>
      <c r="B19">
        <f t="shared" si="4"/>
        <v>4.9530324243951149</v>
      </c>
    </row>
    <row r="20" spans="1:2">
      <c r="A20">
        <v>1.7</v>
      </c>
      <c r="B20">
        <f t="shared" si="4"/>
        <v>5.4739473917271999</v>
      </c>
    </row>
    <row r="21" spans="1:2">
      <c r="A21">
        <v>1.8</v>
      </c>
      <c r="B21">
        <f t="shared" si="4"/>
        <v>6.0496474644129465</v>
      </c>
    </row>
    <row r="22" spans="1:2">
      <c r="A22">
        <v>1.9</v>
      </c>
      <c r="B22">
        <f t="shared" si="4"/>
        <v>6.6858944422792685</v>
      </c>
    </row>
    <row r="23" spans="1:2">
      <c r="A23">
        <v>2</v>
      </c>
      <c r="B23">
        <f t="shared" si="4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4"/>
        <v>9.025013499434122</v>
      </c>
    </row>
    <row r="26" spans="1:2">
      <c r="A26">
        <v>2.2999999999999998</v>
      </c>
      <c r="B26">
        <f t="shared" si="4"/>
        <v>9.9741824548147182</v>
      </c>
    </row>
    <row r="27" spans="1:2">
      <c r="A27">
        <v>2.4</v>
      </c>
      <c r="B27">
        <f t="shared" si="4"/>
        <v>11.023176380641601</v>
      </c>
    </row>
    <row r="28" spans="1:2">
      <c r="A28">
        <v>2.5</v>
      </c>
      <c r="B28">
        <f t="shared" si="4"/>
        <v>12.182493960703473</v>
      </c>
    </row>
    <row r="29" spans="1:2">
      <c r="A29">
        <v>2.6</v>
      </c>
      <c r="B29">
        <f t="shared" si="4"/>
        <v>13.463738035001692</v>
      </c>
    </row>
    <row r="30" spans="1:2">
      <c r="A30">
        <v>2.7</v>
      </c>
      <c r="B30">
        <f t="shared" si="4"/>
        <v>14.879731724872837</v>
      </c>
    </row>
    <row r="31" spans="1:2">
      <c r="A31">
        <v>2.8</v>
      </c>
      <c r="B31">
        <f t="shared" si="4"/>
        <v>16.444646771097048</v>
      </c>
    </row>
    <row r="32" spans="1:2">
      <c r="A32">
        <v>2.9</v>
      </c>
      <c r="B32">
        <f t="shared" si="4"/>
        <v>18.17414536944306</v>
      </c>
    </row>
    <row r="33" spans="1:2">
      <c r="A33">
        <v>3</v>
      </c>
      <c r="B33">
        <f t="shared" si="4"/>
        <v>20.085536923187668</v>
      </c>
    </row>
    <row r="34" spans="1:2">
      <c r="A34">
        <v>3.1</v>
      </c>
      <c r="B34">
        <f t="shared" si="4"/>
        <v>22.197951281441636</v>
      </c>
    </row>
    <row r="35" spans="1:2">
      <c r="A35">
        <v>3.2</v>
      </c>
      <c r="B35">
        <f t="shared" si="4"/>
        <v>24.532530197109352</v>
      </c>
    </row>
    <row r="36" spans="1:2">
      <c r="A36">
        <v>3.3</v>
      </c>
      <c r="B36">
        <f t="shared" si="4"/>
        <v>27.112638920657883</v>
      </c>
    </row>
    <row r="37" spans="1:2">
      <c r="A37">
        <v>3.4</v>
      </c>
      <c r="B37">
        <f t="shared" si="4"/>
        <v>29.964100047397011</v>
      </c>
    </row>
    <row r="38" spans="1:2">
      <c r="A38">
        <v>3.5</v>
      </c>
      <c r="B38">
        <f t="shared" si="4"/>
        <v>33.115451958692312</v>
      </c>
    </row>
    <row r="39" spans="1:2">
      <c r="A39">
        <v>3.6</v>
      </c>
      <c r="B39">
        <f t="shared" si="4"/>
        <v>36.598234443677988</v>
      </c>
    </row>
    <row r="40" spans="1:2">
      <c r="A40">
        <v>3.7</v>
      </c>
      <c r="B40">
        <f t="shared" si="4"/>
        <v>40.447304360067399</v>
      </c>
    </row>
    <row r="41" spans="1:2">
      <c r="A41">
        <v>3.8</v>
      </c>
      <c r="B41">
        <f t="shared" si="4"/>
        <v>44.701184493300815</v>
      </c>
    </row>
    <row r="42" spans="1:2">
      <c r="A42">
        <v>3.9</v>
      </c>
      <c r="B42">
        <f t="shared" si="4"/>
        <v>49.402449105530167</v>
      </c>
    </row>
    <row r="43" spans="1:2">
      <c r="A43">
        <v>4</v>
      </c>
      <c r="B43">
        <f t="shared" si="4"/>
        <v>54.598150033144236</v>
      </c>
    </row>
    <row r="44" spans="1:2">
      <c r="A44">
        <v>4.0999999999999996</v>
      </c>
      <c r="B44">
        <f t="shared" si="4"/>
        <v>60.34028759736195</v>
      </c>
    </row>
    <row r="45" spans="1:2">
      <c r="A45">
        <v>4.2</v>
      </c>
      <c r="B45">
        <f t="shared" si="4"/>
        <v>66.686331040925154</v>
      </c>
    </row>
    <row r="46" spans="1:2">
      <c r="A46">
        <v>4.3</v>
      </c>
      <c r="B46">
        <f t="shared" si="4"/>
        <v>73.699793699595787</v>
      </c>
    </row>
    <row r="47" spans="1:2">
      <c r="A47">
        <v>4.4000000000000004</v>
      </c>
      <c r="B47">
        <f t="shared" si="4"/>
        <v>81.450868664968141</v>
      </c>
    </row>
    <row r="48" spans="1:2">
      <c r="A48">
        <v>4.5</v>
      </c>
      <c r="B48">
        <f t="shared" si="4"/>
        <v>90.017131300521811</v>
      </c>
    </row>
    <row r="49" spans="1:2">
      <c r="A49">
        <v>4.5999999999999996</v>
      </c>
      <c r="B49">
        <f t="shared" si="4"/>
        <v>99.484315641933776</v>
      </c>
    </row>
    <row r="50" spans="1:2">
      <c r="A50">
        <v>4.7</v>
      </c>
      <c r="B50">
        <f t="shared" si="4"/>
        <v>109.94717245212352</v>
      </c>
    </row>
    <row r="51" spans="1:2">
      <c r="A51">
        <v>4.8</v>
      </c>
      <c r="B51">
        <f t="shared" si="4"/>
        <v>121.51041751873485</v>
      </c>
    </row>
    <row r="52" spans="1:2">
      <c r="A52">
        <v>4.9000000000000004</v>
      </c>
      <c r="B52">
        <f t="shared" si="4"/>
        <v>134.28977968493552</v>
      </c>
    </row>
    <row r="53" spans="1:2">
      <c r="A53">
        <v>5</v>
      </c>
      <c r="B53">
        <f t="shared" si="4"/>
        <v>148.4131591025766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28B3-74D8-4349-9C23-134002BA10DA}">
  <dimension ref="A1:J53"/>
  <sheetViews>
    <sheetView zoomScale="74" workbookViewId="0">
      <selection activeCell="S14" sqref="S14"/>
    </sheetView>
  </sheetViews>
  <sheetFormatPr defaultRowHeight="17.649999999999999"/>
  <sheetData>
    <row r="1" spans="1:10">
      <c r="E1" t="s">
        <v>3</v>
      </c>
      <c r="F1" t="s">
        <v>3</v>
      </c>
      <c r="G1" t="s">
        <v>3</v>
      </c>
    </row>
    <row r="2" spans="1:10">
      <c r="A2" t="s">
        <v>1</v>
      </c>
      <c r="B2" t="s">
        <v>0</v>
      </c>
      <c r="D2" t="s">
        <v>2</v>
      </c>
      <c r="E2" t="s">
        <v>7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0</v>
      </c>
      <c r="B3">
        <f>EXP(A3)</f>
        <v>1</v>
      </c>
      <c r="D3">
        <v>1</v>
      </c>
      <c r="E3">
        <f>1+0.2*ABS(SIN(2*PI()*D3/24))</f>
        <v>1.0517638090205041</v>
      </c>
      <c r="F3">
        <f>1+0.2*ABS(SIN(2*PI()*D3/24-PI()/12))</f>
        <v>1</v>
      </c>
      <c r="G3">
        <f>1+0.2*ABS(SIN(2*PI()*D3/24-PI()/6))</f>
        <v>1.0517638090205041</v>
      </c>
      <c r="H3">
        <f>1+0.2*ABS(SIN(2*PI()*D3/24-PI()/2))</f>
        <v>1.1931851652578136</v>
      </c>
      <c r="I3">
        <f>1+0.2*ABS(SIN(2*PI()*D3/24+5*PI()/12))</f>
        <v>1.2</v>
      </c>
      <c r="J3">
        <f>1+0.2*ABS(SIN(2*PI()*D3/24-3*PI()/2))</f>
        <v>1.1931851652578136</v>
      </c>
    </row>
    <row r="4" spans="1:10">
      <c r="A4">
        <v>0.1</v>
      </c>
      <c r="B4">
        <f>EXP(-A4)</f>
        <v>0.90483741803595952</v>
      </c>
      <c r="D4">
        <v>2</v>
      </c>
      <c r="E4">
        <f t="shared" ref="E4:F14" si="0">1+0.2*ABS(SIN(2*PI()*D4/24))</f>
        <v>1.1000000000000001</v>
      </c>
      <c r="F4">
        <f t="shared" ref="F4:F14" si="1">1+0.2*ABS(SIN(2*PI()*D4/24-PI()/12))</f>
        <v>1.0517638090205041</v>
      </c>
      <c r="G4">
        <f t="shared" ref="G4:G14" si="2">1+0.2*ABS(SIN(2*PI()*D4/24-PI()/6))</f>
        <v>1</v>
      </c>
      <c r="H4">
        <f t="shared" ref="H4:J14" si="3">1+0.2*ABS(SIN(2*PI()*D4/24-PI()/2))</f>
        <v>1.1732050807568877</v>
      </c>
      <c r="I4">
        <f t="shared" ref="I4:I14" si="4">1+0.2*ABS(SIN(2*PI()*D4/24+5*PI()/12))</f>
        <v>1.1931851652578136</v>
      </c>
      <c r="J4">
        <f t="shared" ref="J4:J14" si="5">1+0.2*ABS(SIN(2*PI()*D4/24-3*PI()/2))</f>
        <v>1.1732050807568877</v>
      </c>
    </row>
    <row r="5" spans="1:10">
      <c r="A5">
        <v>0.2</v>
      </c>
      <c r="B5">
        <f t="shared" ref="B5:B53" si="6">EXP(A5)</f>
        <v>1.2214027581601699</v>
      </c>
      <c r="D5">
        <v>3</v>
      </c>
      <c r="E5">
        <f t="shared" si="0"/>
        <v>1.1414213562373094</v>
      </c>
      <c r="F5">
        <f t="shared" si="1"/>
        <v>1.1000000000000001</v>
      </c>
      <c r="G5">
        <f t="shared" si="2"/>
        <v>1.0517638090205041</v>
      </c>
      <c r="H5">
        <f t="shared" si="3"/>
        <v>1.1414213562373094</v>
      </c>
      <c r="I5">
        <f t="shared" si="4"/>
        <v>1.1732050807568877</v>
      </c>
      <c r="J5">
        <f t="shared" si="5"/>
        <v>1.1414213562373094</v>
      </c>
    </row>
    <row r="6" spans="1:10">
      <c r="A6">
        <v>0.3</v>
      </c>
      <c r="B6">
        <f t="shared" si="6"/>
        <v>1.3498588075760032</v>
      </c>
      <c r="D6">
        <v>4</v>
      </c>
      <c r="E6">
        <f t="shared" si="0"/>
        <v>1.1732050807568877</v>
      </c>
      <c r="F6">
        <f t="shared" si="1"/>
        <v>1.1414213562373094</v>
      </c>
      <c r="G6">
        <f t="shared" si="2"/>
        <v>1.1000000000000001</v>
      </c>
      <c r="H6">
        <f t="shared" si="3"/>
        <v>1.1000000000000001</v>
      </c>
      <c r="I6">
        <f t="shared" si="4"/>
        <v>1.1414213562373094</v>
      </c>
      <c r="J6">
        <f t="shared" si="5"/>
        <v>1.1000000000000001</v>
      </c>
    </row>
    <row r="7" spans="1:10">
      <c r="A7">
        <v>0.4</v>
      </c>
      <c r="B7">
        <f t="shared" si="6"/>
        <v>1.4918246976412703</v>
      </c>
      <c r="D7">
        <v>5</v>
      </c>
      <c r="E7">
        <f t="shared" si="0"/>
        <v>1.1931851652578136</v>
      </c>
      <c r="F7">
        <f t="shared" si="1"/>
        <v>1.1732050807568877</v>
      </c>
      <c r="G7">
        <f t="shared" si="2"/>
        <v>1.1414213562373094</v>
      </c>
      <c r="H7">
        <f t="shared" si="3"/>
        <v>1.0517638090205041</v>
      </c>
      <c r="I7">
        <f t="shared" si="4"/>
        <v>1.1000000000000001</v>
      </c>
      <c r="J7">
        <f t="shared" si="5"/>
        <v>1.0517638090205041</v>
      </c>
    </row>
    <row r="8" spans="1:10">
      <c r="A8">
        <v>0.5</v>
      </c>
      <c r="B8">
        <f t="shared" si="6"/>
        <v>1.6487212707001282</v>
      </c>
      <c r="D8">
        <v>6</v>
      </c>
      <c r="E8">
        <f t="shared" si="0"/>
        <v>1.2</v>
      </c>
      <c r="F8">
        <f t="shared" si="1"/>
        <v>1.1931851652578136</v>
      </c>
      <c r="G8">
        <f t="shared" si="2"/>
        <v>1.1732050807568877</v>
      </c>
      <c r="H8">
        <f t="shared" si="3"/>
        <v>1</v>
      </c>
      <c r="I8">
        <f t="shared" si="4"/>
        <v>1.0517638090205041</v>
      </c>
      <c r="J8">
        <f t="shared" si="5"/>
        <v>1</v>
      </c>
    </row>
    <row r="9" spans="1:10">
      <c r="A9">
        <v>0.6</v>
      </c>
      <c r="B9">
        <f t="shared" si="6"/>
        <v>1.8221188003905089</v>
      </c>
      <c r="D9">
        <v>7</v>
      </c>
      <c r="E9">
        <f t="shared" si="0"/>
        <v>1.1931851652578136</v>
      </c>
      <c r="F9">
        <f t="shared" si="1"/>
        <v>1.2</v>
      </c>
      <c r="G9">
        <f t="shared" si="2"/>
        <v>1.1931851652578136</v>
      </c>
      <c r="H9">
        <f t="shared" si="3"/>
        <v>1.0517638090205041</v>
      </c>
      <c r="I9">
        <f t="shared" si="4"/>
        <v>1</v>
      </c>
      <c r="J9">
        <f t="shared" si="5"/>
        <v>1.0517638090205041</v>
      </c>
    </row>
    <row r="10" spans="1:10">
      <c r="A10">
        <v>0.7</v>
      </c>
      <c r="B10">
        <f t="shared" si="6"/>
        <v>2.0137527074704766</v>
      </c>
      <c r="D10">
        <v>8</v>
      </c>
      <c r="E10">
        <f t="shared" si="0"/>
        <v>1.1732050807568877</v>
      </c>
      <c r="F10">
        <f t="shared" si="1"/>
        <v>1.1931851652578136</v>
      </c>
      <c r="G10">
        <f t="shared" si="2"/>
        <v>1.2</v>
      </c>
      <c r="H10">
        <f t="shared" si="3"/>
        <v>1.1000000000000001</v>
      </c>
      <c r="I10">
        <f t="shared" si="4"/>
        <v>1.0517638090205041</v>
      </c>
      <c r="J10">
        <f t="shared" si="5"/>
        <v>1.1000000000000001</v>
      </c>
    </row>
    <row r="11" spans="1:10">
      <c r="A11">
        <v>0.8</v>
      </c>
      <c r="B11">
        <f t="shared" si="6"/>
        <v>2.2255409284924679</v>
      </c>
      <c r="D11">
        <v>9</v>
      </c>
      <c r="E11">
        <f t="shared" si="0"/>
        <v>1.1414213562373094</v>
      </c>
      <c r="F11">
        <f t="shared" si="1"/>
        <v>1.1732050807568877</v>
      </c>
      <c r="G11">
        <f t="shared" si="2"/>
        <v>1.1931851652578136</v>
      </c>
      <c r="H11">
        <f t="shared" si="3"/>
        <v>1.1414213562373094</v>
      </c>
      <c r="I11">
        <f t="shared" si="4"/>
        <v>1.1000000000000001</v>
      </c>
      <c r="J11">
        <f t="shared" si="5"/>
        <v>1.1414213562373094</v>
      </c>
    </row>
    <row r="12" spans="1:10">
      <c r="A12">
        <v>0.9</v>
      </c>
      <c r="B12">
        <f t="shared" si="6"/>
        <v>2.4596031111569499</v>
      </c>
      <c r="D12">
        <v>10</v>
      </c>
      <c r="E12">
        <f t="shared" si="0"/>
        <v>1.1000000000000001</v>
      </c>
      <c r="F12">
        <f t="shared" si="1"/>
        <v>1.1414213562373094</v>
      </c>
      <c r="G12">
        <f t="shared" si="2"/>
        <v>1.1732050807568877</v>
      </c>
      <c r="H12">
        <f t="shared" si="3"/>
        <v>1.1732050807568877</v>
      </c>
      <c r="I12">
        <f t="shared" si="4"/>
        <v>1.1414213562373094</v>
      </c>
      <c r="J12">
        <f t="shared" si="5"/>
        <v>1.1732050807568877</v>
      </c>
    </row>
    <row r="13" spans="1:10">
      <c r="A13">
        <v>1</v>
      </c>
      <c r="B13">
        <f t="shared" si="6"/>
        <v>2.7182818284590451</v>
      </c>
      <c r="D13">
        <v>11</v>
      </c>
      <c r="E13">
        <f t="shared" si="0"/>
        <v>1.0517638090205041</v>
      </c>
      <c r="F13">
        <f t="shared" si="1"/>
        <v>1.1000000000000001</v>
      </c>
      <c r="G13">
        <f t="shared" si="2"/>
        <v>1.1414213562373094</v>
      </c>
      <c r="H13">
        <f t="shared" si="3"/>
        <v>1.1931851652578136</v>
      </c>
      <c r="I13">
        <f t="shared" si="4"/>
        <v>1.1732050807568877</v>
      </c>
      <c r="J13">
        <f t="shared" si="5"/>
        <v>1.1931851652578136</v>
      </c>
    </row>
    <row r="14" spans="1:10">
      <c r="A14">
        <v>1.1000000000000001</v>
      </c>
      <c r="B14">
        <f t="shared" si="6"/>
        <v>3.0041660239464334</v>
      </c>
      <c r="D14">
        <v>12</v>
      </c>
      <c r="E14">
        <f t="shared" si="0"/>
        <v>1</v>
      </c>
      <c r="F14">
        <f t="shared" si="1"/>
        <v>1.0517638090205041</v>
      </c>
      <c r="G14">
        <f t="shared" si="2"/>
        <v>1.1000000000000001</v>
      </c>
      <c r="H14">
        <f t="shared" si="3"/>
        <v>1.2</v>
      </c>
      <c r="I14">
        <f t="shared" si="4"/>
        <v>1.1931851652578136</v>
      </c>
      <c r="J14">
        <f t="shared" si="5"/>
        <v>1.2</v>
      </c>
    </row>
    <row r="15" spans="1:10">
      <c r="A15">
        <v>1.2</v>
      </c>
      <c r="B15">
        <f t="shared" si="6"/>
        <v>3.3201169227365472</v>
      </c>
    </row>
    <row r="16" spans="1:10">
      <c r="A16">
        <v>1.3</v>
      </c>
      <c r="B16">
        <f t="shared" si="6"/>
        <v>3.6692966676192444</v>
      </c>
    </row>
    <row r="17" spans="1:2">
      <c r="A17">
        <v>1.4</v>
      </c>
      <c r="B17">
        <f t="shared" si="6"/>
        <v>4.0551999668446745</v>
      </c>
    </row>
    <row r="18" spans="1:2">
      <c r="A18">
        <v>1.5</v>
      </c>
      <c r="B18">
        <f t="shared" si="6"/>
        <v>4.4816890703380645</v>
      </c>
    </row>
    <row r="19" spans="1:2">
      <c r="A19">
        <v>1.6</v>
      </c>
      <c r="B19">
        <f t="shared" si="6"/>
        <v>4.9530324243951149</v>
      </c>
    </row>
    <row r="20" spans="1:2">
      <c r="A20">
        <v>1.7</v>
      </c>
      <c r="B20">
        <f t="shared" si="6"/>
        <v>5.4739473917271999</v>
      </c>
    </row>
    <row r="21" spans="1:2">
      <c r="A21">
        <v>1.8</v>
      </c>
      <c r="B21">
        <f t="shared" si="6"/>
        <v>6.0496474644129465</v>
      </c>
    </row>
    <row r="22" spans="1:2">
      <c r="A22">
        <v>1.9</v>
      </c>
      <c r="B22">
        <f t="shared" si="6"/>
        <v>6.6858944422792685</v>
      </c>
    </row>
    <row r="23" spans="1:2">
      <c r="A23">
        <v>2</v>
      </c>
      <c r="B23">
        <f t="shared" si="6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6"/>
        <v>9.025013499434122</v>
      </c>
    </row>
    <row r="26" spans="1:2">
      <c r="A26">
        <v>2.2999999999999998</v>
      </c>
      <c r="B26">
        <f t="shared" si="6"/>
        <v>9.9741824548147182</v>
      </c>
    </row>
    <row r="27" spans="1:2">
      <c r="A27">
        <v>2.4</v>
      </c>
      <c r="B27">
        <f t="shared" si="6"/>
        <v>11.023176380641601</v>
      </c>
    </row>
    <row r="28" spans="1:2">
      <c r="A28">
        <v>2.5</v>
      </c>
      <c r="B28">
        <f t="shared" si="6"/>
        <v>12.182493960703473</v>
      </c>
    </row>
    <row r="29" spans="1:2">
      <c r="A29">
        <v>2.6</v>
      </c>
      <c r="B29">
        <f t="shared" si="6"/>
        <v>13.463738035001692</v>
      </c>
    </row>
    <row r="30" spans="1:2">
      <c r="A30">
        <v>2.7</v>
      </c>
      <c r="B30">
        <f t="shared" si="6"/>
        <v>14.879731724872837</v>
      </c>
    </row>
    <row r="31" spans="1:2">
      <c r="A31">
        <v>2.8</v>
      </c>
      <c r="B31">
        <f t="shared" si="6"/>
        <v>16.444646771097048</v>
      </c>
    </row>
    <row r="32" spans="1:2">
      <c r="A32">
        <v>2.9</v>
      </c>
      <c r="B32">
        <f t="shared" si="6"/>
        <v>18.17414536944306</v>
      </c>
    </row>
    <row r="33" spans="1:2">
      <c r="A33">
        <v>3</v>
      </c>
      <c r="B33">
        <f t="shared" si="6"/>
        <v>20.085536923187668</v>
      </c>
    </row>
    <row r="34" spans="1:2">
      <c r="A34">
        <v>3.1</v>
      </c>
      <c r="B34">
        <f t="shared" si="6"/>
        <v>22.197951281441636</v>
      </c>
    </row>
    <row r="35" spans="1:2">
      <c r="A35">
        <v>3.2</v>
      </c>
      <c r="B35">
        <f t="shared" si="6"/>
        <v>24.532530197109352</v>
      </c>
    </row>
    <row r="36" spans="1:2">
      <c r="A36">
        <v>3.3</v>
      </c>
      <c r="B36">
        <f t="shared" si="6"/>
        <v>27.112638920657883</v>
      </c>
    </row>
    <row r="37" spans="1:2">
      <c r="A37">
        <v>3.4</v>
      </c>
      <c r="B37">
        <f t="shared" si="6"/>
        <v>29.964100047397011</v>
      </c>
    </row>
    <row r="38" spans="1:2">
      <c r="A38">
        <v>3.5</v>
      </c>
      <c r="B38">
        <f t="shared" si="6"/>
        <v>33.115451958692312</v>
      </c>
    </row>
    <row r="39" spans="1:2">
      <c r="A39">
        <v>3.6</v>
      </c>
      <c r="B39">
        <f t="shared" si="6"/>
        <v>36.598234443677988</v>
      </c>
    </row>
    <row r="40" spans="1:2">
      <c r="A40">
        <v>3.7</v>
      </c>
      <c r="B40">
        <f t="shared" si="6"/>
        <v>40.447304360067399</v>
      </c>
    </row>
    <row r="41" spans="1:2">
      <c r="A41">
        <v>3.8</v>
      </c>
      <c r="B41">
        <f t="shared" si="6"/>
        <v>44.701184493300815</v>
      </c>
    </row>
    <row r="42" spans="1:2">
      <c r="A42">
        <v>3.9</v>
      </c>
      <c r="B42">
        <f t="shared" si="6"/>
        <v>49.402449105530167</v>
      </c>
    </row>
    <row r="43" spans="1:2">
      <c r="A43">
        <v>4</v>
      </c>
      <c r="B43">
        <f t="shared" si="6"/>
        <v>54.598150033144236</v>
      </c>
    </row>
    <row r="44" spans="1:2">
      <c r="A44">
        <v>4.0999999999999996</v>
      </c>
      <c r="B44">
        <f t="shared" si="6"/>
        <v>60.34028759736195</v>
      </c>
    </row>
    <row r="45" spans="1:2">
      <c r="A45">
        <v>4.2</v>
      </c>
      <c r="B45">
        <f t="shared" si="6"/>
        <v>66.686331040925154</v>
      </c>
    </row>
    <row r="46" spans="1:2">
      <c r="A46">
        <v>4.3</v>
      </c>
      <c r="B46">
        <f t="shared" si="6"/>
        <v>73.699793699595787</v>
      </c>
    </row>
    <row r="47" spans="1:2">
      <c r="A47">
        <v>4.4000000000000004</v>
      </c>
      <c r="B47">
        <f t="shared" si="6"/>
        <v>81.450868664968141</v>
      </c>
    </row>
    <row r="48" spans="1:2">
      <c r="A48">
        <v>4.5</v>
      </c>
      <c r="B48">
        <f t="shared" si="6"/>
        <v>90.017131300521811</v>
      </c>
    </row>
    <row r="49" spans="1:2">
      <c r="A49">
        <v>4.5999999999999996</v>
      </c>
      <c r="B49">
        <f t="shared" si="6"/>
        <v>99.484315641933776</v>
      </c>
    </row>
    <row r="50" spans="1:2">
      <c r="A50">
        <v>4.7</v>
      </c>
      <c r="B50">
        <f t="shared" si="6"/>
        <v>109.94717245212352</v>
      </c>
    </row>
    <row r="51" spans="1:2">
      <c r="A51">
        <v>4.8</v>
      </c>
      <c r="B51">
        <f t="shared" si="6"/>
        <v>121.51041751873485</v>
      </c>
    </row>
    <row r="52" spans="1:2">
      <c r="A52">
        <v>4.9000000000000004</v>
      </c>
      <c r="B52">
        <f t="shared" si="6"/>
        <v>134.28977968493552</v>
      </c>
    </row>
    <row r="53" spans="1:2">
      <c r="A53">
        <v>5</v>
      </c>
      <c r="B53">
        <f t="shared" si="6"/>
        <v>148.4131591025766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3E43-EEB4-473B-BA4D-E9D3CF05EB86}">
  <dimension ref="A1:J310"/>
  <sheetViews>
    <sheetView topLeftCell="A267" workbookViewId="0">
      <selection activeCell="A83" sqref="A83:B310"/>
    </sheetView>
  </sheetViews>
  <sheetFormatPr defaultRowHeight="17.649999999999999"/>
  <sheetData>
    <row r="1" spans="1:10">
      <c r="A1" t="s">
        <v>17</v>
      </c>
    </row>
    <row r="3" spans="1:10">
      <c r="A3" t="s">
        <v>16</v>
      </c>
      <c r="B3" t="s">
        <v>0</v>
      </c>
      <c r="D3" t="s">
        <v>16</v>
      </c>
      <c r="E3" t="s">
        <v>0</v>
      </c>
      <c r="H3" t="s">
        <v>19</v>
      </c>
      <c r="I3" t="s">
        <v>20</v>
      </c>
      <c r="J3" t="s">
        <v>21</v>
      </c>
    </row>
    <row r="4" spans="1:10">
      <c r="A4">
        <v>-0.4</v>
      </c>
      <c r="B4">
        <f>EXP(A4)</f>
        <v>0.67032004603563933</v>
      </c>
      <c r="D4" s="1">
        <v>-0.1</v>
      </c>
      <c r="E4" s="1">
        <f t="shared" ref="E4:E34" si="0">EXP(D4)</f>
        <v>0.90483741803595952</v>
      </c>
      <c r="F4" t="s">
        <v>16</v>
      </c>
      <c r="G4" t="s">
        <v>18</v>
      </c>
      <c r="H4">
        <v>5.0000000000000001E-3</v>
      </c>
      <c r="I4">
        <v>1.5</v>
      </c>
      <c r="J4">
        <f>(LOG(2,EXP(1))/H4)</f>
        <v>138.62943611198907</v>
      </c>
    </row>
    <row r="5" spans="1:10">
      <c r="A5">
        <v>-0.39</v>
      </c>
      <c r="B5">
        <f t="shared" ref="B5:B68" si="1">EXP(A5)</f>
        <v>0.67705687449816465</v>
      </c>
      <c r="D5" s="1">
        <v>-0.09</v>
      </c>
      <c r="E5" s="1">
        <f t="shared" si="0"/>
        <v>0.91393118527122819</v>
      </c>
      <c r="F5">
        <v>0</v>
      </c>
      <c r="G5">
        <v>1</v>
      </c>
      <c r="H5">
        <f>H4*G5</f>
        <v>5.0000000000000001E-3</v>
      </c>
      <c r="I5">
        <v>1.5</v>
      </c>
      <c r="J5">
        <f>(LOG(2,EXP(1))/H5)</f>
        <v>138.62943611198907</v>
      </c>
    </row>
    <row r="6" spans="1:10">
      <c r="A6">
        <v>-0.38</v>
      </c>
      <c r="B6">
        <f t="shared" si="1"/>
        <v>0.68386140921235583</v>
      </c>
      <c r="D6" s="1">
        <v>-0.08</v>
      </c>
      <c r="E6" s="1">
        <f t="shared" si="0"/>
        <v>0.92311634638663576</v>
      </c>
      <c r="F6">
        <v>0.4</v>
      </c>
      <c r="G6">
        <v>1.5</v>
      </c>
      <c r="H6">
        <f>H4*G6</f>
        <v>7.4999999999999997E-3</v>
      </c>
      <c r="I6">
        <v>1.5</v>
      </c>
      <c r="J6">
        <f>(LOG(2,EXP(1))/H6)</f>
        <v>92.419624074659382</v>
      </c>
    </row>
    <row r="7" spans="1:10">
      <c r="A7">
        <v>-0.37</v>
      </c>
      <c r="B7">
        <f t="shared" si="1"/>
        <v>0.69073433063735468</v>
      </c>
      <c r="D7" s="1">
        <v>-7.0000000000000007E-2</v>
      </c>
      <c r="E7" s="1">
        <f t="shared" si="0"/>
        <v>0.93239381990594827</v>
      </c>
    </row>
    <row r="8" spans="1:10">
      <c r="A8">
        <v>-0.36</v>
      </c>
      <c r="B8">
        <f t="shared" si="1"/>
        <v>0.69767632607103103</v>
      </c>
      <c r="D8" s="1">
        <v>-0.06</v>
      </c>
      <c r="E8" s="1">
        <f t="shared" si="0"/>
        <v>0.94176453358424872</v>
      </c>
      <c r="H8" t="s">
        <v>19</v>
      </c>
      <c r="I8" t="s">
        <v>20</v>
      </c>
      <c r="J8" t="s">
        <v>21</v>
      </c>
    </row>
    <row r="9" spans="1:10">
      <c r="A9">
        <v>-0.35</v>
      </c>
      <c r="B9">
        <f t="shared" si="1"/>
        <v>0.70468808971871344</v>
      </c>
      <c r="D9" s="1">
        <v>-0.05</v>
      </c>
      <c r="E9" s="1">
        <f t="shared" si="0"/>
        <v>0.95122942450071402</v>
      </c>
      <c r="F9" t="s">
        <v>16</v>
      </c>
      <c r="G9" t="s">
        <v>22</v>
      </c>
      <c r="H9">
        <v>1E-3</v>
      </c>
      <c r="I9">
        <v>1.5</v>
      </c>
      <c r="J9">
        <f>(1/(H9^(1/I9)))</f>
        <v>99.999999999999957</v>
      </c>
    </row>
    <row r="10" spans="1:10">
      <c r="A10">
        <v>-0.34</v>
      </c>
      <c r="B10">
        <f t="shared" si="1"/>
        <v>0.71177032276260965</v>
      </c>
      <c r="D10" s="1">
        <v>-0.04</v>
      </c>
      <c r="E10" s="1">
        <f t="shared" si="0"/>
        <v>0.96078943915232318</v>
      </c>
      <c r="F10">
        <v>0</v>
      </c>
      <c r="G10">
        <v>1</v>
      </c>
      <c r="H10">
        <f>H9*G10</f>
        <v>1E-3</v>
      </c>
      <c r="I10">
        <v>1.5</v>
      </c>
      <c r="J10">
        <f t="shared" ref="J10:J11" si="2">(1/(H10^(1/I10)))</f>
        <v>99.999999999999957</v>
      </c>
    </row>
    <row r="11" spans="1:10">
      <c r="A11">
        <v>-0.33</v>
      </c>
      <c r="B11">
        <f t="shared" si="1"/>
        <v>0.71892373343192617</v>
      </c>
      <c r="D11" s="1">
        <v>-0.03</v>
      </c>
      <c r="E11" s="1">
        <f t="shared" si="0"/>
        <v>0.97044553354850815</v>
      </c>
      <c r="F11">
        <v>0.4</v>
      </c>
      <c r="G11">
        <v>1.5</v>
      </c>
      <c r="H11">
        <f>H9*G11</f>
        <v>1.5E-3</v>
      </c>
      <c r="I11">
        <v>1.5</v>
      </c>
      <c r="J11">
        <f t="shared" si="2"/>
        <v>76.314282836888765</v>
      </c>
    </row>
    <row r="12" spans="1:10">
      <c r="A12">
        <v>-0.32</v>
      </c>
      <c r="B12">
        <f t="shared" si="1"/>
        <v>0.72614903707369094</v>
      </c>
      <c r="D12" s="1">
        <v>-0.02</v>
      </c>
      <c r="E12" s="1">
        <f t="shared" si="0"/>
        <v>0.98019867330675525</v>
      </c>
    </row>
    <row r="13" spans="1:10">
      <c r="A13">
        <v>-0.31</v>
      </c>
      <c r="B13">
        <f t="shared" si="1"/>
        <v>0.73344695622428924</v>
      </c>
      <c r="D13" s="1">
        <v>-0.01</v>
      </c>
      <c r="E13" s="1">
        <f t="shared" si="0"/>
        <v>0.99004983374916811</v>
      </c>
    </row>
    <row r="14" spans="1:10">
      <c r="A14">
        <v>-0.3</v>
      </c>
      <c r="B14">
        <f t="shared" si="1"/>
        <v>0.74081822068171788</v>
      </c>
      <c r="D14" s="1">
        <v>0</v>
      </c>
      <c r="E14" s="1">
        <f t="shared" si="0"/>
        <v>1</v>
      </c>
    </row>
    <row r="15" spans="1:10">
      <c r="A15">
        <v>-0.28999999999999998</v>
      </c>
      <c r="B15">
        <f t="shared" si="1"/>
        <v>0.74826356757856527</v>
      </c>
      <c r="D15" s="1">
        <v>9.9999999999999499E-3</v>
      </c>
      <c r="E15" s="1">
        <f t="shared" si="0"/>
        <v>1.0100501670841679</v>
      </c>
    </row>
    <row r="16" spans="1:10">
      <c r="A16">
        <v>-0.28000000000000003</v>
      </c>
      <c r="B16">
        <f t="shared" si="1"/>
        <v>0.75578374145572547</v>
      </c>
      <c r="D16" s="1">
        <v>0.02</v>
      </c>
      <c r="E16" s="1">
        <f t="shared" si="0"/>
        <v>1.0202013400267558</v>
      </c>
    </row>
    <row r="17" spans="1:5">
      <c r="A17">
        <v>-0.27</v>
      </c>
      <c r="B17">
        <f t="shared" si="1"/>
        <v>0.76337949433685315</v>
      </c>
      <c r="D17" s="1">
        <v>0.03</v>
      </c>
      <c r="E17" s="1">
        <f t="shared" si="0"/>
        <v>1.0304545339535169</v>
      </c>
    </row>
    <row r="18" spans="1:5">
      <c r="A18">
        <v>-0.26</v>
      </c>
      <c r="B18">
        <f t="shared" si="1"/>
        <v>0.77105158580356625</v>
      </c>
      <c r="D18" s="1">
        <v>0.04</v>
      </c>
      <c r="E18" s="1">
        <f t="shared" si="0"/>
        <v>1.0408107741923882</v>
      </c>
    </row>
    <row r="19" spans="1:5">
      <c r="A19">
        <v>-0.25</v>
      </c>
      <c r="B19">
        <f t="shared" si="1"/>
        <v>0.77880078307140488</v>
      </c>
      <c r="D19" s="1">
        <v>0.05</v>
      </c>
      <c r="E19" s="1">
        <f t="shared" si="0"/>
        <v>1.0512710963760241</v>
      </c>
    </row>
    <row r="20" spans="1:5">
      <c r="A20">
        <v>-0.24</v>
      </c>
      <c r="B20">
        <f t="shared" si="1"/>
        <v>0.78662786106655347</v>
      </c>
      <c r="D20" s="1">
        <v>0.06</v>
      </c>
      <c r="E20" s="1">
        <f t="shared" si="0"/>
        <v>1.0618365465453596</v>
      </c>
    </row>
    <row r="21" spans="1:5">
      <c r="A21">
        <v>-0.23</v>
      </c>
      <c r="B21">
        <f t="shared" si="1"/>
        <v>0.79453360250333405</v>
      </c>
      <c r="D21" s="1">
        <v>7.0000000000000007E-2</v>
      </c>
      <c r="E21" s="1">
        <f t="shared" si="0"/>
        <v>1.0725081812542165</v>
      </c>
    </row>
    <row r="22" spans="1:5">
      <c r="A22">
        <v>-0.22</v>
      </c>
      <c r="B22">
        <f t="shared" si="1"/>
        <v>0.80251879796247849</v>
      </c>
      <c r="D22" s="1">
        <v>0.08</v>
      </c>
      <c r="E22" s="1">
        <f t="shared" si="0"/>
        <v>1.0832870676749586</v>
      </c>
    </row>
    <row r="23" spans="1:5">
      <c r="A23">
        <v>-0.21</v>
      </c>
      <c r="B23">
        <f t="shared" si="1"/>
        <v>0.81058424597018708</v>
      </c>
      <c r="D23" s="1">
        <v>0.09</v>
      </c>
      <c r="E23" s="1">
        <f t="shared" si="0"/>
        <v>1.0941742837052104</v>
      </c>
    </row>
    <row r="24" spans="1:5">
      <c r="A24">
        <v>-0.2</v>
      </c>
      <c r="B24">
        <f t="shared" si="1"/>
        <v>0.81873075307798182</v>
      </c>
      <c r="D24" s="1">
        <v>0.1</v>
      </c>
      <c r="E24" s="1">
        <f t="shared" si="0"/>
        <v>1.1051709180756477</v>
      </c>
    </row>
    <row r="25" spans="1:5">
      <c r="A25">
        <v>-0.19</v>
      </c>
      <c r="B25">
        <f t="shared" si="1"/>
        <v>0.82695913394336229</v>
      </c>
      <c r="D25" s="1">
        <v>0.11</v>
      </c>
      <c r="E25" s="1">
        <f t="shared" si="0"/>
        <v>1.1162780704588713</v>
      </c>
    </row>
    <row r="26" spans="1:5">
      <c r="A26">
        <v>-0.18</v>
      </c>
      <c r="B26">
        <f t="shared" si="1"/>
        <v>0.835270211411272</v>
      </c>
      <c r="D26" s="1">
        <v>0.12</v>
      </c>
      <c r="E26" s="1">
        <f t="shared" si="0"/>
        <v>1.1274968515793757</v>
      </c>
    </row>
    <row r="27" spans="1:5">
      <c r="A27">
        <v>-0.17</v>
      </c>
      <c r="B27">
        <f t="shared" si="1"/>
        <v>0.8436648165963837</v>
      </c>
      <c r="D27" s="1">
        <v>0.13</v>
      </c>
      <c r="E27" s="1">
        <f t="shared" si="0"/>
        <v>1.1388283833246218</v>
      </c>
    </row>
    <row r="28" spans="1:5">
      <c r="A28">
        <v>-0.16</v>
      </c>
      <c r="B28">
        <f t="shared" si="1"/>
        <v>0.85214378896621135</v>
      </c>
      <c r="D28" s="1">
        <v>0.14000000000000001</v>
      </c>
      <c r="E28" s="1">
        <f t="shared" si="0"/>
        <v>1.1502737988572274</v>
      </c>
    </row>
    <row r="29" spans="1:5">
      <c r="A29">
        <v>-0.15</v>
      </c>
      <c r="B29">
        <f t="shared" si="1"/>
        <v>0.86070797642505781</v>
      </c>
      <c r="D29" s="1">
        <v>0.15</v>
      </c>
      <c r="E29" s="1">
        <f t="shared" si="0"/>
        <v>1.1618342427282831</v>
      </c>
    </row>
    <row r="30" spans="1:5">
      <c r="A30">
        <v>-0.14000000000000001</v>
      </c>
      <c r="B30">
        <f t="shared" si="1"/>
        <v>0.86935823539880586</v>
      </c>
      <c r="D30" s="1">
        <v>0.16</v>
      </c>
      <c r="E30" s="1">
        <f t="shared" si="0"/>
        <v>1.1735108709918103</v>
      </c>
    </row>
    <row r="31" spans="1:5">
      <c r="A31">
        <v>-0.13</v>
      </c>
      <c r="B31">
        <f t="shared" si="1"/>
        <v>0.8780954309205613</v>
      </c>
      <c r="D31" s="1">
        <v>0.17000000000000101</v>
      </c>
      <c r="E31" s="1">
        <f t="shared" si="0"/>
        <v>1.1853048513203668</v>
      </c>
    </row>
    <row r="32" spans="1:5">
      <c r="A32">
        <v>-0.12</v>
      </c>
      <c r="B32">
        <f t="shared" si="1"/>
        <v>0.88692043671715748</v>
      </c>
      <c r="D32" s="1">
        <v>0.18000000000000099</v>
      </c>
      <c r="E32" s="1">
        <f t="shared" si="0"/>
        <v>1.1972173631218113</v>
      </c>
    </row>
    <row r="33" spans="1:5">
      <c r="A33">
        <v>-0.11</v>
      </c>
      <c r="B33">
        <f t="shared" si="1"/>
        <v>0.89583413529652822</v>
      </c>
      <c r="D33" s="1">
        <v>0.190000000000001</v>
      </c>
      <c r="E33" s="1">
        <f t="shared" si="0"/>
        <v>1.2092495976572526</v>
      </c>
    </row>
    <row r="34" spans="1:5">
      <c r="A34" s="1">
        <v>-0.1</v>
      </c>
      <c r="B34" s="1">
        <f t="shared" si="1"/>
        <v>0.90483741803595952</v>
      </c>
      <c r="D34" s="1">
        <v>0.20000000000000101</v>
      </c>
      <c r="E34" s="1">
        <f t="shared" si="0"/>
        <v>1.221402758160171</v>
      </c>
    </row>
    <row r="35" spans="1:5">
      <c r="A35" s="1">
        <v>-0.09</v>
      </c>
      <c r="B35" s="1">
        <f t="shared" si="1"/>
        <v>0.91393118527122819</v>
      </c>
    </row>
    <row r="36" spans="1:5">
      <c r="A36" s="1">
        <v>-0.08</v>
      </c>
      <c r="B36" s="1">
        <f t="shared" si="1"/>
        <v>0.92311634638663576</v>
      </c>
    </row>
    <row r="37" spans="1:5">
      <c r="A37" s="1">
        <v>-7.0000000000000007E-2</v>
      </c>
      <c r="B37" s="1">
        <f t="shared" si="1"/>
        <v>0.93239381990594827</v>
      </c>
    </row>
    <row r="38" spans="1:5">
      <c r="A38" s="1">
        <v>-0.06</v>
      </c>
      <c r="B38" s="1">
        <f t="shared" si="1"/>
        <v>0.94176453358424872</v>
      </c>
    </row>
    <row r="39" spans="1:5">
      <c r="A39" s="1">
        <v>-0.05</v>
      </c>
      <c r="B39" s="1">
        <f t="shared" si="1"/>
        <v>0.95122942450071402</v>
      </c>
    </row>
    <row r="40" spans="1:5">
      <c r="A40" s="1">
        <v>-0.04</v>
      </c>
      <c r="B40" s="1">
        <f t="shared" si="1"/>
        <v>0.96078943915232318</v>
      </c>
    </row>
    <row r="41" spans="1:5">
      <c r="A41" s="1">
        <v>-0.03</v>
      </c>
      <c r="B41" s="1">
        <f t="shared" si="1"/>
        <v>0.97044553354850815</v>
      </c>
    </row>
    <row r="42" spans="1:5">
      <c r="A42" s="1">
        <v>-0.02</v>
      </c>
      <c r="B42" s="1">
        <f t="shared" si="1"/>
        <v>0.98019867330675525</v>
      </c>
    </row>
    <row r="43" spans="1:5">
      <c r="A43" s="1">
        <v>-0.01</v>
      </c>
      <c r="B43" s="1">
        <f t="shared" si="1"/>
        <v>0.99004983374916811</v>
      </c>
    </row>
    <row r="44" spans="1:5">
      <c r="A44" s="1">
        <v>0</v>
      </c>
      <c r="B44" s="1">
        <f t="shared" si="1"/>
        <v>1</v>
      </c>
    </row>
    <row r="45" spans="1:5">
      <c r="A45" s="1">
        <v>9.9999999999999499E-3</v>
      </c>
      <c r="B45" s="1">
        <f t="shared" si="1"/>
        <v>1.0100501670841679</v>
      </c>
    </row>
    <row r="46" spans="1:5">
      <c r="A46" s="1">
        <v>0.02</v>
      </c>
      <c r="B46" s="1">
        <f t="shared" si="1"/>
        <v>1.0202013400267558</v>
      </c>
    </row>
    <row r="47" spans="1:5">
      <c r="A47" s="1">
        <v>0.03</v>
      </c>
      <c r="B47" s="1">
        <f t="shared" si="1"/>
        <v>1.0304545339535169</v>
      </c>
    </row>
    <row r="48" spans="1:5">
      <c r="A48" s="1">
        <v>0.04</v>
      </c>
      <c r="B48" s="1">
        <f t="shared" si="1"/>
        <v>1.0408107741923882</v>
      </c>
    </row>
    <row r="49" spans="1:2">
      <c r="A49" s="1">
        <v>0.05</v>
      </c>
      <c r="B49" s="1">
        <f t="shared" si="1"/>
        <v>1.0512710963760241</v>
      </c>
    </row>
    <row r="50" spans="1:2">
      <c r="A50" s="1">
        <v>0.06</v>
      </c>
      <c r="B50" s="1">
        <f t="shared" si="1"/>
        <v>1.0618365465453596</v>
      </c>
    </row>
    <row r="51" spans="1:2">
      <c r="A51" s="1">
        <v>7.0000000000000007E-2</v>
      </c>
      <c r="B51" s="1">
        <f t="shared" si="1"/>
        <v>1.0725081812542165</v>
      </c>
    </row>
    <row r="52" spans="1:2">
      <c r="A52" s="1">
        <v>0.08</v>
      </c>
      <c r="B52" s="1">
        <f t="shared" si="1"/>
        <v>1.0832870676749586</v>
      </c>
    </row>
    <row r="53" spans="1:2">
      <c r="A53" s="1">
        <v>0.09</v>
      </c>
      <c r="B53" s="1">
        <f t="shared" si="1"/>
        <v>1.0941742837052104</v>
      </c>
    </row>
    <row r="54" spans="1:2">
      <c r="A54" s="1">
        <v>0.1</v>
      </c>
      <c r="B54" s="1">
        <f t="shared" si="1"/>
        <v>1.1051709180756477</v>
      </c>
    </row>
    <row r="55" spans="1:2">
      <c r="A55" s="1">
        <v>0.11</v>
      </c>
      <c r="B55" s="1">
        <f t="shared" si="1"/>
        <v>1.1162780704588713</v>
      </c>
    </row>
    <row r="56" spans="1:2">
      <c r="A56" s="1">
        <v>0.12</v>
      </c>
      <c r="B56" s="1">
        <f t="shared" si="1"/>
        <v>1.1274968515793757</v>
      </c>
    </row>
    <row r="57" spans="1:2">
      <c r="A57" s="1">
        <v>0.13</v>
      </c>
      <c r="B57" s="1">
        <f t="shared" si="1"/>
        <v>1.1388283833246218</v>
      </c>
    </row>
    <row r="58" spans="1:2">
      <c r="A58" s="1">
        <v>0.14000000000000001</v>
      </c>
      <c r="B58" s="1">
        <f t="shared" si="1"/>
        <v>1.1502737988572274</v>
      </c>
    </row>
    <row r="59" spans="1:2">
      <c r="A59" s="1">
        <v>0.15</v>
      </c>
      <c r="B59" s="1">
        <f t="shared" si="1"/>
        <v>1.1618342427282831</v>
      </c>
    </row>
    <row r="60" spans="1:2">
      <c r="A60" s="1">
        <v>0.16</v>
      </c>
      <c r="B60" s="1">
        <f t="shared" si="1"/>
        <v>1.1735108709918103</v>
      </c>
    </row>
    <row r="61" spans="1:2">
      <c r="A61" s="1">
        <v>0.17000000000000101</v>
      </c>
      <c r="B61" s="1">
        <f t="shared" si="1"/>
        <v>1.1853048513203668</v>
      </c>
    </row>
    <row r="62" spans="1:2">
      <c r="A62" s="1">
        <v>0.18000000000000099</v>
      </c>
      <c r="B62" s="1">
        <f t="shared" si="1"/>
        <v>1.1972173631218113</v>
      </c>
    </row>
    <row r="63" spans="1:2">
      <c r="A63" s="1">
        <v>0.190000000000001</v>
      </c>
      <c r="B63" s="1">
        <f t="shared" si="1"/>
        <v>1.2092495976572526</v>
      </c>
    </row>
    <row r="64" spans="1:2">
      <c r="A64" s="1">
        <v>0.20000000000000101</v>
      </c>
      <c r="B64" s="1">
        <f t="shared" si="1"/>
        <v>1.221402758160171</v>
      </c>
    </row>
    <row r="65" spans="1:2">
      <c r="A65">
        <v>0.21000000000000099</v>
      </c>
      <c r="B65">
        <f t="shared" si="1"/>
        <v>1.2336780599567445</v>
      </c>
    </row>
    <row r="66" spans="1:2">
      <c r="A66">
        <v>0.220000000000001</v>
      </c>
      <c r="B66">
        <f t="shared" si="1"/>
        <v>1.2460767305873821</v>
      </c>
    </row>
    <row r="67" spans="1:2">
      <c r="A67">
        <v>0.23000000000000101</v>
      </c>
      <c r="B67">
        <f t="shared" si="1"/>
        <v>1.2586000099294792</v>
      </c>
    </row>
    <row r="68" spans="1:2">
      <c r="A68">
        <v>0.24000000000000099</v>
      </c>
      <c r="B68">
        <f t="shared" si="1"/>
        <v>1.2712491503214058</v>
      </c>
    </row>
    <row r="69" spans="1:2">
      <c r="A69">
        <v>0.250000000000001</v>
      </c>
      <c r="B69">
        <f t="shared" ref="B69:B132" si="3">EXP(A69)</f>
        <v>1.2840254166877427</v>
      </c>
    </row>
    <row r="70" spans="1:2">
      <c r="A70">
        <v>0.26000000000000101</v>
      </c>
      <c r="B70">
        <f t="shared" si="3"/>
        <v>1.2969300866657731</v>
      </c>
    </row>
    <row r="71" spans="1:2">
      <c r="A71">
        <v>0.27000000000000102</v>
      </c>
      <c r="B71">
        <f t="shared" si="3"/>
        <v>1.3099644507332486</v>
      </c>
    </row>
    <row r="72" spans="1:2">
      <c r="A72">
        <v>0.28000000000000103</v>
      </c>
      <c r="B72">
        <f t="shared" si="3"/>
        <v>1.3231298123374382</v>
      </c>
    </row>
    <row r="73" spans="1:2">
      <c r="A73">
        <v>0.29000000000000098</v>
      </c>
      <c r="B73">
        <f t="shared" si="3"/>
        <v>1.3364274880254734</v>
      </c>
    </row>
    <row r="74" spans="1:2">
      <c r="A74">
        <v>0.30000000000000099</v>
      </c>
      <c r="B74">
        <f t="shared" si="3"/>
        <v>1.3498588075760045</v>
      </c>
    </row>
    <row r="75" spans="1:2">
      <c r="A75">
        <v>0.310000000000001</v>
      </c>
      <c r="B75">
        <f t="shared" si="3"/>
        <v>1.3634251141321792</v>
      </c>
    </row>
    <row r="76" spans="1:2">
      <c r="A76">
        <v>0.32000000000000101</v>
      </c>
      <c r="B76">
        <f t="shared" si="3"/>
        <v>1.3771277643359585</v>
      </c>
    </row>
    <row r="77" spans="1:2">
      <c r="A77">
        <v>0.33000000000000101</v>
      </c>
      <c r="B77">
        <f t="shared" si="3"/>
        <v>1.3909681284637816</v>
      </c>
    </row>
    <row r="78" spans="1:2">
      <c r="A78">
        <v>0.34000000000000102</v>
      </c>
      <c r="B78">
        <f t="shared" si="3"/>
        <v>1.4049475905635953</v>
      </c>
    </row>
    <row r="79" spans="1:2">
      <c r="A79">
        <v>0.35000000000000098</v>
      </c>
      <c r="B79">
        <f t="shared" si="3"/>
        <v>1.4190675485932587</v>
      </c>
    </row>
    <row r="80" spans="1:2">
      <c r="A80">
        <v>0.36000000000000099</v>
      </c>
      <c r="B80">
        <f t="shared" si="3"/>
        <v>1.4333294145603417</v>
      </c>
    </row>
    <row r="81" spans="1:2">
      <c r="A81">
        <v>0.37000000000000099</v>
      </c>
      <c r="B81">
        <f t="shared" si="3"/>
        <v>1.4477346146633259</v>
      </c>
    </row>
    <row r="82" spans="1:2">
      <c r="A82">
        <v>0.380000000000001</v>
      </c>
      <c r="B82">
        <f t="shared" si="3"/>
        <v>1.462284589434226</v>
      </c>
    </row>
    <row r="83" spans="1:2">
      <c r="A83">
        <v>0.39000000000000101</v>
      </c>
      <c r="B83">
        <f t="shared" si="3"/>
        <v>1.476980793882644</v>
      </c>
    </row>
    <row r="84" spans="1:2">
      <c r="A84">
        <v>0.40000000000000102</v>
      </c>
      <c r="B84">
        <f t="shared" si="3"/>
        <v>1.4918246976412719</v>
      </c>
    </row>
    <row r="85" spans="1:2">
      <c r="A85">
        <v>0.41000000000000097</v>
      </c>
      <c r="B85">
        <f t="shared" si="3"/>
        <v>1.506817785112855</v>
      </c>
    </row>
    <row r="86" spans="1:2">
      <c r="A86">
        <v>0.42000000000000098</v>
      </c>
      <c r="B86">
        <f t="shared" si="3"/>
        <v>1.5219615556186352</v>
      </c>
    </row>
    <row r="87" spans="1:2">
      <c r="A87">
        <v>0.43000000000000099</v>
      </c>
      <c r="B87">
        <f t="shared" si="3"/>
        <v>1.5372575235482828</v>
      </c>
    </row>
    <row r="88" spans="1:2">
      <c r="A88">
        <v>0.440000000000001</v>
      </c>
      <c r="B88">
        <f t="shared" si="3"/>
        <v>1.5527072185113375</v>
      </c>
    </row>
    <row r="89" spans="1:2">
      <c r="A89">
        <v>0.45000000000000101</v>
      </c>
      <c r="B89">
        <f t="shared" si="3"/>
        <v>1.5683121854901705</v>
      </c>
    </row>
    <row r="90" spans="1:2">
      <c r="A90">
        <v>0.46000000000000102</v>
      </c>
      <c r="B90">
        <f t="shared" si="3"/>
        <v>1.5840739849944834</v>
      </c>
    </row>
    <row r="91" spans="1:2">
      <c r="A91">
        <v>0.47000000000000097</v>
      </c>
      <c r="B91">
        <f t="shared" si="3"/>
        <v>1.5999941932173618</v>
      </c>
    </row>
    <row r="92" spans="1:2">
      <c r="A92">
        <v>0.48000000000000098</v>
      </c>
      <c r="B92">
        <f t="shared" si="3"/>
        <v>1.616074402192895</v>
      </c>
    </row>
    <row r="93" spans="1:2">
      <c r="A93">
        <v>0.49000000000000099</v>
      </c>
      <c r="B93">
        <f t="shared" si="3"/>
        <v>1.6323162199553807</v>
      </c>
    </row>
    <row r="94" spans="1:2">
      <c r="A94">
        <v>0.500000000000001</v>
      </c>
      <c r="B94">
        <f t="shared" si="3"/>
        <v>1.6487212707001297</v>
      </c>
    </row>
    <row r="95" spans="1:2">
      <c r="A95">
        <v>0.51000000000000101</v>
      </c>
      <c r="B95">
        <f t="shared" si="3"/>
        <v>1.665291194945888</v>
      </c>
    </row>
    <row r="96" spans="1:2">
      <c r="A96">
        <v>0.52000000000000102</v>
      </c>
      <c r="B96">
        <f t="shared" si="3"/>
        <v>1.682027649698888</v>
      </c>
    </row>
    <row r="97" spans="1:2">
      <c r="A97">
        <v>0.53000000000000103</v>
      </c>
      <c r="B97">
        <f t="shared" si="3"/>
        <v>1.6989323086185524</v>
      </c>
    </row>
    <row r="98" spans="1:2">
      <c r="A98">
        <v>0.54000000000000103</v>
      </c>
      <c r="B98">
        <f t="shared" si="3"/>
        <v>1.7160068621848603</v>
      </c>
    </row>
    <row r="99" spans="1:2">
      <c r="A99">
        <v>0.55000000000000104</v>
      </c>
      <c r="B99">
        <f t="shared" si="3"/>
        <v>1.7332530178673971</v>
      </c>
    </row>
    <row r="100" spans="1:2">
      <c r="A100">
        <v>0.56000000000000105</v>
      </c>
      <c r="B100">
        <f t="shared" si="3"/>
        <v>1.750672500296103</v>
      </c>
    </row>
    <row r="101" spans="1:2">
      <c r="A101">
        <v>0.57000000000000095</v>
      </c>
      <c r="B101">
        <f t="shared" si="3"/>
        <v>1.7682670514337369</v>
      </c>
    </row>
    <row r="102" spans="1:2">
      <c r="A102">
        <v>0.58000000000000096</v>
      </c>
      <c r="B102">
        <f t="shared" si="3"/>
        <v>1.7860384307500752</v>
      </c>
    </row>
    <row r="103" spans="1:2">
      <c r="A103">
        <v>0.59000000000000097</v>
      </c>
      <c r="B103">
        <f t="shared" si="3"/>
        <v>1.8039884153978587</v>
      </c>
    </row>
    <row r="104" spans="1:2">
      <c r="A104">
        <v>0.60000000000000098</v>
      </c>
      <c r="B104">
        <f t="shared" si="3"/>
        <v>1.8221188003905107</v>
      </c>
    </row>
    <row r="105" spans="1:2">
      <c r="A105">
        <v>0.61000000000000099</v>
      </c>
      <c r="B105">
        <f t="shared" si="3"/>
        <v>1.8404313987816392</v>
      </c>
    </row>
    <row r="106" spans="1:2">
      <c r="A106">
        <v>0.62000000000000099</v>
      </c>
      <c r="B106">
        <f t="shared" si="3"/>
        <v>1.8589280418463439</v>
      </c>
    </row>
    <row r="107" spans="1:2">
      <c r="A107">
        <v>0.630000000000001</v>
      </c>
      <c r="B107">
        <f t="shared" si="3"/>
        <v>1.8776105792643449</v>
      </c>
    </row>
    <row r="108" spans="1:2">
      <c r="A108">
        <v>0.64000000000000101</v>
      </c>
      <c r="B108">
        <f t="shared" si="3"/>
        <v>1.8964808793049532</v>
      </c>
    </row>
    <row r="109" spans="1:2">
      <c r="A109">
        <v>0.65000000000000102</v>
      </c>
      <c r="B109">
        <f t="shared" si="3"/>
        <v>1.915540829013898</v>
      </c>
    </row>
    <row r="110" spans="1:2">
      <c r="A110">
        <v>0.66000000000000103</v>
      </c>
      <c r="B110">
        <f t="shared" si="3"/>
        <v>1.9347923344020335</v>
      </c>
    </row>
    <row r="111" spans="1:2">
      <c r="A111">
        <v>0.67000000000000104</v>
      </c>
      <c r="B111">
        <f t="shared" si="3"/>
        <v>1.9542373206359416</v>
      </c>
    </row>
    <row r="112" spans="1:2">
      <c r="A112">
        <v>0.68000000000000105</v>
      </c>
      <c r="B112">
        <f t="shared" si="3"/>
        <v>1.9738777322304497</v>
      </c>
    </row>
    <row r="113" spans="1:2">
      <c r="A113">
        <v>0.69000000000000095</v>
      </c>
      <c r="B113">
        <f t="shared" si="3"/>
        <v>1.9937155332430843</v>
      </c>
    </row>
    <row r="114" spans="1:2">
      <c r="A114">
        <v>0.70000000000000095</v>
      </c>
      <c r="B114">
        <f t="shared" si="3"/>
        <v>2.0137527074704784</v>
      </c>
    </row>
    <row r="115" spans="1:2">
      <c r="A115">
        <v>0.71000000000000096</v>
      </c>
      <c r="B115">
        <f t="shared" si="3"/>
        <v>2.0339912586467528</v>
      </c>
    </row>
    <row r="116" spans="1:2">
      <c r="A116">
        <v>0.72000000000000097</v>
      </c>
      <c r="B116">
        <f t="shared" si="3"/>
        <v>2.0544332106438898</v>
      </c>
    </row>
    <row r="117" spans="1:2">
      <c r="A117">
        <v>0.73000000000000098</v>
      </c>
      <c r="B117">
        <f t="shared" si="3"/>
        <v>2.0750806076741246</v>
      </c>
    </row>
    <row r="118" spans="1:2">
      <c r="A118">
        <v>0.74000000000000099</v>
      </c>
      <c r="B118">
        <f t="shared" si="3"/>
        <v>2.0959355144943665</v>
      </c>
    </row>
    <row r="119" spans="1:2">
      <c r="A119">
        <v>0.750000000000001</v>
      </c>
      <c r="B119">
        <f t="shared" si="3"/>
        <v>2.117000016612677</v>
      </c>
    </row>
    <row r="120" spans="1:2">
      <c r="A120">
        <v>0.76000000000000101</v>
      </c>
      <c r="B120">
        <f t="shared" si="3"/>
        <v>2.1382762204968206</v>
      </c>
    </row>
    <row r="121" spans="1:2">
      <c r="A121">
        <v>0.77000000000000102</v>
      </c>
      <c r="B121">
        <f t="shared" si="3"/>
        <v>2.1597662537849174</v>
      </c>
    </row>
    <row r="122" spans="1:2">
      <c r="A122">
        <v>0.78000000000000103</v>
      </c>
      <c r="B122">
        <f t="shared" si="3"/>
        <v>2.1814722654982033</v>
      </c>
    </row>
    <row r="123" spans="1:2">
      <c r="A123">
        <v>0.79000000000000103</v>
      </c>
      <c r="B123">
        <f t="shared" si="3"/>
        <v>2.2033964262559391</v>
      </c>
    </row>
    <row r="124" spans="1:2">
      <c r="A124">
        <v>0.80000000000000104</v>
      </c>
      <c r="B124">
        <f t="shared" si="3"/>
        <v>2.2255409284924701</v>
      </c>
    </row>
    <row r="125" spans="1:2">
      <c r="A125">
        <v>0.81000000000000105</v>
      </c>
      <c r="B125">
        <f t="shared" si="3"/>
        <v>2.247907986676474</v>
      </c>
    </row>
    <row r="126" spans="1:2">
      <c r="A126">
        <v>0.82000000000000095</v>
      </c>
      <c r="B126">
        <f t="shared" si="3"/>
        <v>2.2704998375324079</v>
      </c>
    </row>
    <row r="127" spans="1:2">
      <c r="A127">
        <v>0.83000000000000096</v>
      </c>
      <c r="B127">
        <f t="shared" si="3"/>
        <v>2.2933187402641853</v>
      </c>
    </row>
    <row r="128" spans="1:2">
      <c r="A128">
        <v>0.84000000000000097</v>
      </c>
      <c r="B128">
        <f t="shared" si="3"/>
        <v>2.3163669767810942</v>
      </c>
    </row>
    <row r="129" spans="1:2">
      <c r="A129">
        <v>0.85000000000000098</v>
      </c>
      <c r="B129">
        <f t="shared" si="3"/>
        <v>2.3396468519259934</v>
      </c>
    </row>
    <row r="130" spans="1:2">
      <c r="A130">
        <v>0.86000000000000099</v>
      </c>
      <c r="B130">
        <f t="shared" si="3"/>
        <v>2.3631606937057974</v>
      </c>
    </row>
    <row r="131" spans="1:2">
      <c r="A131">
        <v>0.87000000000000099</v>
      </c>
      <c r="B131">
        <f t="shared" si="3"/>
        <v>2.3869108535242791</v>
      </c>
    </row>
    <row r="132" spans="1:2">
      <c r="A132">
        <v>0.880000000000001</v>
      </c>
      <c r="B132">
        <f t="shared" si="3"/>
        <v>2.4108997064172124</v>
      </c>
    </row>
    <row r="133" spans="1:2">
      <c r="A133">
        <v>0.89000000000000101</v>
      </c>
      <c r="B133">
        <f t="shared" ref="B133:B196" si="4">EXP(A133)</f>
        <v>2.435129651289877</v>
      </c>
    </row>
    <row r="134" spans="1:2">
      <c r="A134">
        <v>0.90000000000000102</v>
      </c>
      <c r="B134">
        <f t="shared" si="4"/>
        <v>2.4596031111569521</v>
      </c>
    </row>
    <row r="135" spans="1:2">
      <c r="A135">
        <v>0.91000000000000103</v>
      </c>
      <c r="B135">
        <f t="shared" si="4"/>
        <v>2.4843225333848191</v>
      </c>
    </row>
    <row r="136" spans="1:2">
      <c r="A136">
        <v>0.92000000000000104</v>
      </c>
      <c r="B136">
        <f t="shared" si="4"/>
        <v>2.5092903899363002</v>
      </c>
    </row>
    <row r="137" spans="1:2">
      <c r="A137">
        <v>0.93000000000000105</v>
      </c>
      <c r="B137">
        <f t="shared" si="4"/>
        <v>2.5345091776178572</v>
      </c>
    </row>
    <row r="138" spans="1:2">
      <c r="A138">
        <v>0.94000000000000095</v>
      </c>
      <c r="B138">
        <f t="shared" si="4"/>
        <v>2.559981418329274</v>
      </c>
    </row>
    <row r="139" spans="1:2">
      <c r="A139">
        <v>0.95000000000000095</v>
      </c>
      <c r="B139">
        <f t="shared" si="4"/>
        <v>2.5857096593158486</v>
      </c>
    </row>
    <row r="140" spans="1:2">
      <c r="A140">
        <v>0.96000000000000196</v>
      </c>
      <c r="B140">
        <f t="shared" si="4"/>
        <v>2.6116964734231227</v>
      </c>
    </row>
    <row r="141" spans="1:2">
      <c r="A141">
        <v>0.97000000000000197</v>
      </c>
      <c r="B141">
        <f t="shared" si="4"/>
        <v>2.6379444593541579</v>
      </c>
    </row>
    <row r="142" spans="1:2">
      <c r="A142">
        <v>0.98000000000000198</v>
      </c>
      <c r="B142">
        <f t="shared" si="4"/>
        <v>2.6644562419294222</v>
      </c>
    </row>
    <row r="143" spans="1:2">
      <c r="A143">
        <v>0.99000000000000199</v>
      </c>
      <c r="B143">
        <f t="shared" si="4"/>
        <v>2.6912344723492678</v>
      </c>
    </row>
    <row r="144" spans="1:2">
      <c r="A144">
        <v>1</v>
      </c>
      <c r="B144">
        <f t="shared" si="4"/>
        <v>2.7182818284590451</v>
      </c>
    </row>
    <row r="145" spans="1:2">
      <c r="A145">
        <v>1.01</v>
      </c>
      <c r="B145">
        <f t="shared" si="4"/>
        <v>2.7456010150169163</v>
      </c>
    </row>
    <row r="146" spans="1:2">
      <c r="A146">
        <v>1.02</v>
      </c>
      <c r="B146">
        <f t="shared" si="4"/>
        <v>2.7731947639642978</v>
      </c>
    </row>
    <row r="147" spans="1:2">
      <c r="A147">
        <v>1.03</v>
      </c>
      <c r="B147">
        <f t="shared" si="4"/>
        <v>2.8010658346990791</v>
      </c>
    </row>
    <row r="148" spans="1:2">
      <c r="A148">
        <v>1.04</v>
      </c>
      <c r="B148">
        <f t="shared" si="4"/>
        <v>2.8292170143515598</v>
      </c>
    </row>
    <row r="149" spans="1:2">
      <c r="A149">
        <v>1.05</v>
      </c>
      <c r="B149">
        <f t="shared" si="4"/>
        <v>2.8576511180631639</v>
      </c>
    </row>
    <row r="150" spans="1:2">
      <c r="A150">
        <v>1.06</v>
      </c>
      <c r="B150">
        <f t="shared" si="4"/>
        <v>2.8863709892679585</v>
      </c>
    </row>
    <row r="151" spans="1:2">
      <c r="A151">
        <v>1.07</v>
      </c>
      <c r="B151">
        <f t="shared" si="4"/>
        <v>2.9153794999769969</v>
      </c>
    </row>
    <row r="152" spans="1:2">
      <c r="A152">
        <v>1.08</v>
      </c>
      <c r="B152">
        <f t="shared" si="4"/>
        <v>2.9446795510655241</v>
      </c>
    </row>
    <row r="153" spans="1:2">
      <c r="A153">
        <v>1.0900000000000001</v>
      </c>
      <c r="B153">
        <f t="shared" si="4"/>
        <v>2.9742740725630656</v>
      </c>
    </row>
    <row r="154" spans="1:2">
      <c r="A154">
        <v>1.1000000000000001</v>
      </c>
      <c r="B154">
        <f t="shared" si="4"/>
        <v>3.0041660239464334</v>
      </c>
    </row>
    <row r="155" spans="1:2">
      <c r="A155">
        <v>1.1100000000000001</v>
      </c>
      <c r="B155">
        <f t="shared" si="4"/>
        <v>3.0343583944356758</v>
      </c>
    </row>
    <row r="156" spans="1:2">
      <c r="A156">
        <v>1.1200000000000001</v>
      </c>
      <c r="B156">
        <f t="shared" si="4"/>
        <v>3.0648542032930024</v>
      </c>
    </row>
    <row r="157" spans="1:2">
      <c r="A157">
        <v>1.1299999999999999</v>
      </c>
      <c r="B157">
        <f t="shared" si="4"/>
        <v>3.0956565001247109</v>
      </c>
    </row>
    <row r="158" spans="1:2">
      <c r="A158">
        <v>1.1399999999999999</v>
      </c>
      <c r="B158">
        <f t="shared" si="4"/>
        <v>3.1267683651861553</v>
      </c>
    </row>
    <row r="159" spans="1:2">
      <c r="A159">
        <v>1.1499999999999999</v>
      </c>
      <c r="B159">
        <f t="shared" si="4"/>
        <v>3.1581929096897672</v>
      </c>
    </row>
    <row r="160" spans="1:2">
      <c r="A160">
        <v>1.1599999999999999</v>
      </c>
      <c r="B160">
        <f t="shared" si="4"/>
        <v>3.1899332761161845</v>
      </c>
    </row>
    <row r="161" spans="1:2">
      <c r="A161">
        <v>1.17</v>
      </c>
      <c r="B161">
        <f t="shared" si="4"/>
        <v>3.2219926385284996</v>
      </c>
    </row>
    <row r="162" spans="1:2">
      <c r="A162">
        <v>1.18</v>
      </c>
      <c r="B162">
        <f t="shared" si="4"/>
        <v>3.2543742028896707</v>
      </c>
    </row>
    <row r="163" spans="1:2">
      <c r="A163">
        <v>1.19</v>
      </c>
      <c r="B163">
        <f t="shared" si="4"/>
        <v>3.2870812073831179</v>
      </c>
    </row>
    <row r="164" spans="1:2">
      <c r="A164">
        <v>1.2</v>
      </c>
      <c r="B164">
        <f t="shared" si="4"/>
        <v>3.3201169227365472</v>
      </c>
    </row>
    <row r="165" spans="1:2">
      <c r="A165">
        <v>1.21</v>
      </c>
      <c r="B165">
        <f t="shared" si="4"/>
        <v>3.3534846525490236</v>
      </c>
    </row>
    <row r="166" spans="1:2">
      <c r="A166">
        <v>1.22</v>
      </c>
      <c r="B166">
        <f t="shared" si="4"/>
        <v>3.3871877336213347</v>
      </c>
    </row>
    <row r="167" spans="1:2">
      <c r="A167">
        <v>1.23</v>
      </c>
      <c r="B167">
        <f t="shared" si="4"/>
        <v>3.4212295362896734</v>
      </c>
    </row>
    <row r="168" spans="1:2">
      <c r="A168">
        <v>1.24</v>
      </c>
      <c r="B168">
        <f t="shared" si="4"/>
        <v>3.4556134647626755</v>
      </c>
    </row>
    <row r="169" spans="1:2">
      <c r="A169">
        <v>1.25</v>
      </c>
      <c r="B169">
        <f t="shared" si="4"/>
        <v>3.4903429574618414</v>
      </c>
    </row>
    <row r="170" spans="1:2">
      <c r="A170">
        <v>1.26</v>
      </c>
      <c r="B170">
        <f t="shared" si="4"/>
        <v>3.5254214873653824</v>
      </c>
    </row>
    <row r="171" spans="1:2">
      <c r="A171">
        <v>1.27</v>
      </c>
      <c r="B171">
        <f t="shared" si="4"/>
        <v>3.5608525623555205</v>
      </c>
    </row>
    <row r="172" spans="1:2">
      <c r="A172">
        <v>1.28</v>
      </c>
      <c r="B172">
        <f t="shared" si="4"/>
        <v>3.5966397255692817</v>
      </c>
    </row>
    <row r="173" spans="1:2">
      <c r="A173">
        <v>1.29</v>
      </c>
      <c r="B173">
        <f t="shared" si="4"/>
        <v>3.6327865557528094</v>
      </c>
    </row>
    <row r="174" spans="1:2">
      <c r="A174">
        <v>1.3</v>
      </c>
      <c r="B174">
        <f t="shared" si="4"/>
        <v>3.6692966676192444</v>
      </c>
    </row>
    <row r="175" spans="1:2">
      <c r="A175">
        <v>1.31</v>
      </c>
      <c r="B175">
        <f t="shared" si="4"/>
        <v>3.706173712210199</v>
      </c>
    </row>
    <row r="176" spans="1:2">
      <c r="A176">
        <v>1.32</v>
      </c>
      <c r="B176">
        <f t="shared" si="4"/>
        <v>3.7434213772608627</v>
      </c>
    </row>
    <row r="177" spans="1:2">
      <c r="A177">
        <v>1.33</v>
      </c>
      <c r="B177">
        <f t="shared" si="4"/>
        <v>3.781043387568781</v>
      </c>
    </row>
    <row r="178" spans="1:2">
      <c r="A178">
        <v>1.34</v>
      </c>
      <c r="B178">
        <f t="shared" si="4"/>
        <v>3.8190435053663361</v>
      </c>
    </row>
    <row r="179" spans="1:2">
      <c r="A179">
        <v>1.35</v>
      </c>
      <c r="B179">
        <f t="shared" si="4"/>
        <v>3.8574255306969745</v>
      </c>
    </row>
    <row r="180" spans="1:2">
      <c r="A180">
        <v>1.36</v>
      </c>
      <c r="B180">
        <f t="shared" si="4"/>
        <v>3.8961933017952148</v>
      </c>
    </row>
    <row r="181" spans="1:2">
      <c r="A181">
        <v>1.37</v>
      </c>
      <c r="B181">
        <f t="shared" si="4"/>
        <v>3.9353506954704733</v>
      </c>
    </row>
    <row r="182" spans="1:2">
      <c r="A182">
        <v>1.38</v>
      </c>
      <c r="B182">
        <f t="shared" si="4"/>
        <v>3.9749016274947477</v>
      </c>
    </row>
    <row r="183" spans="1:2">
      <c r="A183">
        <v>1.39</v>
      </c>
      <c r="B183">
        <f t="shared" si="4"/>
        <v>4.0148500529942011</v>
      </c>
    </row>
    <row r="184" spans="1:2">
      <c r="A184">
        <v>1.4</v>
      </c>
      <c r="B184">
        <f t="shared" si="4"/>
        <v>4.0551999668446745</v>
      </c>
    </row>
    <row r="185" spans="1:2">
      <c r="A185">
        <v>1.41</v>
      </c>
      <c r="B185">
        <f t="shared" si="4"/>
        <v>4.0959554040711756</v>
      </c>
    </row>
    <row r="186" spans="1:2">
      <c r="A186">
        <v>1.42</v>
      </c>
      <c r="B186">
        <f t="shared" si="4"/>
        <v>4.1371204402513921</v>
      </c>
    </row>
    <row r="187" spans="1:2">
      <c r="A187">
        <v>1.43</v>
      </c>
      <c r="B187">
        <f t="shared" si="4"/>
        <v>4.1786991919232461</v>
      </c>
    </row>
    <row r="188" spans="1:2">
      <c r="A188">
        <v>1.44</v>
      </c>
      <c r="B188">
        <f t="shared" si="4"/>
        <v>4.2206958169965523</v>
      </c>
    </row>
    <row r="189" spans="1:2">
      <c r="A189">
        <v>1.45</v>
      </c>
      <c r="B189">
        <f t="shared" si="4"/>
        <v>4.2631145151688168</v>
      </c>
    </row>
    <row r="190" spans="1:2">
      <c r="A190">
        <v>1.46</v>
      </c>
      <c r="B190">
        <f t="shared" si="4"/>
        <v>4.3059595283452063</v>
      </c>
    </row>
    <row r="191" spans="1:2">
      <c r="A191">
        <v>1.47</v>
      </c>
      <c r="B191">
        <f t="shared" si="4"/>
        <v>4.3492351410627412</v>
      </c>
    </row>
    <row r="192" spans="1:2">
      <c r="A192">
        <v>1.48</v>
      </c>
      <c r="B192">
        <f t="shared" si="4"/>
        <v>4.392945680918757</v>
      </c>
    </row>
    <row r="193" spans="1:2">
      <c r="A193">
        <v>1.49</v>
      </c>
      <c r="B193">
        <f t="shared" si="4"/>
        <v>4.4370955190036643</v>
      </c>
    </row>
    <row r="194" spans="1:2">
      <c r="A194">
        <v>1.5</v>
      </c>
      <c r="B194">
        <f t="shared" si="4"/>
        <v>4.4816890703380645</v>
      </c>
    </row>
    <row r="195" spans="1:2">
      <c r="A195">
        <v>1.51</v>
      </c>
      <c r="B195">
        <f t="shared" si="4"/>
        <v>4.5267307943142523</v>
      </c>
    </row>
    <row r="196" spans="1:2">
      <c r="A196">
        <v>1.52</v>
      </c>
      <c r="B196">
        <f t="shared" si="4"/>
        <v>4.5722251951421589</v>
      </c>
    </row>
    <row r="197" spans="1:2">
      <c r="A197">
        <v>1.53</v>
      </c>
      <c r="B197">
        <f t="shared" ref="B197:B260" si="5">EXP(A197)</f>
        <v>4.6181768222997812</v>
      </c>
    </row>
    <row r="198" spans="1:2">
      <c r="A198">
        <v>1.54</v>
      </c>
      <c r="B198">
        <f t="shared" si="5"/>
        <v>4.6645902709881257</v>
      </c>
    </row>
    <row r="199" spans="1:2">
      <c r="A199">
        <v>1.55</v>
      </c>
      <c r="B199">
        <f t="shared" si="5"/>
        <v>4.7114701825907419</v>
      </c>
    </row>
    <row r="200" spans="1:2">
      <c r="A200">
        <v>1.56</v>
      </c>
      <c r="B200">
        <f t="shared" si="5"/>
        <v>4.7588212451378542</v>
      </c>
    </row>
    <row r="201" spans="1:2">
      <c r="A201">
        <v>1.57</v>
      </c>
      <c r="B201">
        <f t="shared" si="5"/>
        <v>4.8066481937751782</v>
      </c>
    </row>
    <row r="202" spans="1:2">
      <c r="A202">
        <v>1.58</v>
      </c>
      <c r="B202">
        <f t="shared" si="5"/>
        <v>4.854955811237434</v>
      </c>
    </row>
    <row r="203" spans="1:2">
      <c r="A203">
        <v>1.59</v>
      </c>
      <c r="B203">
        <f t="shared" si="5"/>
        <v>4.9037489283266229</v>
      </c>
    </row>
    <row r="204" spans="1:2">
      <c r="A204">
        <v>1.6</v>
      </c>
      <c r="B204">
        <f t="shared" si="5"/>
        <v>4.9530324243951149</v>
      </c>
    </row>
    <row r="205" spans="1:2">
      <c r="A205">
        <v>1.61</v>
      </c>
      <c r="B205">
        <f t="shared" si="5"/>
        <v>5.0028112278335879</v>
      </c>
    </row>
    <row r="206" spans="1:2">
      <c r="A206">
        <v>1.62</v>
      </c>
      <c r="B206">
        <f t="shared" si="5"/>
        <v>5.0530903165638676</v>
      </c>
    </row>
    <row r="207" spans="1:2">
      <c r="A207">
        <v>1.63</v>
      </c>
      <c r="B207">
        <f t="shared" si="5"/>
        <v>5.1038747185367255</v>
      </c>
    </row>
    <row r="208" spans="1:2">
      <c r="A208">
        <v>1.64</v>
      </c>
      <c r="B208">
        <f t="shared" si="5"/>
        <v>5.1551695122346803</v>
      </c>
    </row>
    <row r="209" spans="1:2">
      <c r="A209">
        <v>1.65</v>
      </c>
      <c r="B209">
        <f t="shared" si="5"/>
        <v>5.2069798271798486</v>
      </c>
    </row>
    <row r="210" spans="1:2">
      <c r="A210">
        <v>1.66</v>
      </c>
      <c r="B210">
        <f t="shared" si="5"/>
        <v>5.2593108444468983</v>
      </c>
    </row>
    <row r="211" spans="1:2">
      <c r="A211">
        <v>1.67</v>
      </c>
      <c r="B211">
        <f t="shared" si="5"/>
        <v>5.3121677971811669</v>
      </c>
    </row>
    <row r="212" spans="1:2">
      <c r="A212">
        <v>1.68</v>
      </c>
      <c r="B212">
        <f t="shared" si="5"/>
        <v>5.3655559711219745</v>
      </c>
    </row>
    <row r="213" spans="1:2">
      <c r="A213">
        <v>1.69</v>
      </c>
      <c r="B213">
        <f t="shared" si="5"/>
        <v>5.4194807051312059</v>
      </c>
    </row>
    <row r="214" spans="1:2">
      <c r="A214">
        <v>1.7</v>
      </c>
      <c r="B214">
        <f t="shared" si="5"/>
        <v>5.4739473917271999</v>
      </c>
    </row>
    <row r="215" spans="1:2">
      <c r="A215">
        <v>1.71</v>
      </c>
      <c r="B215">
        <f t="shared" si="5"/>
        <v>5.5289614776240041</v>
      </c>
    </row>
    <row r="216" spans="1:2">
      <c r="A216">
        <v>1.72</v>
      </c>
      <c r="B216">
        <f t="shared" si="5"/>
        <v>5.5845284642760538</v>
      </c>
    </row>
    <row r="217" spans="1:2">
      <c r="A217">
        <v>1.73</v>
      </c>
      <c r="B217">
        <f t="shared" si="5"/>
        <v>5.6406539084283205</v>
      </c>
    </row>
    <row r="218" spans="1:2">
      <c r="A218">
        <v>1.74</v>
      </c>
      <c r="B218">
        <f t="shared" si="5"/>
        <v>5.6973434226719908</v>
      </c>
    </row>
    <row r="219" spans="1:2">
      <c r="A219">
        <v>1.75</v>
      </c>
      <c r="B219">
        <f t="shared" si="5"/>
        <v>5.7546026760057307</v>
      </c>
    </row>
    <row r="220" spans="1:2">
      <c r="A220">
        <v>1.76</v>
      </c>
      <c r="B220">
        <f t="shared" si="5"/>
        <v>5.8124373944025889</v>
      </c>
    </row>
    <row r="221" spans="1:2">
      <c r="A221">
        <v>1.77</v>
      </c>
      <c r="B221">
        <f t="shared" si="5"/>
        <v>5.8708533613826015</v>
      </c>
    </row>
    <row r="222" spans="1:2">
      <c r="A222">
        <v>1.78</v>
      </c>
      <c r="B222">
        <f t="shared" si="5"/>
        <v>5.9298564185911458</v>
      </c>
    </row>
    <row r="223" spans="1:2">
      <c r="A223">
        <v>1.79</v>
      </c>
      <c r="B223">
        <f t="shared" si="5"/>
        <v>5.9894524663831135</v>
      </c>
    </row>
    <row r="224" spans="1:2">
      <c r="A224">
        <v>1.8</v>
      </c>
      <c r="B224">
        <f t="shared" si="5"/>
        <v>6.0496474644129465</v>
      </c>
    </row>
    <row r="225" spans="1:2">
      <c r="A225">
        <v>1.81</v>
      </c>
      <c r="B225">
        <f t="shared" si="5"/>
        <v>6.1104474322306102</v>
      </c>
    </row>
    <row r="226" spans="1:2">
      <c r="A226">
        <v>1.82</v>
      </c>
      <c r="B226">
        <f t="shared" si="5"/>
        <v>6.1718584498835538</v>
      </c>
    </row>
    <row r="227" spans="1:2">
      <c r="A227">
        <v>1.83</v>
      </c>
      <c r="B227">
        <f t="shared" si="5"/>
        <v>6.2338866585247175</v>
      </c>
    </row>
    <row r="228" spans="1:2">
      <c r="A228">
        <v>1.84</v>
      </c>
      <c r="B228">
        <f t="shared" si="5"/>
        <v>6.2965382610266571</v>
      </c>
    </row>
    <row r="229" spans="1:2">
      <c r="A229">
        <v>1.85</v>
      </c>
      <c r="B229">
        <f t="shared" si="5"/>
        <v>6.3598195226018319</v>
      </c>
    </row>
    <row r="230" spans="1:2">
      <c r="A230">
        <v>1.86</v>
      </c>
      <c r="B230">
        <f t="shared" si="5"/>
        <v>6.4237367714291347</v>
      </c>
    </row>
    <row r="231" spans="1:2">
      <c r="A231">
        <v>1.87</v>
      </c>
      <c r="B231">
        <f t="shared" si="5"/>
        <v>6.4882963992867122</v>
      </c>
    </row>
    <row r="232" spans="1:2">
      <c r="A232">
        <v>1.88</v>
      </c>
      <c r="B232">
        <f t="shared" si="5"/>
        <v>6.553504862191148</v>
      </c>
    </row>
    <row r="233" spans="1:2">
      <c r="A233">
        <v>1.89</v>
      </c>
      <c r="B233">
        <f t="shared" si="5"/>
        <v>6.6193686810430767</v>
      </c>
    </row>
    <row r="234" spans="1:2">
      <c r="A234">
        <v>1.9</v>
      </c>
      <c r="B234">
        <f t="shared" si="5"/>
        <v>6.6858944422792685</v>
      </c>
    </row>
    <row r="235" spans="1:2">
      <c r="A235">
        <v>1.91</v>
      </c>
      <c r="B235">
        <f t="shared" si="5"/>
        <v>6.7530887985312864</v>
      </c>
    </row>
    <row r="236" spans="1:2">
      <c r="A236">
        <v>1.92</v>
      </c>
      <c r="B236">
        <f t="shared" si="5"/>
        <v>6.8209584692907494</v>
      </c>
    </row>
    <row r="237" spans="1:2">
      <c r="A237">
        <v>1.93</v>
      </c>
      <c r="B237">
        <f t="shared" si="5"/>
        <v>6.8895102415812923</v>
      </c>
    </row>
    <row r="238" spans="1:2">
      <c r="A238">
        <v>1.94</v>
      </c>
      <c r="B238">
        <f t="shared" si="5"/>
        <v>6.9587509706372721</v>
      </c>
    </row>
    <row r="239" spans="1:2">
      <c r="A239">
        <v>1.95</v>
      </c>
      <c r="B239">
        <f t="shared" si="5"/>
        <v>7.0286875805892928</v>
      </c>
    </row>
    <row r="240" spans="1:2">
      <c r="A240">
        <v>1.96</v>
      </c>
      <c r="B240">
        <f t="shared" si="5"/>
        <v>7.0993270651566327</v>
      </c>
    </row>
    <row r="241" spans="1:2">
      <c r="A241">
        <v>1.97</v>
      </c>
      <c r="B241">
        <f t="shared" si="5"/>
        <v>7.1706764883466132</v>
      </c>
    </row>
    <row r="242" spans="1:2">
      <c r="A242">
        <v>1.98</v>
      </c>
      <c r="B242">
        <f t="shared" si="5"/>
        <v>7.2427429851610121</v>
      </c>
    </row>
    <row r="243" spans="1:2">
      <c r="A243">
        <v>1.99</v>
      </c>
      <c r="B243">
        <f t="shared" si="5"/>
        <v>7.3155337623095669</v>
      </c>
    </row>
    <row r="244" spans="1:2">
      <c r="A244">
        <v>2</v>
      </c>
      <c r="B244">
        <f t="shared" si="5"/>
        <v>7.3890560989306504</v>
      </c>
    </row>
    <row r="245" spans="1:2">
      <c r="A245">
        <v>2.0099999999999998</v>
      </c>
      <c r="B245">
        <f t="shared" si="5"/>
        <v>7.4633173473191929</v>
      </c>
    </row>
    <row r="246" spans="1:2">
      <c r="A246">
        <v>2.02</v>
      </c>
      <c r="B246">
        <f t="shared" si="5"/>
        <v>7.5383249336619222</v>
      </c>
    </row>
    <row r="247" spans="1:2">
      <c r="A247">
        <v>2.0299999999999998</v>
      </c>
      <c r="B247">
        <f t="shared" si="5"/>
        <v>7.6140863587799732</v>
      </c>
    </row>
    <row r="248" spans="1:2">
      <c r="A248">
        <v>2.04</v>
      </c>
      <c r="B248">
        <f t="shared" si="5"/>
        <v>7.690609198878998</v>
      </c>
    </row>
    <row r="249" spans="1:2">
      <c r="A249">
        <v>2.0499999999999998</v>
      </c>
      <c r="B249">
        <f t="shared" si="5"/>
        <v>7.7679011063067707</v>
      </c>
    </row>
    <row r="250" spans="1:2">
      <c r="A250">
        <v>2.06</v>
      </c>
      <c r="B250">
        <f t="shared" si="5"/>
        <v>7.845969810318449</v>
      </c>
    </row>
    <row r="251" spans="1:2">
      <c r="A251">
        <v>2.0699999999999998</v>
      </c>
      <c r="B251">
        <f t="shared" si="5"/>
        <v>7.9248231178494866</v>
      </c>
    </row>
    <row r="252" spans="1:2">
      <c r="A252">
        <v>2.08</v>
      </c>
      <c r="B252">
        <f t="shared" si="5"/>
        <v>8.0044689142963534</v>
      </c>
    </row>
    <row r="253" spans="1:2">
      <c r="A253">
        <v>2.09</v>
      </c>
      <c r="B253">
        <f t="shared" si="5"/>
        <v>8.084915164305059</v>
      </c>
    </row>
    <row r="254" spans="1:2">
      <c r="A254">
        <v>2.1</v>
      </c>
      <c r="B254">
        <f t="shared" si="5"/>
        <v>8.1661699125676517</v>
      </c>
    </row>
    <row r="255" spans="1:2">
      <c r="A255">
        <v>2.11</v>
      </c>
      <c r="B255">
        <f t="shared" si="5"/>
        <v>8.2482412846266602</v>
      </c>
    </row>
    <row r="256" spans="1:2">
      <c r="A256">
        <v>2.12</v>
      </c>
      <c r="B256">
        <f t="shared" si="5"/>
        <v>8.3311374876876929</v>
      </c>
    </row>
    <row r="257" spans="1:2">
      <c r="A257">
        <v>2.13</v>
      </c>
      <c r="B257">
        <f t="shared" si="5"/>
        <v>8.4148668114401293</v>
      </c>
    </row>
    <row r="258" spans="1:2">
      <c r="A258">
        <v>2.14</v>
      </c>
      <c r="B258">
        <f t="shared" si="5"/>
        <v>8.499437628886124</v>
      </c>
    </row>
    <row r="259" spans="1:2">
      <c r="A259">
        <v>2.15</v>
      </c>
      <c r="B259">
        <f t="shared" si="5"/>
        <v>8.5848583971778929</v>
      </c>
    </row>
    <row r="260" spans="1:2">
      <c r="A260">
        <v>2.16</v>
      </c>
      <c r="B260">
        <f t="shared" si="5"/>
        <v>8.6711376584634561</v>
      </c>
    </row>
    <row r="261" spans="1:2">
      <c r="A261">
        <v>2.17</v>
      </c>
      <c r="B261">
        <f t="shared" ref="B261:B310" si="6">EXP(A261)</f>
        <v>8.7582840407408344</v>
      </c>
    </row>
    <row r="262" spans="1:2">
      <c r="A262">
        <v>2.1800000000000002</v>
      </c>
      <c r="B262">
        <f t="shared" si="6"/>
        <v>8.8463062587208832</v>
      </c>
    </row>
    <row r="263" spans="1:2">
      <c r="A263">
        <v>2.19</v>
      </c>
      <c r="B263">
        <f t="shared" si="6"/>
        <v>8.9352131146987475</v>
      </c>
    </row>
    <row r="264" spans="1:2">
      <c r="A264">
        <v>2.2000000000000002</v>
      </c>
      <c r="B264">
        <f t="shared" si="6"/>
        <v>9.025013499434122</v>
      </c>
    </row>
    <row r="265" spans="1:2">
      <c r="A265">
        <v>2.21</v>
      </c>
      <c r="B265">
        <f t="shared" si="6"/>
        <v>9.1157163930403051</v>
      </c>
    </row>
    <row r="266" spans="1:2">
      <c r="A266">
        <v>2.2200000000000002</v>
      </c>
      <c r="B266">
        <f t="shared" si="6"/>
        <v>9.2073308658822519</v>
      </c>
    </row>
    <row r="267" spans="1:2">
      <c r="A267">
        <v>2.23</v>
      </c>
      <c r="B267">
        <f t="shared" si="6"/>
        <v>9.2998660794835857</v>
      </c>
    </row>
    <row r="268" spans="1:2">
      <c r="A268">
        <v>2.2400000000000002</v>
      </c>
      <c r="B268">
        <f t="shared" si="6"/>
        <v>9.3933312874427841</v>
      </c>
    </row>
    <row r="269" spans="1:2">
      <c r="A269">
        <v>2.25</v>
      </c>
      <c r="B269">
        <f t="shared" si="6"/>
        <v>9.4877358363585262</v>
      </c>
    </row>
    <row r="270" spans="1:2">
      <c r="A270">
        <v>2.2599999999999998</v>
      </c>
      <c r="B270">
        <f t="shared" si="6"/>
        <v>9.5830891667643758</v>
      </c>
    </row>
    <row r="271" spans="1:2">
      <c r="A271">
        <v>2.27</v>
      </c>
      <c r="B271">
        <f t="shared" si="6"/>
        <v>9.6794008140728405</v>
      </c>
    </row>
    <row r="272" spans="1:2">
      <c r="A272">
        <v>2.2799999999999998</v>
      </c>
      <c r="B272">
        <f t="shared" si="6"/>
        <v>9.7766804095289039</v>
      </c>
    </row>
    <row r="273" spans="1:2">
      <c r="A273">
        <v>2.29</v>
      </c>
      <c r="B273">
        <f t="shared" si="6"/>
        <v>9.8749376811731828</v>
      </c>
    </row>
    <row r="274" spans="1:2">
      <c r="A274">
        <v>2.2999999999999998</v>
      </c>
      <c r="B274">
        <f t="shared" si="6"/>
        <v>9.9741824548147182</v>
      </c>
    </row>
    <row r="275" spans="1:2">
      <c r="A275">
        <v>2.31</v>
      </c>
      <c r="B275">
        <f t="shared" si="6"/>
        <v>10.074424655013587</v>
      </c>
    </row>
    <row r="276" spans="1:2">
      <c r="A276">
        <v>2.3199999999999998</v>
      </c>
      <c r="B276">
        <f t="shared" si="6"/>
        <v>10.175674306073333</v>
      </c>
    </row>
    <row r="277" spans="1:2">
      <c r="A277">
        <v>2.33</v>
      </c>
      <c r="B277">
        <f t="shared" si="6"/>
        <v>10.277941533043448</v>
      </c>
    </row>
    <row r="278" spans="1:2">
      <c r="A278">
        <v>2.34</v>
      </c>
      <c r="B278">
        <f t="shared" si="6"/>
        <v>10.381236562731843</v>
      </c>
    </row>
    <row r="279" spans="1:2">
      <c r="A279">
        <v>2.35</v>
      </c>
      <c r="B279">
        <f t="shared" si="6"/>
        <v>10.485569724727576</v>
      </c>
    </row>
    <row r="280" spans="1:2">
      <c r="A280">
        <v>2.36</v>
      </c>
      <c r="B280">
        <f t="shared" si="6"/>
        <v>10.59095145243378</v>
      </c>
    </row>
    <row r="281" spans="1:2">
      <c r="A281">
        <v>2.37</v>
      </c>
      <c r="B281">
        <f t="shared" si="6"/>
        <v>10.697392284111054</v>
      </c>
    </row>
    <row r="282" spans="1:2">
      <c r="A282">
        <v>2.38</v>
      </c>
      <c r="B282">
        <f t="shared" si="6"/>
        <v>10.804902863931257</v>
      </c>
    </row>
    <row r="283" spans="1:2">
      <c r="A283">
        <v>2.39</v>
      </c>
      <c r="B283">
        <f t="shared" si="6"/>
        <v>10.913493943041976</v>
      </c>
    </row>
    <row r="284" spans="1:2">
      <c r="A284">
        <v>2.4</v>
      </c>
      <c r="B284">
        <f t="shared" si="6"/>
        <v>11.023176380641601</v>
      </c>
    </row>
    <row r="285" spans="1:2">
      <c r="A285">
        <v>2.41</v>
      </c>
      <c r="B285">
        <f t="shared" si="6"/>
        <v>11.133961145065307</v>
      </c>
    </row>
    <row r="286" spans="1:2">
      <c r="A286">
        <v>2.42</v>
      </c>
      <c r="B286">
        <f t="shared" si="6"/>
        <v>11.245859314881844</v>
      </c>
    </row>
    <row r="287" spans="1:2">
      <c r="A287">
        <v>2.4300000000000002</v>
      </c>
      <c r="B287">
        <f t="shared" si="6"/>
        <v>11.358882080001457</v>
      </c>
    </row>
    <row r="288" spans="1:2">
      <c r="A288">
        <v>2.44</v>
      </c>
      <c r="B288">
        <f t="shared" si="6"/>
        <v>11.473040742794833</v>
      </c>
    </row>
    <row r="289" spans="1:2">
      <c r="A289">
        <v>2.4500000000000002</v>
      </c>
      <c r="B289">
        <f t="shared" si="6"/>
        <v>11.588346719223392</v>
      </c>
    </row>
    <row r="290" spans="1:2">
      <c r="A290">
        <v>2.46</v>
      </c>
      <c r="B290">
        <f t="shared" si="6"/>
        <v>11.704811539980854</v>
      </c>
    </row>
    <row r="291" spans="1:2">
      <c r="A291">
        <v>2.4700000000000002</v>
      </c>
      <c r="B291">
        <f t="shared" si="6"/>
        <v>11.822446851646363</v>
      </c>
    </row>
    <row r="292" spans="1:2">
      <c r="A292">
        <v>2.48</v>
      </c>
      <c r="B292">
        <f t="shared" si="6"/>
        <v>11.941264417849103</v>
      </c>
    </row>
    <row r="293" spans="1:2">
      <c r="A293">
        <v>2.4900000000000002</v>
      </c>
      <c r="B293">
        <f t="shared" si="6"/>
        <v>12.06127612044472</v>
      </c>
    </row>
    <row r="294" spans="1:2">
      <c r="A294">
        <v>2.5</v>
      </c>
      <c r="B294">
        <f t="shared" si="6"/>
        <v>12.182493960703473</v>
      </c>
    </row>
    <row r="295" spans="1:2">
      <c r="A295">
        <v>2.5099999999999998</v>
      </c>
      <c r="B295">
        <f t="shared" si="6"/>
        <v>12.30493006051041</v>
      </c>
    </row>
    <row r="296" spans="1:2">
      <c r="A296">
        <v>2.52</v>
      </c>
      <c r="B296">
        <f t="shared" si="6"/>
        <v>12.428596663577544</v>
      </c>
    </row>
    <row r="297" spans="1:2">
      <c r="A297">
        <v>2.5299999999999998</v>
      </c>
      <c r="B297">
        <f t="shared" si="6"/>
        <v>12.553506136668229</v>
      </c>
    </row>
    <row r="298" spans="1:2">
      <c r="A298">
        <v>2.54</v>
      </c>
      <c r="B298">
        <f t="shared" si="6"/>
        <v>12.679670970833877</v>
      </c>
    </row>
    <row r="299" spans="1:2">
      <c r="A299">
        <v>2.5499999999999998</v>
      </c>
      <c r="B299">
        <f t="shared" si="6"/>
        <v>12.807103782663029</v>
      </c>
    </row>
    <row r="300" spans="1:2">
      <c r="A300">
        <v>2.56</v>
      </c>
      <c r="B300">
        <f t="shared" si="6"/>
        <v>12.935817315543076</v>
      </c>
    </row>
    <row r="301" spans="1:2">
      <c r="A301">
        <v>2.57</v>
      </c>
      <c r="B301">
        <f t="shared" si="6"/>
        <v>13.065824440934556</v>
      </c>
    </row>
    <row r="302" spans="1:2">
      <c r="A302">
        <v>2.58</v>
      </c>
      <c r="B302">
        <f t="shared" si="6"/>
        <v>13.197138159658358</v>
      </c>
    </row>
    <row r="303" spans="1:2">
      <c r="A303">
        <v>2.59</v>
      </c>
      <c r="B303">
        <f t="shared" si="6"/>
        <v>13.329771603195772</v>
      </c>
    </row>
    <row r="304" spans="1:2">
      <c r="A304">
        <v>2.6</v>
      </c>
      <c r="B304">
        <f t="shared" si="6"/>
        <v>13.463738035001692</v>
      </c>
    </row>
    <row r="305" spans="1:2">
      <c r="A305">
        <v>2.61</v>
      </c>
      <c r="B305">
        <f t="shared" si="6"/>
        <v>13.599050851830924</v>
      </c>
    </row>
    <row r="306" spans="1:2">
      <c r="A306">
        <v>2.62</v>
      </c>
      <c r="B306">
        <f t="shared" si="6"/>
        <v>13.735723585077926</v>
      </c>
    </row>
    <row r="307" spans="1:2">
      <c r="A307">
        <v>2.63</v>
      </c>
      <c r="B307">
        <f t="shared" si="6"/>
        <v>13.873769902129904</v>
      </c>
    </row>
    <row r="308" spans="1:2">
      <c r="A308">
        <v>2.64</v>
      </c>
      <c r="B308">
        <f t="shared" si="6"/>
        <v>14.013203607733615</v>
      </c>
    </row>
    <row r="309" spans="1:2">
      <c r="A309">
        <v>2.65</v>
      </c>
      <c r="B309">
        <f t="shared" si="6"/>
        <v>14.154038645375801</v>
      </c>
    </row>
    <row r="310" spans="1:2">
      <c r="A310">
        <v>2.66</v>
      </c>
      <c r="B310">
        <f t="shared" si="6"/>
        <v>14.296289098677603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FE98-DF82-4A18-AD5E-1E215721DB3A}">
  <dimension ref="A1:I53"/>
  <sheetViews>
    <sheetView zoomScale="74" workbookViewId="0">
      <selection activeCell="F3" sqref="F3"/>
    </sheetView>
  </sheetViews>
  <sheetFormatPr defaultRowHeight="17.649999999999999"/>
  <sheetData>
    <row r="1" spans="1:9">
      <c r="E1" t="s">
        <v>3</v>
      </c>
      <c r="F1" t="s">
        <v>3</v>
      </c>
      <c r="G1" t="s">
        <v>3</v>
      </c>
    </row>
    <row r="2" spans="1:9">
      <c r="A2" t="s">
        <v>1</v>
      </c>
      <c r="B2" t="s">
        <v>0</v>
      </c>
      <c r="D2" t="s">
        <v>2</v>
      </c>
      <c r="E2" t="s">
        <v>7</v>
      </c>
      <c r="F2" t="s">
        <v>8</v>
      </c>
      <c r="G2" t="s">
        <v>9</v>
      </c>
      <c r="H2" t="s">
        <v>10</v>
      </c>
      <c r="I2" t="s">
        <v>4</v>
      </c>
    </row>
    <row r="3" spans="1:9">
      <c r="A3">
        <v>0</v>
      </c>
      <c r="B3">
        <f>EXP(A3)</f>
        <v>1</v>
      </c>
      <c r="D3">
        <v>1</v>
      </c>
      <c r="E3">
        <f>0.4*ABS(SIN(2*PI()*D3/12))</f>
        <v>0.19999999999999998</v>
      </c>
      <c r="F3">
        <f>0.4*ABS(SIN(2*PI()*D3/12+PI()*6/12))</f>
        <v>0.34641016151377552</v>
      </c>
      <c r="G3">
        <f>0.4*ABS(SIN(2*PI()*D3/12+PI()/3))</f>
        <v>0.4</v>
      </c>
      <c r="H3">
        <f>0.4*ABS(SIN(2*PI()*D3/12+PI()/6))</f>
        <v>0.34641016151377546</v>
      </c>
      <c r="I3">
        <f>0.4*ABS(SIN(2*PI()*D3/24))</f>
        <v>0.1035276180410083</v>
      </c>
    </row>
    <row r="4" spans="1:9">
      <c r="A4">
        <v>0.1</v>
      </c>
      <c r="B4">
        <f>EXP(-A4)</f>
        <v>0.90483741803595952</v>
      </c>
      <c r="D4">
        <v>2</v>
      </c>
      <c r="E4">
        <f t="shared" ref="E4:E14" si="0">0.4*ABS(SIN(2*PI()*D4/12))</f>
        <v>0.34641016151377546</v>
      </c>
      <c r="F4">
        <f t="shared" ref="F4:F14" si="1">0.4*ABS(SIN(2*PI()*D4/12+PI()*6/12))</f>
        <v>0.20000000000000015</v>
      </c>
      <c r="G4">
        <f t="shared" ref="G4:G14" si="2">0.4*ABS(SIN(2*PI()*D4/12+PI()/3))</f>
        <v>0.34641016151377552</v>
      </c>
      <c r="H4">
        <f t="shared" ref="H4:H14" si="3">0.4*ABS(SIN(2*PI()*D4/12+PI()/6))</f>
        <v>0.4</v>
      </c>
      <c r="I4">
        <f t="shared" ref="I4:I14" si="4">0.4*ABS(SIN(2*PI()*D4/24))</f>
        <v>0.19999999999999998</v>
      </c>
    </row>
    <row r="5" spans="1:9">
      <c r="A5">
        <v>0.2</v>
      </c>
      <c r="B5">
        <f t="shared" ref="B5:B53" si="5">EXP(A5)</f>
        <v>1.2214027581601699</v>
      </c>
      <c r="D5">
        <v>3</v>
      </c>
      <c r="E5">
        <f t="shared" si="0"/>
        <v>0.4</v>
      </c>
      <c r="F5">
        <f t="shared" si="1"/>
        <v>4.90059381963448E-17</v>
      </c>
      <c r="G5">
        <f t="shared" si="2"/>
        <v>0.20000000000000015</v>
      </c>
      <c r="H5">
        <f t="shared" si="3"/>
        <v>0.34641016151377552</v>
      </c>
      <c r="I5">
        <f t="shared" si="4"/>
        <v>0.28284271247461901</v>
      </c>
    </row>
    <row r="6" spans="1:9">
      <c r="A6">
        <v>0.3</v>
      </c>
      <c r="B6">
        <f t="shared" si="5"/>
        <v>1.3498588075760032</v>
      </c>
      <c r="D6">
        <v>4</v>
      </c>
      <c r="E6">
        <f t="shared" si="0"/>
        <v>0.34641016151377552</v>
      </c>
      <c r="F6">
        <f t="shared" si="1"/>
        <v>0.1999999999999999</v>
      </c>
      <c r="G6">
        <f t="shared" si="2"/>
        <v>4.90059381963448E-17</v>
      </c>
      <c r="H6">
        <f t="shared" si="3"/>
        <v>0.20000000000000015</v>
      </c>
      <c r="I6">
        <f t="shared" si="4"/>
        <v>0.34641016151377546</v>
      </c>
    </row>
    <row r="7" spans="1:9">
      <c r="A7">
        <v>0.4</v>
      </c>
      <c r="B7">
        <f t="shared" si="5"/>
        <v>1.4918246976412703</v>
      </c>
      <c r="D7">
        <v>5</v>
      </c>
      <c r="E7">
        <f t="shared" si="0"/>
        <v>0.19999999999999998</v>
      </c>
      <c r="F7">
        <f t="shared" si="1"/>
        <v>0.34641016151377557</v>
      </c>
      <c r="G7">
        <f t="shared" si="2"/>
        <v>0.20000000000000007</v>
      </c>
      <c r="H7">
        <f t="shared" si="3"/>
        <v>4.90059381963448E-17</v>
      </c>
      <c r="I7">
        <f t="shared" si="4"/>
        <v>0.38637033051562736</v>
      </c>
    </row>
    <row r="8" spans="1:9">
      <c r="A8">
        <v>0.5</v>
      </c>
      <c r="B8">
        <f t="shared" si="5"/>
        <v>1.6487212707001282</v>
      </c>
      <c r="D8">
        <v>6</v>
      </c>
      <c r="E8">
        <f t="shared" si="0"/>
        <v>4.90059381963448E-17</v>
      </c>
      <c r="F8">
        <f t="shared" si="1"/>
        <v>0.4</v>
      </c>
      <c r="G8">
        <f t="shared" si="2"/>
        <v>0.34641016151377535</v>
      </c>
      <c r="H8">
        <f t="shared" si="3"/>
        <v>0.1999999999999999</v>
      </c>
      <c r="I8">
        <f t="shared" si="4"/>
        <v>0.4</v>
      </c>
    </row>
    <row r="9" spans="1:9">
      <c r="A9">
        <v>0.6</v>
      </c>
      <c r="B9">
        <f t="shared" si="5"/>
        <v>1.8221188003905089</v>
      </c>
      <c r="D9">
        <v>7</v>
      </c>
      <c r="E9">
        <f t="shared" si="0"/>
        <v>0.1999999999999999</v>
      </c>
      <c r="F9">
        <f t="shared" si="1"/>
        <v>0.34641016151377563</v>
      </c>
      <c r="G9">
        <f t="shared" si="2"/>
        <v>0.4</v>
      </c>
      <c r="H9">
        <f t="shared" si="3"/>
        <v>0.34641016151377535</v>
      </c>
      <c r="I9">
        <f t="shared" si="4"/>
        <v>0.38637033051562736</v>
      </c>
    </row>
    <row r="10" spans="1:9">
      <c r="A10">
        <v>0.7</v>
      </c>
      <c r="B10">
        <f t="shared" si="5"/>
        <v>2.0137527074704766</v>
      </c>
      <c r="D10">
        <v>8</v>
      </c>
      <c r="E10">
        <f t="shared" si="0"/>
        <v>0.34641016151377535</v>
      </c>
      <c r="F10">
        <f t="shared" si="1"/>
        <v>0.20000000000000018</v>
      </c>
      <c r="G10">
        <f t="shared" si="2"/>
        <v>0.34641016151377563</v>
      </c>
      <c r="H10">
        <f t="shared" si="3"/>
        <v>0.4</v>
      </c>
      <c r="I10">
        <f t="shared" si="4"/>
        <v>0.34641016151377552</v>
      </c>
    </row>
    <row r="11" spans="1:9">
      <c r="A11">
        <v>0.8</v>
      </c>
      <c r="B11">
        <f t="shared" si="5"/>
        <v>2.2255409284924679</v>
      </c>
      <c r="D11">
        <v>9</v>
      </c>
      <c r="E11">
        <f t="shared" si="0"/>
        <v>0.4</v>
      </c>
      <c r="F11">
        <f t="shared" si="1"/>
        <v>9.8011876392689601E-17</v>
      </c>
      <c r="G11">
        <f t="shared" si="2"/>
        <v>0.20000000000000018</v>
      </c>
      <c r="H11">
        <f t="shared" si="3"/>
        <v>0.34641016151377546</v>
      </c>
      <c r="I11">
        <f t="shared" si="4"/>
        <v>0.28284271247461906</v>
      </c>
    </row>
    <row r="12" spans="1:9">
      <c r="A12">
        <v>0.9</v>
      </c>
      <c r="B12">
        <f t="shared" si="5"/>
        <v>2.4596031111569499</v>
      </c>
      <c r="D12">
        <v>10</v>
      </c>
      <c r="E12">
        <f t="shared" si="0"/>
        <v>0.34641016151377546</v>
      </c>
      <c r="F12">
        <f t="shared" si="1"/>
        <v>0.2</v>
      </c>
      <c r="G12">
        <f t="shared" si="2"/>
        <v>9.8011876392689601E-17</v>
      </c>
      <c r="H12">
        <f t="shared" si="3"/>
        <v>0.19999999999999987</v>
      </c>
      <c r="I12">
        <f t="shared" si="4"/>
        <v>0.19999999999999998</v>
      </c>
    </row>
    <row r="13" spans="1:9">
      <c r="A13">
        <v>1</v>
      </c>
      <c r="B13">
        <f t="shared" si="5"/>
        <v>2.7182818284590451</v>
      </c>
      <c r="D13">
        <v>11</v>
      </c>
      <c r="E13">
        <f t="shared" si="0"/>
        <v>0.20000000000000018</v>
      </c>
      <c r="F13">
        <f t="shared" si="1"/>
        <v>0.34641016151377535</v>
      </c>
      <c r="G13">
        <f t="shared" si="2"/>
        <v>0.19999999999999973</v>
      </c>
      <c r="H13">
        <f t="shared" si="3"/>
        <v>9.8011876392689601E-17</v>
      </c>
      <c r="I13">
        <f t="shared" si="4"/>
        <v>0.10352761804100841</v>
      </c>
    </row>
    <row r="14" spans="1:9">
      <c r="A14">
        <v>1.1000000000000001</v>
      </c>
      <c r="B14">
        <f t="shared" si="5"/>
        <v>3.0041660239464334</v>
      </c>
      <c r="D14">
        <v>12</v>
      </c>
      <c r="E14">
        <f t="shared" si="0"/>
        <v>9.8011876392689601E-17</v>
      </c>
      <c r="F14">
        <f t="shared" si="1"/>
        <v>0.4</v>
      </c>
      <c r="G14">
        <f t="shared" si="2"/>
        <v>0.34641016151377535</v>
      </c>
      <c r="H14">
        <f t="shared" si="3"/>
        <v>0.2</v>
      </c>
      <c r="I14">
        <f t="shared" si="4"/>
        <v>4.90059381963448E-17</v>
      </c>
    </row>
    <row r="15" spans="1:9">
      <c r="A15">
        <v>1.2</v>
      </c>
      <c r="B15">
        <f t="shared" si="5"/>
        <v>3.3201169227365472</v>
      </c>
    </row>
    <row r="16" spans="1:9">
      <c r="A16">
        <v>1.3</v>
      </c>
      <c r="B16">
        <f t="shared" si="5"/>
        <v>3.6692966676192444</v>
      </c>
    </row>
    <row r="17" spans="1:2">
      <c r="A17">
        <v>1.4</v>
      </c>
      <c r="B17">
        <f t="shared" si="5"/>
        <v>4.0551999668446745</v>
      </c>
    </row>
    <row r="18" spans="1:2">
      <c r="A18">
        <v>1.5</v>
      </c>
      <c r="B18">
        <f t="shared" si="5"/>
        <v>4.4816890703380645</v>
      </c>
    </row>
    <row r="19" spans="1:2">
      <c r="A19">
        <v>1.6</v>
      </c>
      <c r="B19">
        <f t="shared" si="5"/>
        <v>4.9530324243951149</v>
      </c>
    </row>
    <row r="20" spans="1:2">
      <c r="A20">
        <v>1.7</v>
      </c>
      <c r="B20">
        <f t="shared" si="5"/>
        <v>5.4739473917271999</v>
      </c>
    </row>
    <row r="21" spans="1:2">
      <c r="A21">
        <v>1.8</v>
      </c>
      <c r="B21">
        <f t="shared" si="5"/>
        <v>6.0496474644129465</v>
      </c>
    </row>
    <row r="22" spans="1:2">
      <c r="A22">
        <v>1.9</v>
      </c>
      <c r="B22">
        <f t="shared" si="5"/>
        <v>6.6858944422792685</v>
      </c>
    </row>
    <row r="23" spans="1:2">
      <c r="A23">
        <v>2</v>
      </c>
      <c r="B23">
        <f t="shared" si="5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5"/>
        <v>9.025013499434122</v>
      </c>
    </row>
    <row r="26" spans="1:2">
      <c r="A26">
        <v>2.2999999999999998</v>
      </c>
      <c r="B26">
        <f t="shared" si="5"/>
        <v>9.9741824548147182</v>
      </c>
    </row>
    <row r="27" spans="1:2">
      <c r="A27">
        <v>2.4</v>
      </c>
      <c r="B27">
        <f t="shared" si="5"/>
        <v>11.023176380641601</v>
      </c>
    </row>
    <row r="28" spans="1:2">
      <c r="A28">
        <v>2.5</v>
      </c>
      <c r="B28">
        <f t="shared" si="5"/>
        <v>12.182493960703473</v>
      </c>
    </row>
    <row r="29" spans="1:2">
      <c r="A29">
        <v>2.6</v>
      </c>
      <c r="B29">
        <f t="shared" si="5"/>
        <v>13.463738035001692</v>
      </c>
    </row>
    <row r="30" spans="1:2">
      <c r="A30">
        <v>2.7</v>
      </c>
      <c r="B30">
        <f t="shared" si="5"/>
        <v>14.879731724872837</v>
      </c>
    </row>
    <row r="31" spans="1:2">
      <c r="A31">
        <v>2.8</v>
      </c>
      <c r="B31">
        <f t="shared" si="5"/>
        <v>16.444646771097048</v>
      </c>
    </row>
    <row r="32" spans="1:2">
      <c r="A32">
        <v>2.9</v>
      </c>
      <c r="B32">
        <f t="shared" si="5"/>
        <v>18.17414536944306</v>
      </c>
    </row>
    <row r="33" spans="1:2">
      <c r="A33">
        <v>3</v>
      </c>
      <c r="B33">
        <f t="shared" si="5"/>
        <v>20.085536923187668</v>
      </c>
    </row>
    <row r="34" spans="1:2">
      <c r="A34">
        <v>3.1</v>
      </c>
      <c r="B34">
        <f t="shared" si="5"/>
        <v>22.197951281441636</v>
      </c>
    </row>
    <row r="35" spans="1:2">
      <c r="A35">
        <v>3.2</v>
      </c>
      <c r="B35">
        <f t="shared" si="5"/>
        <v>24.532530197109352</v>
      </c>
    </row>
    <row r="36" spans="1:2">
      <c r="A36">
        <v>3.3</v>
      </c>
      <c r="B36">
        <f t="shared" si="5"/>
        <v>27.112638920657883</v>
      </c>
    </row>
    <row r="37" spans="1:2">
      <c r="A37">
        <v>3.4</v>
      </c>
      <c r="B37">
        <f t="shared" si="5"/>
        <v>29.964100047397011</v>
      </c>
    </row>
    <row r="38" spans="1:2">
      <c r="A38">
        <v>3.5</v>
      </c>
      <c r="B38">
        <f t="shared" si="5"/>
        <v>33.115451958692312</v>
      </c>
    </row>
    <row r="39" spans="1:2">
      <c r="A39">
        <v>3.6</v>
      </c>
      <c r="B39">
        <f t="shared" si="5"/>
        <v>36.598234443677988</v>
      </c>
    </row>
    <row r="40" spans="1:2">
      <c r="A40">
        <v>3.7</v>
      </c>
      <c r="B40">
        <f t="shared" si="5"/>
        <v>40.447304360067399</v>
      </c>
    </row>
    <row r="41" spans="1:2">
      <c r="A41">
        <v>3.8</v>
      </c>
      <c r="B41">
        <f t="shared" si="5"/>
        <v>44.701184493300815</v>
      </c>
    </row>
    <row r="42" spans="1:2">
      <c r="A42">
        <v>3.9</v>
      </c>
      <c r="B42">
        <f t="shared" si="5"/>
        <v>49.402449105530167</v>
      </c>
    </row>
    <row r="43" spans="1:2">
      <c r="A43">
        <v>4</v>
      </c>
      <c r="B43">
        <f t="shared" si="5"/>
        <v>54.598150033144236</v>
      </c>
    </row>
    <row r="44" spans="1:2">
      <c r="A44">
        <v>4.0999999999999996</v>
      </c>
      <c r="B44">
        <f t="shared" si="5"/>
        <v>60.34028759736195</v>
      </c>
    </row>
    <row r="45" spans="1:2">
      <c r="A45">
        <v>4.2</v>
      </c>
      <c r="B45">
        <f t="shared" si="5"/>
        <v>66.686331040925154</v>
      </c>
    </row>
    <row r="46" spans="1:2">
      <c r="A46">
        <v>4.3</v>
      </c>
      <c r="B46">
        <f t="shared" si="5"/>
        <v>73.699793699595787</v>
      </c>
    </row>
    <row r="47" spans="1:2">
      <c r="A47">
        <v>4.4000000000000004</v>
      </c>
      <c r="B47">
        <f t="shared" si="5"/>
        <v>81.450868664968141</v>
      </c>
    </row>
    <row r="48" spans="1:2">
      <c r="A48">
        <v>4.5</v>
      </c>
      <c r="B48">
        <f t="shared" si="5"/>
        <v>90.017131300521811</v>
      </c>
    </row>
    <row r="49" spans="1:2">
      <c r="A49">
        <v>4.5999999999999996</v>
      </c>
      <c r="B49">
        <f t="shared" si="5"/>
        <v>99.484315641933776</v>
      </c>
    </row>
    <row r="50" spans="1:2">
      <c r="A50">
        <v>4.7</v>
      </c>
      <c r="B50">
        <f t="shared" si="5"/>
        <v>109.94717245212352</v>
      </c>
    </row>
    <row r="51" spans="1:2">
      <c r="A51">
        <v>4.8</v>
      </c>
      <c r="B51">
        <f t="shared" si="5"/>
        <v>121.51041751873485</v>
      </c>
    </row>
    <row r="52" spans="1:2">
      <c r="A52">
        <v>4.9000000000000004</v>
      </c>
      <c r="B52">
        <f t="shared" si="5"/>
        <v>134.28977968493552</v>
      </c>
    </row>
    <row r="53" spans="1:2">
      <c r="A53">
        <v>5</v>
      </c>
      <c r="B53">
        <f t="shared" si="5"/>
        <v>148.4131591025766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6C03-1653-420E-A9DC-773CDBA8B015}">
  <dimension ref="A1:J53"/>
  <sheetViews>
    <sheetView zoomScale="74" workbookViewId="0">
      <selection activeCell="Q12" sqref="Q12"/>
    </sheetView>
  </sheetViews>
  <sheetFormatPr defaultRowHeight="17.649999999999999"/>
  <sheetData>
    <row r="1" spans="1:10">
      <c r="E1" t="s">
        <v>3</v>
      </c>
      <c r="F1" t="s">
        <v>3</v>
      </c>
      <c r="G1" t="s">
        <v>3</v>
      </c>
    </row>
    <row r="2" spans="1:10">
      <c r="A2" t="s">
        <v>1</v>
      </c>
      <c r="B2" t="s">
        <v>0</v>
      </c>
      <c r="D2" t="s">
        <v>2</v>
      </c>
      <c r="E2" t="s">
        <v>7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0</v>
      </c>
      <c r="B3">
        <f>EXP(A3)</f>
        <v>1</v>
      </c>
      <c r="D3">
        <v>1</v>
      </c>
      <c r="E3">
        <f>0.4*ABS(SIN(2*PI()*D3/24))</f>
        <v>0.1035276180410083</v>
      </c>
      <c r="F3">
        <f>0.4*ABS(SIN(2*PI()*D3/24-PI()/12))</f>
        <v>0</v>
      </c>
      <c r="G3">
        <f>0.4*ABS(SIN(2*PI()*D3/24-PI()/6))</f>
        <v>0.1035276180410083</v>
      </c>
      <c r="H3">
        <f>0.4*ABS(SIN(2*PI()*D3/24-PI()/2))</f>
        <v>0.38637033051562736</v>
      </c>
      <c r="I3">
        <f>0.4*ABS(SIN(2*PI()*D3/24+5*PI()/12))</f>
        <v>0.4</v>
      </c>
      <c r="J3">
        <f>0.4*ABS(SIN(2*PI()*D3/24-3*PI()/2))</f>
        <v>0.38637033051562736</v>
      </c>
    </row>
    <row r="4" spans="1:10">
      <c r="A4">
        <v>0.1</v>
      </c>
      <c r="B4">
        <f>EXP(-A4)</f>
        <v>0.90483741803595952</v>
      </c>
      <c r="D4">
        <v>2</v>
      </c>
      <c r="E4">
        <f t="shared" ref="E4:E14" si="0">0.4*ABS(SIN(2*PI()*D4/24))</f>
        <v>0.19999999999999998</v>
      </c>
      <c r="F4">
        <f t="shared" ref="F4:F14" si="1">0.4*ABS(SIN(2*PI()*D4/24-PI()/12))</f>
        <v>0.1035276180410083</v>
      </c>
      <c r="G4">
        <f t="shared" ref="G4:G14" si="2">0.4*ABS(SIN(2*PI()*D4/24-PI()/6))</f>
        <v>0</v>
      </c>
      <c r="H4">
        <f t="shared" ref="H4:H14" si="3">0.4*ABS(SIN(2*PI()*D4/24-PI()/2))</f>
        <v>0.34641016151377552</v>
      </c>
      <c r="I4">
        <f t="shared" ref="I4:I14" si="4">0.4*ABS(SIN(2*PI()*D4/24+5*PI()/12))</f>
        <v>0.38637033051562736</v>
      </c>
      <c r="J4">
        <f t="shared" ref="J4:J14" si="5">0.4*ABS(SIN(2*PI()*D4/24-3*PI()/2))</f>
        <v>0.34641016151377535</v>
      </c>
    </row>
    <row r="5" spans="1:10">
      <c r="A5">
        <v>0.2</v>
      </c>
      <c r="B5">
        <f t="shared" ref="B5:B53" si="6">EXP(A5)</f>
        <v>1.2214027581601699</v>
      </c>
      <c r="D5">
        <v>3</v>
      </c>
      <c r="E5">
        <f t="shared" si="0"/>
        <v>0.28284271247461901</v>
      </c>
      <c r="F5">
        <f t="shared" si="1"/>
        <v>0.2</v>
      </c>
      <c r="G5">
        <f t="shared" si="2"/>
        <v>0.10352761804100832</v>
      </c>
      <c r="H5">
        <f t="shared" si="3"/>
        <v>0.28284271247461901</v>
      </c>
      <c r="I5">
        <f t="shared" si="4"/>
        <v>0.34641016151377541</v>
      </c>
      <c r="J5">
        <f t="shared" si="5"/>
        <v>0.28284271247461901</v>
      </c>
    </row>
    <row r="6" spans="1:10">
      <c r="A6">
        <v>0.3</v>
      </c>
      <c r="B6">
        <f t="shared" si="6"/>
        <v>1.3498588075760032</v>
      </c>
      <c r="D6">
        <v>4</v>
      </c>
      <c r="E6">
        <f t="shared" si="0"/>
        <v>0.34641016151377546</v>
      </c>
      <c r="F6">
        <f t="shared" si="1"/>
        <v>0.28284271247461901</v>
      </c>
      <c r="G6">
        <f t="shared" si="2"/>
        <v>0.19999999999999998</v>
      </c>
      <c r="H6">
        <f t="shared" si="3"/>
        <v>0.2</v>
      </c>
      <c r="I6">
        <f t="shared" si="4"/>
        <v>0.28284271247461906</v>
      </c>
      <c r="J6">
        <f t="shared" si="5"/>
        <v>0.20000000000000007</v>
      </c>
    </row>
    <row r="7" spans="1:10">
      <c r="A7">
        <v>0.4</v>
      </c>
      <c r="B7">
        <f t="shared" si="6"/>
        <v>1.4918246976412703</v>
      </c>
      <c r="D7">
        <v>5</v>
      </c>
      <c r="E7">
        <f t="shared" si="0"/>
        <v>0.38637033051562736</v>
      </c>
      <c r="F7">
        <f t="shared" si="1"/>
        <v>0.34641016151377552</v>
      </c>
      <c r="G7">
        <f t="shared" si="2"/>
        <v>0.28284271247461906</v>
      </c>
      <c r="H7">
        <f t="shared" si="3"/>
        <v>0.10352761804100828</v>
      </c>
      <c r="I7">
        <f t="shared" si="4"/>
        <v>0.19999999999999998</v>
      </c>
      <c r="J7">
        <f t="shared" si="5"/>
        <v>0.10352761804100814</v>
      </c>
    </row>
    <row r="8" spans="1:10">
      <c r="A8">
        <v>0.5</v>
      </c>
      <c r="B8">
        <f t="shared" si="6"/>
        <v>1.6487212707001282</v>
      </c>
      <c r="D8">
        <v>6</v>
      </c>
      <c r="E8">
        <f t="shared" si="0"/>
        <v>0.4</v>
      </c>
      <c r="F8">
        <f t="shared" si="1"/>
        <v>0.38637033051562736</v>
      </c>
      <c r="G8">
        <f t="shared" si="2"/>
        <v>0.34641016151377552</v>
      </c>
      <c r="H8">
        <f t="shared" si="3"/>
        <v>0</v>
      </c>
      <c r="I8">
        <f t="shared" si="4"/>
        <v>0.10352761804100824</v>
      </c>
      <c r="J8">
        <f t="shared" si="5"/>
        <v>4.90059381963448E-17</v>
      </c>
    </row>
    <row r="9" spans="1:10">
      <c r="A9">
        <v>0.6</v>
      </c>
      <c r="B9">
        <f t="shared" si="6"/>
        <v>1.8221188003905089</v>
      </c>
      <c r="D9">
        <v>7</v>
      </c>
      <c r="E9">
        <f t="shared" si="0"/>
        <v>0.38637033051562736</v>
      </c>
      <c r="F9">
        <f t="shared" si="1"/>
        <v>0.4</v>
      </c>
      <c r="G9">
        <f t="shared" si="2"/>
        <v>0.3863703305156273</v>
      </c>
      <c r="H9">
        <f t="shared" si="3"/>
        <v>0.10352761804100828</v>
      </c>
      <c r="I9">
        <f t="shared" si="4"/>
        <v>4.90059381963448E-17</v>
      </c>
      <c r="J9">
        <f t="shared" si="5"/>
        <v>0.10352761804100824</v>
      </c>
    </row>
    <row r="10" spans="1:10">
      <c r="A10">
        <v>0.7</v>
      </c>
      <c r="B10">
        <f t="shared" si="6"/>
        <v>2.0137527074704766</v>
      </c>
      <c r="D10">
        <v>8</v>
      </c>
      <c r="E10">
        <f t="shared" si="0"/>
        <v>0.34641016151377552</v>
      </c>
      <c r="F10">
        <f t="shared" si="1"/>
        <v>0.38637033051562736</v>
      </c>
      <c r="G10">
        <f t="shared" si="2"/>
        <v>0.4</v>
      </c>
      <c r="H10">
        <f t="shared" si="3"/>
        <v>0.19999999999999996</v>
      </c>
      <c r="I10">
        <f t="shared" si="4"/>
        <v>0.10352761804100814</v>
      </c>
      <c r="J10">
        <f t="shared" si="5"/>
        <v>0.19999999999999998</v>
      </c>
    </row>
    <row r="11" spans="1:10">
      <c r="A11">
        <v>0.8</v>
      </c>
      <c r="B11">
        <f t="shared" si="6"/>
        <v>2.2255409284924679</v>
      </c>
      <c r="D11">
        <v>9</v>
      </c>
      <c r="E11">
        <f t="shared" si="0"/>
        <v>0.28284271247461906</v>
      </c>
      <c r="F11">
        <f t="shared" si="1"/>
        <v>0.34641016151377552</v>
      </c>
      <c r="G11">
        <f t="shared" si="2"/>
        <v>0.38637033051562736</v>
      </c>
      <c r="H11">
        <f t="shared" si="3"/>
        <v>0.28284271247461901</v>
      </c>
      <c r="I11">
        <f t="shared" si="4"/>
        <v>0.20000000000000007</v>
      </c>
      <c r="J11">
        <f t="shared" si="5"/>
        <v>0.28284271247461906</v>
      </c>
    </row>
    <row r="12" spans="1:10">
      <c r="A12">
        <v>0.9</v>
      </c>
      <c r="B12">
        <f t="shared" si="6"/>
        <v>2.4596031111569499</v>
      </c>
      <c r="D12">
        <v>10</v>
      </c>
      <c r="E12">
        <f t="shared" si="0"/>
        <v>0.19999999999999998</v>
      </c>
      <c r="F12">
        <f t="shared" si="1"/>
        <v>0.28284271247461906</v>
      </c>
      <c r="G12">
        <f t="shared" si="2"/>
        <v>0.34641016151377541</v>
      </c>
      <c r="H12">
        <f t="shared" si="3"/>
        <v>0.34641016151377552</v>
      </c>
      <c r="I12">
        <f t="shared" si="4"/>
        <v>0.28284271247461901</v>
      </c>
      <c r="J12">
        <f t="shared" si="5"/>
        <v>0.34641016151377552</v>
      </c>
    </row>
    <row r="13" spans="1:10">
      <c r="A13">
        <v>1</v>
      </c>
      <c r="B13">
        <f t="shared" si="6"/>
        <v>2.7182818284590451</v>
      </c>
      <c r="D13">
        <v>11</v>
      </c>
      <c r="E13">
        <f t="shared" si="0"/>
        <v>0.10352761804100841</v>
      </c>
      <c r="F13">
        <f t="shared" si="1"/>
        <v>0.20000000000000015</v>
      </c>
      <c r="G13">
        <f t="shared" si="2"/>
        <v>0.28284271247461906</v>
      </c>
      <c r="H13">
        <f t="shared" si="3"/>
        <v>0.3863703305156273</v>
      </c>
      <c r="I13">
        <f t="shared" si="4"/>
        <v>0.34641016151377535</v>
      </c>
      <c r="J13">
        <f t="shared" si="5"/>
        <v>0.38637033051562736</v>
      </c>
    </row>
    <row r="14" spans="1:10">
      <c r="A14">
        <v>1.1000000000000001</v>
      </c>
      <c r="B14">
        <f t="shared" si="6"/>
        <v>3.0041660239464334</v>
      </c>
      <c r="D14">
        <v>12</v>
      </c>
      <c r="E14">
        <f t="shared" si="0"/>
        <v>4.90059381963448E-17</v>
      </c>
      <c r="F14">
        <f t="shared" si="1"/>
        <v>0.10352761804100841</v>
      </c>
      <c r="G14">
        <f t="shared" si="2"/>
        <v>0.19999999999999998</v>
      </c>
      <c r="H14">
        <f t="shared" si="3"/>
        <v>0.4</v>
      </c>
      <c r="I14">
        <f t="shared" si="4"/>
        <v>0.38637033051562736</v>
      </c>
      <c r="J14">
        <f t="shared" si="5"/>
        <v>0.4</v>
      </c>
    </row>
    <row r="15" spans="1:10">
      <c r="A15">
        <v>1.2</v>
      </c>
      <c r="B15">
        <f t="shared" si="6"/>
        <v>3.3201169227365472</v>
      </c>
    </row>
    <row r="16" spans="1:10">
      <c r="A16">
        <v>1.3</v>
      </c>
      <c r="B16">
        <f t="shared" si="6"/>
        <v>3.6692966676192444</v>
      </c>
    </row>
    <row r="17" spans="1:2">
      <c r="A17">
        <v>1.4</v>
      </c>
      <c r="B17">
        <f t="shared" si="6"/>
        <v>4.0551999668446745</v>
      </c>
    </row>
    <row r="18" spans="1:2">
      <c r="A18">
        <v>1.5</v>
      </c>
      <c r="B18">
        <f t="shared" si="6"/>
        <v>4.4816890703380645</v>
      </c>
    </row>
    <row r="19" spans="1:2">
      <c r="A19">
        <v>1.6</v>
      </c>
      <c r="B19">
        <f t="shared" si="6"/>
        <v>4.9530324243951149</v>
      </c>
    </row>
    <row r="20" spans="1:2">
      <c r="A20">
        <v>1.7</v>
      </c>
      <c r="B20">
        <f t="shared" si="6"/>
        <v>5.4739473917271999</v>
      </c>
    </row>
    <row r="21" spans="1:2">
      <c r="A21">
        <v>1.8</v>
      </c>
      <c r="B21">
        <f t="shared" si="6"/>
        <v>6.0496474644129465</v>
      </c>
    </row>
    <row r="22" spans="1:2">
      <c r="A22">
        <v>1.9</v>
      </c>
      <c r="B22">
        <f t="shared" si="6"/>
        <v>6.6858944422792685</v>
      </c>
    </row>
    <row r="23" spans="1:2">
      <c r="A23">
        <v>2</v>
      </c>
      <c r="B23">
        <f t="shared" si="6"/>
        <v>7.3890560989306504</v>
      </c>
    </row>
    <row r="24" spans="1:2">
      <c r="A24">
        <v>2.1</v>
      </c>
      <c r="B24">
        <f>EXP(A24)</f>
        <v>8.1661699125676517</v>
      </c>
    </row>
    <row r="25" spans="1:2">
      <c r="A25">
        <v>2.2000000000000002</v>
      </c>
      <c r="B25">
        <f t="shared" si="6"/>
        <v>9.025013499434122</v>
      </c>
    </row>
    <row r="26" spans="1:2">
      <c r="A26">
        <v>2.2999999999999998</v>
      </c>
      <c r="B26">
        <f t="shared" si="6"/>
        <v>9.9741824548147182</v>
      </c>
    </row>
    <row r="27" spans="1:2">
      <c r="A27">
        <v>2.4</v>
      </c>
      <c r="B27">
        <f t="shared" si="6"/>
        <v>11.023176380641601</v>
      </c>
    </row>
    <row r="28" spans="1:2">
      <c r="A28">
        <v>2.5</v>
      </c>
      <c r="B28">
        <f t="shared" si="6"/>
        <v>12.182493960703473</v>
      </c>
    </row>
    <row r="29" spans="1:2">
      <c r="A29">
        <v>2.6</v>
      </c>
      <c r="B29">
        <f t="shared" si="6"/>
        <v>13.463738035001692</v>
      </c>
    </row>
    <row r="30" spans="1:2">
      <c r="A30">
        <v>2.7</v>
      </c>
      <c r="B30">
        <f t="shared" si="6"/>
        <v>14.879731724872837</v>
      </c>
    </row>
    <row r="31" spans="1:2">
      <c r="A31">
        <v>2.8</v>
      </c>
      <c r="B31">
        <f t="shared" si="6"/>
        <v>16.444646771097048</v>
      </c>
    </row>
    <row r="32" spans="1:2">
      <c r="A32">
        <v>2.9</v>
      </c>
      <c r="B32">
        <f t="shared" si="6"/>
        <v>18.17414536944306</v>
      </c>
    </row>
    <row r="33" spans="1:2">
      <c r="A33">
        <v>3</v>
      </c>
      <c r="B33">
        <f t="shared" si="6"/>
        <v>20.085536923187668</v>
      </c>
    </row>
    <row r="34" spans="1:2">
      <c r="A34">
        <v>3.1</v>
      </c>
      <c r="B34">
        <f t="shared" si="6"/>
        <v>22.197951281441636</v>
      </c>
    </row>
    <row r="35" spans="1:2">
      <c r="A35">
        <v>3.2</v>
      </c>
      <c r="B35">
        <f t="shared" si="6"/>
        <v>24.532530197109352</v>
      </c>
    </row>
    <row r="36" spans="1:2">
      <c r="A36">
        <v>3.3</v>
      </c>
      <c r="B36">
        <f t="shared" si="6"/>
        <v>27.112638920657883</v>
      </c>
    </row>
    <row r="37" spans="1:2">
      <c r="A37">
        <v>3.4</v>
      </c>
      <c r="B37">
        <f t="shared" si="6"/>
        <v>29.964100047397011</v>
      </c>
    </row>
    <row r="38" spans="1:2">
      <c r="A38">
        <v>3.5</v>
      </c>
      <c r="B38">
        <f t="shared" si="6"/>
        <v>33.115451958692312</v>
      </c>
    </row>
    <row r="39" spans="1:2">
      <c r="A39">
        <v>3.6</v>
      </c>
      <c r="B39">
        <f t="shared" si="6"/>
        <v>36.598234443677988</v>
      </c>
    </row>
    <row r="40" spans="1:2">
      <c r="A40">
        <v>3.7</v>
      </c>
      <c r="B40">
        <f t="shared" si="6"/>
        <v>40.447304360067399</v>
      </c>
    </row>
    <row r="41" spans="1:2">
      <c r="A41">
        <v>3.8</v>
      </c>
      <c r="B41">
        <f t="shared" si="6"/>
        <v>44.701184493300815</v>
      </c>
    </row>
    <row r="42" spans="1:2">
      <c r="A42">
        <v>3.9</v>
      </c>
      <c r="B42">
        <f t="shared" si="6"/>
        <v>49.402449105530167</v>
      </c>
    </row>
    <row r="43" spans="1:2">
      <c r="A43">
        <v>4</v>
      </c>
      <c r="B43">
        <f t="shared" si="6"/>
        <v>54.598150033144236</v>
      </c>
    </row>
    <row r="44" spans="1:2">
      <c r="A44">
        <v>4.0999999999999996</v>
      </c>
      <c r="B44">
        <f t="shared" si="6"/>
        <v>60.34028759736195</v>
      </c>
    </row>
    <row r="45" spans="1:2">
      <c r="A45">
        <v>4.2</v>
      </c>
      <c r="B45">
        <f t="shared" si="6"/>
        <v>66.686331040925154</v>
      </c>
    </row>
    <row r="46" spans="1:2">
      <c r="A46">
        <v>4.3</v>
      </c>
      <c r="B46">
        <f t="shared" si="6"/>
        <v>73.699793699595787</v>
      </c>
    </row>
    <row r="47" spans="1:2">
      <c r="A47">
        <v>4.4000000000000004</v>
      </c>
      <c r="B47">
        <f t="shared" si="6"/>
        <v>81.450868664968141</v>
      </c>
    </row>
    <row r="48" spans="1:2">
      <c r="A48">
        <v>4.5</v>
      </c>
      <c r="B48">
        <f t="shared" si="6"/>
        <v>90.017131300521811</v>
      </c>
    </row>
    <row r="49" spans="1:2">
      <c r="A49">
        <v>4.5999999999999996</v>
      </c>
      <c r="B49">
        <f t="shared" si="6"/>
        <v>99.484315641933776</v>
      </c>
    </row>
    <row r="50" spans="1:2">
      <c r="A50">
        <v>4.7</v>
      </c>
      <c r="B50">
        <f t="shared" si="6"/>
        <v>109.94717245212352</v>
      </c>
    </row>
    <row r="51" spans="1:2">
      <c r="A51">
        <v>4.8</v>
      </c>
      <c r="B51">
        <f t="shared" si="6"/>
        <v>121.51041751873485</v>
      </c>
    </row>
    <row r="52" spans="1:2">
      <c r="A52">
        <v>4.9000000000000004</v>
      </c>
      <c r="B52">
        <f t="shared" si="6"/>
        <v>134.28977968493552</v>
      </c>
    </row>
    <row r="53" spans="1:2">
      <c r="A53">
        <v>5</v>
      </c>
      <c r="B53">
        <f t="shared" si="6"/>
        <v>148.4131591025766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E23D-64C1-4C48-9D78-846BC3791CD4}">
  <dimension ref="A2:B367"/>
  <sheetViews>
    <sheetView workbookViewId="0">
      <selection activeCell="A3" sqref="A3"/>
    </sheetView>
  </sheetViews>
  <sheetFormatPr defaultRowHeight="17.649999999999999"/>
  <sheetData>
    <row r="2" spans="1:2">
      <c r="A2" t="s">
        <v>23</v>
      </c>
      <c r="B2" t="s">
        <v>24</v>
      </c>
    </row>
    <row r="3" spans="1:2">
      <c r="A3">
        <v>1</v>
      </c>
      <c r="B3">
        <f>EXP(SIN(2*PI()*A3/90))</f>
        <v>1.072247029152428</v>
      </c>
    </row>
    <row r="4" spans="1:2">
      <c r="A4">
        <v>2</v>
      </c>
      <c r="B4">
        <f t="shared" ref="B4:B67" si="0">EXP(SIN(2*PI()*A4/90))</f>
        <v>1.1493230317056877</v>
      </c>
    </row>
    <row r="5" spans="1:2">
      <c r="A5">
        <v>3</v>
      </c>
      <c r="B5">
        <f t="shared" si="0"/>
        <v>1.2311044469213748</v>
      </c>
    </row>
    <row r="6" spans="1:2">
      <c r="A6">
        <v>4</v>
      </c>
      <c r="B6">
        <f t="shared" si="0"/>
        <v>1.3173700408104754</v>
      </c>
    </row>
    <row r="7" spans="1:2">
      <c r="A7">
        <v>5</v>
      </c>
      <c r="B7">
        <f t="shared" si="0"/>
        <v>1.4077886547738427</v>
      </c>
    </row>
    <row r="8" spans="1:2">
      <c r="A8">
        <v>6</v>
      </c>
      <c r="B8">
        <f t="shared" si="0"/>
        <v>1.5019085155664522</v>
      </c>
    </row>
    <row r="9" spans="1:2">
      <c r="A9">
        <v>7</v>
      </c>
      <c r="B9">
        <f t="shared" si="0"/>
        <v>1.5991489200998612</v>
      </c>
    </row>
    <row r="10" spans="1:2">
      <c r="A10">
        <v>8</v>
      </c>
      <c r="B10">
        <f t="shared" si="0"/>
        <v>1.6987951495527771</v>
      </c>
    </row>
    <row r="11" spans="1:2">
      <c r="A11">
        <v>9</v>
      </c>
      <c r="B11">
        <f t="shared" si="0"/>
        <v>1.7999974573044333</v>
      </c>
    </row>
    <row r="12" spans="1:2">
      <c r="A12">
        <v>10</v>
      </c>
      <c r="B12">
        <f t="shared" si="0"/>
        <v>1.9017749031823403</v>
      </c>
    </row>
    <row r="13" spans="1:2">
      <c r="A13">
        <v>11</v>
      </c>
      <c r="B13">
        <f t="shared" si="0"/>
        <v>2.003024664643815</v>
      </c>
    </row>
    <row r="14" spans="1:2">
      <c r="A14">
        <v>12</v>
      </c>
      <c r="B14">
        <f t="shared" si="0"/>
        <v>2.1025372410974477</v>
      </c>
    </row>
    <row r="15" spans="1:2">
      <c r="A15">
        <v>13</v>
      </c>
      <c r="B15">
        <f t="shared" si="0"/>
        <v>2.1990176845040907</v>
      </c>
    </row>
    <row r="16" spans="1:2">
      <c r="A16">
        <v>14</v>
      </c>
      <c r="B16">
        <f t="shared" si="0"/>
        <v>2.291112649140123</v>
      </c>
    </row>
    <row r="17" spans="1:2">
      <c r="A17">
        <v>15</v>
      </c>
      <c r="B17">
        <f t="shared" si="0"/>
        <v>2.3774426752361646</v>
      </c>
    </row>
    <row r="18" spans="1:2">
      <c r="A18">
        <v>16</v>
      </c>
      <c r="B18">
        <f t="shared" si="0"/>
        <v>2.4566387314940465</v>
      </c>
    </row>
    <row r="19" spans="1:2">
      <c r="A19">
        <v>17</v>
      </c>
      <c r="B19">
        <f t="shared" si="0"/>
        <v>2.527381671928663</v>
      </c>
    </row>
    <row r="20" spans="1:2">
      <c r="A20">
        <v>18</v>
      </c>
      <c r="B20">
        <f t="shared" si="0"/>
        <v>2.5884429473328665</v>
      </c>
    </row>
    <row r="21" spans="1:2">
      <c r="A21">
        <v>19</v>
      </c>
      <c r="B21">
        <f t="shared" si="0"/>
        <v>2.6387246842062115</v>
      </c>
    </row>
    <row r="22" spans="1:2">
      <c r="A22">
        <v>20</v>
      </c>
      <c r="B22">
        <f t="shared" si="0"/>
        <v>2.677297132633722</v>
      </c>
    </row>
    <row r="23" spans="1:2">
      <c r="A23">
        <v>21</v>
      </c>
      <c r="B23">
        <f t="shared" si="0"/>
        <v>2.7034315091234902</v>
      </c>
    </row>
    <row r="24" spans="1:2">
      <c r="A24">
        <v>22</v>
      </c>
      <c r="B24">
        <f t="shared" si="0"/>
        <v>2.7166264288782056</v>
      </c>
    </row>
    <row r="25" spans="1:2">
      <c r="A25">
        <v>23</v>
      </c>
      <c r="B25">
        <f t="shared" si="0"/>
        <v>2.7166264288782056</v>
      </c>
    </row>
    <row r="26" spans="1:2">
      <c r="A26">
        <v>24</v>
      </c>
      <c r="B26">
        <f t="shared" si="0"/>
        <v>2.7034315091234906</v>
      </c>
    </row>
    <row r="27" spans="1:2">
      <c r="A27">
        <v>25</v>
      </c>
      <c r="B27">
        <f t="shared" si="0"/>
        <v>2.677297132633722</v>
      </c>
    </row>
    <row r="28" spans="1:2">
      <c r="A28">
        <v>26</v>
      </c>
      <c r="B28">
        <f t="shared" si="0"/>
        <v>2.6387246842062115</v>
      </c>
    </row>
    <row r="29" spans="1:2">
      <c r="A29">
        <v>27</v>
      </c>
      <c r="B29">
        <f t="shared" si="0"/>
        <v>2.588442947332867</v>
      </c>
    </row>
    <row r="30" spans="1:2">
      <c r="A30">
        <v>28</v>
      </c>
      <c r="B30">
        <f t="shared" si="0"/>
        <v>2.527381671928663</v>
      </c>
    </row>
    <row r="31" spans="1:2">
      <c r="A31">
        <v>29</v>
      </c>
      <c r="B31">
        <f t="shared" si="0"/>
        <v>2.4566387314940461</v>
      </c>
    </row>
    <row r="32" spans="1:2">
      <c r="A32">
        <v>30</v>
      </c>
      <c r="B32">
        <f t="shared" si="0"/>
        <v>2.377442675236165</v>
      </c>
    </row>
    <row r="33" spans="1:2">
      <c r="A33">
        <v>31</v>
      </c>
      <c r="B33">
        <f t="shared" si="0"/>
        <v>2.291112649140123</v>
      </c>
    </row>
    <row r="34" spans="1:2">
      <c r="A34">
        <v>32</v>
      </c>
      <c r="B34">
        <f t="shared" si="0"/>
        <v>2.1990176845040907</v>
      </c>
    </row>
    <row r="35" spans="1:2">
      <c r="A35">
        <v>33</v>
      </c>
      <c r="B35">
        <f t="shared" si="0"/>
        <v>2.1025372410974477</v>
      </c>
    </row>
    <row r="36" spans="1:2">
      <c r="A36">
        <v>34</v>
      </c>
      <c r="B36">
        <f t="shared" si="0"/>
        <v>2.003024664643815</v>
      </c>
    </row>
    <row r="37" spans="1:2">
      <c r="A37">
        <v>35</v>
      </c>
      <c r="B37">
        <f t="shared" si="0"/>
        <v>1.9017749031823408</v>
      </c>
    </row>
    <row r="38" spans="1:2">
      <c r="A38">
        <v>36</v>
      </c>
      <c r="B38">
        <f t="shared" si="0"/>
        <v>1.7999974573044335</v>
      </c>
    </row>
    <row r="39" spans="1:2">
      <c r="A39">
        <v>37</v>
      </c>
      <c r="B39">
        <f t="shared" si="0"/>
        <v>1.6987951495527771</v>
      </c>
    </row>
    <row r="40" spans="1:2">
      <c r="A40">
        <v>38</v>
      </c>
      <c r="B40">
        <f t="shared" si="0"/>
        <v>1.5991489200998616</v>
      </c>
    </row>
    <row r="41" spans="1:2">
      <c r="A41">
        <v>39</v>
      </c>
      <c r="B41">
        <f t="shared" si="0"/>
        <v>1.5019085155664527</v>
      </c>
    </row>
    <row r="42" spans="1:2">
      <c r="A42">
        <v>40</v>
      </c>
      <c r="B42">
        <f t="shared" si="0"/>
        <v>1.407788654773843</v>
      </c>
    </row>
    <row r="43" spans="1:2">
      <c r="A43">
        <v>41</v>
      </c>
      <c r="B43">
        <f t="shared" si="0"/>
        <v>1.317370040810476</v>
      </c>
    </row>
    <row r="44" spans="1:2">
      <c r="A44">
        <v>42</v>
      </c>
      <c r="B44">
        <f t="shared" si="0"/>
        <v>1.2311044469213748</v>
      </c>
    </row>
    <row r="45" spans="1:2">
      <c r="A45">
        <v>43</v>
      </c>
      <c r="B45">
        <f t="shared" si="0"/>
        <v>1.1493230317056879</v>
      </c>
    </row>
    <row r="46" spans="1:2">
      <c r="A46">
        <v>44</v>
      </c>
      <c r="B46">
        <f t="shared" si="0"/>
        <v>1.0722470291524284</v>
      </c>
    </row>
    <row r="47" spans="1:2">
      <c r="A47">
        <v>45</v>
      </c>
      <c r="B47">
        <f t="shared" si="0"/>
        <v>1.0000000000000002</v>
      </c>
    </row>
    <row r="48" spans="1:2">
      <c r="A48">
        <v>46</v>
      </c>
      <c r="B48">
        <f t="shared" si="0"/>
        <v>0.93262090993198066</v>
      </c>
    </row>
    <row r="49" spans="1:2">
      <c r="A49">
        <v>47</v>
      </c>
      <c r="B49">
        <f t="shared" si="0"/>
        <v>0.87007740418802859</v>
      </c>
    </row>
    <row r="50" spans="1:2">
      <c r="A50">
        <v>48</v>
      </c>
      <c r="B50">
        <f t="shared" si="0"/>
        <v>0.81227876521825759</v>
      </c>
    </row>
    <row r="51" spans="1:2">
      <c r="A51">
        <v>49</v>
      </c>
      <c r="B51">
        <f t="shared" si="0"/>
        <v>0.75908815975864907</v>
      </c>
    </row>
    <row r="52" spans="1:2">
      <c r="A52">
        <v>50</v>
      </c>
      <c r="B52">
        <f t="shared" si="0"/>
        <v>0.71033389607806385</v>
      </c>
    </row>
    <row r="53" spans="1:2">
      <c r="A53">
        <v>51</v>
      </c>
      <c r="B53">
        <f t="shared" si="0"/>
        <v>0.66581951539361595</v>
      </c>
    </row>
    <row r="54" spans="1:2">
      <c r="A54">
        <v>52</v>
      </c>
      <c r="B54">
        <f t="shared" si="0"/>
        <v>0.62533263002019446</v>
      </c>
    </row>
    <row r="55" spans="1:2">
      <c r="A55">
        <v>53</v>
      </c>
      <c r="B55">
        <f t="shared" si="0"/>
        <v>0.58865249307031453</v>
      </c>
    </row>
    <row r="56" spans="1:2">
      <c r="A56">
        <v>54</v>
      </c>
      <c r="B56">
        <f t="shared" si="0"/>
        <v>0.5555563403392465</v>
      </c>
    </row>
    <row r="57" spans="1:2">
      <c r="A57">
        <v>55</v>
      </c>
      <c r="B57">
        <f t="shared" si="0"/>
        <v>0.52582458540526922</v>
      </c>
    </row>
    <row r="58" spans="1:2">
      <c r="A58">
        <v>56</v>
      </c>
      <c r="B58">
        <f t="shared" si="0"/>
        <v>0.49924497568671894</v>
      </c>
    </row>
    <row r="59" spans="1:2">
      <c r="A59">
        <v>57</v>
      </c>
      <c r="B59">
        <f t="shared" si="0"/>
        <v>0.47561583236358596</v>
      </c>
    </row>
    <row r="60" spans="1:2">
      <c r="A60">
        <v>58</v>
      </c>
      <c r="B60">
        <f t="shared" si="0"/>
        <v>0.45474850295508823</v>
      </c>
    </row>
    <row r="61" spans="1:2">
      <c r="A61">
        <v>59</v>
      </c>
      <c r="B61">
        <f t="shared" si="0"/>
        <v>0.43646915413579079</v>
      </c>
    </row>
    <row r="62" spans="1:2">
      <c r="A62">
        <v>60</v>
      </c>
      <c r="B62">
        <f t="shared" si="0"/>
        <v>0.42062002605411491</v>
      </c>
    </row>
    <row r="63" spans="1:2">
      <c r="A63">
        <v>61</v>
      </c>
      <c r="B63">
        <f t="shared" si="0"/>
        <v>0.40706025968736287</v>
      </c>
    </row>
    <row r="64" spans="1:2">
      <c r="A64">
        <v>62</v>
      </c>
      <c r="B64">
        <f t="shared" si="0"/>
        <v>0.39566639700955536</v>
      </c>
    </row>
    <row r="65" spans="1:2">
      <c r="A65">
        <v>63</v>
      </c>
      <c r="B65">
        <f t="shared" si="0"/>
        <v>0.38633264103054721</v>
      </c>
    </row>
    <row r="66" spans="1:2">
      <c r="A66">
        <v>64</v>
      </c>
      <c r="B66">
        <f t="shared" si="0"/>
        <v>0.37897094986278296</v>
      </c>
    </row>
    <row r="67" spans="1:2">
      <c r="A67">
        <v>65</v>
      </c>
      <c r="B67">
        <f t="shared" si="0"/>
        <v>0.37351102640455741</v>
      </c>
    </row>
    <row r="68" spans="1:2">
      <c r="A68">
        <v>66</v>
      </c>
      <c r="B68">
        <f t="shared" ref="B68:B131" si="1">EXP(SIN(2*PI()*A68/90))</f>
        <v>0.36990025329852766</v>
      </c>
    </row>
    <row r="69" spans="1:2">
      <c r="A69">
        <v>67</v>
      </c>
      <c r="B69">
        <f t="shared" si="1"/>
        <v>0.36810361165960409</v>
      </c>
    </row>
    <row r="70" spans="1:2">
      <c r="A70">
        <v>68</v>
      </c>
      <c r="B70">
        <f t="shared" si="1"/>
        <v>0.36810361165960404</v>
      </c>
    </row>
    <row r="71" spans="1:2">
      <c r="A71">
        <v>69</v>
      </c>
      <c r="B71">
        <f t="shared" si="1"/>
        <v>0.36990025329852766</v>
      </c>
    </row>
    <row r="72" spans="1:2">
      <c r="A72">
        <v>70</v>
      </c>
      <c r="B72">
        <f t="shared" si="1"/>
        <v>0.37351102640455741</v>
      </c>
    </row>
    <row r="73" spans="1:2">
      <c r="A73">
        <v>71</v>
      </c>
      <c r="B73">
        <f t="shared" si="1"/>
        <v>0.3789709498627829</v>
      </c>
    </row>
    <row r="74" spans="1:2">
      <c r="A74">
        <v>72</v>
      </c>
      <c r="B74">
        <f t="shared" si="1"/>
        <v>0.38633264103054721</v>
      </c>
    </row>
    <row r="75" spans="1:2">
      <c r="A75">
        <v>73</v>
      </c>
      <c r="B75">
        <f t="shared" si="1"/>
        <v>0.3956663970095553</v>
      </c>
    </row>
    <row r="76" spans="1:2">
      <c r="A76">
        <v>74</v>
      </c>
      <c r="B76">
        <f t="shared" si="1"/>
        <v>0.40706025968736276</v>
      </c>
    </row>
    <row r="77" spans="1:2">
      <c r="A77">
        <v>75</v>
      </c>
      <c r="B77">
        <f t="shared" si="1"/>
        <v>0.4206200260541148</v>
      </c>
    </row>
    <row r="78" spans="1:2">
      <c r="A78">
        <v>76</v>
      </c>
      <c r="B78">
        <f t="shared" si="1"/>
        <v>0.43646915413579046</v>
      </c>
    </row>
    <row r="79" spans="1:2">
      <c r="A79">
        <v>77</v>
      </c>
      <c r="B79">
        <f t="shared" si="1"/>
        <v>0.4547485029550884</v>
      </c>
    </row>
    <row r="80" spans="1:2">
      <c r="A80">
        <v>78</v>
      </c>
      <c r="B80">
        <f t="shared" si="1"/>
        <v>0.47561583236358568</v>
      </c>
    </row>
    <row r="81" spans="1:2">
      <c r="A81">
        <v>79</v>
      </c>
      <c r="B81">
        <f t="shared" si="1"/>
        <v>0.49924497568671883</v>
      </c>
    </row>
    <row r="82" spans="1:2">
      <c r="A82">
        <v>80</v>
      </c>
      <c r="B82">
        <f t="shared" si="1"/>
        <v>0.525824585405269</v>
      </c>
    </row>
    <row r="83" spans="1:2">
      <c r="A83">
        <v>81</v>
      </c>
      <c r="B83">
        <f t="shared" si="1"/>
        <v>0.55555634033924628</v>
      </c>
    </row>
    <row r="84" spans="1:2">
      <c r="A84">
        <v>82</v>
      </c>
      <c r="B84">
        <f t="shared" si="1"/>
        <v>0.58865249307031398</v>
      </c>
    </row>
    <row r="85" spans="1:2">
      <c r="A85">
        <v>83</v>
      </c>
      <c r="B85">
        <f t="shared" si="1"/>
        <v>0.62533263002019446</v>
      </c>
    </row>
    <row r="86" spans="1:2">
      <c r="A86">
        <v>84</v>
      </c>
      <c r="B86">
        <f t="shared" si="1"/>
        <v>0.66581951539361572</v>
      </c>
    </row>
    <row r="87" spans="1:2">
      <c r="A87">
        <v>85</v>
      </c>
      <c r="B87">
        <f t="shared" si="1"/>
        <v>0.71033389607806385</v>
      </c>
    </row>
    <row r="88" spans="1:2">
      <c r="A88">
        <v>86</v>
      </c>
      <c r="B88">
        <f t="shared" si="1"/>
        <v>0.75908815975864852</v>
      </c>
    </row>
    <row r="89" spans="1:2">
      <c r="A89">
        <v>87</v>
      </c>
      <c r="B89">
        <f t="shared" si="1"/>
        <v>0.81227876521825693</v>
      </c>
    </row>
    <row r="90" spans="1:2">
      <c r="A90">
        <v>88</v>
      </c>
      <c r="B90">
        <f t="shared" si="1"/>
        <v>0.87007740418802826</v>
      </c>
    </row>
    <row r="91" spans="1:2">
      <c r="A91">
        <v>89</v>
      </c>
      <c r="B91">
        <f t="shared" si="1"/>
        <v>0.93262090993198077</v>
      </c>
    </row>
    <row r="92" spans="1:2">
      <c r="A92">
        <v>90</v>
      </c>
      <c r="B92">
        <f t="shared" si="1"/>
        <v>0.99999999999999978</v>
      </c>
    </row>
    <row r="93" spans="1:2">
      <c r="A93">
        <v>91</v>
      </c>
      <c r="B93">
        <f t="shared" si="1"/>
        <v>1.072247029152428</v>
      </c>
    </row>
    <row r="94" spans="1:2">
      <c r="A94">
        <v>92</v>
      </c>
      <c r="B94">
        <f t="shared" si="1"/>
        <v>1.1493230317056866</v>
      </c>
    </row>
    <row r="95" spans="1:2">
      <c r="A95">
        <v>93</v>
      </c>
      <c r="B95">
        <f t="shared" si="1"/>
        <v>1.2311044469213737</v>
      </c>
    </row>
    <row r="96" spans="1:2">
      <c r="A96">
        <v>94</v>
      </c>
      <c r="B96">
        <f t="shared" si="1"/>
        <v>1.3173700408104756</v>
      </c>
    </row>
    <row r="97" spans="1:2">
      <c r="A97">
        <v>95</v>
      </c>
      <c r="B97">
        <f t="shared" si="1"/>
        <v>1.407788654773843</v>
      </c>
    </row>
    <row r="98" spans="1:2">
      <c r="A98">
        <v>96</v>
      </c>
      <c r="B98">
        <f t="shared" si="1"/>
        <v>1.5019085155664516</v>
      </c>
    </row>
    <row r="99" spans="1:2">
      <c r="A99">
        <v>97</v>
      </c>
      <c r="B99">
        <f t="shared" si="1"/>
        <v>1.5991489200998605</v>
      </c>
    </row>
    <row r="100" spans="1:2">
      <c r="A100">
        <v>98</v>
      </c>
      <c r="B100">
        <f t="shared" si="1"/>
        <v>1.6987951495527767</v>
      </c>
    </row>
    <row r="101" spans="1:2">
      <c r="A101">
        <v>99</v>
      </c>
      <c r="B101">
        <f t="shared" si="1"/>
        <v>1.7999974573044342</v>
      </c>
    </row>
    <row r="102" spans="1:2">
      <c r="A102">
        <v>100</v>
      </c>
      <c r="B102">
        <f t="shared" si="1"/>
        <v>1.9017749031823401</v>
      </c>
    </row>
    <row r="103" spans="1:2">
      <c r="A103">
        <v>101</v>
      </c>
      <c r="B103">
        <f t="shared" si="1"/>
        <v>2.003024664643815</v>
      </c>
    </row>
    <row r="104" spans="1:2">
      <c r="A104">
        <v>102</v>
      </c>
      <c r="B104">
        <f t="shared" si="1"/>
        <v>2.1025372410974468</v>
      </c>
    </row>
    <row r="105" spans="1:2">
      <c r="A105">
        <v>103</v>
      </c>
      <c r="B105">
        <f t="shared" si="1"/>
        <v>2.1990176845040894</v>
      </c>
    </row>
    <row r="106" spans="1:2">
      <c r="A106">
        <v>104</v>
      </c>
      <c r="B106">
        <f t="shared" si="1"/>
        <v>2.2911126491401235</v>
      </c>
    </row>
    <row r="107" spans="1:2">
      <c r="A107">
        <v>105</v>
      </c>
      <c r="B107">
        <f t="shared" si="1"/>
        <v>2.377442675236165</v>
      </c>
    </row>
    <row r="108" spans="1:2">
      <c r="A108">
        <v>106</v>
      </c>
      <c r="B108">
        <f t="shared" si="1"/>
        <v>2.4566387314940457</v>
      </c>
    </row>
    <row r="109" spans="1:2">
      <c r="A109">
        <v>107</v>
      </c>
      <c r="B109">
        <f t="shared" si="1"/>
        <v>2.5273816719286621</v>
      </c>
    </row>
    <row r="110" spans="1:2">
      <c r="A110">
        <v>108</v>
      </c>
      <c r="B110">
        <f t="shared" si="1"/>
        <v>2.5884429473328665</v>
      </c>
    </row>
    <row r="111" spans="1:2">
      <c r="A111">
        <v>109</v>
      </c>
      <c r="B111">
        <f t="shared" si="1"/>
        <v>2.6387246842062111</v>
      </c>
    </row>
    <row r="112" spans="1:2">
      <c r="A112">
        <v>110</v>
      </c>
      <c r="B112">
        <f t="shared" si="1"/>
        <v>2.677297132633722</v>
      </c>
    </row>
    <row r="113" spans="1:2">
      <c r="A113">
        <v>111</v>
      </c>
      <c r="B113">
        <f t="shared" si="1"/>
        <v>2.7034315091234902</v>
      </c>
    </row>
    <row r="114" spans="1:2">
      <c r="A114">
        <v>112</v>
      </c>
      <c r="B114">
        <f t="shared" si="1"/>
        <v>2.7166264288782056</v>
      </c>
    </row>
    <row r="115" spans="1:2">
      <c r="A115">
        <v>113</v>
      </c>
      <c r="B115">
        <f t="shared" si="1"/>
        <v>2.7166264288782056</v>
      </c>
    </row>
    <row r="116" spans="1:2">
      <c r="A116">
        <v>114</v>
      </c>
      <c r="B116">
        <f t="shared" si="1"/>
        <v>2.7034315091234906</v>
      </c>
    </row>
    <row r="117" spans="1:2">
      <c r="A117">
        <v>115</v>
      </c>
      <c r="B117">
        <f t="shared" si="1"/>
        <v>2.677297132633722</v>
      </c>
    </row>
    <row r="118" spans="1:2">
      <c r="A118">
        <v>116</v>
      </c>
      <c r="B118">
        <f t="shared" si="1"/>
        <v>2.6387246842062115</v>
      </c>
    </row>
    <row r="119" spans="1:2">
      <c r="A119">
        <v>117</v>
      </c>
      <c r="B119">
        <f t="shared" si="1"/>
        <v>2.588442947332867</v>
      </c>
    </row>
    <row r="120" spans="1:2">
      <c r="A120">
        <v>118</v>
      </c>
      <c r="B120">
        <f t="shared" si="1"/>
        <v>2.5273816719286639</v>
      </c>
    </row>
    <row r="121" spans="1:2">
      <c r="A121">
        <v>119</v>
      </c>
      <c r="B121">
        <f t="shared" si="1"/>
        <v>2.4566387314940465</v>
      </c>
    </row>
    <row r="122" spans="1:2">
      <c r="A122">
        <v>120</v>
      </c>
      <c r="B122">
        <f t="shared" si="1"/>
        <v>2.3774426752361659</v>
      </c>
    </row>
    <row r="123" spans="1:2">
      <c r="A123">
        <v>121</v>
      </c>
      <c r="B123">
        <f t="shared" si="1"/>
        <v>2.291112649140123</v>
      </c>
    </row>
    <row r="124" spans="1:2">
      <c r="A124">
        <v>122</v>
      </c>
      <c r="B124">
        <f t="shared" si="1"/>
        <v>2.1990176845040916</v>
      </c>
    </row>
    <row r="125" spans="1:2">
      <c r="A125">
        <v>123</v>
      </c>
      <c r="B125">
        <f t="shared" si="1"/>
        <v>2.1025372410974472</v>
      </c>
    </row>
    <row r="126" spans="1:2">
      <c r="A126">
        <v>124</v>
      </c>
      <c r="B126">
        <f t="shared" si="1"/>
        <v>2.0030246646438159</v>
      </c>
    </row>
    <row r="127" spans="1:2">
      <c r="A127">
        <v>125</v>
      </c>
      <c r="B127">
        <f t="shared" si="1"/>
        <v>1.9017749031823423</v>
      </c>
    </row>
    <row r="128" spans="1:2">
      <c r="A128">
        <v>126</v>
      </c>
      <c r="B128">
        <f t="shared" si="1"/>
        <v>1.7999974573044337</v>
      </c>
    </row>
    <row r="129" spans="1:2">
      <c r="A129">
        <v>127</v>
      </c>
      <c r="B129">
        <f t="shared" si="1"/>
        <v>1.6987951495527762</v>
      </c>
    </row>
    <row r="130" spans="1:2">
      <c r="A130">
        <v>128</v>
      </c>
      <c r="B130">
        <f t="shared" si="1"/>
        <v>1.5991489200998614</v>
      </c>
    </row>
    <row r="131" spans="1:2">
      <c r="A131">
        <v>129</v>
      </c>
      <c r="B131">
        <f t="shared" si="1"/>
        <v>1.5019085155664538</v>
      </c>
    </row>
    <row r="132" spans="1:2">
      <c r="A132">
        <v>130</v>
      </c>
      <c r="B132">
        <f t="shared" ref="B132:B195" si="2">EXP(SIN(2*PI()*A132/90))</f>
        <v>1.4077886547738427</v>
      </c>
    </row>
    <row r="133" spans="1:2">
      <c r="A133">
        <v>131</v>
      </c>
      <c r="B133">
        <f t="shared" si="2"/>
        <v>1.317370040810474</v>
      </c>
    </row>
    <row r="134" spans="1:2">
      <c r="A134">
        <v>132</v>
      </c>
      <c r="B134">
        <f t="shared" si="2"/>
        <v>1.2311044469213746</v>
      </c>
    </row>
    <row r="135" spans="1:2">
      <c r="A135">
        <v>133</v>
      </c>
      <c r="B135">
        <f t="shared" si="2"/>
        <v>1.1493230317056882</v>
      </c>
    </row>
    <row r="136" spans="1:2">
      <c r="A136">
        <v>134</v>
      </c>
      <c r="B136">
        <f t="shared" si="2"/>
        <v>1.0722470291524295</v>
      </c>
    </row>
    <row r="137" spans="1:2">
      <c r="A137">
        <v>135</v>
      </c>
      <c r="B137">
        <f t="shared" si="2"/>
        <v>1.0000000000000004</v>
      </c>
    </row>
    <row r="138" spans="1:2">
      <c r="A138">
        <v>136</v>
      </c>
      <c r="B138">
        <f t="shared" si="2"/>
        <v>0.93262090993197966</v>
      </c>
    </row>
    <row r="139" spans="1:2">
      <c r="A139">
        <v>137</v>
      </c>
      <c r="B139">
        <f t="shared" si="2"/>
        <v>0.87007740418802881</v>
      </c>
    </row>
    <row r="140" spans="1:2">
      <c r="A140">
        <v>138</v>
      </c>
      <c r="B140">
        <f t="shared" si="2"/>
        <v>0.81227876521825815</v>
      </c>
    </row>
    <row r="141" spans="1:2">
      <c r="A141">
        <v>139</v>
      </c>
      <c r="B141">
        <f t="shared" si="2"/>
        <v>0.75908815975864885</v>
      </c>
    </row>
    <row r="142" spans="1:2">
      <c r="A142">
        <v>140</v>
      </c>
      <c r="B142">
        <f t="shared" si="2"/>
        <v>0.7103338960780643</v>
      </c>
    </row>
    <row r="143" spans="1:2">
      <c r="A143">
        <v>141</v>
      </c>
      <c r="B143">
        <f t="shared" si="2"/>
        <v>0.66581951539361661</v>
      </c>
    </row>
    <row r="144" spans="1:2">
      <c r="A144">
        <v>142</v>
      </c>
      <c r="B144">
        <f t="shared" si="2"/>
        <v>0.62533263002019479</v>
      </c>
    </row>
    <row r="145" spans="1:2">
      <c r="A145">
        <v>143</v>
      </c>
      <c r="B145">
        <f t="shared" si="2"/>
        <v>0.58865249307031431</v>
      </c>
    </row>
    <row r="146" spans="1:2">
      <c r="A146">
        <v>144</v>
      </c>
      <c r="B146">
        <f t="shared" si="2"/>
        <v>0.55555634033924661</v>
      </c>
    </row>
    <row r="147" spans="1:2">
      <c r="A147">
        <v>145</v>
      </c>
      <c r="B147">
        <f t="shared" si="2"/>
        <v>0.52582458540526966</v>
      </c>
    </row>
    <row r="148" spans="1:2">
      <c r="A148">
        <v>146</v>
      </c>
      <c r="B148">
        <f t="shared" si="2"/>
        <v>0.49924497568671905</v>
      </c>
    </row>
    <row r="149" spans="1:2">
      <c r="A149">
        <v>147</v>
      </c>
      <c r="B149">
        <f t="shared" si="2"/>
        <v>0.47561583236358557</v>
      </c>
    </row>
    <row r="150" spans="1:2">
      <c r="A150">
        <v>148</v>
      </c>
      <c r="B150">
        <f t="shared" si="2"/>
        <v>0.45474850295508834</v>
      </c>
    </row>
    <row r="151" spans="1:2">
      <c r="A151">
        <v>149</v>
      </c>
      <c r="B151">
        <f t="shared" si="2"/>
        <v>0.43646915413579079</v>
      </c>
    </row>
    <row r="152" spans="1:2">
      <c r="A152">
        <v>150</v>
      </c>
      <c r="B152">
        <f t="shared" si="2"/>
        <v>0.42062002605411475</v>
      </c>
    </row>
    <row r="153" spans="1:2">
      <c r="A153">
        <v>151</v>
      </c>
      <c r="B153">
        <f t="shared" si="2"/>
        <v>0.40706025968736292</v>
      </c>
    </row>
    <row r="154" spans="1:2">
      <c r="A154">
        <v>152</v>
      </c>
      <c r="B154">
        <f t="shared" si="2"/>
        <v>0.39566639700955553</v>
      </c>
    </row>
    <row r="155" spans="1:2">
      <c r="A155">
        <v>153</v>
      </c>
      <c r="B155">
        <f t="shared" si="2"/>
        <v>0.38633264103054726</v>
      </c>
    </row>
    <row r="156" spans="1:2">
      <c r="A156">
        <v>154</v>
      </c>
      <c r="B156">
        <f t="shared" si="2"/>
        <v>0.3789709498627829</v>
      </c>
    </row>
    <row r="157" spans="1:2">
      <c r="A157">
        <v>155</v>
      </c>
      <c r="B157">
        <f t="shared" si="2"/>
        <v>0.37351102640455741</v>
      </c>
    </row>
    <row r="158" spans="1:2">
      <c r="A158">
        <v>156</v>
      </c>
      <c r="B158">
        <f t="shared" si="2"/>
        <v>0.36990025329852771</v>
      </c>
    </row>
    <row r="159" spans="1:2">
      <c r="A159">
        <v>157</v>
      </c>
      <c r="B159">
        <f t="shared" si="2"/>
        <v>0.36810361165960409</v>
      </c>
    </row>
    <row r="160" spans="1:2">
      <c r="A160">
        <v>158</v>
      </c>
      <c r="B160">
        <f t="shared" si="2"/>
        <v>0.36810361165960404</v>
      </c>
    </row>
    <row r="161" spans="1:2">
      <c r="A161">
        <v>159</v>
      </c>
      <c r="B161">
        <f t="shared" si="2"/>
        <v>0.36990025329852771</v>
      </c>
    </row>
    <row r="162" spans="1:2">
      <c r="A162">
        <v>160</v>
      </c>
      <c r="B162">
        <f t="shared" si="2"/>
        <v>0.37351102640455741</v>
      </c>
    </row>
    <row r="163" spans="1:2">
      <c r="A163">
        <v>161</v>
      </c>
      <c r="B163">
        <f t="shared" si="2"/>
        <v>0.37897094986278279</v>
      </c>
    </row>
    <row r="164" spans="1:2">
      <c r="A164">
        <v>162</v>
      </c>
      <c r="B164">
        <f t="shared" si="2"/>
        <v>0.38633264103054715</v>
      </c>
    </row>
    <row r="165" spans="1:2">
      <c r="A165">
        <v>163</v>
      </c>
      <c r="B165">
        <f t="shared" si="2"/>
        <v>0.39566639700955514</v>
      </c>
    </row>
    <row r="166" spans="1:2">
      <c r="A166">
        <v>164</v>
      </c>
      <c r="B166">
        <f t="shared" si="2"/>
        <v>0.40706025968736242</v>
      </c>
    </row>
    <row r="167" spans="1:2">
      <c r="A167">
        <v>165</v>
      </c>
      <c r="B167">
        <f t="shared" si="2"/>
        <v>0.42062002605411458</v>
      </c>
    </row>
    <row r="168" spans="1:2">
      <c r="A168">
        <v>166</v>
      </c>
      <c r="B168">
        <f t="shared" si="2"/>
        <v>0.43646915413579063</v>
      </c>
    </row>
    <row r="169" spans="1:2">
      <c r="A169">
        <v>167</v>
      </c>
      <c r="B169">
        <f t="shared" si="2"/>
        <v>0.45474850295508862</v>
      </c>
    </row>
    <row r="170" spans="1:2">
      <c r="A170">
        <v>168</v>
      </c>
      <c r="B170">
        <f t="shared" si="2"/>
        <v>0.4756158323635859</v>
      </c>
    </row>
    <row r="171" spans="1:2">
      <c r="A171">
        <v>169</v>
      </c>
      <c r="B171">
        <f t="shared" si="2"/>
        <v>0.49924497568671872</v>
      </c>
    </row>
    <row r="172" spans="1:2">
      <c r="A172">
        <v>170</v>
      </c>
      <c r="B172">
        <f t="shared" si="2"/>
        <v>0.52582458540526933</v>
      </c>
    </row>
    <row r="173" spans="1:2">
      <c r="A173">
        <v>171</v>
      </c>
      <c r="B173">
        <f t="shared" si="2"/>
        <v>0.55555634033924628</v>
      </c>
    </row>
    <row r="174" spans="1:2">
      <c r="A174">
        <v>172</v>
      </c>
      <c r="B174">
        <f t="shared" si="2"/>
        <v>0.58865249307031386</v>
      </c>
    </row>
    <row r="175" spans="1:2">
      <c r="A175">
        <v>173</v>
      </c>
      <c r="B175">
        <f t="shared" si="2"/>
        <v>0.62533263002019435</v>
      </c>
    </row>
    <row r="176" spans="1:2">
      <c r="A176">
        <v>174</v>
      </c>
      <c r="B176">
        <f t="shared" si="2"/>
        <v>0.66581951539361495</v>
      </c>
    </row>
    <row r="177" spans="1:2">
      <c r="A177">
        <v>175</v>
      </c>
      <c r="B177">
        <f t="shared" si="2"/>
        <v>0.71033389607806252</v>
      </c>
    </row>
    <row r="178" spans="1:2">
      <c r="A178">
        <v>176</v>
      </c>
      <c r="B178">
        <f t="shared" si="2"/>
        <v>0.7590881597586483</v>
      </c>
    </row>
    <row r="179" spans="1:2">
      <c r="A179">
        <v>177</v>
      </c>
      <c r="B179">
        <f t="shared" si="2"/>
        <v>0.81227876521825748</v>
      </c>
    </row>
    <row r="180" spans="1:2">
      <c r="A180">
        <v>178</v>
      </c>
      <c r="B180">
        <f t="shared" si="2"/>
        <v>0.87007740418802959</v>
      </c>
    </row>
    <row r="181" spans="1:2">
      <c r="A181">
        <v>179</v>
      </c>
      <c r="B181">
        <f t="shared" si="2"/>
        <v>0.93262090993198055</v>
      </c>
    </row>
    <row r="182" spans="1:2">
      <c r="A182">
        <v>180</v>
      </c>
      <c r="B182">
        <f t="shared" si="2"/>
        <v>0.99999999999999956</v>
      </c>
    </row>
    <row r="183" spans="1:2">
      <c r="A183">
        <v>181</v>
      </c>
      <c r="B183">
        <f t="shared" si="2"/>
        <v>1.0722470291524266</v>
      </c>
    </row>
    <row r="184" spans="1:2">
      <c r="A184">
        <v>182</v>
      </c>
      <c r="B184">
        <f t="shared" si="2"/>
        <v>1.1493230317056873</v>
      </c>
    </row>
    <row r="185" spans="1:2">
      <c r="A185">
        <v>183</v>
      </c>
      <c r="B185">
        <f t="shared" si="2"/>
        <v>1.2311044469213734</v>
      </c>
    </row>
    <row r="186" spans="1:2">
      <c r="A186">
        <v>184</v>
      </c>
      <c r="B186">
        <f t="shared" si="2"/>
        <v>1.3173700408104729</v>
      </c>
    </row>
    <row r="187" spans="1:2">
      <c r="A187">
        <v>185</v>
      </c>
      <c r="B187">
        <f t="shared" si="2"/>
        <v>1.4077886547738414</v>
      </c>
    </row>
    <row r="188" spans="1:2">
      <c r="A188">
        <v>186</v>
      </c>
      <c r="B188">
        <f t="shared" si="2"/>
        <v>1.50190851556645</v>
      </c>
    </row>
    <row r="189" spans="1:2">
      <c r="A189">
        <v>187</v>
      </c>
      <c r="B189">
        <f t="shared" si="2"/>
        <v>1.5991489200998625</v>
      </c>
    </row>
    <row r="190" spans="1:2">
      <c r="A190">
        <v>188</v>
      </c>
      <c r="B190">
        <f t="shared" si="2"/>
        <v>1.6987951495527776</v>
      </c>
    </row>
    <row r="191" spans="1:2">
      <c r="A191">
        <v>189</v>
      </c>
      <c r="B191">
        <f t="shared" si="2"/>
        <v>1.7999974573044326</v>
      </c>
    </row>
    <row r="192" spans="1:2">
      <c r="A192">
        <v>190</v>
      </c>
      <c r="B192">
        <f t="shared" si="2"/>
        <v>1.9017749031823412</v>
      </c>
    </row>
    <row r="193" spans="1:2">
      <c r="A193">
        <v>191</v>
      </c>
      <c r="B193">
        <f t="shared" si="2"/>
        <v>2.0030246646438146</v>
      </c>
    </row>
    <row r="194" spans="1:2">
      <c r="A194">
        <v>192</v>
      </c>
      <c r="B194">
        <f t="shared" si="2"/>
        <v>2.1025372410974463</v>
      </c>
    </row>
    <row r="195" spans="1:2">
      <c r="A195">
        <v>193</v>
      </c>
      <c r="B195">
        <f t="shared" si="2"/>
        <v>2.1990176845040907</v>
      </c>
    </row>
    <row r="196" spans="1:2">
      <c r="A196">
        <v>194</v>
      </c>
      <c r="B196">
        <f t="shared" ref="B196:B259" si="3">EXP(SIN(2*PI()*A196/90))</f>
        <v>2.2911126491401217</v>
      </c>
    </row>
    <row r="197" spans="1:2">
      <c r="A197">
        <v>195</v>
      </c>
      <c r="B197">
        <f t="shared" si="3"/>
        <v>2.3774426752361628</v>
      </c>
    </row>
    <row r="198" spans="1:2">
      <c r="A198">
        <v>196</v>
      </c>
      <c r="B198">
        <f t="shared" si="3"/>
        <v>2.4566387314940457</v>
      </c>
    </row>
    <row r="199" spans="1:2">
      <c r="A199">
        <v>197</v>
      </c>
      <c r="B199">
        <f t="shared" si="3"/>
        <v>2.5273816719286617</v>
      </c>
    </row>
    <row r="200" spans="1:2">
      <c r="A200">
        <v>198</v>
      </c>
      <c r="B200">
        <f t="shared" si="3"/>
        <v>2.5884429473328678</v>
      </c>
    </row>
    <row r="201" spans="1:2">
      <c r="A201">
        <v>199</v>
      </c>
      <c r="B201">
        <f t="shared" si="3"/>
        <v>2.638724684206212</v>
      </c>
    </row>
    <row r="202" spans="1:2">
      <c r="A202">
        <v>200</v>
      </c>
      <c r="B202">
        <f t="shared" si="3"/>
        <v>2.677297132633722</v>
      </c>
    </row>
    <row r="203" spans="1:2">
      <c r="A203">
        <v>201</v>
      </c>
      <c r="B203">
        <f t="shared" si="3"/>
        <v>2.7034315091234906</v>
      </c>
    </row>
    <row r="204" spans="1:2">
      <c r="A204">
        <v>202</v>
      </c>
      <c r="B204">
        <f t="shared" si="3"/>
        <v>2.7166264288782056</v>
      </c>
    </row>
    <row r="205" spans="1:2">
      <c r="A205">
        <v>203</v>
      </c>
      <c r="B205">
        <f t="shared" si="3"/>
        <v>2.7166264288782056</v>
      </c>
    </row>
    <row r="206" spans="1:2">
      <c r="A206">
        <v>204</v>
      </c>
      <c r="B206">
        <f t="shared" si="3"/>
        <v>2.7034315091234906</v>
      </c>
    </row>
    <row r="207" spans="1:2">
      <c r="A207">
        <v>205</v>
      </c>
      <c r="B207">
        <f t="shared" si="3"/>
        <v>2.6772971326337225</v>
      </c>
    </row>
    <row r="208" spans="1:2">
      <c r="A208">
        <v>206</v>
      </c>
      <c r="B208">
        <f t="shared" si="3"/>
        <v>2.6387246842062124</v>
      </c>
    </row>
    <row r="209" spans="1:2">
      <c r="A209">
        <v>207</v>
      </c>
      <c r="B209">
        <f t="shared" si="3"/>
        <v>2.5884429473328687</v>
      </c>
    </row>
    <row r="210" spans="1:2">
      <c r="A210">
        <v>208</v>
      </c>
      <c r="B210">
        <f t="shared" si="3"/>
        <v>2.5273816719286621</v>
      </c>
    </row>
    <row r="211" spans="1:2">
      <c r="A211">
        <v>209</v>
      </c>
      <c r="B211">
        <f t="shared" si="3"/>
        <v>2.4566387314940465</v>
      </c>
    </row>
    <row r="212" spans="1:2">
      <c r="A212">
        <v>210</v>
      </c>
      <c r="B212">
        <f t="shared" si="3"/>
        <v>2.3774426752361641</v>
      </c>
    </row>
    <row r="213" spans="1:2">
      <c r="A213">
        <v>211</v>
      </c>
      <c r="B213">
        <f t="shared" si="3"/>
        <v>2.2911126491401235</v>
      </c>
    </row>
    <row r="214" spans="1:2">
      <c r="A214">
        <v>212</v>
      </c>
      <c r="B214">
        <f t="shared" si="3"/>
        <v>2.1990176845040921</v>
      </c>
    </row>
    <row r="215" spans="1:2">
      <c r="A215">
        <v>213</v>
      </c>
      <c r="B215">
        <f t="shared" si="3"/>
        <v>2.1025372410974477</v>
      </c>
    </row>
    <row r="216" spans="1:2">
      <c r="A216">
        <v>214</v>
      </c>
      <c r="B216">
        <f t="shared" si="3"/>
        <v>2.0030246646438163</v>
      </c>
    </row>
    <row r="217" spans="1:2">
      <c r="A217">
        <v>215</v>
      </c>
      <c r="B217">
        <f t="shared" si="3"/>
        <v>1.9017749031823428</v>
      </c>
    </row>
    <row r="218" spans="1:2">
      <c r="A218">
        <v>216</v>
      </c>
      <c r="B218">
        <f t="shared" si="3"/>
        <v>1.7999974573044342</v>
      </c>
    </row>
    <row r="219" spans="1:2">
      <c r="A219">
        <v>217</v>
      </c>
      <c r="B219">
        <f t="shared" si="3"/>
        <v>1.6987951495527791</v>
      </c>
    </row>
    <row r="220" spans="1:2">
      <c r="A220">
        <v>218</v>
      </c>
      <c r="B220">
        <f t="shared" si="3"/>
        <v>1.5991489200998641</v>
      </c>
    </row>
    <row r="221" spans="1:2">
      <c r="A221">
        <v>219</v>
      </c>
      <c r="B221">
        <f t="shared" si="3"/>
        <v>1.5019085155664516</v>
      </c>
    </row>
    <row r="222" spans="1:2">
      <c r="A222">
        <v>220</v>
      </c>
      <c r="B222">
        <f t="shared" si="3"/>
        <v>1.407788654773843</v>
      </c>
    </row>
    <row r="223" spans="1:2">
      <c r="A223">
        <v>221</v>
      </c>
      <c r="B223">
        <f t="shared" si="3"/>
        <v>1.3173700408104745</v>
      </c>
    </row>
    <row r="224" spans="1:2">
      <c r="A224">
        <v>222</v>
      </c>
      <c r="B224">
        <f t="shared" si="3"/>
        <v>1.2311044469213748</v>
      </c>
    </row>
    <row r="225" spans="1:2">
      <c r="A225">
        <v>223</v>
      </c>
      <c r="B225">
        <f t="shared" si="3"/>
        <v>1.1493230317056886</v>
      </c>
    </row>
    <row r="226" spans="1:2">
      <c r="A226">
        <v>224</v>
      </c>
      <c r="B226">
        <f t="shared" si="3"/>
        <v>1.072247029152428</v>
      </c>
    </row>
    <row r="227" spans="1:2">
      <c r="A227">
        <v>225</v>
      </c>
      <c r="B227">
        <f t="shared" si="3"/>
        <v>1.0000000000000007</v>
      </c>
    </row>
    <row r="228" spans="1:2">
      <c r="A228">
        <v>226</v>
      </c>
      <c r="B228">
        <f t="shared" si="3"/>
        <v>0.93262090993198155</v>
      </c>
    </row>
    <row r="229" spans="1:2">
      <c r="A229">
        <v>227</v>
      </c>
      <c r="B229">
        <f t="shared" si="3"/>
        <v>0.87007740418803048</v>
      </c>
    </row>
    <row r="230" spans="1:2">
      <c r="A230">
        <v>228</v>
      </c>
      <c r="B230">
        <f t="shared" si="3"/>
        <v>0.81227876521825837</v>
      </c>
    </row>
    <row r="231" spans="1:2">
      <c r="A231">
        <v>229</v>
      </c>
      <c r="B231">
        <f t="shared" si="3"/>
        <v>0.7590881597586504</v>
      </c>
    </row>
    <row r="232" spans="1:2">
      <c r="A232">
        <v>230</v>
      </c>
      <c r="B232">
        <f t="shared" si="3"/>
        <v>0.71033389607806452</v>
      </c>
    </row>
    <row r="233" spans="1:2">
      <c r="A233">
        <v>231</v>
      </c>
      <c r="B233">
        <f t="shared" si="3"/>
        <v>0.66581951539361461</v>
      </c>
    </row>
    <row r="234" spans="1:2">
      <c r="A234">
        <v>232</v>
      </c>
      <c r="B234">
        <f t="shared" si="3"/>
        <v>0.6253326300201939</v>
      </c>
    </row>
    <row r="235" spans="1:2">
      <c r="A235">
        <v>233</v>
      </c>
      <c r="B235">
        <f t="shared" si="3"/>
        <v>0.58865249307031442</v>
      </c>
    </row>
    <row r="236" spans="1:2">
      <c r="A236">
        <v>234</v>
      </c>
      <c r="B236">
        <f t="shared" si="3"/>
        <v>0.55555634033924672</v>
      </c>
    </row>
    <row r="237" spans="1:2">
      <c r="A237">
        <v>235</v>
      </c>
      <c r="B237">
        <f t="shared" si="3"/>
        <v>0.52582458540526966</v>
      </c>
    </row>
    <row r="238" spans="1:2">
      <c r="A238">
        <v>236</v>
      </c>
      <c r="B238">
        <f t="shared" si="3"/>
        <v>0.49924497568671977</v>
      </c>
    </row>
    <row r="239" spans="1:2">
      <c r="A239">
        <v>237</v>
      </c>
      <c r="B239">
        <f t="shared" si="3"/>
        <v>0.47561583236358568</v>
      </c>
    </row>
    <row r="240" spans="1:2">
      <c r="A240">
        <v>238</v>
      </c>
      <c r="B240">
        <f t="shared" si="3"/>
        <v>0.4547485029550884</v>
      </c>
    </row>
    <row r="241" spans="1:2">
      <c r="A241">
        <v>239</v>
      </c>
      <c r="B241">
        <f t="shared" si="3"/>
        <v>0.4364691541357909</v>
      </c>
    </row>
    <row r="242" spans="1:2">
      <c r="A242">
        <v>240</v>
      </c>
      <c r="B242">
        <f t="shared" si="3"/>
        <v>0.42062002605411519</v>
      </c>
    </row>
    <row r="243" spans="1:2">
      <c r="A243">
        <v>241</v>
      </c>
      <c r="B243">
        <f t="shared" si="3"/>
        <v>0.40706025968736265</v>
      </c>
    </row>
    <row r="244" spans="1:2">
      <c r="A244">
        <v>242</v>
      </c>
      <c r="B244">
        <f t="shared" si="3"/>
        <v>0.3956663970095553</v>
      </c>
    </row>
    <row r="245" spans="1:2">
      <c r="A245">
        <v>243</v>
      </c>
      <c r="B245">
        <f t="shared" si="3"/>
        <v>0.38633264103054726</v>
      </c>
    </row>
    <row r="246" spans="1:2">
      <c r="A246">
        <v>244</v>
      </c>
      <c r="B246">
        <f t="shared" si="3"/>
        <v>0.37897094986278307</v>
      </c>
    </row>
    <row r="247" spans="1:2">
      <c r="A247">
        <v>245</v>
      </c>
      <c r="B247">
        <f t="shared" si="3"/>
        <v>0.37351102640455758</v>
      </c>
    </row>
    <row r="248" spans="1:2">
      <c r="A248">
        <v>246</v>
      </c>
      <c r="B248">
        <f t="shared" si="3"/>
        <v>0.36990025329852766</v>
      </c>
    </row>
    <row r="249" spans="1:2">
      <c r="A249">
        <v>247</v>
      </c>
      <c r="B249">
        <f t="shared" si="3"/>
        <v>0.36810361165960404</v>
      </c>
    </row>
    <row r="250" spans="1:2">
      <c r="A250">
        <v>248</v>
      </c>
      <c r="B250">
        <f t="shared" si="3"/>
        <v>0.36810361165960404</v>
      </c>
    </row>
    <row r="251" spans="1:2">
      <c r="A251">
        <v>249</v>
      </c>
      <c r="B251">
        <f t="shared" si="3"/>
        <v>0.3699002532985276</v>
      </c>
    </row>
    <row r="252" spans="1:2">
      <c r="A252">
        <v>250</v>
      </c>
      <c r="B252">
        <f t="shared" si="3"/>
        <v>0.37351102640455724</v>
      </c>
    </row>
    <row r="253" spans="1:2">
      <c r="A253">
        <v>251</v>
      </c>
      <c r="B253">
        <f t="shared" si="3"/>
        <v>0.37897094986278296</v>
      </c>
    </row>
    <row r="254" spans="1:2">
      <c r="A254">
        <v>252</v>
      </c>
      <c r="B254">
        <f t="shared" si="3"/>
        <v>0.38633264103054715</v>
      </c>
    </row>
    <row r="255" spans="1:2">
      <c r="A255">
        <v>253</v>
      </c>
      <c r="B255">
        <f t="shared" si="3"/>
        <v>0.39566639700955508</v>
      </c>
    </row>
    <row r="256" spans="1:2">
      <c r="A256">
        <v>254</v>
      </c>
      <c r="B256">
        <f t="shared" si="3"/>
        <v>0.40706025968736298</v>
      </c>
    </row>
    <row r="257" spans="1:2">
      <c r="A257">
        <v>255</v>
      </c>
      <c r="B257">
        <f t="shared" si="3"/>
        <v>0.42062002605411491</v>
      </c>
    </row>
    <row r="258" spans="1:2">
      <c r="A258">
        <v>256</v>
      </c>
      <c r="B258">
        <f t="shared" si="3"/>
        <v>0.43646915413579057</v>
      </c>
    </row>
    <row r="259" spans="1:2">
      <c r="A259">
        <v>257</v>
      </c>
      <c r="B259">
        <f t="shared" si="3"/>
        <v>0.45474850295508801</v>
      </c>
    </row>
    <row r="260" spans="1:2">
      <c r="A260">
        <v>258</v>
      </c>
      <c r="B260">
        <f t="shared" ref="B260:B323" si="4">EXP(SIN(2*PI()*A260/90))</f>
        <v>0.47561583236358523</v>
      </c>
    </row>
    <row r="261" spans="1:2">
      <c r="A261">
        <v>259</v>
      </c>
      <c r="B261">
        <f t="shared" si="4"/>
        <v>0.499244975686718</v>
      </c>
    </row>
    <row r="262" spans="1:2">
      <c r="A262">
        <v>260</v>
      </c>
      <c r="B262">
        <f t="shared" si="4"/>
        <v>0.52582458540526922</v>
      </c>
    </row>
    <row r="263" spans="1:2">
      <c r="A263">
        <v>261</v>
      </c>
      <c r="B263">
        <f t="shared" si="4"/>
        <v>0.55555634033924617</v>
      </c>
    </row>
    <row r="264" spans="1:2">
      <c r="A264">
        <v>262</v>
      </c>
      <c r="B264">
        <f t="shared" si="4"/>
        <v>0.58865249307031553</v>
      </c>
    </row>
    <row r="265" spans="1:2">
      <c r="A265">
        <v>263</v>
      </c>
      <c r="B265">
        <f t="shared" si="4"/>
        <v>0.62533263002019523</v>
      </c>
    </row>
    <row r="266" spans="1:2">
      <c r="A266">
        <v>264</v>
      </c>
      <c r="B266">
        <f t="shared" si="4"/>
        <v>0.66581951539361595</v>
      </c>
    </row>
    <row r="267" spans="1:2">
      <c r="A267">
        <v>265</v>
      </c>
      <c r="B267">
        <f t="shared" si="4"/>
        <v>0.71033389607806352</v>
      </c>
    </row>
    <row r="268" spans="1:2">
      <c r="A268">
        <v>266</v>
      </c>
      <c r="B268">
        <f t="shared" si="4"/>
        <v>0.75908815975864807</v>
      </c>
    </row>
    <row r="269" spans="1:2">
      <c r="A269">
        <v>267</v>
      </c>
      <c r="B269">
        <f t="shared" si="4"/>
        <v>0.81227876521825593</v>
      </c>
    </row>
    <row r="270" spans="1:2">
      <c r="A270">
        <v>268</v>
      </c>
      <c r="B270">
        <f t="shared" si="4"/>
        <v>0.87007740418802626</v>
      </c>
    </row>
    <row r="271" spans="1:2">
      <c r="A271">
        <v>269</v>
      </c>
      <c r="B271">
        <f t="shared" si="4"/>
        <v>0.93262090993198032</v>
      </c>
    </row>
    <row r="272" spans="1:2">
      <c r="A272">
        <v>270</v>
      </c>
      <c r="B272">
        <f t="shared" si="4"/>
        <v>0.99999999999999922</v>
      </c>
    </row>
    <row r="273" spans="1:2">
      <c r="A273">
        <v>271</v>
      </c>
      <c r="B273">
        <f t="shared" si="4"/>
        <v>1.0722470291524264</v>
      </c>
    </row>
    <row r="274" spans="1:2">
      <c r="A274">
        <v>272</v>
      </c>
      <c r="B274">
        <f t="shared" si="4"/>
        <v>1.1493230317056891</v>
      </c>
    </row>
    <row r="275" spans="1:2">
      <c r="A275">
        <v>273</v>
      </c>
      <c r="B275">
        <f t="shared" si="4"/>
        <v>1.2311044469213752</v>
      </c>
    </row>
    <row r="276" spans="1:2">
      <c r="A276">
        <v>274</v>
      </c>
      <c r="B276">
        <f t="shared" si="4"/>
        <v>1.3173700408104749</v>
      </c>
    </row>
    <row r="277" spans="1:2">
      <c r="A277">
        <v>275</v>
      </c>
      <c r="B277">
        <f t="shared" si="4"/>
        <v>1.4077886547738412</v>
      </c>
    </row>
    <row r="278" spans="1:2">
      <c r="A278">
        <v>276</v>
      </c>
      <c r="B278">
        <f t="shared" si="4"/>
        <v>1.5019085155664498</v>
      </c>
    </row>
    <row r="279" spans="1:2">
      <c r="A279">
        <v>277</v>
      </c>
      <c r="B279">
        <f t="shared" si="4"/>
        <v>1.5991489200998623</v>
      </c>
    </row>
    <row r="280" spans="1:2">
      <c r="A280">
        <v>278</v>
      </c>
      <c r="B280">
        <f t="shared" si="4"/>
        <v>1.6987951495527773</v>
      </c>
    </row>
    <row r="281" spans="1:2">
      <c r="A281">
        <v>279</v>
      </c>
      <c r="B281">
        <f t="shared" si="4"/>
        <v>1.7999974573044322</v>
      </c>
    </row>
    <row r="282" spans="1:2">
      <c r="A282">
        <v>280</v>
      </c>
      <c r="B282">
        <f t="shared" si="4"/>
        <v>1.9017749031823381</v>
      </c>
    </row>
    <row r="283" spans="1:2">
      <c r="A283">
        <v>281</v>
      </c>
      <c r="B283">
        <f t="shared" si="4"/>
        <v>2.0030246646438119</v>
      </c>
    </row>
    <row r="284" spans="1:2">
      <c r="A284">
        <v>282</v>
      </c>
      <c r="B284">
        <f t="shared" si="4"/>
        <v>2.1025372410974432</v>
      </c>
    </row>
    <row r="285" spans="1:2">
      <c r="A285">
        <v>283</v>
      </c>
      <c r="B285">
        <f t="shared" si="4"/>
        <v>2.1990176845040903</v>
      </c>
    </row>
    <row r="286" spans="1:2">
      <c r="A286">
        <v>284</v>
      </c>
      <c r="B286">
        <f t="shared" si="4"/>
        <v>2.2911126491401217</v>
      </c>
    </row>
    <row r="287" spans="1:2">
      <c r="A287">
        <v>285</v>
      </c>
      <c r="B287">
        <f t="shared" si="4"/>
        <v>2.3774426752361668</v>
      </c>
    </row>
    <row r="288" spans="1:2">
      <c r="A288">
        <v>286</v>
      </c>
      <c r="B288">
        <f t="shared" si="4"/>
        <v>2.456638731494047</v>
      </c>
    </row>
    <row r="289" spans="1:2">
      <c r="A289">
        <v>287</v>
      </c>
      <c r="B289">
        <f t="shared" si="4"/>
        <v>2.527381671928663</v>
      </c>
    </row>
    <row r="290" spans="1:2">
      <c r="A290">
        <v>288</v>
      </c>
      <c r="B290">
        <f t="shared" si="4"/>
        <v>2.5884429473328661</v>
      </c>
    </row>
    <row r="291" spans="1:2">
      <c r="A291">
        <v>289</v>
      </c>
      <c r="B291">
        <f t="shared" si="4"/>
        <v>2.6387246842062106</v>
      </c>
    </row>
    <row r="292" spans="1:2">
      <c r="A292">
        <v>290</v>
      </c>
      <c r="B292">
        <f t="shared" si="4"/>
        <v>2.6772971326337212</v>
      </c>
    </row>
    <row r="293" spans="1:2">
      <c r="A293">
        <v>291</v>
      </c>
      <c r="B293">
        <f t="shared" si="4"/>
        <v>2.7034315091234893</v>
      </c>
    </row>
    <row r="294" spans="1:2">
      <c r="A294">
        <v>292</v>
      </c>
      <c r="B294">
        <f t="shared" si="4"/>
        <v>2.7166264288782056</v>
      </c>
    </row>
    <row r="295" spans="1:2">
      <c r="A295">
        <v>293</v>
      </c>
      <c r="B295">
        <f t="shared" si="4"/>
        <v>2.7166264288782056</v>
      </c>
    </row>
    <row r="296" spans="1:2">
      <c r="A296">
        <v>294</v>
      </c>
      <c r="B296">
        <f t="shared" si="4"/>
        <v>2.7034315091234897</v>
      </c>
    </row>
    <row r="297" spans="1:2">
      <c r="A297">
        <v>295</v>
      </c>
      <c r="B297">
        <f t="shared" si="4"/>
        <v>2.6772971326337216</v>
      </c>
    </row>
    <row r="298" spans="1:2">
      <c r="A298">
        <v>296</v>
      </c>
      <c r="B298">
        <f t="shared" si="4"/>
        <v>2.6387246842062115</v>
      </c>
    </row>
    <row r="299" spans="1:2">
      <c r="A299">
        <v>297</v>
      </c>
      <c r="B299">
        <f t="shared" si="4"/>
        <v>2.5884429473328674</v>
      </c>
    </row>
    <row r="300" spans="1:2">
      <c r="A300">
        <v>298</v>
      </c>
      <c r="B300">
        <f t="shared" si="4"/>
        <v>2.5273816719286644</v>
      </c>
    </row>
    <row r="301" spans="1:2">
      <c r="A301">
        <v>299</v>
      </c>
      <c r="B301">
        <f t="shared" si="4"/>
        <v>2.4566387314940488</v>
      </c>
    </row>
    <row r="302" spans="1:2">
      <c r="A302">
        <v>300</v>
      </c>
      <c r="B302">
        <f t="shared" si="4"/>
        <v>2.3774426752361646</v>
      </c>
    </row>
    <row r="303" spans="1:2">
      <c r="A303">
        <v>301</v>
      </c>
      <c r="B303">
        <f t="shared" si="4"/>
        <v>2.2911126491401235</v>
      </c>
    </row>
    <row r="304" spans="1:2">
      <c r="A304">
        <v>302</v>
      </c>
      <c r="B304">
        <f t="shared" si="4"/>
        <v>2.1990176845040925</v>
      </c>
    </row>
    <row r="305" spans="1:2">
      <c r="A305">
        <v>303</v>
      </c>
      <c r="B305">
        <f t="shared" si="4"/>
        <v>2.1025372410974508</v>
      </c>
    </row>
    <row r="306" spans="1:2">
      <c r="A306">
        <v>304</v>
      </c>
      <c r="B306">
        <f t="shared" si="4"/>
        <v>2.003024664643819</v>
      </c>
    </row>
    <row r="307" spans="1:2">
      <c r="A307">
        <v>305</v>
      </c>
      <c r="B307">
        <f t="shared" si="4"/>
        <v>1.9017749031823405</v>
      </c>
    </row>
    <row r="308" spans="1:2">
      <c r="A308">
        <v>306</v>
      </c>
      <c r="B308">
        <f t="shared" si="4"/>
        <v>1.7999974573044346</v>
      </c>
    </row>
    <row r="309" spans="1:2">
      <c r="A309">
        <v>307</v>
      </c>
      <c r="B309">
        <f t="shared" si="4"/>
        <v>1.6987951495527795</v>
      </c>
    </row>
    <row r="310" spans="1:2">
      <c r="A310">
        <v>308</v>
      </c>
      <c r="B310">
        <f t="shared" si="4"/>
        <v>1.5991489200998594</v>
      </c>
    </row>
    <row r="311" spans="1:2">
      <c r="A311">
        <v>309</v>
      </c>
      <c r="B311">
        <f t="shared" si="4"/>
        <v>1.501908515566452</v>
      </c>
    </row>
    <row r="312" spans="1:2">
      <c r="A312">
        <v>310</v>
      </c>
      <c r="B312">
        <f t="shared" si="4"/>
        <v>1.4077886547738434</v>
      </c>
    </row>
    <row r="313" spans="1:2">
      <c r="A313">
        <v>311</v>
      </c>
      <c r="B313">
        <f t="shared" si="4"/>
        <v>1.3173700408104769</v>
      </c>
    </row>
    <row r="314" spans="1:2">
      <c r="A314">
        <v>312</v>
      </c>
      <c r="B314">
        <f t="shared" si="4"/>
        <v>1.2311044469213772</v>
      </c>
    </row>
    <row r="315" spans="1:2">
      <c r="A315">
        <v>313</v>
      </c>
      <c r="B315">
        <f t="shared" si="4"/>
        <v>1.1493230317056908</v>
      </c>
    </row>
    <row r="316" spans="1:2">
      <c r="A316">
        <v>314</v>
      </c>
      <c r="B316">
        <f t="shared" si="4"/>
        <v>1.072247029152432</v>
      </c>
    </row>
    <row r="317" spans="1:2">
      <c r="A317">
        <v>315</v>
      </c>
      <c r="B317">
        <f t="shared" si="4"/>
        <v>1.0000000000000009</v>
      </c>
    </row>
    <row r="318" spans="1:2">
      <c r="A318">
        <v>316</v>
      </c>
      <c r="B318">
        <f t="shared" si="4"/>
        <v>0.93262090993198177</v>
      </c>
    </row>
    <row r="319" spans="1:2">
      <c r="A319">
        <v>317</v>
      </c>
      <c r="B319">
        <f t="shared" si="4"/>
        <v>0.8700774041880277</v>
      </c>
    </row>
    <row r="320" spans="1:2">
      <c r="A320">
        <v>318</v>
      </c>
      <c r="B320">
        <f t="shared" si="4"/>
        <v>0.81227876521825715</v>
      </c>
    </row>
    <row r="321" spans="1:2">
      <c r="A321">
        <v>319</v>
      </c>
      <c r="B321">
        <f t="shared" si="4"/>
        <v>0.75908815975864929</v>
      </c>
    </row>
    <row r="322" spans="1:2">
      <c r="A322">
        <v>320</v>
      </c>
      <c r="B322">
        <f t="shared" si="4"/>
        <v>0.71033389607806463</v>
      </c>
    </row>
    <row r="323" spans="1:2">
      <c r="A323">
        <v>321</v>
      </c>
      <c r="B323">
        <f t="shared" si="4"/>
        <v>0.66581951539361695</v>
      </c>
    </row>
    <row r="324" spans="1:2">
      <c r="A324">
        <v>322</v>
      </c>
      <c r="B324">
        <f t="shared" ref="B324:B367" si="5">EXP(SIN(2*PI()*A324/90))</f>
        <v>0.62533263002019601</v>
      </c>
    </row>
    <row r="325" spans="1:2">
      <c r="A325">
        <v>323</v>
      </c>
      <c r="B325">
        <f t="shared" si="5"/>
        <v>0.58865249307031453</v>
      </c>
    </row>
    <row r="326" spans="1:2">
      <c r="A326">
        <v>324</v>
      </c>
      <c r="B326">
        <f t="shared" si="5"/>
        <v>0.55555634033924683</v>
      </c>
    </row>
    <row r="327" spans="1:2">
      <c r="A327">
        <v>325</v>
      </c>
      <c r="B327">
        <f t="shared" si="5"/>
        <v>0.52582458540526977</v>
      </c>
    </row>
    <row r="328" spans="1:2">
      <c r="A328">
        <v>326</v>
      </c>
      <c r="B328">
        <f t="shared" si="5"/>
        <v>0.49924497568671988</v>
      </c>
    </row>
    <row r="329" spans="1:2">
      <c r="A329">
        <v>327</v>
      </c>
      <c r="B329">
        <f t="shared" si="5"/>
        <v>0.47561583236358573</v>
      </c>
    </row>
    <row r="330" spans="1:2">
      <c r="A330">
        <v>328</v>
      </c>
      <c r="B330">
        <f t="shared" si="5"/>
        <v>0.45474850295508945</v>
      </c>
    </row>
    <row r="331" spans="1:2">
      <c r="A331">
        <v>329</v>
      </c>
      <c r="B331">
        <f t="shared" si="5"/>
        <v>0.43646915413579096</v>
      </c>
    </row>
    <row r="332" spans="1:2">
      <c r="A332">
        <v>330</v>
      </c>
      <c r="B332">
        <f t="shared" si="5"/>
        <v>0.42062002605411525</v>
      </c>
    </row>
    <row r="333" spans="1:2">
      <c r="A333">
        <v>331</v>
      </c>
      <c r="B333">
        <f t="shared" si="5"/>
        <v>0.4070602596873627</v>
      </c>
    </row>
    <row r="334" spans="1:2">
      <c r="A334">
        <v>332</v>
      </c>
      <c r="B334">
        <f t="shared" si="5"/>
        <v>0.39566639700955536</v>
      </c>
    </row>
    <row r="335" spans="1:2">
      <c r="A335">
        <v>333</v>
      </c>
      <c r="B335">
        <f t="shared" si="5"/>
        <v>0.38633264103054732</v>
      </c>
    </row>
    <row r="336" spans="1:2">
      <c r="A336">
        <v>334</v>
      </c>
      <c r="B336">
        <f t="shared" si="5"/>
        <v>0.37897094986278279</v>
      </c>
    </row>
    <row r="337" spans="1:2">
      <c r="A337">
        <v>335</v>
      </c>
      <c r="B337">
        <f t="shared" si="5"/>
        <v>0.37351102640455758</v>
      </c>
    </row>
    <row r="338" spans="1:2">
      <c r="A338">
        <v>336</v>
      </c>
      <c r="B338">
        <f t="shared" si="5"/>
        <v>0.36990025329852766</v>
      </c>
    </row>
    <row r="339" spans="1:2">
      <c r="A339">
        <v>337</v>
      </c>
      <c r="B339">
        <f t="shared" si="5"/>
        <v>0.36810361165960415</v>
      </c>
    </row>
    <row r="340" spans="1:2">
      <c r="A340">
        <v>338</v>
      </c>
      <c r="B340">
        <f t="shared" si="5"/>
        <v>0.36810361165960404</v>
      </c>
    </row>
    <row r="341" spans="1:2">
      <c r="A341">
        <v>339</v>
      </c>
      <c r="B341">
        <f t="shared" si="5"/>
        <v>0.3699002532985276</v>
      </c>
    </row>
    <row r="342" spans="1:2">
      <c r="A342">
        <v>340</v>
      </c>
      <c r="B342">
        <f t="shared" si="5"/>
        <v>0.37351102640455747</v>
      </c>
    </row>
    <row r="343" spans="1:2">
      <c r="A343">
        <v>341</v>
      </c>
      <c r="B343">
        <f t="shared" si="5"/>
        <v>0.37897094986278262</v>
      </c>
    </row>
    <row r="344" spans="1:2">
      <c r="A344">
        <v>342</v>
      </c>
      <c r="B344">
        <f t="shared" si="5"/>
        <v>0.3863326410305471</v>
      </c>
    </row>
    <row r="345" spans="1:2">
      <c r="A345">
        <v>343</v>
      </c>
      <c r="B345">
        <f t="shared" si="5"/>
        <v>0.39566639700955558</v>
      </c>
    </row>
    <row r="346" spans="1:2">
      <c r="A346">
        <v>344</v>
      </c>
      <c r="B346">
        <f t="shared" si="5"/>
        <v>0.40706025968736231</v>
      </c>
    </row>
    <row r="347" spans="1:2">
      <c r="A347">
        <v>345</v>
      </c>
      <c r="B347">
        <f t="shared" si="5"/>
        <v>0.42062002605411486</v>
      </c>
    </row>
    <row r="348" spans="1:2">
      <c r="A348">
        <v>346</v>
      </c>
      <c r="B348">
        <f t="shared" si="5"/>
        <v>0.43646915413579052</v>
      </c>
    </row>
    <row r="349" spans="1:2">
      <c r="A349">
        <v>347</v>
      </c>
      <c r="B349">
        <f t="shared" si="5"/>
        <v>0.45474850295508795</v>
      </c>
    </row>
    <row r="350" spans="1:2">
      <c r="A350">
        <v>348</v>
      </c>
      <c r="B350">
        <f t="shared" si="5"/>
        <v>0.47561583236358512</v>
      </c>
    </row>
    <row r="351" spans="1:2">
      <c r="A351">
        <v>349</v>
      </c>
      <c r="B351">
        <f t="shared" si="5"/>
        <v>0.49924497568671922</v>
      </c>
    </row>
    <row r="352" spans="1:2">
      <c r="A352">
        <v>350</v>
      </c>
      <c r="B352">
        <f t="shared" si="5"/>
        <v>0.52582458540526766</v>
      </c>
    </row>
    <row r="353" spans="1:2">
      <c r="A353">
        <v>351</v>
      </c>
      <c r="B353">
        <f t="shared" si="5"/>
        <v>0.55555634033924606</v>
      </c>
    </row>
    <row r="354" spans="1:2">
      <c r="A354">
        <v>352</v>
      </c>
      <c r="B354">
        <f t="shared" si="5"/>
        <v>0.58865249307031364</v>
      </c>
    </row>
    <row r="355" spans="1:2">
      <c r="A355">
        <v>353</v>
      </c>
      <c r="B355">
        <f t="shared" si="5"/>
        <v>0.62533263002019313</v>
      </c>
    </row>
    <row r="356" spans="1:2">
      <c r="A356">
        <v>354</v>
      </c>
      <c r="B356">
        <f t="shared" si="5"/>
        <v>0.66581951539361584</v>
      </c>
    </row>
    <row r="357" spans="1:2">
      <c r="A357">
        <v>355</v>
      </c>
      <c r="B357">
        <f t="shared" si="5"/>
        <v>0.71033389607806341</v>
      </c>
    </row>
    <row r="358" spans="1:2">
      <c r="A358">
        <v>356</v>
      </c>
      <c r="B358">
        <f t="shared" si="5"/>
        <v>0.75908815975865052</v>
      </c>
    </row>
    <row r="359" spans="1:2">
      <c r="A359">
        <v>357</v>
      </c>
      <c r="B359">
        <f t="shared" si="5"/>
        <v>0.8122787652182557</v>
      </c>
    </row>
    <row r="360" spans="1:2">
      <c r="A360">
        <v>358</v>
      </c>
      <c r="B360">
        <f t="shared" si="5"/>
        <v>0.87007740418802915</v>
      </c>
    </row>
    <row r="361" spans="1:2">
      <c r="A361">
        <v>359</v>
      </c>
      <c r="B361">
        <f t="shared" si="5"/>
        <v>0.93262090993197677</v>
      </c>
    </row>
    <row r="362" spans="1:2">
      <c r="A362">
        <v>360</v>
      </c>
      <c r="B362">
        <f t="shared" si="5"/>
        <v>0.999999999999999</v>
      </c>
    </row>
    <row r="363" spans="1:2">
      <c r="A363">
        <v>361</v>
      </c>
      <c r="B363">
        <f t="shared" si="5"/>
        <v>1.0722470291524262</v>
      </c>
    </row>
    <row r="364" spans="1:2">
      <c r="A364">
        <v>362</v>
      </c>
      <c r="B364">
        <f t="shared" si="5"/>
        <v>1.1493230317056846</v>
      </c>
    </row>
    <row r="365" spans="1:2">
      <c r="A365">
        <v>363</v>
      </c>
      <c r="B365">
        <f t="shared" si="5"/>
        <v>1.231104446921375</v>
      </c>
    </row>
    <row r="366" spans="1:2">
      <c r="A366">
        <v>364</v>
      </c>
      <c r="B366">
        <f t="shared" si="5"/>
        <v>1.3173700408104747</v>
      </c>
    </row>
    <row r="367" spans="1:2">
      <c r="A367">
        <v>365</v>
      </c>
      <c r="B367">
        <f t="shared" si="5"/>
        <v>1.4077886547738456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0A41-5A86-4EC8-B6E5-B48B95BD1A49}">
  <dimension ref="A1:F16"/>
  <sheetViews>
    <sheetView zoomScale="76" workbookViewId="0">
      <selection activeCell="L8" sqref="L8"/>
    </sheetView>
  </sheetViews>
  <sheetFormatPr defaultRowHeight="17.649999999999999"/>
  <sheetData>
    <row r="1" spans="1:6">
      <c r="A1" t="s">
        <v>33</v>
      </c>
    </row>
    <row r="2" spans="1:6">
      <c r="A2" s="3" t="s">
        <v>31</v>
      </c>
    </row>
    <row r="3" spans="1:6">
      <c r="A3" t="s">
        <v>1</v>
      </c>
      <c r="B3">
        <v>3</v>
      </c>
      <c r="D3" t="s">
        <v>36</v>
      </c>
      <c r="E3">
        <v>1</v>
      </c>
      <c r="F3">
        <v>8</v>
      </c>
    </row>
    <row r="4" spans="1:6">
      <c r="A4" t="s">
        <v>23</v>
      </c>
      <c r="B4" t="s">
        <v>34</v>
      </c>
      <c r="C4" t="s">
        <v>34</v>
      </c>
      <c r="D4" t="s">
        <v>35</v>
      </c>
      <c r="E4">
        <f>E3-$B$3/4</f>
        <v>0.25</v>
      </c>
      <c r="F4">
        <f>F3-$B$3/4</f>
        <v>7.25</v>
      </c>
    </row>
    <row r="5" spans="1:6">
      <c r="A5">
        <v>1</v>
      </c>
      <c r="B5">
        <f>EXP($E$5*SIN(2*PI()*(A5-$E$4)/$B$3))+EXP($F$5*SIN(2*PI()*(A5-$F$4)/$B$3))</f>
        <v>2.5535586887360875</v>
      </c>
      <c r="C5">
        <f>EXP($E$5*SIN(2*PI()*(A5-$E$4)/$B$3))</f>
        <v>1.6487212707001282</v>
      </c>
      <c r="D5" t="s">
        <v>28</v>
      </c>
      <c r="E5">
        <v>0.5</v>
      </c>
      <c r="F5">
        <v>0.2</v>
      </c>
    </row>
    <row r="6" spans="1:6">
      <c r="A6">
        <v>2</v>
      </c>
      <c r="B6">
        <f t="shared" ref="B6:C16" si="0">EXP($E$5*SIN(2*PI()*(A6-$E$4)/$B$3))+EXP($F$5*SIN(2*PI()*(A6-$F$4)/$B$3))</f>
        <v>2.0002035412315751</v>
      </c>
      <c r="C6">
        <f t="shared" ref="C6:C16" si="1">EXP($E$5*SIN(2*PI()*(A6-$E$4)/$B$3))</f>
        <v>0.77880078307140499</v>
      </c>
    </row>
    <row r="7" spans="1:6">
      <c r="A7">
        <v>3</v>
      </c>
      <c r="B7">
        <f t="shared" si="0"/>
        <v>1.6836382011073643</v>
      </c>
      <c r="C7">
        <f t="shared" si="1"/>
        <v>0.77880078307140466</v>
      </c>
    </row>
    <row r="8" spans="1:6">
      <c r="A8">
        <v>4</v>
      </c>
      <c r="B8">
        <f t="shared" si="0"/>
        <v>2.5535586887360875</v>
      </c>
      <c r="C8">
        <f t="shared" si="1"/>
        <v>1.6487212707001282</v>
      </c>
    </row>
    <row r="9" spans="1:6">
      <c r="A9">
        <v>5</v>
      </c>
      <c r="B9">
        <f t="shared" si="0"/>
        <v>2.0002035412315751</v>
      </c>
      <c r="C9">
        <f t="shared" si="1"/>
        <v>0.77880078307140521</v>
      </c>
    </row>
    <row r="10" spans="1:6">
      <c r="A10">
        <v>6</v>
      </c>
      <c r="B10">
        <f t="shared" si="0"/>
        <v>1.6836382011073638</v>
      </c>
      <c r="C10">
        <f t="shared" si="1"/>
        <v>0.77880078307140432</v>
      </c>
    </row>
    <row r="11" spans="1:6">
      <c r="A11">
        <v>7</v>
      </c>
      <c r="B11">
        <f t="shared" si="0"/>
        <v>2.5535586887360879</v>
      </c>
      <c r="C11">
        <f t="shared" si="1"/>
        <v>1.6487212707001282</v>
      </c>
    </row>
    <row r="12" spans="1:6">
      <c r="A12">
        <v>8</v>
      </c>
      <c r="B12">
        <f t="shared" si="0"/>
        <v>2.0002035412315751</v>
      </c>
      <c r="C12">
        <f t="shared" si="1"/>
        <v>0.77880078307140532</v>
      </c>
    </row>
    <row r="13" spans="1:6">
      <c r="A13">
        <v>9</v>
      </c>
      <c r="B13">
        <f t="shared" si="0"/>
        <v>1.6836382011073645</v>
      </c>
      <c r="C13">
        <f t="shared" si="1"/>
        <v>0.77880078307140488</v>
      </c>
    </row>
    <row r="14" spans="1:6">
      <c r="A14">
        <v>10</v>
      </c>
      <c r="B14">
        <f t="shared" si="0"/>
        <v>2.5535586887360875</v>
      </c>
      <c r="C14">
        <f t="shared" si="1"/>
        <v>1.6487212707001282</v>
      </c>
    </row>
    <row r="15" spans="1:6">
      <c r="A15">
        <v>11</v>
      </c>
      <c r="B15">
        <f t="shared" si="0"/>
        <v>2.0002035412315751</v>
      </c>
      <c r="C15">
        <f t="shared" si="1"/>
        <v>0.77880078307140532</v>
      </c>
    </row>
    <row r="16" spans="1:6">
      <c r="A16">
        <v>12</v>
      </c>
      <c r="B16">
        <f t="shared" si="0"/>
        <v>1.6836382011073645</v>
      </c>
      <c r="C16">
        <f t="shared" si="1"/>
        <v>0.77880078307140477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3217-0845-4ADB-B958-21E8CF52ADAB}">
  <dimension ref="A1:V370"/>
  <sheetViews>
    <sheetView zoomScale="76" workbookViewId="0">
      <selection activeCell="B5" sqref="B5"/>
    </sheetView>
  </sheetViews>
  <sheetFormatPr defaultRowHeight="17.649999999999999"/>
  <cols>
    <col min="17" max="17" width="10.9375" bestFit="1" customWidth="1"/>
  </cols>
  <sheetData>
    <row r="1" spans="1:22">
      <c r="A1" t="s">
        <v>37</v>
      </c>
    </row>
    <row r="2" spans="1:22">
      <c r="A2" s="3" t="s">
        <v>31</v>
      </c>
      <c r="Q2" s="3" t="s">
        <v>32</v>
      </c>
    </row>
    <row r="3" spans="1:22">
      <c r="A3" t="s">
        <v>1</v>
      </c>
      <c r="B3">
        <v>3</v>
      </c>
      <c r="G3" t="s">
        <v>36</v>
      </c>
      <c r="H3">
        <v>1</v>
      </c>
      <c r="Q3" t="s">
        <v>1</v>
      </c>
      <c r="R3">
        <v>100</v>
      </c>
      <c r="U3" t="s">
        <v>36</v>
      </c>
      <c r="V3" s="2">
        <v>1</v>
      </c>
    </row>
    <row r="4" spans="1:22">
      <c r="A4" t="s">
        <v>23</v>
      </c>
      <c r="B4" t="s">
        <v>24</v>
      </c>
      <c r="C4" t="s">
        <v>38</v>
      </c>
      <c r="D4" t="s">
        <v>39</v>
      </c>
      <c r="F4" t="s">
        <v>34</v>
      </c>
      <c r="G4" t="s">
        <v>35</v>
      </c>
      <c r="H4">
        <f>H3-$B$3/4</f>
        <v>0.25</v>
      </c>
      <c r="Q4" t="s">
        <v>23</v>
      </c>
      <c r="R4" t="s">
        <v>24</v>
      </c>
      <c r="S4" t="s">
        <v>38</v>
      </c>
      <c r="T4" t="s">
        <v>39</v>
      </c>
      <c r="U4" t="s">
        <v>35</v>
      </c>
      <c r="V4" s="2">
        <f>V3-R3/4</f>
        <v>-24</v>
      </c>
    </row>
    <row r="5" spans="1:22">
      <c r="A5">
        <v>1</v>
      </c>
      <c r="B5">
        <f>EXP($H$5*SIN(2*PI()*(A5-$H$4)/$B$3))</f>
        <v>2.7182818284590451</v>
      </c>
      <c r="C5">
        <v>1</v>
      </c>
      <c r="D5">
        <f>C5*B5</f>
        <v>2.7182818284590451</v>
      </c>
      <c r="F5">
        <f>EXP($H$5+$H$5*SIN(2*PI()*(A5-$H$4)/$B$3))</f>
        <v>7.3890560989306504</v>
      </c>
      <c r="G5" t="s">
        <v>28</v>
      </c>
      <c r="H5">
        <v>1</v>
      </c>
      <c r="Q5" s="2">
        <v>1</v>
      </c>
      <c r="R5">
        <f>EXP($V$5*SIN(2*PI()*(Q5-$V$4)/$R$3))</f>
        <v>2.7182818284590451</v>
      </c>
      <c r="S5">
        <f>IF(OR(MONTH(Q5)=1, MONTH(Q5)=2, MONTH(Q5)=6, MONTH(Q5)=7, MONTH(Q5)=8, MONTH(Q5)=12), 1, 0)</f>
        <v>1</v>
      </c>
      <c r="T5">
        <f>S5*R5</f>
        <v>2.7182818284590451</v>
      </c>
      <c r="U5" t="s">
        <v>28</v>
      </c>
      <c r="V5">
        <v>1</v>
      </c>
    </row>
    <row r="6" spans="1:22">
      <c r="A6">
        <v>2</v>
      </c>
      <c r="B6">
        <f>EXP($H$5*SIN(2*PI()*(A6-$H$4)/$B$3))</f>
        <v>0.60653065971263365</v>
      </c>
      <c r="C6">
        <v>1</v>
      </c>
      <c r="D6">
        <f t="shared" ref="D6:D16" si="0">C6*B6</f>
        <v>0.60653065971263365</v>
      </c>
      <c r="F6">
        <f>EXP($H$5+$H$5*SIN(2*PI()*(A6-$H$4)/$B$3))</f>
        <v>1.6487212707001284</v>
      </c>
      <c r="Q6" s="2">
        <v>2</v>
      </c>
      <c r="R6">
        <f>EXP($V$5*SIN(2*PI()*(Q6-$V$4)/$R$3))</f>
        <v>2.7129232089475566</v>
      </c>
      <c r="S6">
        <f t="shared" ref="S6:S69" si="1">IF(OR(MONTH(Q6)=1, MONTH(Q6)=2, MONTH(Q6)=6, MONTH(Q6)=7, MONTH(Q6)=8, MONTH(Q6)=12), 1, 0)</f>
        <v>1</v>
      </c>
      <c r="T6">
        <f t="shared" ref="T6:T69" si="2">S6*R6</f>
        <v>2.7129232089475566</v>
      </c>
    </row>
    <row r="7" spans="1:22">
      <c r="A7">
        <v>3</v>
      </c>
      <c r="B7">
        <f>EXP($H$5*SIN(2*PI()*(A7-$H$4)/$B$3))</f>
        <v>0.6065306597126332</v>
      </c>
      <c r="C7">
        <v>0</v>
      </c>
      <c r="D7">
        <f t="shared" si="0"/>
        <v>0</v>
      </c>
      <c r="F7">
        <f>EXP($H$5+$H$5*SIN(2*PI()*(A7-$H$4)/$B$3))</f>
        <v>1.6487212707001273</v>
      </c>
      <c r="Q7" s="2">
        <v>3</v>
      </c>
      <c r="R7">
        <f>EXP($V$5*SIN(2*PI()*(Q7-$V$4)/$R$3))</f>
        <v>2.6969316512181987</v>
      </c>
      <c r="S7">
        <f t="shared" si="1"/>
        <v>1</v>
      </c>
      <c r="T7">
        <f t="shared" si="2"/>
        <v>2.6969316512181987</v>
      </c>
    </row>
    <row r="8" spans="1:22">
      <c r="A8">
        <v>4</v>
      </c>
      <c r="B8">
        <f>EXP($H$5*SIN(2*PI()*(A8-$H$4)/$B$3))</f>
        <v>2.7182818284590451</v>
      </c>
      <c r="C8">
        <v>0</v>
      </c>
      <c r="D8">
        <f t="shared" si="0"/>
        <v>0</v>
      </c>
      <c r="F8">
        <f>EXP($H$5+$H$5*SIN(2*PI()*(A8-$H$4)/$B$3))</f>
        <v>7.3890560989306504</v>
      </c>
      <c r="Q8" s="2">
        <v>4</v>
      </c>
      <c r="R8">
        <f>EXP($V$5*SIN(2*PI()*(Q8-$V$4)/$R$3))</f>
        <v>2.670557496299681</v>
      </c>
      <c r="S8">
        <f t="shared" si="1"/>
        <v>1</v>
      </c>
      <c r="T8">
        <f t="shared" si="2"/>
        <v>2.670557496299681</v>
      </c>
    </row>
    <row r="9" spans="1:22">
      <c r="A9">
        <v>5</v>
      </c>
      <c r="B9">
        <f>EXP($H$5*SIN(2*PI()*(A9-$H$4)/$B$3))</f>
        <v>0.60653065971263398</v>
      </c>
      <c r="C9">
        <v>0</v>
      </c>
      <c r="D9">
        <f t="shared" si="0"/>
        <v>0</v>
      </c>
      <c r="F9">
        <f>EXP($H$5+$H$5*SIN(2*PI()*(A9-$H$4)/$B$3))</f>
        <v>1.6487212707001295</v>
      </c>
      <c r="Q9" s="2">
        <v>5</v>
      </c>
      <c r="R9">
        <f>EXP($V$5*SIN(2*PI()*(Q9-$V$4)/$R$3))</f>
        <v>2.6342095636011646</v>
      </c>
      <c r="S9">
        <f t="shared" si="1"/>
        <v>1</v>
      </c>
      <c r="T9">
        <f t="shared" si="2"/>
        <v>2.6342095636011646</v>
      </c>
    </row>
    <row r="10" spans="1:22">
      <c r="A10">
        <v>6</v>
      </c>
      <c r="B10">
        <f>EXP($H$5*SIN(2*PI()*(A10-$H$4)/$B$3))</f>
        <v>0.60653065971263254</v>
      </c>
      <c r="C10">
        <v>1</v>
      </c>
      <c r="D10">
        <f t="shared" si="0"/>
        <v>0.60653065971263254</v>
      </c>
      <c r="F10">
        <f>EXP($H$5+$H$5*SIN(2*PI()*(A10-$H$4)/$B$3))</f>
        <v>1.6487212707001258</v>
      </c>
      <c r="Q10" s="2">
        <v>6</v>
      </c>
      <c r="R10">
        <f>EXP($V$5*SIN(2*PI()*(Q10-$V$4)/$R$3))</f>
        <v>2.588442947332867</v>
      </c>
      <c r="S10">
        <f t="shared" si="1"/>
        <v>1</v>
      </c>
      <c r="T10">
        <f t="shared" si="2"/>
        <v>2.588442947332867</v>
      </c>
    </row>
    <row r="11" spans="1:22">
      <c r="A11">
        <v>7</v>
      </c>
      <c r="B11">
        <f>EXP($H$5*SIN(2*PI()*(A11-$H$4)/$B$3))</f>
        <v>2.7182818284590451</v>
      </c>
      <c r="C11">
        <v>1</v>
      </c>
      <c r="D11">
        <f t="shared" si="0"/>
        <v>2.7182818284590451</v>
      </c>
      <c r="F11">
        <f>EXP($H$5+$H$5*SIN(2*PI()*(A11-$H$4)/$B$3))</f>
        <v>7.3890560989306504</v>
      </c>
      <c r="Q11" s="2">
        <v>7</v>
      </c>
      <c r="R11">
        <f>EXP($V$5*SIN(2*PI()*(Q11-$V$4)/$R$3))</f>
        <v>2.5339427423557965</v>
      </c>
      <c r="S11">
        <f t="shared" si="1"/>
        <v>1</v>
      </c>
      <c r="T11">
        <f t="shared" si="2"/>
        <v>2.5339427423557965</v>
      </c>
    </row>
    <row r="12" spans="1:22">
      <c r="A12">
        <v>8</v>
      </c>
      <c r="B12">
        <f>EXP($H$5*SIN(2*PI()*(A12-$H$4)/$B$3))</f>
        <v>0.60653065971263409</v>
      </c>
      <c r="C12">
        <v>1</v>
      </c>
      <c r="D12">
        <f t="shared" si="0"/>
        <v>0.60653065971263409</v>
      </c>
      <c r="F12">
        <f>EXP($H$5+$H$5*SIN(2*PI()*(A12-$H$4)/$B$3))</f>
        <v>1.64872127070013</v>
      </c>
      <c r="Q12" s="2">
        <v>8</v>
      </c>
      <c r="R12">
        <f>EXP($V$5*SIN(2*PI()*(Q12-$V$4)/$R$3))</f>
        <v>2.4715044454938719</v>
      </c>
      <c r="S12">
        <f t="shared" si="1"/>
        <v>1</v>
      </c>
      <c r="T12">
        <f t="shared" si="2"/>
        <v>2.4715044454938719</v>
      </c>
    </row>
    <row r="13" spans="1:22">
      <c r="A13">
        <v>9</v>
      </c>
      <c r="B13">
        <f>EXP($H$5*SIN(2*PI()*(A13-$H$4)/$B$3))</f>
        <v>0.60653065971263331</v>
      </c>
      <c r="C13">
        <v>0</v>
      </c>
      <c r="D13">
        <f t="shared" si="0"/>
        <v>0</v>
      </c>
      <c r="F13">
        <f>EXP($H$5+$H$5*SIN(2*PI()*(A13-$H$4)/$B$3))</f>
        <v>1.648721270700128</v>
      </c>
      <c r="Q13" s="2">
        <v>9</v>
      </c>
      <c r="R13">
        <f>EXP($V$5*SIN(2*PI()*(Q13-$V$4)/$R$3))</f>
        <v>2.4020119052688478</v>
      </c>
      <c r="S13">
        <f t="shared" si="1"/>
        <v>1</v>
      </c>
      <c r="T13">
        <f t="shared" si="2"/>
        <v>2.4020119052688478</v>
      </c>
    </row>
    <row r="14" spans="1:22">
      <c r="A14">
        <v>10</v>
      </c>
      <c r="B14">
        <f>EXP($H$5*SIN(2*PI()*(A14-$H$4)/$B$3))</f>
        <v>2.7182818284590451</v>
      </c>
      <c r="C14">
        <v>0</v>
      </c>
      <c r="D14">
        <f t="shared" si="0"/>
        <v>0</v>
      </c>
      <c r="F14">
        <f>EXP($H$5+$H$5*SIN(2*PI()*(A14-$H$4)/$B$3))</f>
        <v>7.3890560989306504</v>
      </c>
      <c r="Q14" s="2">
        <v>10</v>
      </c>
      <c r="R14">
        <f>EXP($V$5*SIN(2*PI()*(Q14-$V$4)/$R$3))</f>
        <v>2.3264137656867425</v>
      </c>
      <c r="S14">
        <f t="shared" si="1"/>
        <v>1</v>
      </c>
      <c r="T14">
        <f t="shared" si="2"/>
        <v>2.3264137656867425</v>
      </c>
    </row>
    <row r="15" spans="1:22">
      <c r="A15">
        <v>11</v>
      </c>
      <c r="B15">
        <f>EXP($H$5*SIN(2*PI()*(A15-$H$4)/$B$3))</f>
        <v>0.6065306597126342</v>
      </c>
      <c r="C15">
        <v>0</v>
      </c>
      <c r="D15">
        <f t="shared" si="0"/>
        <v>0</v>
      </c>
      <c r="F15">
        <f>EXP($H$5+$H$5*SIN(2*PI()*(A15-$H$4)/$B$3))</f>
        <v>1.6487212707001304</v>
      </c>
      <c r="Q15" s="2">
        <v>11</v>
      </c>
      <c r="R15">
        <f>EXP($V$5*SIN(2*PI()*(Q15-$V$4)/$R$3))</f>
        <v>2.245699366201992</v>
      </c>
      <c r="S15">
        <f t="shared" si="1"/>
        <v>1</v>
      </c>
      <c r="T15">
        <f t="shared" si="2"/>
        <v>2.245699366201992</v>
      </c>
    </row>
    <row r="16" spans="1:22">
      <c r="A16">
        <v>12</v>
      </c>
      <c r="B16">
        <f>EXP($H$5*SIN(2*PI()*(A16-$H$4)/$B$3))</f>
        <v>0.6065306597126332</v>
      </c>
      <c r="C16">
        <v>1</v>
      </c>
      <c r="D16">
        <f t="shared" si="0"/>
        <v>0.6065306597126332</v>
      </c>
      <c r="F16">
        <f>EXP($H$5+$H$5*SIN(2*PI()*(A16-$H$4)/$B$3))</f>
        <v>1.6487212707001275</v>
      </c>
      <c r="Q16" s="2">
        <v>12</v>
      </c>
      <c r="R16">
        <f>EXP($V$5*SIN(2*PI()*(Q16-$V$4)/$R$3))</f>
        <v>2.1608750227215476</v>
      </c>
      <c r="S16">
        <f t="shared" si="1"/>
        <v>1</v>
      </c>
      <c r="T16">
        <f t="shared" si="2"/>
        <v>2.1608750227215476</v>
      </c>
    </row>
    <row r="17" spans="17:20">
      <c r="Q17" s="2">
        <v>13</v>
      </c>
      <c r="R17">
        <f>EXP($V$5*SIN(2*PI()*(Q17-$V$4)/$R$3))</f>
        <v>2.0729415297197962</v>
      </c>
      <c r="S17">
        <f t="shared" si="1"/>
        <v>1</v>
      </c>
      <c r="T17">
        <f t="shared" si="2"/>
        <v>2.0729415297197962</v>
      </c>
    </row>
    <row r="18" spans="17:20">
      <c r="Q18" s="2">
        <v>14</v>
      </c>
      <c r="R18">
        <f>EXP($V$5*SIN(2*PI()*(Q18-$V$4)/$R$3))</f>
        <v>1.9828736004520369</v>
      </c>
      <c r="S18">
        <f t="shared" si="1"/>
        <v>1</v>
      </c>
      <c r="T18">
        <f t="shared" si="2"/>
        <v>1.9828736004520369</v>
      </c>
    </row>
    <row r="19" spans="17:20">
      <c r="Q19" s="2">
        <v>15</v>
      </c>
      <c r="R19">
        <f>EXP($V$5*SIN(2*PI()*(Q19-$V$4)/$R$3))</f>
        <v>1.8916018120800964</v>
      </c>
      <c r="S19">
        <f t="shared" si="1"/>
        <v>1</v>
      </c>
      <c r="T19">
        <f t="shared" si="2"/>
        <v>1.8916018120800964</v>
      </c>
    </row>
    <row r="20" spans="17:20">
      <c r="Q20" s="2">
        <v>16</v>
      </c>
      <c r="R20">
        <f>EXP($V$5*SIN(2*PI()*(Q20-$V$4)/$R$3))</f>
        <v>1.7999974573044335</v>
      </c>
      <c r="S20">
        <f t="shared" si="1"/>
        <v>1</v>
      </c>
      <c r="T20">
        <f t="shared" si="2"/>
        <v>1.7999974573044335</v>
      </c>
    </row>
    <row r="21" spans="17:20">
      <c r="Q21" s="2">
        <v>17</v>
      </c>
      <c r="R21">
        <f>EXP($V$5*SIN(2*PI()*(Q21-$V$4)/$R$3))</f>
        <v>1.7088605356458946</v>
      </c>
      <c r="S21">
        <f t="shared" si="1"/>
        <v>1</v>
      </c>
      <c r="T21">
        <f t="shared" si="2"/>
        <v>1.7088605356458946</v>
      </c>
    </row>
    <row r="22" spans="17:20">
      <c r="Q22" s="2">
        <v>18</v>
      </c>
      <c r="R22">
        <f>EXP($V$5*SIN(2*PI()*(Q22-$V$4)/$R$3))</f>
        <v>1.6189109564874111</v>
      </c>
      <c r="S22">
        <f t="shared" si="1"/>
        <v>1</v>
      </c>
      <c r="T22">
        <f t="shared" si="2"/>
        <v>1.6189109564874111</v>
      </c>
    </row>
    <row r="23" spans="17:20">
      <c r="Q23" s="2">
        <v>19</v>
      </c>
      <c r="R23">
        <f>EXP($V$5*SIN(2*PI()*(Q23-$V$4)/$R$3))</f>
        <v>1.5307828811526807</v>
      </c>
      <c r="S23">
        <f t="shared" si="1"/>
        <v>1</v>
      </c>
      <c r="T23">
        <f t="shared" si="2"/>
        <v>1.5307828811526807</v>
      </c>
    </row>
    <row r="24" spans="17:20">
      <c r="Q24" s="2">
        <v>20</v>
      </c>
      <c r="R24">
        <f>EXP($V$5*SIN(2*PI()*(Q24-$V$4)/$R$3))</f>
        <v>1.4450220091364199</v>
      </c>
      <c r="S24">
        <f t="shared" si="1"/>
        <v>1</v>
      </c>
      <c r="T24">
        <f t="shared" si="2"/>
        <v>1.4450220091364199</v>
      </c>
    </row>
    <row r="25" spans="17:20">
      <c r="Q25" s="2">
        <v>21</v>
      </c>
      <c r="R25">
        <f>EXP($V$5*SIN(2*PI()*(Q25-$V$4)/$R$3))</f>
        <v>1.362085518098737</v>
      </c>
      <c r="S25">
        <f t="shared" si="1"/>
        <v>1</v>
      </c>
      <c r="T25">
        <f t="shared" si="2"/>
        <v>1.362085518098737</v>
      </c>
    </row>
    <row r="26" spans="17:20">
      <c r="Q26" s="2">
        <v>22</v>
      </c>
      <c r="R26">
        <f>EXP($V$5*SIN(2*PI()*(Q26-$V$4)/$R$3))</f>
        <v>1.2823442999754329</v>
      </c>
      <c r="S26">
        <f t="shared" si="1"/>
        <v>1</v>
      </c>
      <c r="T26">
        <f t="shared" si="2"/>
        <v>1.2823442999754329</v>
      </c>
    </row>
    <row r="27" spans="17:20">
      <c r="Q27" s="2">
        <v>23</v>
      </c>
      <c r="R27">
        <f>EXP($V$5*SIN(2*PI()*(Q27-$V$4)/$R$3))</f>
        <v>1.2060870959793974</v>
      </c>
      <c r="S27">
        <f t="shared" si="1"/>
        <v>1</v>
      </c>
      <c r="T27">
        <f t="shared" si="2"/>
        <v>1.2060870959793974</v>
      </c>
    </row>
    <row r="28" spans="17:20">
      <c r="Q28" s="2">
        <v>24</v>
      </c>
      <c r="R28">
        <f>EXP($V$5*SIN(2*PI()*(Q28-$V$4)/$R$3))</f>
        <v>1.1335261190867301</v>
      </c>
      <c r="S28">
        <f t="shared" si="1"/>
        <v>1</v>
      </c>
      <c r="T28">
        <f t="shared" si="2"/>
        <v>1.1335261190867301</v>
      </c>
    </row>
    <row r="29" spans="17:20">
      <c r="Q29" s="2">
        <v>25</v>
      </c>
      <c r="R29">
        <f>EXP($V$5*SIN(2*PI()*(Q29-$V$4)/$R$3))</f>
        <v>1.0648037602738878</v>
      </c>
      <c r="S29">
        <f t="shared" si="1"/>
        <v>1</v>
      </c>
      <c r="T29">
        <f t="shared" si="2"/>
        <v>1.0648037602738878</v>
      </c>
    </row>
    <row r="30" spans="17:20">
      <c r="Q30" s="2">
        <v>26</v>
      </c>
      <c r="R30">
        <f>EXP($V$5*SIN(2*PI()*(Q30-$V$4)/$R$3))</f>
        <v>1.0000000000000002</v>
      </c>
      <c r="S30">
        <f t="shared" si="1"/>
        <v>1</v>
      </c>
      <c r="T30">
        <f t="shared" si="2"/>
        <v>1.0000000000000002</v>
      </c>
    </row>
    <row r="31" spans="17:20">
      <c r="Q31" s="2">
        <v>27</v>
      </c>
      <c r="R31">
        <f>EXP($V$5*SIN(2*PI()*(Q31-$V$4)/$R$3))</f>
        <v>0.93914018461277893</v>
      </c>
      <c r="S31">
        <f t="shared" si="1"/>
        <v>1</v>
      </c>
      <c r="T31">
        <f t="shared" si="2"/>
        <v>0.93914018461277893</v>
      </c>
    </row>
    <row r="32" spans="17:20">
      <c r="Q32" s="2">
        <v>28</v>
      </c>
      <c r="R32">
        <f>EXP($V$5*SIN(2*PI()*(Q32-$V$4)/$R$3))</f>
        <v>0.88220287398907893</v>
      </c>
      <c r="S32">
        <f t="shared" si="1"/>
        <v>1</v>
      </c>
      <c r="T32">
        <f t="shared" si="2"/>
        <v>0.88220287398907893</v>
      </c>
    </row>
    <row r="33" spans="17:20">
      <c r="Q33" s="2">
        <v>29</v>
      </c>
      <c r="R33">
        <f>EXP($V$5*SIN(2*PI()*(Q33-$V$4)/$R$3))</f>
        <v>0.82912751768391524</v>
      </c>
      <c r="S33">
        <f t="shared" si="1"/>
        <v>1</v>
      </c>
      <c r="T33">
        <f t="shared" si="2"/>
        <v>0.82912751768391524</v>
      </c>
    </row>
    <row r="34" spans="17:20">
      <c r="Q34" s="2">
        <v>30</v>
      </c>
      <c r="R34">
        <f>EXP($V$5*SIN(2*PI()*(Q34-$V$4)/$R$3))</f>
        <v>0.77982176863043617</v>
      </c>
      <c r="S34">
        <f t="shared" si="1"/>
        <v>1</v>
      </c>
      <c r="T34">
        <f t="shared" si="2"/>
        <v>0.77982176863043617</v>
      </c>
    </row>
    <row r="35" spans="17:20">
      <c r="Q35" s="2">
        <v>31</v>
      </c>
      <c r="R35">
        <f>EXP($V$5*SIN(2*PI()*(Q35-$V$4)/$R$3))</f>
        <v>0.73416829318899679</v>
      </c>
      <c r="S35">
        <f t="shared" si="1"/>
        <v>1</v>
      </c>
      <c r="T35">
        <f t="shared" si="2"/>
        <v>0.73416829318899679</v>
      </c>
    </row>
    <row r="36" spans="17:20">
      <c r="Q36" s="2">
        <v>32</v>
      </c>
      <c r="R36">
        <f>EXP($V$5*SIN(2*PI()*(Q36-$V$4)/$R$3))</f>
        <v>0.69203098200395186</v>
      </c>
      <c r="S36">
        <f t="shared" si="1"/>
        <v>1</v>
      </c>
      <c r="T36">
        <f t="shared" si="2"/>
        <v>0.69203098200395186</v>
      </c>
    </row>
    <row r="37" spans="17:20">
      <c r="Q37" s="2">
        <v>33</v>
      </c>
      <c r="R37">
        <f>EXP($V$5*SIN(2*PI()*(Q37-$V$4)/$R$3))</f>
        <v>0.65326050631491239</v>
      </c>
      <c r="S37">
        <f t="shared" si="1"/>
        <v>1</v>
      </c>
      <c r="T37">
        <f t="shared" si="2"/>
        <v>0.65326050631491239</v>
      </c>
    </row>
    <row r="38" spans="17:20">
      <c r="Q38" s="2">
        <v>34</v>
      </c>
      <c r="R38">
        <f>EXP($V$5*SIN(2*PI()*(Q38-$V$4)/$R$3))</f>
        <v>0.61769919833622178</v>
      </c>
      <c r="S38">
        <f t="shared" si="1"/>
        <v>1</v>
      </c>
      <c r="T38">
        <f t="shared" si="2"/>
        <v>0.61769919833622178</v>
      </c>
    </row>
    <row r="39" spans="17:20">
      <c r="Q39" s="2">
        <v>35</v>
      </c>
      <c r="R39">
        <f>EXP($V$5*SIN(2*PI()*(Q39-$V$4)/$R$3))</f>
        <v>0.58518526184000885</v>
      </c>
      <c r="S39">
        <f t="shared" si="1"/>
        <v>1</v>
      </c>
      <c r="T39">
        <f t="shared" si="2"/>
        <v>0.58518526184000885</v>
      </c>
    </row>
    <row r="40" spans="17:20">
      <c r="Q40" s="2">
        <v>36</v>
      </c>
      <c r="R40">
        <f>EXP($V$5*SIN(2*PI()*(Q40-$V$4)/$R$3))</f>
        <v>0.55555634033924672</v>
      </c>
      <c r="S40">
        <f t="shared" si="1"/>
        <v>1</v>
      </c>
      <c r="T40">
        <f t="shared" si="2"/>
        <v>0.55555634033924672</v>
      </c>
    </row>
    <row r="41" spans="17:20">
      <c r="Q41" s="2">
        <v>37</v>
      </c>
      <c r="R41">
        <f>EXP($V$5*SIN(2*PI()*(Q41-$V$4)/$R$3))</f>
        <v>0.52865248574717327</v>
      </c>
      <c r="S41">
        <f t="shared" si="1"/>
        <v>1</v>
      </c>
      <c r="T41">
        <f t="shared" si="2"/>
        <v>0.52865248574717327</v>
      </c>
    </row>
    <row r="42" spans="17:20">
      <c r="Q42" s="2">
        <v>38</v>
      </c>
      <c r="R42">
        <f>EXP($V$5*SIN(2*PI()*(Q42-$V$4)/$R$3))</f>
        <v>0.50431858075675118</v>
      </c>
      <c r="S42">
        <f t="shared" si="1"/>
        <v>1</v>
      </c>
      <c r="T42">
        <f t="shared" si="2"/>
        <v>0.50431858075675118</v>
      </c>
    </row>
    <row r="43" spans="17:20">
      <c r="Q43" s="2">
        <v>39</v>
      </c>
      <c r="R43">
        <f>EXP($V$5*SIN(2*PI()*(Q43-$V$4)/$R$3))</f>
        <v>0.48240627420647603</v>
      </c>
      <c r="S43">
        <f t="shared" si="1"/>
        <v>1</v>
      </c>
      <c r="T43">
        <f t="shared" si="2"/>
        <v>0.48240627420647603</v>
      </c>
    </row>
    <row r="44" spans="17:20">
      <c r="Q44" s="2">
        <v>40</v>
      </c>
      <c r="R44">
        <f>EXP($V$5*SIN(2*PI()*(Q44-$V$4)/$R$3))</f>
        <v>0.46277549117141181</v>
      </c>
      <c r="S44">
        <f t="shared" si="1"/>
        <v>1</v>
      </c>
      <c r="T44">
        <f t="shared" si="2"/>
        <v>0.46277549117141181</v>
      </c>
    </row>
    <row r="45" spans="17:20">
      <c r="Q45" s="2">
        <v>41</v>
      </c>
      <c r="R45">
        <f>EXP($V$5*SIN(2*PI()*(Q45-$V$4)/$R$3))</f>
        <v>0.44529557920802026</v>
      </c>
      <c r="S45">
        <f t="shared" si="1"/>
        <v>1</v>
      </c>
      <c r="T45">
        <f t="shared" si="2"/>
        <v>0.44529557920802026</v>
      </c>
    </row>
    <row r="46" spans="17:20">
      <c r="Q46" s="2">
        <v>42</v>
      </c>
      <c r="R46">
        <f>EXP($V$5*SIN(2*PI()*(Q46-$V$4)/$R$3))</f>
        <v>0.42984614979047203</v>
      </c>
      <c r="S46">
        <f t="shared" si="1"/>
        <v>1</v>
      </c>
      <c r="T46">
        <f t="shared" si="2"/>
        <v>0.42984614979047203</v>
      </c>
    </row>
    <row r="47" spans="17:20">
      <c r="Q47" s="2">
        <v>43</v>
      </c>
      <c r="R47">
        <f>EXP($V$5*SIN(2*PI()*(Q47-$V$4)/$R$3))</f>
        <v>0.41631767011915533</v>
      </c>
      <c r="S47">
        <f t="shared" si="1"/>
        <v>1</v>
      </c>
      <c r="T47">
        <f t="shared" si="2"/>
        <v>0.41631767011915533</v>
      </c>
    </row>
    <row r="48" spans="17:20">
      <c r="Q48" s="2">
        <v>44</v>
      </c>
      <c r="R48">
        <f>EXP($V$5*SIN(2*PI()*(Q48-$V$4)/$R$3))</f>
        <v>0.40461185567488361</v>
      </c>
      <c r="S48">
        <f t="shared" si="1"/>
        <v>1</v>
      </c>
      <c r="T48">
        <f t="shared" si="2"/>
        <v>0.40461185567488361</v>
      </c>
    </row>
    <row r="49" spans="17:20">
      <c r="Q49" s="2">
        <v>45</v>
      </c>
      <c r="R49">
        <f>EXP($V$5*SIN(2*PI()*(Q49-$V$4)/$R$3))</f>
        <v>0.3946419085501135</v>
      </c>
      <c r="S49">
        <f t="shared" si="1"/>
        <v>1</v>
      </c>
      <c r="T49">
        <f t="shared" si="2"/>
        <v>0.3946419085501135</v>
      </c>
    </row>
    <row r="50" spans="17:20">
      <c r="Q50" s="2">
        <v>46</v>
      </c>
      <c r="R50">
        <f>EXP($V$5*SIN(2*PI()*(Q50-$V$4)/$R$3))</f>
        <v>0.38633264103054721</v>
      </c>
      <c r="S50">
        <f t="shared" si="1"/>
        <v>1</v>
      </c>
      <c r="T50">
        <f t="shared" si="2"/>
        <v>0.38633264103054721</v>
      </c>
    </row>
    <row r="51" spans="17:20">
      <c r="Q51" s="2">
        <v>47</v>
      </c>
      <c r="R51">
        <f>EXP($V$5*SIN(2*PI()*(Q51-$V$4)/$R$3))</f>
        <v>0.37962051835880661</v>
      </c>
      <c r="S51">
        <f t="shared" si="1"/>
        <v>1</v>
      </c>
      <c r="T51">
        <f t="shared" si="2"/>
        <v>0.37962051835880661</v>
      </c>
    </row>
    <row r="52" spans="17:20">
      <c r="Q52" s="2">
        <v>48</v>
      </c>
      <c r="R52">
        <f>EXP($V$5*SIN(2*PI()*(Q52-$V$4)/$R$3))</f>
        <v>0.37445364924200208</v>
      </c>
      <c r="S52">
        <f t="shared" si="1"/>
        <v>1</v>
      </c>
      <c r="T52">
        <f t="shared" si="2"/>
        <v>0.37445364924200208</v>
      </c>
    </row>
    <row r="53" spans="17:20">
      <c r="Q53" s="2">
        <v>49</v>
      </c>
      <c r="R53">
        <f>EXP($V$5*SIN(2*PI()*(Q53-$V$4)/$R$3))</f>
        <v>0.37079174755811928</v>
      </c>
      <c r="S53">
        <f t="shared" si="1"/>
        <v>1</v>
      </c>
      <c r="T53">
        <f t="shared" si="2"/>
        <v>0.37079174755811928</v>
      </c>
    </row>
    <row r="54" spans="17:20">
      <c r="Q54" s="2">
        <v>50</v>
      </c>
      <c r="R54">
        <f>EXP($V$5*SIN(2*PI()*(Q54-$V$4)/$R$3))</f>
        <v>0.36860608391047567</v>
      </c>
      <c r="S54">
        <f t="shared" si="1"/>
        <v>1</v>
      </c>
      <c r="T54">
        <f t="shared" si="2"/>
        <v>0.36860608391047567</v>
      </c>
    </row>
    <row r="55" spans="17:20">
      <c r="Q55" s="2">
        <v>51</v>
      </c>
      <c r="R55">
        <f>EXP($V$5*SIN(2*PI()*(Q55-$V$4)/$R$3))</f>
        <v>0.36787944117144233</v>
      </c>
      <c r="S55">
        <f t="shared" si="1"/>
        <v>1</v>
      </c>
      <c r="T55">
        <f t="shared" si="2"/>
        <v>0.36787944117144233</v>
      </c>
    </row>
    <row r="56" spans="17:20">
      <c r="Q56" s="2">
        <v>52</v>
      </c>
      <c r="R56">
        <f>EXP($V$5*SIN(2*PI()*(Q56-$V$4)/$R$3))</f>
        <v>0.36860608391047567</v>
      </c>
      <c r="S56">
        <f t="shared" si="1"/>
        <v>1</v>
      </c>
      <c r="T56">
        <f t="shared" si="2"/>
        <v>0.36860608391047567</v>
      </c>
    </row>
    <row r="57" spans="17:20">
      <c r="Q57" s="2">
        <v>53</v>
      </c>
      <c r="R57">
        <f>EXP($V$5*SIN(2*PI()*(Q57-$V$4)/$R$3))</f>
        <v>0.37079174755811922</v>
      </c>
      <c r="S57">
        <f t="shared" si="1"/>
        <v>1</v>
      </c>
      <c r="T57">
        <f t="shared" si="2"/>
        <v>0.37079174755811922</v>
      </c>
    </row>
    <row r="58" spans="17:20">
      <c r="Q58" s="2">
        <v>54</v>
      </c>
      <c r="R58">
        <f>EXP($V$5*SIN(2*PI()*(Q58-$V$4)/$R$3))</f>
        <v>0.37445364924200208</v>
      </c>
      <c r="S58">
        <f t="shared" si="1"/>
        <v>1</v>
      </c>
      <c r="T58">
        <f t="shared" si="2"/>
        <v>0.37445364924200208</v>
      </c>
    </row>
    <row r="59" spans="17:20">
      <c r="Q59" s="2">
        <v>55</v>
      </c>
      <c r="R59">
        <f>EXP($V$5*SIN(2*PI()*(Q59-$V$4)/$R$3))</f>
        <v>0.37962051835880661</v>
      </c>
      <c r="S59">
        <f t="shared" si="1"/>
        <v>1</v>
      </c>
      <c r="T59">
        <f t="shared" si="2"/>
        <v>0.37962051835880661</v>
      </c>
    </row>
    <row r="60" spans="17:20">
      <c r="Q60" s="2">
        <v>56</v>
      </c>
      <c r="R60">
        <f>EXP($V$5*SIN(2*PI()*(Q60-$V$4)/$R$3))</f>
        <v>0.38633264103054721</v>
      </c>
      <c r="S60">
        <f t="shared" si="1"/>
        <v>1</v>
      </c>
      <c r="T60">
        <f t="shared" si="2"/>
        <v>0.38633264103054721</v>
      </c>
    </row>
    <row r="61" spans="17:20">
      <c r="Q61" s="2">
        <v>57</v>
      </c>
      <c r="R61">
        <f>EXP($V$5*SIN(2*PI()*(Q61-$V$4)/$R$3))</f>
        <v>0.39464190855011344</v>
      </c>
      <c r="S61">
        <f t="shared" si="1"/>
        <v>1</v>
      </c>
      <c r="T61">
        <f t="shared" si="2"/>
        <v>0.39464190855011344</v>
      </c>
    </row>
    <row r="62" spans="17:20">
      <c r="Q62" s="2">
        <v>58</v>
      </c>
      <c r="R62">
        <f>EXP($V$5*SIN(2*PI()*(Q62-$V$4)/$R$3))</f>
        <v>0.40461185567488356</v>
      </c>
      <c r="S62">
        <f t="shared" si="1"/>
        <v>1</v>
      </c>
      <c r="T62">
        <f t="shared" si="2"/>
        <v>0.40461185567488356</v>
      </c>
    </row>
    <row r="63" spans="17:20">
      <c r="Q63" s="2">
        <v>59</v>
      </c>
      <c r="R63">
        <f>EXP($V$5*SIN(2*PI()*(Q63-$V$4)/$R$3))</f>
        <v>0.41631767011915544</v>
      </c>
      <c r="S63">
        <f t="shared" si="1"/>
        <v>1</v>
      </c>
      <c r="T63">
        <f t="shared" si="2"/>
        <v>0.41631767011915544</v>
      </c>
    </row>
    <row r="64" spans="17:20">
      <c r="Q64" s="2">
        <v>60</v>
      </c>
      <c r="R64">
        <f>EXP($V$5*SIN(2*PI()*(Q64-$V$4)/$R$3))</f>
        <v>0.4298461497904722</v>
      </c>
      <c r="S64">
        <f t="shared" si="1"/>
        <v>1</v>
      </c>
      <c r="T64">
        <f t="shared" si="2"/>
        <v>0.4298461497904722</v>
      </c>
    </row>
    <row r="65" spans="17:20">
      <c r="Q65" s="2">
        <v>61</v>
      </c>
      <c r="R65">
        <f>EXP($V$5*SIN(2*PI()*(Q65-$V$4)/$R$3))</f>
        <v>0.44529557920802021</v>
      </c>
      <c r="S65">
        <f t="shared" si="1"/>
        <v>0</v>
      </c>
      <c r="T65">
        <f t="shared" si="2"/>
        <v>0</v>
      </c>
    </row>
    <row r="66" spans="17:20">
      <c r="Q66" s="2">
        <v>62</v>
      </c>
      <c r="R66">
        <f>EXP($V$5*SIN(2*PI()*(Q66-$V$4)/$R$3))</f>
        <v>0.4627754911714117</v>
      </c>
      <c r="S66">
        <f t="shared" si="1"/>
        <v>0</v>
      </c>
      <c r="T66">
        <f t="shared" si="2"/>
        <v>0</v>
      </c>
    </row>
    <row r="67" spans="17:20">
      <c r="Q67" s="2">
        <v>63</v>
      </c>
      <c r="R67">
        <f>EXP($V$5*SIN(2*PI()*(Q67-$V$4)/$R$3))</f>
        <v>0.4824062742064758</v>
      </c>
      <c r="S67">
        <f t="shared" si="1"/>
        <v>0</v>
      </c>
      <c r="T67">
        <f t="shared" si="2"/>
        <v>0</v>
      </c>
    </row>
    <row r="68" spans="17:20">
      <c r="Q68" s="2">
        <v>64</v>
      </c>
      <c r="R68">
        <f>EXP($V$5*SIN(2*PI()*(Q68-$V$4)/$R$3))</f>
        <v>0.50431858075675084</v>
      </c>
      <c r="S68">
        <f t="shared" si="1"/>
        <v>0</v>
      </c>
      <c r="T68">
        <f t="shared" si="2"/>
        <v>0</v>
      </c>
    </row>
    <row r="69" spans="17:20">
      <c r="Q69" s="2">
        <v>65</v>
      </c>
      <c r="R69">
        <f>EXP($V$5*SIN(2*PI()*(Q69-$V$4)/$R$3))</f>
        <v>0.52865248574717327</v>
      </c>
      <c r="S69">
        <f t="shared" si="1"/>
        <v>0</v>
      </c>
      <c r="T69">
        <f t="shared" si="2"/>
        <v>0</v>
      </c>
    </row>
    <row r="70" spans="17:20">
      <c r="Q70" s="2">
        <v>66</v>
      </c>
      <c r="R70">
        <f>EXP($V$5*SIN(2*PI()*(Q70-$V$4)/$R$3))</f>
        <v>0.55555634033924628</v>
      </c>
      <c r="S70">
        <f t="shared" ref="S70:S133" si="3">IF(OR(MONTH(Q70)=1, MONTH(Q70)=2, MONTH(Q70)=6, MONTH(Q70)=7, MONTH(Q70)=8, MONTH(Q70)=12), 1, 0)</f>
        <v>0</v>
      </c>
      <c r="T70">
        <f t="shared" ref="T70:T133" si="4">S70*R70</f>
        <v>0</v>
      </c>
    </row>
    <row r="71" spans="17:20">
      <c r="Q71" s="2">
        <v>67</v>
      </c>
      <c r="R71">
        <f>EXP($V$5*SIN(2*PI()*(Q71-$V$4)/$R$3))</f>
        <v>0.58518526184000841</v>
      </c>
      <c r="S71">
        <f t="shared" si="3"/>
        <v>0</v>
      </c>
      <c r="T71">
        <f t="shared" si="4"/>
        <v>0</v>
      </c>
    </row>
    <row r="72" spans="17:20">
      <c r="Q72" s="2">
        <v>68</v>
      </c>
      <c r="R72">
        <f>EXP($V$5*SIN(2*PI()*(Q72-$V$4)/$R$3))</f>
        <v>0.61769919833622133</v>
      </c>
      <c r="S72">
        <f t="shared" si="3"/>
        <v>0</v>
      </c>
      <c r="T72">
        <f t="shared" si="4"/>
        <v>0</v>
      </c>
    </row>
    <row r="73" spans="17:20">
      <c r="Q73" s="2">
        <v>69</v>
      </c>
      <c r="R73">
        <f>EXP($V$5*SIN(2*PI()*(Q73-$V$4)/$R$3))</f>
        <v>0.65326050631491195</v>
      </c>
      <c r="S73">
        <f t="shared" si="3"/>
        <v>0</v>
      </c>
      <c r="T73">
        <f t="shared" si="4"/>
        <v>0</v>
      </c>
    </row>
    <row r="74" spans="17:20">
      <c r="Q74" s="2">
        <v>70</v>
      </c>
      <c r="R74">
        <f>EXP($V$5*SIN(2*PI()*(Q74-$V$4)/$R$3))</f>
        <v>0.69203098200395197</v>
      </c>
      <c r="S74">
        <f t="shared" si="3"/>
        <v>0</v>
      </c>
      <c r="T74">
        <f t="shared" si="4"/>
        <v>0</v>
      </c>
    </row>
    <row r="75" spans="17:20">
      <c r="Q75" s="2">
        <v>71</v>
      </c>
      <c r="R75">
        <f>EXP($V$5*SIN(2*PI()*(Q75-$V$4)/$R$3))</f>
        <v>0.73416829318899657</v>
      </c>
      <c r="S75">
        <f t="shared" si="3"/>
        <v>0</v>
      </c>
      <c r="T75">
        <f t="shared" si="4"/>
        <v>0</v>
      </c>
    </row>
    <row r="76" spans="17:20">
      <c r="Q76" s="2">
        <v>72</v>
      </c>
      <c r="R76">
        <f>EXP($V$5*SIN(2*PI()*(Q76-$V$4)/$R$3))</f>
        <v>0.77982176863043551</v>
      </c>
      <c r="S76">
        <f t="shared" si="3"/>
        <v>0</v>
      </c>
      <c r="T76">
        <f t="shared" si="4"/>
        <v>0</v>
      </c>
    </row>
    <row r="77" spans="17:20">
      <c r="Q77" s="2">
        <v>73</v>
      </c>
      <c r="R77">
        <f>EXP($V$5*SIN(2*PI()*(Q77-$V$4)/$R$3))</f>
        <v>0.82912751768391535</v>
      </c>
      <c r="S77">
        <f t="shared" si="3"/>
        <v>0</v>
      </c>
      <c r="T77">
        <f t="shared" si="4"/>
        <v>0</v>
      </c>
    </row>
    <row r="78" spans="17:20">
      <c r="Q78" s="2">
        <v>74</v>
      </c>
      <c r="R78">
        <f>EXP($V$5*SIN(2*PI()*(Q78-$V$4)/$R$3))</f>
        <v>0.8822028739890786</v>
      </c>
      <c r="S78">
        <f t="shared" si="3"/>
        <v>0</v>
      </c>
      <c r="T78">
        <f t="shared" si="4"/>
        <v>0</v>
      </c>
    </row>
    <row r="79" spans="17:20">
      <c r="Q79" s="2">
        <v>75</v>
      </c>
      <c r="R79">
        <f>EXP($V$5*SIN(2*PI()*(Q79-$V$4)/$R$3))</f>
        <v>0.93914018461277893</v>
      </c>
      <c r="S79">
        <f t="shared" si="3"/>
        <v>0</v>
      </c>
      <c r="T79">
        <f t="shared" si="4"/>
        <v>0</v>
      </c>
    </row>
    <row r="80" spans="17:20">
      <c r="Q80" s="2">
        <v>76</v>
      </c>
      <c r="R80">
        <f>EXP($V$5*SIN(2*PI()*(Q80-$V$4)/$R$3))</f>
        <v>0.99999999999999978</v>
      </c>
      <c r="S80">
        <f t="shared" si="3"/>
        <v>0</v>
      </c>
      <c r="T80">
        <f t="shared" si="4"/>
        <v>0</v>
      </c>
    </row>
    <row r="81" spans="17:20">
      <c r="Q81" s="2">
        <v>77</v>
      </c>
      <c r="R81">
        <f>EXP($V$5*SIN(2*PI()*(Q81-$V$4)/$R$3))</f>
        <v>1.0648037602738871</v>
      </c>
      <c r="S81">
        <f t="shared" si="3"/>
        <v>0</v>
      </c>
      <c r="T81">
        <f t="shared" si="4"/>
        <v>0</v>
      </c>
    </row>
    <row r="82" spans="17:20">
      <c r="Q82" s="2">
        <v>78</v>
      </c>
      <c r="R82">
        <f>EXP($V$5*SIN(2*PI()*(Q82-$V$4)/$R$3))</f>
        <v>1.1335261190867296</v>
      </c>
      <c r="S82">
        <f t="shared" si="3"/>
        <v>0</v>
      </c>
      <c r="T82">
        <f t="shared" si="4"/>
        <v>0</v>
      </c>
    </row>
    <row r="83" spans="17:20">
      <c r="Q83" s="2">
        <v>79</v>
      </c>
      <c r="R83">
        <f>EXP($V$5*SIN(2*PI()*(Q83-$V$4)/$R$3))</f>
        <v>1.206087095979397</v>
      </c>
      <c r="S83">
        <f t="shared" si="3"/>
        <v>0</v>
      </c>
      <c r="T83">
        <f t="shared" si="4"/>
        <v>0</v>
      </c>
    </row>
    <row r="84" spans="17:20">
      <c r="Q84" s="2">
        <v>80</v>
      </c>
      <c r="R84">
        <f>EXP($V$5*SIN(2*PI()*(Q84-$V$4)/$R$3))</f>
        <v>1.2823442999754324</v>
      </c>
      <c r="S84">
        <f t="shared" si="3"/>
        <v>0</v>
      </c>
      <c r="T84">
        <f t="shared" si="4"/>
        <v>0</v>
      </c>
    </row>
    <row r="85" spans="17:20">
      <c r="Q85" s="2">
        <v>81</v>
      </c>
      <c r="R85">
        <f>EXP($V$5*SIN(2*PI()*(Q85-$V$4)/$R$3))</f>
        <v>1.3620855180987366</v>
      </c>
      <c r="S85">
        <f t="shared" si="3"/>
        <v>0</v>
      </c>
      <c r="T85">
        <f t="shared" si="4"/>
        <v>0</v>
      </c>
    </row>
    <row r="86" spans="17:20">
      <c r="Q86" s="2">
        <v>82</v>
      </c>
      <c r="R86">
        <f>EXP($V$5*SIN(2*PI()*(Q86-$V$4)/$R$3))</f>
        <v>1.4450220091364201</v>
      </c>
      <c r="S86">
        <f t="shared" si="3"/>
        <v>0</v>
      </c>
      <c r="T86">
        <f t="shared" si="4"/>
        <v>0</v>
      </c>
    </row>
    <row r="87" spans="17:20">
      <c r="Q87" s="2">
        <v>83</v>
      </c>
      <c r="R87">
        <f>EXP($V$5*SIN(2*PI()*(Q87-$V$4)/$R$3))</f>
        <v>1.5307828811526802</v>
      </c>
      <c r="S87">
        <f t="shared" si="3"/>
        <v>0</v>
      </c>
      <c r="T87">
        <f t="shared" si="4"/>
        <v>0</v>
      </c>
    </row>
    <row r="88" spans="17:20">
      <c r="Q88" s="2">
        <v>84</v>
      </c>
      <c r="R88">
        <f>EXP($V$5*SIN(2*PI()*(Q88-$V$4)/$R$3))</f>
        <v>1.6189109564874105</v>
      </c>
      <c r="S88">
        <f t="shared" si="3"/>
        <v>0</v>
      </c>
      <c r="T88">
        <f t="shared" si="4"/>
        <v>0</v>
      </c>
    </row>
    <row r="89" spans="17:20">
      <c r="Q89" s="2">
        <v>85</v>
      </c>
      <c r="R89">
        <f>EXP($V$5*SIN(2*PI()*(Q89-$V$4)/$R$3))</f>
        <v>1.708860535645893</v>
      </c>
      <c r="S89">
        <f t="shared" si="3"/>
        <v>0</v>
      </c>
      <c r="T89">
        <f t="shared" si="4"/>
        <v>0</v>
      </c>
    </row>
    <row r="90" spans="17:20">
      <c r="Q90" s="2">
        <v>86</v>
      </c>
      <c r="R90">
        <f>EXP($V$5*SIN(2*PI()*(Q90-$V$4)/$R$3))</f>
        <v>1.7999974573044331</v>
      </c>
      <c r="S90">
        <f t="shared" si="3"/>
        <v>0</v>
      </c>
      <c r="T90">
        <f t="shared" si="4"/>
        <v>0</v>
      </c>
    </row>
    <row r="91" spans="17:20">
      <c r="Q91" s="2">
        <v>87</v>
      </c>
      <c r="R91">
        <f>EXP($V$5*SIN(2*PI()*(Q91-$V$4)/$R$3))</f>
        <v>1.8916018120800964</v>
      </c>
      <c r="S91">
        <f t="shared" si="3"/>
        <v>0</v>
      </c>
      <c r="T91">
        <f t="shared" si="4"/>
        <v>0</v>
      </c>
    </row>
    <row r="92" spans="17:20">
      <c r="Q92" s="2">
        <v>88</v>
      </c>
      <c r="R92">
        <f>EXP($V$5*SIN(2*PI()*(Q92-$V$4)/$R$3))</f>
        <v>1.9828736004520364</v>
      </c>
      <c r="S92">
        <f t="shared" si="3"/>
        <v>0</v>
      </c>
      <c r="T92">
        <f t="shared" si="4"/>
        <v>0</v>
      </c>
    </row>
    <row r="93" spans="17:20">
      <c r="Q93" s="2">
        <v>89</v>
      </c>
      <c r="R93">
        <f>EXP($V$5*SIN(2*PI()*(Q93-$V$4)/$R$3))</f>
        <v>2.0729415297197957</v>
      </c>
      <c r="S93">
        <f t="shared" si="3"/>
        <v>0</v>
      </c>
      <c r="T93">
        <f t="shared" si="4"/>
        <v>0</v>
      </c>
    </row>
    <row r="94" spans="17:20">
      <c r="Q94" s="2">
        <v>90</v>
      </c>
      <c r="R94">
        <f>EXP($V$5*SIN(2*PI()*(Q94-$V$4)/$R$3))</f>
        <v>2.1608750227215467</v>
      </c>
      <c r="S94">
        <f t="shared" si="3"/>
        <v>0</v>
      </c>
      <c r="T94">
        <f t="shared" si="4"/>
        <v>0</v>
      </c>
    </row>
    <row r="95" spans="17:20">
      <c r="Q95" s="2">
        <v>91</v>
      </c>
      <c r="R95">
        <f>EXP($V$5*SIN(2*PI()*(Q95-$V$4)/$R$3))</f>
        <v>2.2456993662019928</v>
      </c>
      <c r="S95">
        <f t="shared" si="3"/>
        <v>0</v>
      </c>
      <c r="T95">
        <f t="shared" si="4"/>
        <v>0</v>
      </c>
    </row>
    <row r="96" spans="17:20">
      <c r="Q96" s="2">
        <v>92</v>
      </c>
      <c r="R96">
        <f>EXP($V$5*SIN(2*PI()*(Q96-$V$4)/$R$3))</f>
        <v>2.326413765686743</v>
      </c>
      <c r="S96">
        <f t="shared" si="3"/>
        <v>0</v>
      </c>
      <c r="T96">
        <f t="shared" si="4"/>
        <v>0</v>
      </c>
    </row>
    <row r="97" spans="17:20">
      <c r="Q97" s="2">
        <v>93</v>
      </c>
      <c r="R97">
        <f>EXP($V$5*SIN(2*PI()*(Q97-$V$4)/$R$3))</f>
        <v>2.4020119052688478</v>
      </c>
      <c r="S97">
        <f t="shared" si="3"/>
        <v>0</v>
      </c>
      <c r="T97">
        <f t="shared" si="4"/>
        <v>0</v>
      </c>
    </row>
    <row r="98" spans="17:20">
      <c r="Q98" s="2">
        <v>94</v>
      </c>
      <c r="R98">
        <f>EXP($V$5*SIN(2*PI()*(Q98-$V$4)/$R$3))</f>
        <v>2.4715044454938715</v>
      </c>
      <c r="S98">
        <f t="shared" si="3"/>
        <v>0</v>
      </c>
      <c r="T98">
        <f t="shared" si="4"/>
        <v>0</v>
      </c>
    </row>
    <row r="99" spans="17:20">
      <c r="Q99" s="2">
        <v>95</v>
      </c>
      <c r="R99">
        <f>EXP($V$5*SIN(2*PI()*(Q99-$V$4)/$R$3))</f>
        <v>2.5339427423557956</v>
      </c>
      <c r="S99">
        <f t="shared" si="3"/>
        <v>0</v>
      </c>
      <c r="T99">
        <f t="shared" si="4"/>
        <v>0</v>
      </c>
    </row>
    <row r="100" spans="17:20">
      <c r="Q100" s="2">
        <v>96</v>
      </c>
      <c r="R100">
        <f>EXP($V$5*SIN(2*PI()*(Q100-$V$4)/$R$3))</f>
        <v>2.5884429473328656</v>
      </c>
      <c r="S100">
        <f t="shared" si="3"/>
        <v>0</v>
      </c>
      <c r="T100">
        <f t="shared" si="4"/>
        <v>0</v>
      </c>
    </row>
    <row r="101" spans="17:20">
      <c r="Q101" s="2">
        <v>97</v>
      </c>
      <c r="R101">
        <f>EXP($V$5*SIN(2*PI()*(Q101-$V$4)/$R$3))</f>
        <v>2.6342095636011651</v>
      </c>
      <c r="S101">
        <f t="shared" si="3"/>
        <v>0</v>
      </c>
      <c r="T101">
        <f t="shared" si="4"/>
        <v>0</v>
      </c>
    </row>
    <row r="102" spans="17:20">
      <c r="Q102" s="2">
        <v>98</v>
      </c>
      <c r="R102">
        <f>EXP($V$5*SIN(2*PI()*(Q102-$V$4)/$R$3))</f>
        <v>2.6705574962996805</v>
      </c>
      <c r="S102">
        <f t="shared" si="3"/>
        <v>0</v>
      </c>
      <c r="T102">
        <f t="shared" si="4"/>
        <v>0</v>
      </c>
    </row>
    <row r="103" spans="17:20">
      <c r="Q103" s="2">
        <v>99</v>
      </c>
      <c r="R103">
        <f>EXP($V$5*SIN(2*PI()*(Q103-$V$4)/$R$3))</f>
        <v>2.6969316512181982</v>
      </c>
      <c r="S103">
        <f t="shared" si="3"/>
        <v>0</v>
      </c>
      <c r="T103">
        <f t="shared" si="4"/>
        <v>0</v>
      </c>
    </row>
    <row r="104" spans="17:20">
      <c r="Q104" s="2">
        <v>100</v>
      </c>
      <c r="R104">
        <f>EXP($V$5*SIN(2*PI()*(Q104-$V$4)/$R$3))</f>
        <v>2.7129232089475566</v>
      </c>
      <c r="S104">
        <f t="shared" si="3"/>
        <v>0</v>
      </c>
      <c r="T104">
        <f t="shared" si="4"/>
        <v>0</v>
      </c>
    </row>
    <row r="105" spans="17:20">
      <c r="Q105" s="2">
        <v>101</v>
      </c>
      <c r="R105">
        <f>EXP($V$5*SIN(2*PI()*(Q105-$V$4)/$R$3))</f>
        <v>2.7182818284590451</v>
      </c>
      <c r="S105">
        <f t="shared" si="3"/>
        <v>0</v>
      </c>
      <c r="T105">
        <f t="shared" si="4"/>
        <v>0</v>
      </c>
    </row>
    <row r="106" spans="17:20">
      <c r="Q106" s="2">
        <v>102</v>
      </c>
      <c r="R106">
        <f>EXP($V$5*SIN(2*PI()*(Q106-$V$4)/$R$3))</f>
        <v>2.7129232089475566</v>
      </c>
      <c r="S106">
        <f t="shared" si="3"/>
        <v>0</v>
      </c>
      <c r="T106">
        <f t="shared" si="4"/>
        <v>0</v>
      </c>
    </row>
    <row r="107" spans="17:20">
      <c r="Q107" s="2">
        <v>103</v>
      </c>
      <c r="R107">
        <f>EXP($V$5*SIN(2*PI()*(Q107-$V$4)/$R$3))</f>
        <v>2.6969316512181987</v>
      </c>
      <c r="S107">
        <f t="shared" si="3"/>
        <v>0</v>
      </c>
      <c r="T107">
        <f t="shared" si="4"/>
        <v>0</v>
      </c>
    </row>
    <row r="108" spans="17:20">
      <c r="Q108" s="2">
        <v>104</v>
      </c>
      <c r="R108">
        <f>EXP($V$5*SIN(2*PI()*(Q108-$V$4)/$R$3))</f>
        <v>2.6705574962996805</v>
      </c>
      <c r="S108">
        <f t="shared" si="3"/>
        <v>0</v>
      </c>
      <c r="T108">
        <f t="shared" si="4"/>
        <v>0</v>
      </c>
    </row>
    <row r="109" spans="17:20">
      <c r="Q109" s="2">
        <v>105</v>
      </c>
      <c r="R109">
        <f>EXP($V$5*SIN(2*PI()*(Q109-$V$4)/$R$3))</f>
        <v>2.6342095636011646</v>
      </c>
      <c r="S109">
        <f t="shared" si="3"/>
        <v>0</v>
      </c>
      <c r="T109">
        <f t="shared" si="4"/>
        <v>0</v>
      </c>
    </row>
    <row r="110" spans="17:20">
      <c r="Q110" s="2">
        <v>106</v>
      </c>
      <c r="R110">
        <f>EXP($V$5*SIN(2*PI()*(Q110-$V$4)/$R$3))</f>
        <v>2.588442947332867</v>
      </c>
      <c r="S110">
        <f t="shared" si="3"/>
        <v>0</v>
      </c>
      <c r="T110">
        <f t="shared" si="4"/>
        <v>0</v>
      </c>
    </row>
    <row r="111" spans="17:20">
      <c r="Q111" s="2">
        <v>107</v>
      </c>
      <c r="R111">
        <f>EXP($V$5*SIN(2*PI()*(Q111-$V$4)/$R$3))</f>
        <v>2.533942742355797</v>
      </c>
      <c r="S111">
        <f t="shared" si="3"/>
        <v>0</v>
      </c>
      <c r="T111">
        <f t="shared" si="4"/>
        <v>0</v>
      </c>
    </row>
    <row r="112" spans="17:20">
      <c r="Q112" s="2">
        <v>108</v>
      </c>
      <c r="R112">
        <f>EXP($V$5*SIN(2*PI()*(Q112-$V$4)/$R$3))</f>
        <v>2.4715044454938715</v>
      </c>
      <c r="S112">
        <f t="shared" si="3"/>
        <v>0</v>
      </c>
      <c r="T112">
        <f t="shared" si="4"/>
        <v>0</v>
      </c>
    </row>
    <row r="113" spans="17:20">
      <c r="Q113" s="2">
        <v>109</v>
      </c>
      <c r="R113">
        <f>EXP($V$5*SIN(2*PI()*(Q113-$V$4)/$R$3))</f>
        <v>2.4020119052688473</v>
      </c>
      <c r="S113">
        <f t="shared" si="3"/>
        <v>0</v>
      </c>
      <c r="T113">
        <f t="shared" si="4"/>
        <v>0</v>
      </c>
    </row>
    <row r="114" spans="17:20">
      <c r="Q114" s="2">
        <v>110</v>
      </c>
      <c r="R114">
        <f>EXP($V$5*SIN(2*PI()*(Q114-$V$4)/$R$3))</f>
        <v>2.326413765686743</v>
      </c>
      <c r="S114">
        <f t="shared" si="3"/>
        <v>0</v>
      </c>
      <c r="T114">
        <f t="shared" si="4"/>
        <v>0</v>
      </c>
    </row>
    <row r="115" spans="17:20">
      <c r="Q115" s="2">
        <v>111</v>
      </c>
      <c r="R115">
        <f>EXP($V$5*SIN(2*PI()*(Q115-$V$4)/$R$3))</f>
        <v>2.2456993662019924</v>
      </c>
      <c r="S115">
        <f t="shared" si="3"/>
        <v>0</v>
      </c>
      <c r="T115">
        <f t="shared" si="4"/>
        <v>0</v>
      </c>
    </row>
    <row r="116" spans="17:20">
      <c r="Q116" s="2">
        <v>112</v>
      </c>
      <c r="R116">
        <f>EXP($V$5*SIN(2*PI()*(Q116-$V$4)/$R$3))</f>
        <v>2.1608750227215463</v>
      </c>
      <c r="S116">
        <f t="shared" si="3"/>
        <v>0</v>
      </c>
      <c r="T116">
        <f t="shared" si="4"/>
        <v>0</v>
      </c>
    </row>
    <row r="117" spans="17:20">
      <c r="Q117" s="2">
        <v>113</v>
      </c>
      <c r="R117">
        <f>EXP($V$5*SIN(2*PI()*(Q117-$V$4)/$R$3))</f>
        <v>2.0729415297197953</v>
      </c>
      <c r="S117">
        <f t="shared" si="3"/>
        <v>0</v>
      </c>
      <c r="T117">
        <f t="shared" si="4"/>
        <v>0</v>
      </c>
    </row>
    <row r="118" spans="17:20">
      <c r="Q118" s="2">
        <v>114</v>
      </c>
      <c r="R118">
        <f>EXP($V$5*SIN(2*PI()*(Q118-$V$4)/$R$3))</f>
        <v>1.982873600452036</v>
      </c>
      <c r="S118">
        <f t="shared" si="3"/>
        <v>0</v>
      </c>
      <c r="T118">
        <f t="shared" si="4"/>
        <v>0</v>
      </c>
    </row>
    <row r="119" spans="17:20">
      <c r="Q119" s="2">
        <v>115</v>
      </c>
      <c r="R119">
        <f>EXP($V$5*SIN(2*PI()*(Q119-$V$4)/$R$3))</f>
        <v>1.8916018120800961</v>
      </c>
      <c r="S119">
        <f t="shared" si="3"/>
        <v>0</v>
      </c>
      <c r="T119">
        <f t="shared" si="4"/>
        <v>0</v>
      </c>
    </row>
    <row r="120" spans="17:20">
      <c r="Q120" s="2">
        <v>116</v>
      </c>
      <c r="R120">
        <f>EXP($V$5*SIN(2*PI()*(Q120-$V$4)/$R$3))</f>
        <v>1.7999974573044337</v>
      </c>
      <c r="S120">
        <f t="shared" si="3"/>
        <v>0</v>
      </c>
      <c r="T120">
        <f t="shared" si="4"/>
        <v>0</v>
      </c>
    </row>
    <row r="121" spans="17:20">
      <c r="Q121" s="2">
        <v>117</v>
      </c>
      <c r="R121">
        <f>EXP($V$5*SIN(2*PI()*(Q121-$V$4)/$R$3))</f>
        <v>1.708860535645895</v>
      </c>
      <c r="S121">
        <f t="shared" si="3"/>
        <v>0</v>
      </c>
      <c r="T121">
        <f t="shared" si="4"/>
        <v>0</v>
      </c>
    </row>
    <row r="122" spans="17:20">
      <c r="Q122" s="2">
        <v>118</v>
      </c>
      <c r="R122">
        <f>EXP($V$5*SIN(2*PI()*(Q122-$V$4)/$R$3))</f>
        <v>1.61891095648741</v>
      </c>
      <c r="S122">
        <f t="shared" si="3"/>
        <v>0</v>
      </c>
      <c r="T122">
        <f t="shared" si="4"/>
        <v>0</v>
      </c>
    </row>
    <row r="123" spans="17:20">
      <c r="Q123" s="2">
        <v>119</v>
      </c>
      <c r="R123">
        <f>EXP($V$5*SIN(2*PI()*(Q123-$V$4)/$R$3))</f>
        <v>1.53078288115268</v>
      </c>
      <c r="S123">
        <f t="shared" si="3"/>
        <v>0</v>
      </c>
      <c r="T123">
        <f t="shared" si="4"/>
        <v>0</v>
      </c>
    </row>
    <row r="124" spans="17:20">
      <c r="Q124" s="2">
        <v>120</v>
      </c>
      <c r="R124">
        <f>EXP($V$5*SIN(2*PI()*(Q124-$V$4)/$R$3))</f>
        <v>1.4450220091364196</v>
      </c>
      <c r="S124">
        <f t="shared" si="3"/>
        <v>0</v>
      </c>
      <c r="T124">
        <f t="shared" si="4"/>
        <v>0</v>
      </c>
    </row>
    <row r="125" spans="17:20">
      <c r="Q125" s="2">
        <v>121</v>
      </c>
      <c r="R125">
        <f>EXP($V$5*SIN(2*PI()*(Q125-$V$4)/$R$3))</f>
        <v>1.3620855180987375</v>
      </c>
      <c r="S125">
        <f t="shared" si="3"/>
        <v>0</v>
      </c>
      <c r="T125">
        <f t="shared" si="4"/>
        <v>0</v>
      </c>
    </row>
    <row r="126" spans="17:20">
      <c r="Q126" s="2">
        <v>122</v>
      </c>
      <c r="R126">
        <f>EXP($V$5*SIN(2*PI()*(Q126-$V$4)/$R$3))</f>
        <v>1.2823442999754333</v>
      </c>
      <c r="S126">
        <f t="shared" si="3"/>
        <v>0</v>
      </c>
      <c r="T126">
        <f t="shared" si="4"/>
        <v>0</v>
      </c>
    </row>
    <row r="127" spans="17:20">
      <c r="Q127" s="2">
        <v>123</v>
      </c>
      <c r="R127">
        <f>EXP($V$5*SIN(2*PI()*(Q127-$V$4)/$R$3))</f>
        <v>1.2060870959793966</v>
      </c>
      <c r="S127">
        <f t="shared" si="3"/>
        <v>0</v>
      </c>
      <c r="T127">
        <f t="shared" si="4"/>
        <v>0</v>
      </c>
    </row>
    <row r="128" spans="17:20">
      <c r="Q128" s="2">
        <v>124</v>
      </c>
      <c r="R128">
        <f>EXP($V$5*SIN(2*PI()*(Q128-$V$4)/$R$3))</f>
        <v>1.1335261190867294</v>
      </c>
      <c r="S128">
        <f t="shared" si="3"/>
        <v>0</v>
      </c>
      <c r="T128">
        <f t="shared" si="4"/>
        <v>0</v>
      </c>
    </row>
    <row r="129" spans="17:20">
      <c r="Q129" s="2">
        <v>125</v>
      </c>
      <c r="R129">
        <f>EXP($V$5*SIN(2*PI()*(Q129-$V$4)/$R$3))</f>
        <v>1.0648037602738878</v>
      </c>
      <c r="S129">
        <f t="shared" si="3"/>
        <v>0</v>
      </c>
      <c r="T129">
        <f t="shared" si="4"/>
        <v>0</v>
      </c>
    </row>
    <row r="130" spans="17:20">
      <c r="Q130" s="2">
        <v>126</v>
      </c>
      <c r="R130">
        <f>EXP($V$5*SIN(2*PI()*(Q130-$V$4)/$R$3))</f>
        <v>1.0000000000000004</v>
      </c>
      <c r="S130">
        <f t="shared" si="3"/>
        <v>0</v>
      </c>
      <c r="T130">
        <f t="shared" si="4"/>
        <v>0</v>
      </c>
    </row>
    <row r="131" spans="17:20">
      <c r="Q131" s="2">
        <v>127</v>
      </c>
      <c r="R131">
        <f>EXP($V$5*SIN(2*PI()*(Q131-$V$4)/$R$3))</f>
        <v>0.93914018461277959</v>
      </c>
      <c r="S131">
        <f t="shared" si="3"/>
        <v>0</v>
      </c>
      <c r="T131">
        <f t="shared" si="4"/>
        <v>0</v>
      </c>
    </row>
    <row r="132" spans="17:20">
      <c r="Q132" s="2">
        <v>128</v>
      </c>
      <c r="R132">
        <f>EXP($V$5*SIN(2*PI()*(Q132-$V$4)/$R$3))</f>
        <v>0.88220287398907993</v>
      </c>
      <c r="S132">
        <f t="shared" si="3"/>
        <v>0</v>
      </c>
      <c r="T132">
        <f t="shared" si="4"/>
        <v>0</v>
      </c>
    </row>
    <row r="133" spans="17:20">
      <c r="Q133" s="2">
        <v>129</v>
      </c>
      <c r="R133">
        <f>EXP($V$5*SIN(2*PI()*(Q133-$V$4)/$R$3))</f>
        <v>0.82912751768391502</v>
      </c>
      <c r="S133">
        <f t="shared" si="3"/>
        <v>0</v>
      </c>
      <c r="T133">
        <f t="shared" si="4"/>
        <v>0</v>
      </c>
    </row>
    <row r="134" spans="17:20">
      <c r="Q134" s="2">
        <v>130</v>
      </c>
      <c r="R134">
        <f>EXP($V$5*SIN(2*PI()*(Q134-$V$4)/$R$3))</f>
        <v>0.77982176863043595</v>
      </c>
      <c r="S134">
        <f t="shared" ref="S134:S197" si="5">IF(OR(MONTH(Q134)=1, MONTH(Q134)=2, MONTH(Q134)=6, MONTH(Q134)=7, MONTH(Q134)=8, MONTH(Q134)=12), 1, 0)</f>
        <v>0</v>
      </c>
      <c r="T134">
        <f t="shared" ref="T134:T197" si="6">S134*R134</f>
        <v>0</v>
      </c>
    </row>
    <row r="135" spans="17:20">
      <c r="Q135" s="2">
        <v>131</v>
      </c>
      <c r="R135">
        <f>EXP($V$5*SIN(2*PI()*(Q135-$V$4)/$R$3))</f>
        <v>0.73416829318899701</v>
      </c>
      <c r="S135">
        <f t="shared" si="5"/>
        <v>0</v>
      </c>
      <c r="T135">
        <f t="shared" si="6"/>
        <v>0</v>
      </c>
    </row>
    <row r="136" spans="17:20">
      <c r="Q136" s="2">
        <v>132</v>
      </c>
      <c r="R136">
        <f>EXP($V$5*SIN(2*PI()*(Q136-$V$4)/$R$3))</f>
        <v>0.69203098200395241</v>
      </c>
      <c r="S136">
        <f t="shared" si="5"/>
        <v>0</v>
      </c>
      <c r="T136">
        <f t="shared" si="6"/>
        <v>0</v>
      </c>
    </row>
    <row r="137" spans="17:20">
      <c r="Q137" s="2">
        <v>133</v>
      </c>
      <c r="R137">
        <f>EXP($V$5*SIN(2*PI()*(Q137-$V$4)/$R$3))</f>
        <v>0.65326050631491284</v>
      </c>
      <c r="S137">
        <f t="shared" si="5"/>
        <v>0</v>
      </c>
      <c r="T137">
        <f t="shared" si="6"/>
        <v>0</v>
      </c>
    </row>
    <row r="138" spans="17:20">
      <c r="Q138" s="2">
        <v>134</v>
      </c>
      <c r="R138">
        <f>EXP($V$5*SIN(2*PI()*(Q138-$V$4)/$R$3))</f>
        <v>0.61769919833622167</v>
      </c>
      <c r="S138">
        <f t="shared" si="5"/>
        <v>0</v>
      </c>
      <c r="T138">
        <f t="shared" si="6"/>
        <v>0</v>
      </c>
    </row>
    <row r="139" spans="17:20">
      <c r="Q139" s="2">
        <v>135</v>
      </c>
      <c r="R139">
        <f>EXP($V$5*SIN(2*PI()*(Q139-$V$4)/$R$3))</f>
        <v>0.58518526184000874</v>
      </c>
      <c r="S139">
        <f t="shared" si="5"/>
        <v>0</v>
      </c>
      <c r="T139">
        <f t="shared" si="6"/>
        <v>0</v>
      </c>
    </row>
    <row r="140" spans="17:20">
      <c r="Q140" s="2">
        <v>136</v>
      </c>
      <c r="R140">
        <f>EXP($V$5*SIN(2*PI()*(Q140-$V$4)/$R$3))</f>
        <v>0.55555634033924661</v>
      </c>
      <c r="S140">
        <f t="shared" si="5"/>
        <v>0</v>
      </c>
      <c r="T140">
        <f t="shared" si="6"/>
        <v>0</v>
      </c>
    </row>
    <row r="141" spans="17:20">
      <c r="Q141" s="2">
        <v>137</v>
      </c>
      <c r="R141">
        <f>EXP($V$5*SIN(2*PI()*(Q141-$V$4)/$R$3))</f>
        <v>0.5286524857471735</v>
      </c>
      <c r="S141">
        <f t="shared" si="5"/>
        <v>0</v>
      </c>
      <c r="T141">
        <f t="shared" si="6"/>
        <v>0</v>
      </c>
    </row>
    <row r="142" spans="17:20">
      <c r="Q142" s="2">
        <v>138</v>
      </c>
      <c r="R142">
        <f>EXP($V$5*SIN(2*PI()*(Q142-$V$4)/$R$3))</f>
        <v>0.5043185807567514</v>
      </c>
      <c r="S142">
        <f t="shared" si="5"/>
        <v>0</v>
      </c>
      <c r="T142">
        <f t="shared" si="6"/>
        <v>0</v>
      </c>
    </row>
    <row r="143" spans="17:20">
      <c r="Q143" s="2">
        <v>139</v>
      </c>
      <c r="R143">
        <f>EXP($V$5*SIN(2*PI()*(Q143-$V$4)/$R$3))</f>
        <v>0.48240627420647653</v>
      </c>
      <c r="S143">
        <f t="shared" si="5"/>
        <v>0</v>
      </c>
      <c r="T143">
        <f t="shared" si="6"/>
        <v>0</v>
      </c>
    </row>
    <row r="144" spans="17:20">
      <c r="Q144" s="2">
        <v>140</v>
      </c>
      <c r="R144">
        <f>EXP($V$5*SIN(2*PI()*(Q144-$V$4)/$R$3))</f>
        <v>0.46277549117141242</v>
      </c>
      <c r="S144">
        <f t="shared" si="5"/>
        <v>0</v>
      </c>
      <c r="T144">
        <f t="shared" si="6"/>
        <v>0</v>
      </c>
    </row>
    <row r="145" spans="17:20">
      <c r="Q145" s="2">
        <v>141</v>
      </c>
      <c r="R145">
        <f>EXP($V$5*SIN(2*PI()*(Q145-$V$4)/$R$3))</f>
        <v>0.44529557920802082</v>
      </c>
      <c r="S145">
        <f t="shared" si="5"/>
        <v>0</v>
      </c>
      <c r="T145">
        <f t="shared" si="6"/>
        <v>0</v>
      </c>
    </row>
    <row r="146" spans="17:20">
      <c r="Q146" s="2">
        <v>142</v>
      </c>
      <c r="R146">
        <f>EXP($V$5*SIN(2*PI()*(Q146-$V$4)/$R$3))</f>
        <v>0.42984614979047192</v>
      </c>
      <c r="S146">
        <f t="shared" si="5"/>
        <v>0</v>
      </c>
      <c r="T146">
        <f t="shared" si="6"/>
        <v>0</v>
      </c>
    </row>
    <row r="147" spans="17:20">
      <c r="Q147" s="2">
        <v>143</v>
      </c>
      <c r="R147">
        <f>EXP($V$5*SIN(2*PI()*(Q147-$V$4)/$R$3))</f>
        <v>0.41631767011915516</v>
      </c>
      <c r="S147">
        <f t="shared" si="5"/>
        <v>0</v>
      </c>
      <c r="T147">
        <f t="shared" si="6"/>
        <v>0</v>
      </c>
    </row>
    <row r="148" spans="17:20">
      <c r="Q148" s="2">
        <v>144</v>
      </c>
      <c r="R148">
        <f>EXP($V$5*SIN(2*PI()*(Q148-$V$4)/$R$3))</f>
        <v>0.40461185567488361</v>
      </c>
      <c r="S148">
        <f t="shared" si="5"/>
        <v>0</v>
      </c>
      <c r="T148">
        <f t="shared" si="6"/>
        <v>0</v>
      </c>
    </row>
    <row r="149" spans="17:20">
      <c r="Q149" s="2">
        <v>145</v>
      </c>
      <c r="R149">
        <f>EXP($V$5*SIN(2*PI()*(Q149-$V$4)/$R$3))</f>
        <v>0.39464190855011355</v>
      </c>
      <c r="S149">
        <f t="shared" si="5"/>
        <v>0</v>
      </c>
      <c r="T149">
        <f t="shared" si="6"/>
        <v>0</v>
      </c>
    </row>
    <row r="150" spans="17:20">
      <c r="Q150" s="2">
        <v>146</v>
      </c>
      <c r="R150">
        <f>EXP($V$5*SIN(2*PI()*(Q150-$V$4)/$R$3))</f>
        <v>0.38633264103054726</v>
      </c>
      <c r="S150">
        <f t="shared" si="5"/>
        <v>0</v>
      </c>
      <c r="T150">
        <f t="shared" si="6"/>
        <v>0</v>
      </c>
    </row>
    <row r="151" spans="17:20">
      <c r="Q151" s="2">
        <v>147</v>
      </c>
      <c r="R151">
        <f>EXP($V$5*SIN(2*PI()*(Q151-$V$4)/$R$3))</f>
        <v>0.37962051835880667</v>
      </c>
      <c r="S151">
        <f t="shared" si="5"/>
        <v>0</v>
      </c>
      <c r="T151">
        <f t="shared" si="6"/>
        <v>0</v>
      </c>
    </row>
    <row r="152" spans="17:20">
      <c r="Q152" s="2">
        <v>148</v>
      </c>
      <c r="R152">
        <f>EXP($V$5*SIN(2*PI()*(Q152-$V$4)/$R$3))</f>
        <v>0.37445364924200214</v>
      </c>
      <c r="S152">
        <f t="shared" si="5"/>
        <v>0</v>
      </c>
      <c r="T152">
        <f t="shared" si="6"/>
        <v>0</v>
      </c>
    </row>
    <row r="153" spans="17:20">
      <c r="Q153" s="2">
        <v>149</v>
      </c>
      <c r="R153">
        <f>EXP($V$5*SIN(2*PI()*(Q153-$V$4)/$R$3))</f>
        <v>0.37079174755811933</v>
      </c>
      <c r="S153">
        <f t="shared" si="5"/>
        <v>0</v>
      </c>
      <c r="T153">
        <f t="shared" si="6"/>
        <v>0</v>
      </c>
    </row>
    <row r="154" spans="17:20">
      <c r="Q154" s="2">
        <v>150</v>
      </c>
      <c r="R154">
        <f>EXP($V$5*SIN(2*PI()*(Q154-$V$4)/$R$3))</f>
        <v>0.36860608391047572</v>
      </c>
      <c r="S154">
        <f t="shared" si="5"/>
        <v>0</v>
      </c>
      <c r="T154">
        <f t="shared" si="6"/>
        <v>0</v>
      </c>
    </row>
    <row r="155" spans="17:20">
      <c r="Q155" s="2">
        <v>151</v>
      </c>
      <c r="R155">
        <f>EXP($V$5*SIN(2*PI()*(Q155-$V$4)/$R$3))</f>
        <v>0.36787944117144233</v>
      </c>
      <c r="S155">
        <f t="shared" si="5"/>
        <v>0</v>
      </c>
      <c r="T155">
        <f t="shared" si="6"/>
        <v>0</v>
      </c>
    </row>
    <row r="156" spans="17:20">
      <c r="Q156" s="2">
        <v>152</v>
      </c>
      <c r="R156">
        <f>EXP($V$5*SIN(2*PI()*(Q156-$V$4)/$R$3))</f>
        <v>0.36860608391047567</v>
      </c>
      <c r="S156">
        <f t="shared" si="5"/>
        <v>0</v>
      </c>
      <c r="T156">
        <f t="shared" si="6"/>
        <v>0</v>
      </c>
    </row>
    <row r="157" spans="17:20">
      <c r="Q157" s="2">
        <v>153</v>
      </c>
      <c r="R157">
        <f>EXP($V$5*SIN(2*PI()*(Q157-$V$4)/$R$3))</f>
        <v>0.37079174755811928</v>
      </c>
      <c r="S157">
        <f t="shared" si="5"/>
        <v>1</v>
      </c>
      <c r="T157">
        <f t="shared" si="6"/>
        <v>0.37079174755811928</v>
      </c>
    </row>
    <row r="158" spans="17:20">
      <c r="Q158" s="2">
        <v>154</v>
      </c>
      <c r="R158">
        <f>EXP($V$5*SIN(2*PI()*(Q158-$V$4)/$R$3))</f>
        <v>0.37445364924200208</v>
      </c>
      <c r="S158">
        <f t="shared" si="5"/>
        <v>1</v>
      </c>
      <c r="T158">
        <f t="shared" si="6"/>
        <v>0.37445364924200208</v>
      </c>
    </row>
    <row r="159" spans="17:20">
      <c r="Q159" s="2">
        <v>155</v>
      </c>
      <c r="R159">
        <f>EXP($V$5*SIN(2*PI()*(Q159-$V$4)/$R$3))</f>
        <v>0.37962051835880661</v>
      </c>
      <c r="S159">
        <f t="shared" si="5"/>
        <v>1</v>
      </c>
      <c r="T159">
        <f t="shared" si="6"/>
        <v>0.37962051835880661</v>
      </c>
    </row>
    <row r="160" spans="17:20">
      <c r="Q160" s="2">
        <v>156</v>
      </c>
      <c r="R160">
        <f>EXP($V$5*SIN(2*PI()*(Q160-$V$4)/$R$3))</f>
        <v>0.38633264103054715</v>
      </c>
      <c r="S160">
        <f t="shared" si="5"/>
        <v>1</v>
      </c>
      <c r="T160">
        <f t="shared" si="6"/>
        <v>0.38633264103054715</v>
      </c>
    </row>
    <row r="161" spans="17:20">
      <c r="Q161" s="2">
        <v>157</v>
      </c>
      <c r="R161">
        <f>EXP($V$5*SIN(2*PI()*(Q161-$V$4)/$R$3))</f>
        <v>0.39464190855011344</v>
      </c>
      <c r="S161">
        <f t="shared" si="5"/>
        <v>1</v>
      </c>
      <c r="T161">
        <f t="shared" si="6"/>
        <v>0.39464190855011344</v>
      </c>
    </row>
    <row r="162" spans="17:20">
      <c r="Q162" s="2">
        <v>158</v>
      </c>
      <c r="R162">
        <f>EXP($V$5*SIN(2*PI()*(Q162-$V$4)/$R$3))</f>
        <v>0.4046118556748835</v>
      </c>
      <c r="S162">
        <f t="shared" si="5"/>
        <v>1</v>
      </c>
      <c r="T162">
        <f t="shared" si="6"/>
        <v>0.4046118556748835</v>
      </c>
    </row>
    <row r="163" spans="17:20">
      <c r="Q163" s="2">
        <v>159</v>
      </c>
      <c r="R163">
        <f>EXP($V$5*SIN(2*PI()*(Q163-$V$4)/$R$3))</f>
        <v>0.41631767011915499</v>
      </c>
      <c r="S163">
        <f t="shared" si="5"/>
        <v>1</v>
      </c>
      <c r="T163">
        <f t="shared" si="6"/>
        <v>0.41631767011915499</v>
      </c>
    </row>
    <row r="164" spans="17:20">
      <c r="Q164" s="2">
        <v>160</v>
      </c>
      <c r="R164">
        <f>EXP($V$5*SIN(2*PI()*(Q164-$V$4)/$R$3))</f>
        <v>0.4298461497904717</v>
      </c>
      <c r="S164">
        <f t="shared" si="5"/>
        <v>1</v>
      </c>
      <c r="T164">
        <f t="shared" si="6"/>
        <v>0.4298461497904717</v>
      </c>
    </row>
    <row r="165" spans="17:20">
      <c r="Q165" s="2">
        <v>161</v>
      </c>
      <c r="R165">
        <f>EXP($V$5*SIN(2*PI()*(Q165-$V$4)/$R$3))</f>
        <v>0.44529557920802015</v>
      </c>
      <c r="S165">
        <f t="shared" si="5"/>
        <v>1</v>
      </c>
      <c r="T165">
        <f t="shared" si="6"/>
        <v>0.44529557920802015</v>
      </c>
    </row>
    <row r="166" spans="17:20">
      <c r="Q166" s="2">
        <v>162</v>
      </c>
      <c r="R166">
        <f>EXP($V$5*SIN(2*PI()*(Q166-$V$4)/$R$3))</f>
        <v>0.46277549117141165</v>
      </c>
      <c r="S166">
        <f t="shared" si="5"/>
        <v>1</v>
      </c>
      <c r="T166">
        <f t="shared" si="6"/>
        <v>0.46277549117141165</v>
      </c>
    </row>
    <row r="167" spans="17:20">
      <c r="Q167" s="2">
        <v>163</v>
      </c>
      <c r="R167">
        <f>EXP($V$5*SIN(2*PI()*(Q167-$V$4)/$R$3))</f>
        <v>0.48240627420647625</v>
      </c>
      <c r="S167">
        <f t="shared" si="5"/>
        <v>1</v>
      </c>
      <c r="T167">
        <f t="shared" si="6"/>
        <v>0.48240627420647625</v>
      </c>
    </row>
    <row r="168" spans="17:20">
      <c r="Q168" s="2">
        <v>164</v>
      </c>
      <c r="R168">
        <f>EXP($V$5*SIN(2*PI()*(Q168-$V$4)/$R$3))</f>
        <v>0.50431858075675107</v>
      </c>
      <c r="S168">
        <f t="shared" si="5"/>
        <v>1</v>
      </c>
      <c r="T168">
        <f t="shared" si="6"/>
        <v>0.50431858075675107</v>
      </c>
    </row>
    <row r="169" spans="17:20">
      <c r="Q169" s="2">
        <v>165</v>
      </c>
      <c r="R169">
        <f>EXP($V$5*SIN(2*PI()*(Q169-$V$4)/$R$3))</f>
        <v>0.52865248574717316</v>
      </c>
      <c r="S169">
        <f t="shared" si="5"/>
        <v>1</v>
      </c>
      <c r="T169">
        <f t="shared" si="6"/>
        <v>0.52865248574717316</v>
      </c>
    </row>
    <row r="170" spans="17:20">
      <c r="Q170" s="2">
        <v>166</v>
      </c>
      <c r="R170">
        <f>EXP($V$5*SIN(2*PI()*(Q170-$V$4)/$R$3))</f>
        <v>0.55555634033924628</v>
      </c>
      <c r="S170">
        <f t="shared" si="5"/>
        <v>1</v>
      </c>
      <c r="T170">
        <f t="shared" si="6"/>
        <v>0.55555634033924628</v>
      </c>
    </row>
    <row r="171" spans="17:20">
      <c r="Q171" s="2">
        <v>167</v>
      </c>
      <c r="R171">
        <f>EXP($V$5*SIN(2*PI()*(Q171-$V$4)/$R$3))</f>
        <v>0.5851852618400083</v>
      </c>
      <c r="S171">
        <f t="shared" si="5"/>
        <v>1</v>
      </c>
      <c r="T171">
        <f t="shared" si="6"/>
        <v>0.5851852618400083</v>
      </c>
    </row>
    <row r="172" spans="17:20">
      <c r="Q172" s="2">
        <v>168</v>
      </c>
      <c r="R172">
        <f>EXP($V$5*SIN(2*PI()*(Q172-$V$4)/$R$3))</f>
        <v>0.61769919833622122</v>
      </c>
      <c r="S172">
        <f t="shared" si="5"/>
        <v>1</v>
      </c>
      <c r="T172">
        <f t="shared" si="6"/>
        <v>0.61769919833622122</v>
      </c>
    </row>
    <row r="173" spans="17:20">
      <c r="Q173" s="2">
        <v>169</v>
      </c>
      <c r="R173">
        <f>EXP($V$5*SIN(2*PI()*(Q173-$V$4)/$R$3))</f>
        <v>0.65326050631491128</v>
      </c>
      <c r="S173">
        <f t="shared" si="5"/>
        <v>1</v>
      </c>
      <c r="T173">
        <f t="shared" si="6"/>
        <v>0.65326050631491128</v>
      </c>
    </row>
    <row r="174" spans="17:20">
      <c r="Q174" s="2">
        <v>170</v>
      </c>
      <c r="R174">
        <f>EXP($V$5*SIN(2*PI()*(Q174-$V$4)/$R$3))</f>
        <v>0.69203098200395174</v>
      </c>
      <c r="S174">
        <f t="shared" si="5"/>
        <v>1</v>
      </c>
      <c r="T174">
        <f t="shared" si="6"/>
        <v>0.69203098200395174</v>
      </c>
    </row>
    <row r="175" spans="17:20">
      <c r="Q175" s="2">
        <v>171</v>
      </c>
      <c r="R175">
        <f>EXP($V$5*SIN(2*PI()*(Q175-$V$4)/$R$3))</f>
        <v>0.73416829318899635</v>
      </c>
      <c r="S175">
        <f t="shared" si="5"/>
        <v>1</v>
      </c>
      <c r="T175">
        <f t="shared" si="6"/>
        <v>0.73416829318899635</v>
      </c>
    </row>
    <row r="176" spans="17:20">
      <c r="Q176" s="2">
        <v>172</v>
      </c>
      <c r="R176">
        <f>EXP($V$5*SIN(2*PI()*(Q176-$V$4)/$R$3))</f>
        <v>0.77982176863043529</v>
      </c>
      <c r="S176">
        <f t="shared" si="5"/>
        <v>1</v>
      </c>
      <c r="T176">
        <f t="shared" si="6"/>
        <v>0.77982176863043529</v>
      </c>
    </row>
    <row r="177" spans="17:20">
      <c r="Q177" s="2">
        <v>173</v>
      </c>
      <c r="R177">
        <f>EXP($V$5*SIN(2*PI()*(Q177-$V$4)/$R$3))</f>
        <v>0.82912751768391435</v>
      </c>
      <c r="S177">
        <f t="shared" si="5"/>
        <v>1</v>
      </c>
      <c r="T177">
        <f t="shared" si="6"/>
        <v>0.82912751768391435</v>
      </c>
    </row>
    <row r="178" spans="17:20">
      <c r="Q178" s="2">
        <v>174</v>
      </c>
      <c r="R178">
        <f>EXP($V$5*SIN(2*PI()*(Q178-$V$4)/$R$3))</f>
        <v>0.88220287398907915</v>
      </c>
      <c r="S178">
        <f t="shared" si="5"/>
        <v>1</v>
      </c>
      <c r="T178">
        <f t="shared" si="6"/>
        <v>0.88220287398907915</v>
      </c>
    </row>
    <row r="179" spans="17:20">
      <c r="Q179" s="2">
        <v>175</v>
      </c>
      <c r="R179">
        <f>EXP($V$5*SIN(2*PI()*(Q179-$V$4)/$R$3))</f>
        <v>0.93914018461277871</v>
      </c>
      <c r="S179">
        <f t="shared" si="5"/>
        <v>1</v>
      </c>
      <c r="T179">
        <f t="shared" si="6"/>
        <v>0.93914018461277871</v>
      </c>
    </row>
    <row r="180" spans="17:20">
      <c r="Q180" s="2">
        <v>176</v>
      </c>
      <c r="R180">
        <f>EXP($V$5*SIN(2*PI()*(Q180-$V$4)/$R$3))</f>
        <v>0.99999999999999956</v>
      </c>
      <c r="S180">
        <f t="shared" si="5"/>
        <v>1</v>
      </c>
      <c r="T180">
        <f t="shared" si="6"/>
        <v>0.99999999999999956</v>
      </c>
    </row>
    <row r="181" spans="17:20">
      <c r="Q181" s="2">
        <v>177</v>
      </c>
      <c r="R181">
        <f>EXP($V$5*SIN(2*PI()*(Q181-$V$4)/$R$3))</f>
        <v>1.0648037602738867</v>
      </c>
      <c r="S181">
        <f t="shared" si="5"/>
        <v>1</v>
      </c>
      <c r="T181">
        <f t="shared" si="6"/>
        <v>1.0648037602738867</v>
      </c>
    </row>
    <row r="182" spans="17:20">
      <c r="Q182" s="2">
        <v>178</v>
      </c>
      <c r="R182">
        <f>EXP($V$5*SIN(2*PI()*(Q182-$V$4)/$R$3))</f>
        <v>1.1335261190867283</v>
      </c>
      <c r="S182">
        <f t="shared" si="5"/>
        <v>1</v>
      </c>
      <c r="T182">
        <f t="shared" si="6"/>
        <v>1.1335261190867283</v>
      </c>
    </row>
    <row r="183" spans="17:20">
      <c r="Q183" s="2">
        <v>179</v>
      </c>
      <c r="R183">
        <f>EXP($V$5*SIN(2*PI()*(Q183-$V$4)/$R$3))</f>
        <v>1.2060870959793977</v>
      </c>
      <c r="S183">
        <f t="shared" si="5"/>
        <v>1</v>
      </c>
      <c r="T183">
        <f t="shared" si="6"/>
        <v>1.2060870959793977</v>
      </c>
    </row>
    <row r="184" spans="17:20">
      <c r="Q184" s="2">
        <v>180</v>
      </c>
      <c r="R184">
        <f>EXP($V$5*SIN(2*PI()*(Q184-$V$4)/$R$3))</f>
        <v>1.2823442999754322</v>
      </c>
      <c r="S184">
        <f t="shared" si="5"/>
        <v>1</v>
      </c>
      <c r="T184">
        <f t="shared" si="6"/>
        <v>1.2823442999754322</v>
      </c>
    </row>
    <row r="185" spans="17:20">
      <c r="Q185" s="2">
        <v>181</v>
      </c>
      <c r="R185">
        <f>EXP($V$5*SIN(2*PI()*(Q185-$V$4)/$R$3))</f>
        <v>1.3620855180987363</v>
      </c>
      <c r="S185">
        <f t="shared" si="5"/>
        <v>1</v>
      </c>
      <c r="T185">
        <f t="shared" si="6"/>
        <v>1.3620855180987363</v>
      </c>
    </row>
    <row r="186" spans="17:20">
      <c r="Q186" s="2">
        <v>182</v>
      </c>
      <c r="R186">
        <f>EXP($V$5*SIN(2*PI()*(Q186-$V$4)/$R$3))</f>
        <v>1.4450220091364185</v>
      </c>
      <c r="S186">
        <f t="shared" si="5"/>
        <v>1</v>
      </c>
      <c r="T186">
        <f t="shared" si="6"/>
        <v>1.4450220091364185</v>
      </c>
    </row>
    <row r="187" spans="17:20">
      <c r="Q187" s="2">
        <v>183</v>
      </c>
      <c r="R187">
        <f>EXP($V$5*SIN(2*PI()*(Q187-$V$4)/$R$3))</f>
        <v>1.5307828811526787</v>
      </c>
      <c r="S187">
        <f t="shared" si="5"/>
        <v>1</v>
      </c>
      <c r="T187">
        <f t="shared" si="6"/>
        <v>1.5307828811526787</v>
      </c>
    </row>
    <row r="188" spans="17:20">
      <c r="Q188" s="2">
        <v>184</v>
      </c>
      <c r="R188">
        <f>EXP($V$5*SIN(2*PI()*(Q188-$V$4)/$R$3))</f>
        <v>1.6189109564874113</v>
      </c>
      <c r="S188">
        <f t="shared" si="5"/>
        <v>1</v>
      </c>
      <c r="T188">
        <f t="shared" si="6"/>
        <v>1.6189109564874113</v>
      </c>
    </row>
    <row r="189" spans="17:20">
      <c r="Q189" s="2">
        <v>185</v>
      </c>
      <c r="R189">
        <f>EXP($V$5*SIN(2*PI()*(Q189-$V$4)/$R$3))</f>
        <v>1.7088605356458937</v>
      </c>
      <c r="S189">
        <f t="shared" si="5"/>
        <v>1</v>
      </c>
      <c r="T189">
        <f t="shared" si="6"/>
        <v>1.7088605356458937</v>
      </c>
    </row>
    <row r="190" spans="17:20">
      <c r="Q190" s="2">
        <v>186</v>
      </c>
      <c r="R190">
        <f>EXP($V$5*SIN(2*PI()*(Q190-$V$4)/$R$3))</f>
        <v>1.7999974573044326</v>
      </c>
      <c r="S190">
        <f t="shared" si="5"/>
        <v>1</v>
      </c>
      <c r="T190">
        <f t="shared" si="6"/>
        <v>1.7999974573044326</v>
      </c>
    </row>
    <row r="191" spans="17:20">
      <c r="Q191" s="2">
        <v>187</v>
      </c>
      <c r="R191">
        <f>EXP($V$5*SIN(2*PI()*(Q191-$V$4)/$R$3))</f>
        <v>1.891601812080095</v>
      </c>
      <c r="S191">
        <f t="shared" si="5"/>
        <v>1</v>
      </c>
      <c r="T191">
        <f t="shared" si="6"/>
        <v>1.891601812080095</v>
      </c>
    </row>
    <row r="192" spans="17:20">
      <c r="Q192" s="2">
        <v>188</v>
      </c>
      <c r="R192">
        <f>EXP($V$5*SIN(2*PI()*(Q192-$V$4)/$R$3))</f>
        <v>1.9828736004520373</v>
      </c>
      <c r="S192">
        <f t="shared" si="5"/>
        <v>1</v>
      </c>
      <c r="T192">
        <f t="shared" si="6"/>
        <v>1.9828736004520373</v>
      </c>
    </row>
    <row r="193" spans="17:20">
      <c r="Q193" s="2">
        <v>189</v>
      </c>
      <c r="R193">
        <f>EXP($V$5*SIN(2*PI()*(Q193-$V$4)/$R$3))</f>
        <v>2.0729415297197966</v>
      </c>
      <c r="S193">
        <f t="shared" si="5"/>
        <v>1</v>
      </c>
      <c r="T193">
        <f t="shared" si="6"/>
        <v>2.0729415297197966</v>
      </c>
    </row>
    <row r="194" spans="17:20">
      <c r="Q194" s="2">
        <v>190</v>
      </c>
      <c r="R194">
        <f>EXP($V$5*SIN(2*PI()*(Q194-$V$4)/$R$3))</f>
        <v>2.1608750227215476</v>
      </c>
      <c r="S194">
        <f t="shared" si="5"/>
        <v>1</v>
      </c>
      <c r="T194">
        <f t="shared" si="6"/>
        <v>2.1608750227215476</v>
      </c>
    </row>
    <row r="195" spans="17:20">
      <c r="Q195" s="2">
        <v>191</v>
      </c>
      <c r="R195">
        <f>EXP($V$5*SIN(2*PI()*(Q195-$V$4)/$R$3))</f>
        <v>2.2456993662019915</v>
      </c>
      <c r="S195">
        <f t="shared" si="5"/>
        <v>1</v>
      </c>
      <c r="T195">
        <f t="shared" si="6"/>
        <v>2.2456993662019915</v>
      </c>
    </row>
    <row r="196" spans="17:20">
      <c r="Q196" s="2">
        <v>192</v>
      </c>
      <c r="R196">
        <f>EXP($V$5*SIN(2*PI()*(Q196-$V$4)/$R$3))</f>
        <v>2.3264137656867416</v>
      </c>
      <c r="S196">
        <f t="shared" si="5"/>
        <v>1</v>
      </c>
      <c r="T196">
        <f t="shared" si="6"/>
        <v>2.3264137656867416</v>
      </c>
    </row>
    <row r="197" spans="17:20">
      <c r="Q197" s="2">
        <v>193</v>
      </c>
      <c r="R197">
        <f>EXP($V$5*SIN(2*PI()*(Q197-$V$4)/$R$3))</f>
        <v>2.4020119052688464</v>
      </c>
      <c r="S197">
        <f t="shared" si="5"/>
        <v>1</v>
      </c>
      <c r="T197">
        <f t="shared" si="6"/>
        <v>2.4020119052688464</v>
      </c>
    </row>
    <row r="198" spans="17:20">
      <c r="Q198" s="2">
        <v>194</v>
      </c>
      <c r="R198">
        <f>EXP($V$5*SIN(2*PI()*(Q198-$V$4)/$R$3))</f>
        <v>2.4715044454938702</v>
      </c>
      <c r="S198">
        <f t="shared" ref="S198:S261" si="7">IF(OR(MONTH(Q198)=1, MONTH(Q198)=2, MONTH(Q198)=6, MONTH(Q198)=7, MONTH(Q198)=8, MONTH(Q198)=12), 1, 0)</f>
        <v>1</v>
      </c>
      <c r="T198">
        <f t="shared" ref="T198:T261" si="8">S198*R198</f>
        <v>2.4715044454938702</v>
      </c>
    </row>
    <row r="199" spans="17:20">
      <c r="Q199" s="2">
        <v>195</v>
      </c>
      <c r="R199">
        <f>EXP($V$5*SIN(2*PI()*(Q199-$V$4)/$R$3))</f>
        <v>2.5339427423557961</v>
      </c>
      <c r="S199">
        <f t="shared" si="7"/>
        <v>1</v>
      </c>
      <c r="T199">
        <f t="shared" si="8"/>
        <v>2.5339427423557961</v>
      </c>
    </row>
    <row r="200" spans="17:20">
      <c r="Q200" s="2">
        <v>196</v>
      </c>
      <c r="R200">
        <f>EXP($V$5*SIN(2*PI()*(Q200-$V$4)/$R$3))</f>
        <v>2.5884429473328661</v>
      </c>
      <c r="S200">
        <f t="shared" si="7"/>
        <v>1</v>
      </c>
      <c r="T200">
        <f t="shared" si="8"/>
        <v>2.5884429473328661</v>
      </c>
    </row>
    <row r="201" spans="17:20">
      <c r="Q201" s="2">
        <v>197</v>
      </c>
      <c r="R201">
        <f>EXP($V$5*SIN(2*PI()*(Q201-$V$4)/$R$3))</f>
        <v>2.6342095636011655</v>
      </c>
      <c r="S201">
        <f t="shared" si="7"/>
        <v>1</v>
      </c>
      <c r="T201">
        <f t="shared" si="8"/>
        <v>2.6342095636011655</v>
      </c>
    </row>
    <row r="202" spans="17:20">
      <c r="Q202" s="2">
        <v>198</v>
      </c>
      <c r="R202">
        <f>EXP($V$5*SIN(2*PI()*(Q202-$V$4)/$R$3))</f>
        <v>2.6705574962996814</v>
      </c>
      <c r="S202">
        <f t="shared" si="7"/>
        <v>1</v>
      </c>
      <c r="T202">
        <f t="shared" si="8"/>
        <v>2.6705574962996814</v>
      </c>
    </row>
    <row r="203" spans="17:20">
      <c r="Q203" s="2">
        <v>199</v>
      </c>
      <c r="R203">
        <f>EXP($V$5*SIN(2*PI()*(Q203-$V$4)/$R$3))</f>
        <v>2.6969316512181987</v>
      </c>
      <c r="S203">
        <f t="shared" si="7"/>
        <v>1</v>
      </c>
      <c r="T203">
        <f t="shared" si="8"/>
        <v>2.6969316512181987</v>
      </c>
    </row>
    <row r="204" spans="17:20">
      <c r="Q204" s="2">
        <v>200</v>
      </c>
      <c r="R204">
        <f>EXP($V$5*SIN(2*PI()*(Q204-$V$4)/$R$3))</f>
        <v>2.7129232089475566</v>
      </c>
      <c r="S204">
        <f t="shared" si="7"/>
        <v>1</v>
      </c>
      <c r="T204">
        <f t="shared" si="8"/>
        <v>2.7129232089475566</v>
      </c>
    </row>
    <row r="205" spans="17:20">
      <c r="Q205" s="2">
        <v>201</v>
      </c>
      <c r="R205">
        <f>EXP($V$5*SIN(2*PI()*(Q205-$V$4)/$R$3))</f>
        <v>2.7182818284590451</v>
      </c>
      <c r="S205">
        <f t="shared" si="7"/>
        <v>1</v>
      </c>
      <c r="T205">
        <f t="shared" si="8"/>
        <v>2.7182818284590451</v>
      </c>
    </row>
    <row r="206" spans="17:20">
      <c r="Q206" s="2">
        <v>202</v>
      </c>
      <c r="R206">
        <f>EXP($V$5*SIN(2*PI()*(Q206-$V$4)/$R$3))</f>
        <v>2.712923208947557</v>
      </c>
      <c r="S206">
        <f t="shared" si="7"/>
        <v>1</v>
      </c>
      <c r="T206">
        <f t="shared" si="8"/>
        <v>2.712923208947557</v>
      </c>
    </row>
    <row r="207" spans="17:20">
      <c r="Q207" s="2">
        <v>203</v>
      </c>
      <c r="R207">
        <f>EXP($V$5*SIN(2*PI()*(Q207-$V$4)/$R$3))</f>
        <v>2.6969316512181991</v>
      </c>
      <c r="S207">
        <f t="shared" si="7"/>
        <v>1</v>
      </c>
      <c r="T207">
        <f t="shared" si="8"/>
        <v>2.6969316512181991</v>
      </c>
    </row>
    <row r="208" spans="17:20">
      <c r="Q208" s="2">
        <v>204</v>
      </c>
      <c r="R208">
        <f>EXP($V$5*SIN(2*PI()*(Q208-$V$4)/$R$3))</f>
        <v>2.6705574962996814</v>
      </c>
      <c r="S208">
        <f t="shared" si="7"/>
        <v>1</v>
      </c>
      <c r="T208">
        <f t="shared" si="8"/>
        <v>2.6705574962996814</v>
      </c>
    </row>
    <row r="209" spans="17:20">
      <c r="Q209" s="2">
        <v>205</v>
      </c>
      <c r="R209">
        <f>EXP($V$5*SIN(2*PI()*(Q209-$V$4)/$R$3))</f>
        <v>2.6342095636011664</v>
      </c>
      <c r="S209">
        <f t="shared" si="7"/>
        <v>1</v>
      </c>
      <c r="T209">
        <f t="shared" si="8"/>
        <v>2.6342095636011664</v>
      </c>
    </row>
    <row r="210" spans="17:20">
      <c r="Q210" s="2">
        <v>206</v>
      </c>
      <c r="R210">
        <f>EXP($V$5*SIN(2*PI()*(Q210-$V$4)/$R$3))</f>
        <v>2.5884429473328656</v>
      </c>
      <c r="S210">
        <f t="shared" si="7"/>
        <v>1</v>
      </c>
      <c r="T210">
        <f t="shared" si="8"/>
        <v>2.5884429473328656</v>
      </c>
    </row>
    <row r="211" spans="17:20">
      <c r="Q211" s="2">
        <v>207</v>
      </c>
      <c r="R211">
        <f>EXP($V$5*SIN(2*PI()*(Q211-$V$4)/$R$3))</f>
        <v>2.5339427423557956</v>
      </c>
      <c r="S211">
        <f t="shared" si="7"/>
        <v>1</v>
      </c>
      <c r="T211">
        <f t="shared" si="8"/>
        <v>2.5339427423557956</v>
      </c>
    </row>
    <row r="212" spans="17:20">
      <c r="Q212" s="2">
        <v>208</v>
      </c>
      <c r="R212">
        <f>EXP($V$5*SIN(2*PI()*(Q212-$V$4)/$R$3))</f>
        <v>2.4715044454938715</v>
      </c>
      <c r="S212">
        <f t="shared" si="7"/>
        <v>1</v>
      </c>
      <c r="T212">
        <f t="shared" si="8"/>
        <v>2.4715044454938715</v>
      </c>
    </row>
    <row r="213" spans="17:20">
      <c r="Q213" s="2">
        <v>209</v>
      </c>
      <c r="R213">
        <f>EXP($V$5*SIN(2*PI()*(Q213-$V$4)/$R$3))</f>
        <v>2.4020119052688478</v>
      </c>
      <c r="S213">
        <f t="shared" si="7"/>
        <v>1</v>
      </c>
      <c r="T213">
        <f t="shared" si="8"/>
        <v>2.4020119052688478</v>
      </c>
    </row>
    <row r="214" spans="17:20">
      <c r="Q214" s="2">
        <v>210</v>
      </c>
      <c r="R214">
        <f>EXP($V$5*SIN(2*PI()*(Q214-$V$4)/$R$3))</f>
        <v>2.326413765686743</v>
      </c>
      <c r="S214">
        <f t="shared" si="7"/>
        <v>1</v>
      </c>
      <c r="T214">
        <f t="shared" si="8"/>
        <v>2.326413765686743</v>
      </c>
    </row>
    <row r="215" spans="17:20">
      <c r="Q215" s="2">
        <v>211</v>
      </c>
      <c r="R215">
        <f>EXP($V$5*SIN(2*PI()*(Q215-$V$4)/$R$3))</f>
        <v>2.2456993662019928</v>
      </c>
      <c r="S215">
        <f t="shared" si="7"/>
        <v>1</v>
      </c>
      <c r="T215">
        <f t="shared" si="8"/>
        <v>2.2456993662019928</v>
      </c>
    </row>
    <row r="216" spans="17:20">
      <c r="Q216" s="2">
        <v>212</v>
      </c>
      <c r="R216">
        <f>EXP($V$5*SIN(2*PI()*(Q216-$V$4)/$R$3))</f>
        <v>2.160875022721549</v>
      </c>
      <c r="S216">
        <f t="shared" si="7"/>
        <v>1</v>
      </c>
      <c r="T216">
        <f t="shared" si="8"/>
        <v>2.160875022721549</v>
      </c>
    </row>
    <row r="217" spans="17:20">
      <c r="Q217" s="2">
        <v>213</v>
      </c>
      <c r="R217">
        <f>EXP($V$5*SIN(2*PI()*(Q217-$V$4)/$R$3))</f>
        <v>2.0729415297197984</v>
      </c>
      <c r="S217">
        <f t="shared" si="7"/>
        <v>1</v>
      </c>
      <c r="T217">
        <f t="shared" si="8"/>
        <v>2.0729415297197984</v>
      </c>
    </row>
    <row r="218" spans="17:20">
      <c r="Q218" s="2">
        <v>214</v>
      </c>
      <c r="R218">
        <f>EXP($V$5*SIN(2*PI()*(Q218-$V$4)/$R$3))</f>
        <v>1.9828736004520389</v>
      </c>
      <c r="S218">
        <f t="shared" si="7"/>
        <v>1</v>
      </c>
      <c r="T218">
        <f t="shared" si="8"/>
        <v>1.9828736004520389</v>
      </c>
    </row>
    <row r="219" spans="17:20">
      <c r="Q219" s="2">
        <v>215</v>
      </c>
      <c r="R219">
        <f>EXP($V$5*SIN(2*PI()*(Q219-$V$4)/$R$3))</f>
        <v>1.8916018120800993</v>
      </c>
      <c r="S219">
        <f t="shared" si="7"/>
        <v>1</v>
      </c>
      <c r="T219">
        <f t="shared" si="8"/>
        <v>1.8916018120800993</v>
      </c>
    </row>
    <row r="220" spans="17:20">
      <c r="Q220" s="2">
        <v>216</v>
      </c>
      <c r="R220">
        <f>EXP($V$5*SIN(2*PI()*(Q220-$V$4)/$R$3))</f>
        <v>1.7999974573044368</v>
      </c>
      <c r="S220">
        <f t="shared" si="7"/>
        <v>1</v>
      </c>
      <c r="T220">
        <f t="shared" si="8"/>
        <v>1.7999974573044368</v>
      </c>
    </row>
    <row r="221" spans="17:20">
      <c r="Q221" s="2">
        <v>217</v>
      </c>
      <c r="R221">
        <f>EXP($V$5*SIN(2*PI()*(Q221-$V$4)/$R$3))</f>
        <v>1.7088605356458928</v>
      </c>
      <c r="S221">
        <f t="shared" si="7"/>
        <v>1</v>
      </c>
      <c r="T221">
        <f t="shared" si="8"/>
        <v>1.7088605356458928</v>
      </c>
    </row>
    <row r="222" spans="17:20">
      <c r="Q222" s="2">
        <v>218</v>
      </c>
      <c r="R222">
        <f>EXP($V$5*SIN(2*PI()*(Q222-$V$4)/$R$3))</f>
        <v>1.6189109564874105</v>
      </c>
      <c r="S222">
        <f t="shared" si="7"/>
        <v>1</v>
      </c>
      <c r="T222">
        <f t="shared" si="8"/>
        <v>1.6189109564874105</v>
      </c>
    </row>
    <row r="223" spans="17:20">
      <c r="Q223" s="2">
        <v>219</v>
      </c>
      <c r="R223">
        <f>EXP($V$5*SIN(2*PI()*(Q223-$V$4)/$R$3))</f>
        <v>1.5307828811526802</v>
      </c>
      <c r="S223">
        <f t="shared" si="7"/>
        <v>1</v>
      </c>
      <c r="T223">
        <f t="shared" si="8"/>
        <v>1.5307828811526802</v>
      </c>
    </row>
    <row r="224" spans="17:20">
      <c r="Q224" s="2">
        <v>220</v>
      </c>
      <c r="R224">
        <f>EXP($V$5*SIN(2*PI()*(Q224-$V$4)/$R$3))</f>
        <v>1.4450220091364201</v>
      </c>
      <c r="S224">
        <f t="shared" si="7"/>
        <v>1</v>
      </c>
      <c r="T224">
        <f t="shared" si="8"/>
        <v>1.4450220091364201</v>
      </c>
    </row>
    <row r="225" spans="17:20">
      <c r="Q225" s="2">
        <v>221</v>
      </c>
      <c r="R225">
        <f>EXP($V$5*SIN(2*PI()*(Q225-$V$4)/$R$3))</f>
        <v>1.3620855180987377</v>
      </c>
      <c r="S225">
        <f t="shared" si="7"/>
        <v>1</v>
      </c>
      <c r="T225">
        <f t="shared" si="8"/>
        <v>1.3620855180987377</v>
      </c>
    </row>
    <row r="226" spans="17:20">
      <c r="Q226" s="2">
        <v>222</v>
      </c>
      <c r="R226">
        <f>EXP($V$5*SIN(2*PI()*(Q226-$V$4)/$R$3))</f>
        <v>1.2823442999754335</v>
      </c>
      <c r="S226">
        <f t="shared" si="7"/>
        <v>1</v>
      </c>
      <c r="T226">
        <f t="shared" si="8"/>
        <v>1.2823442999754335</v>
      </c>
    </row>
    <row r="227" spans="17:20">
      <c r="Q227" s="2">
        <v>223</v>
      </c>
      <c r="R227">
        <f>EXP($V$5*SIN(2*PI()*(Q227-$V$4)/$R$3))</f>
        <v>1.206087095979399</v>
      </c>
      <c r="S227">
        <f t="shared" si="7"/>
        <v>1</v>
      </c>
      <c r="T227">
        <f t="shared" si="8"/>
        <v>1.206087095979399</v>
      </c>
    </row>
    <row r="228" spans="17:20">
      <c r="Q228" s="2">
        <v>224</v>
      </c>
      <c r="R228">
        <f>EXP($V$5*SIN(2*PI()*(Q228-$V$4)/$R$3))</f>
        <v>1.1335261190867316</v>
      </c>
      <c r="S228">
        <f t="shared" si="7"/>
        <v>1</v>
      </c>
      <c r="T228">
        <f t="shared" si="8"/>
        <v>1.1335261190867316</v>
      </c>
    </row>
    <row r="229" spans="17:20">
      <c r="Q229" s="2">
        <v>225</v>
      </c>
      <c r="R229">
        <f>EXP($V$5*SIN(2*PI()*(Q229-$V$4)/$R$3))</f>
        <v>1.0648037602738898</v>
      </c>
      <c r="S229">
        <f t="shared" si="7"/>
        <v>1</v>
      </c>
      <c r="T229">
        <f t="shared" si="8"/>
        <v>1.0648037602738898</v>
      </c>
    </row>
    <row r="230" spans="17:20">
      <c r="Q230" s="2">
        <v>226</v>
      </c>
      <c r="R230">
        <f>EXP($V$5*SIN(2*PI()*(Q230-$V$4)/$R$3))</f>
        <v>1.0000000000000024</v>
      </c>
      <c r="S230">
        <f t="shared" si="7"/>
        <v>1</v>
      </c>
      <c r="T230">
        <f t="shared" si="8"/>
        <v>1.0000000000000024</v>
      </c>
    </row>
    <row r="231" spans="17:20">
      <c r="Q231" s="2">
        <v>227</v>
      </c>
      <c r="R231">
        <f>EXP($V$5*SIN(2*PI()*(Q231-$V$4)/$R$3))</f>
        <v>0.93914018461277815</v>
      </c>
      <c r="S231">
        <f t="shared" si="7"/>
        <v>1</v>
      </c>
      <c r="T231">
        <f t="shared" si="8"/>
        <v>0.93914018461277815</v>
      </c>
    </row>
    <row r="232" spans="17:20">
      <c r="Q232" s="2">
        <v>228</v>
      </c>
      <c r="R232">
        <f>EXP($V$5*SIN(2*PI()*(Q232-$V$4)/$R$3))</f>
        <v>0.8822028739890786</v>
      </c>
      <c r="S232">
        <f t="shared" si="7"/>
        <v>1</v>
      </c>
      <c r="T232">
        <f t="shared" si="8"/>
        <v>0.8822028739890786</v>
      </c>
    </row>
    <row r="233" spans="17:20">
      <c r="Q233" s="2">
        <v>229</v>
      </c>
      <c r="R233">
        <f>EXP($V$5*SIN(2*PI()*(Q233-$V$4)/$R$3))</f>
        <v>0.82912751768391524</v>
      </c>
      <c r="S233">
        <f t="shared" si="7"/>
        <v>1</v>
      </c>
      <c r="T233">
        <f t="shared" si="8"/>
        <v>0.82912751768391524</v>
      </c>
    </row>
    <row r="234" spans="17:20">
      <c r="Q234" s="2">
        <v>230</v>
      </c>
      <c r="R234">
        <f>EXP($V$5*SIN(2*PI()*(Q234-$V$4)/$R$3))</f>
        <v>0.77982176863043617</v>
      </c>
      <c r="S234">
        <f t="shared" si="7"/>
        <v>1</v>
      </c>
      <c r="T234">
        <f t="shared" si="8"/>
        <v>0.77982176863043617</v>
      </c>
    </row>
    <row r="235" spans="17:20">
      <c r="Q235" s="2">
        <v>231</v>
      </c>
      <c r="R235">
        <f>EXP($V$5*SIN(2*PI()*(Q235-$V$4)/$R$3))</f>
        <v>0.7341682931889959</v>
      </c>
      <c r="S235">
        <f t="shared" si="7"/>
        <v>1</v>
      </c>
      <c r="T235">
        <f t="shared" si="8"/>
        <v>0.7341682931889959</v>
      </c>
    </row>
    <row r="236" spans="17:20">
      <c r="Q236" s="2">
        <v>232</v>
      </c>
      <c r="R236">
        <f>EXP($V$5*SIN(2*PI()*(Q236-$V$4)/$R$3))</f>
        <v>0.69203098200395141</v>
      </c>
      <c r="S236">
        <f t="shared" si="7"/>
        <v>1</v>
      </c>
      <c r="T236">
        <f t="shared" si="8"/>
        <v>0.69203098200395141</v>
      </c>
    </row>
    <row r="237" spans="17:20">
      <c r="Q237" s="2">
        <v>233</v>
      </c>
      <c r="R237">
        <f>EXP($V$5*SIN(2*PI()*(Q237-$V$4)/$R$3))</f>
        <v>0.65326050631491184</v>
      </c>
      <c r="S237">
        <f t="shared" si="7"/>
        <v>1</v>
      </c>
      <c r="T237">
        <f t="shared" si="8"/>
        <v>0.65326050631491184</v>
      </c>
    </row>
    <row r="238" spans="17:20">
      <c r="Q238" s="2">
        <v>234</v>
      </c>
      <c r="R238">
        <f>EXP($V$5*SIN(2*PI()*(Q238-$V$4)/$R$3))</f>
        <v>0.61769919833622178</v>
      </c>
      <c r="S238">
        <f t="shared" si="7"/>
        <v>1</v>
      </c>
      <c r="T238">
        <f t="shared" si="8"/>
        <v>0.61769919833622178</v>
      </c>
    </row>
    <row r="239" spans="17:20">
      <c r="Q239" s="2">
        <v>235</v>
      </c>
      <c r="R239">
        <f>EXP($V$5*SIN(2*PI()*(Q239-$V$4)/$R$3))</f>
        <v>0.58518526184000885</v>
      </c>
      <c r="S239">
        <f t="shared" si="7"/>
        <v>1</v>
      </c>
      <c r="T239">
        <f t="shared" si="8"/>
        <v>0.58518526184000885</v>
      </c>
    </row>
    <row r="240" spans="17:20">
      <c r="Q240" s="2">
        <v>236</v>
      </c>
      <c r="R240">
        <f>EXP($V$5*SIN(2*PI()*(Q240-$V$4)/$R$3))</f>
        <v>0.55555634033924672</v>
      </c>
      <c r="S240">
        <f t="shared" si="7"/>
        <v>1</v>
      </c>
      <c r="T240">
        <f t="shared" si="8"/>
        <v>0.55555634033924672</v>
      </c>
    </row>
    <row r="241" spans="17:20">
      <c r="Q241" s="2">
        <v>237</v>
      </c>
      <c r="R241">
        <f>EXP($V$5*SIN(2*PI()*(Q241-$V$4)/$R$3))</f>
        <v>0.52865248574717361</v>
      </c>
      <c r="S241">
        <f t="shared" si="7"/>
        <v>1</v>
      </c>
      <c r="T241">
        <f t="shared" si="8"/>
        <v>0.52865248574717361</v>
      </c>
    </row>
    <row r="242" spans="17:20">
      <c r="Q242" s="2">
        <v>238</v>
      </c>
      <c r="R242">
        <f>EXP($V$5*SIN(2*PI()*(Q242-$V$4)/$R$3))</f>
        <v>0.50431858075675151</v>
      </c>
      <c r="S242">
        <f t="shared" si="7"/>
        <v>1</v>
      </c>
      <c r="T242">
        <f t="shared" si="8"/>
        <v>0.50431858075675151</v>
      </c>
    </row>
    <row r="243" spans="17:20">
      <c r="Q243" s="2">
        <v>239</v>
      </c>
      <c r="R243">
        <f>EXP($V$5*SIN(2*PI()*(Q243-$V$4)/$R$3))</f>
        <v>0.48240627420647547</v>
      </c>
      <c r="S243">
        <f t="shared" si="7"/>
        <v>1</v>
      </c>
      <c r="T243">
        <f t="shared" si="8"/>
        <v>0.48240627420647547</v>
      </c>
    </row>
    <row r="244" spans="17:20">
      <c r="Q244" s="2">
        <v>240</v>
      </c>
      <c r="R244">
        <f>EXP($V$5*SIN(2*PI()*(Q244-$V$4)/$R$3))</f>
        <v>0.46277549117141142</v>
      </c>
      <c r="S244">
        <f t="shared" si="7"/>
        <v>1</v>
      </c>
      <c r="T244">
        <f t="shared" si="8"/>
        <v>0.46277549117141142</v>
      </c>
    </row>
    <row r="245" spans="17:20">
      <c r="Q245" s="2">
        <v>241</v>
      </c>
      <c r="R245">
        <f>EXP($V$5*SIN(2*PI()*(Q245-$V$4)/$R$3))</f>
        <v>0.44529557920801993</v>
      </c>
      <c r="S245">
        <f t="shared" si="7"/>
        <v>1</v>
      </c>
      <c r="T245">
        <f t="shared" si="8"/>
        <v>0.44529557920801993</v>
      </c>
    </row>
    <row r="246" spans="17:20">
      <c r="Q246" s="2">
        <v>242</v>
      </c>
      <c r="R246">
        <f>EXP($V$5*SIN(2*PI()*(Q246-$V$4)/$R$3))</f>
        <v>0.42984614979047192</v>
      </c>
      <c r="S246">
        <f t="shared" si="7"/>
        <v>1</v>
      </c>
      <c r="T246">
        <f t="shared" si="8"/>
        <v>0.42984614979047192</v>
      </c>
    </row>
    <row r="247" spans="17:20">
      <c r="Q247" s="2">
        <v>243</v>
      </c>
      <c r="R247">
        <f>EXP($V$5*SIN(2*PI()*(Q247-$V$4)/$R$3))</f>
        <v>0.41631767011915521</v>
      </c>
      <c r="S247">
        <f t="shared" si="7"/>
        <v>1</v>
      </c>
      <c r="T247">
        <f t="shared" si="8"/>
        <v>0.41631767011915521</v>
      </c>
    </row>
    <row r="248" spans="17:20">
      <c r="Q248" s="2">
        <v>244</v>
      </c>
      <c r="R248">
        <f>EXP($V$5*SIN(2*PI()*(Q248-$V$4)/$R$3))</f>
        <v>0.40461185567488367</v>
      </c>
      <c r="S248">
        <f t="shared" si="7"/>
        <v>1</v>
      </c>
      <c r="T248">
        <f t="shared" si="8"/>
        <v>0.40461185567488367</v>
      </c>
    </row>
    <row r="249" spans="17:20">
      <c r="Q249" s="2">
        <v>245</v>
      </c>
      <c r="R249">
        <f>EXP($V$5*SIN(2*PI()*(Q249-$V$4)/$R$3))</f>
        <v>0.39464190855011355</v>
      </c>
      <c r="S249">
        <f t="shared" si="7"/>
        <v>0</v>
      </c>
      <c r="T249">
        <f t="shared" si="8"/>
        <v>0</v>
      </c>
    </row>
    <row r="250" spans="17:20">
      <c r="Q250" s="2">
        <v>246</v>
      </c>
      <c r="R250">
        <f>EXP($V$5*SIN(2*PI()*(Q250-$V$4)/$R$3))</f>
        <v>0.38633264103054726</v>
      </c>
      <c r="S250">
        <f t="shared" si="7"/>
        <v>0</v>
      </c>
      <c r="T250">
        <f t="shared" si="8"/>
        <v>0</v>
      </c>
    </row>
    <row r="251" spans="17:20">
      <c r="Q251" s="2">
        <v>247</v>
      </c>
      <c r="R251">
        <f>EXP($V$5*SIN(2*PI()*(Q251-$V$4)/$R$3))</f>
        <v>0.37962051835880672</v>
      </c>
      <c r="S251">
        <f t="shared" si="7"/>
        <v>0</v>
      </c>
      <c r="T251">
        <f t="shared" si="8"/>
        <v>0</v>
      </c>
    </row>
    <row r="252" spans="17:20">
      <c r="Q252" s="2">
        <v>248</v>
      </c>
      <c r="R252">
        <f>EXP($V$5*SIN(2*PI()*(Q252-$V$4)/$R$3))</f>
        <v>0.37445364924200192</v>
      </c>
      <c r="S252">
        <f t="shared" si="7"/>
        <v>0</v>
      </c>
      <c r="T252">
        <f t="shared" si="8"/>
        <v>0</v>
      </c>
    </row>
    <row r="253" spans="17:20">
      <c r="Q253" s="2">
        <v>249</v>
      </c>
      <c r="R253">
        <f>EXP($V$5*SIN(2*PI()*(Q253-$V$4)/$R$3))</f>
        <v>0.37079174755811917</v>
      </c>
      <c r="S253">
        <f t="shared" si="7"/>
        <v>0</v>
      </c>
      <c r="T253">
        <f t="shared" si="8"/>
        <v>0</v>
      </c>
    </row>
    <row r="254" spans="17:20">
      <c r="Q254" s="2">
        <v>250</v>
      </c>
      <c r="R254">
        <f>EXP($V$5*SIN(2*PI()*(Q254-$V$4)/$R$3))</f>
        <v>0.36860608391047561</v>
      </c>
      <c r="S254">
        <f t="shared" si="7"/>
        <v>0</v>
      </c>
      <c r="T254">
        <f t="shared" si="8"/>
        <v>0</v>
      </c>
    </row>
    <row r="255" spans="17:20">
      <c r="Q255" s="2">
        <v>251</v>
      </c>
      <c r="R255">
        <f>EXP($V$5*SIN(2*PI()*(Q255-$V$4)/$R$3))</f>
        <v>0.36787944117144233</v>
      </c>
      <c r="S255">
        <f t="shared" si="7"/>
        <v>0</v>
      </c>
      <c r="T255">
        <f t="shared" si="8"/>
        <v>0</v>
      </c>
    </row>
    <row r="256" spans="17:20">
      <c r="Q256" s="2">
        <v>252</v>
      </c>
      <c r="R256">
        <f>EXP($V$5*SIN(2*PI()*(Q256-$V$4)/$R$3))</f>
        <v>0.36860608391047567</v>
      </c>
      <c r="S256">
        <f t="shared" si="7"/>
        <v>0</v>
      </c>
      <c r="T256">
        <f t="shared" si="8"/>
        <v>0</v>
      </c>
    </row>
    <row r="257" spans="17:20">
      <c r="Q257" s="2">
        <v>253</v>
      </c>
      <c r="R257">
        <f>EXP($V$5*SIN(2*PI()*(Q257-$V$4)/$R$3))</f>
        <v>0.37079174755811928</v>
      </c>
      <c r="S257">
        <f t="shared" si="7"/>
        <v>0</v>
      </c>
      <c r="T257">
        <f t="shared" si="8"/>
        <v>0</v>
      </c>
    </row>
    <row r="258" spans="17:20">
      <c r="Q258" s="2">
        <v>254</v>
      </c>
      <c r="R258">
        <f>EXP($V$5*SIN(2*PI()*(Q258-$V$4)/$R$3))</f>
        <v>0.37445364924200208</v>
      </c>
      <c r="S258">
        <f t="shared" si="7"/>
        <v>0</v>
      </c>
      <c r="T258">
        <f t="shared" si="8"/>
        <v>0</v>
      </c>
    </row>
    <row r="259" spans="17:20">
      <c r="Q259" s="2">
        <v>255</v>
      </c>
      <c r="R259">
        <f>EXP($V$5*SIN(2*PI()*(Q259-$V$4)/$R$3))</f>
        <v>0.37962051835880661</v>
      </c>
      <c r="S259">
        <f t="shared" si="7"/>
        <v>0</v>
      </c>
      <c r="T259">
        <f t="shared" si="8"/>
        <v>0</v>
      </c>
    </row>
    <row r="260" spans="17:20">
      <c r="Q260" s="2">
        <v>256</v>
      </c>
      <c r="R260">
        <f>EXP($V$5*SIN(2*PI()*(Q260-$V$4)/$R$3))</f>
        <v>0.38633264103054715</v>
      </c>
      <c r="S260">
        <f t="shared" si="7"/>
        <v>0</v>
      </c>
      <c r="T260">
        <f t="shared" si="8"/>
        <v>0</v>
      </c>
    </row>
    <row r="261" spans="17:20">
      <c r="Q261" s="2">
        <v>257</v>
      </c>
      <c r="R261">
        <f>EXP($V$5*SIN(2*PI()*(Q261-$V$4)/$R$3))</f>
        <v>0.39464190855011338</v>
      </c>
      <c r="S261">
        <f t="shared" si="7"/>
        <v>0</v>
      </c>
      <c r="T261">
        <f t="shared" si="8"/>
        <v>0</v>
      </c>
    </row>
    <row r="262" spans="17:20">
      <c r="Q262" s="2">
        <v>258</v>
      </c>
      <c r="R262">
        <f>EXP($V$5*SIN(2*PI()*(Q262-$V$4)/$R$3))</f>
        <v>0.40461185567488345</v>
      </c>
      <c r="S262">
        <f t="shared" ref="S262:S325" si="9">IF(OR(MONTH(Q262)=1, MONTH(Q262)=2, MONTH(Q262)=6, MONTH(Q262)=7, MONTH(Q262)=8, MONTH(Q262)=12), 1, 0)</f>
        <v>0</v>
      </c>
      <c r="T262">
        <f t="shared" ref="T262:T325" si="10">S262*R262</f>
        <v>0</v>
      </c>
    </row>
    <row r="263" spans="17:20">
      <c r="Q263" s="2">
        <v>259</v>
      </c>
      <c r="R263">
        <f>EXP($V$5*SIN(2*PI()*(Q263-$V$4)/$R$3))</f>
        <v>0.41631767011915571</v>
      </c>
      <c r="S263">
        <f t="shared" si="9"/>
        <v>0</v>
      </c>
      <c r="T263">
        <f t="shared" si="10"/>
        <v>0</v>
      </c>
    </row>
    <row r="264" spans="17:20">
      <c r="Q264" s="2">
        <v>260</v>
      </c>
      <c r="R264">
        <f>EXP($V$5*SIN(2*PI()*(Q264-$V$4)/$R$3))</f>
        <v>0.42984614979047248</v>
      </c>
      <c r="S264">
        <f t="shared" si="9"/>
        <v>0</v>
      </c>
      <c r="T264">
        <f t="shared" si="10"/>
        <v>0</v>
      </c>
    </row>
    <row r="265" spans="17:20">
      <c r="Q265" s="2">
        <v>261</v>
      </c>
      <c r="R265">
        <f>EXP($V$5*SIN(2*PI()*(Q265-$V$4)/$R$3))</f>
        <v>0.44529557920802054</v>
      </c>
      <c r="S265">
        <f t="shared" si="9"/>
        <v>0</v>
      </c>
      <c r="T265">
        <f t="shared" si="10"/>
        <v>0</v>
      </c>
    </row>
    <row r="266" spans="17:20">
      <c r="Q266" s="2">
        <v>262</v>
      </c>
      <c r="R266">
        <f>EXP($V$5*SIN(2*PI()*(Q266-$V$4)/$R$3))</f>
        <v>0.46277549117141203</v>
      </c>
      <c r="S266">
        <f t="shared" si="9"/>
        <v>0</v>
      </c>
      <c r="T266">
        <f t="shared" si="10"/>
        <v>0</v>
      </c>
    </row>
    <row r="267" spans="17:20">
      <c r="Q267" s="2">
        <v>263</v>
      </c>
      <c r="R267">
        <f>EXP($V$5*SIN(2*PI()*(Q267-$V$4)/$R$3))</f>
        <v>0.48240627420647614</v>
      </c>
      <c r="S267">
        <f t="shared" si="9"/>
        <v>0</v>
      </c>
      <c r="T267">
        <f t="shared" si="10"/>
        <v>0</v>
      </c>
    </row>
    <row r="268" spans="17:20">
      <c r="Q268" s="2">
        <v>264</v>
      </c>
      <c r="R268">
        <f>EXP($V$5*SIN(2*PI()*(Q268-$V$4)/$R$3))</f>
        <v>0.50431858075675107</v>
      </c>
      <c r="S268">
        <f t="shared" si="9"/>
        <v>0</v>
      </c>
      <c r="T268">
        <f t="shared" si="10"/>
        <v>0</v>
      </c>
    </row>
    <row r="269" spans="17:20">
      <c r="Q269" s="2">
        <v>265</v>
      </c>
      <c r="R269">
        <f>EXP($V$5*SIN(2*PI()*(Q269-$V$4)/$R$3))</f>
        <v>0.52865248574717305</v>
      </c>
      <c r="S269">
        <f t="shared" si="9"/>
        <v>0</v>
      </c>
      <c r="T269">
        <f t="shared" si="10"/>
        <v>0</v>
      </c>
    </row>
    <row r="270" spans="17:20">
      <c r="Q270" s="2">
        <v>266</v>
      </c>
      <c r="R270">
        <f>EXP($V$5*SIN(2*PI()*(Q270-$V$4)/$R$3))</f>
        <v>0.55555634033924617</v>
      </c>
      <c r="S270">
        <f t="shared" si="9"/>
        <v>0</v>
      </c>
      <c r="T270">
        <f t="shared" si="10"/>
        <v>0</v>
      </c>
    </row>
    <row r="271" spans="17:20">
      <c r="Q271" s="2">
        <v>267</v>
      </c>
      <c r="R271">
        <f>EXP($V$5*SIN(2*PI()*(Q271-$V$4)/$R$3))</f>
        <v>0.58518526184000819</v>
      </c>
      <c r="S271">
        <f t="shared" si="9"/>
        <v>0</v>
      </c>
      <c r="T271">
        <f t="shared" si="10"/>
        <v>0</v>
      </c>
    </row>
    <row r="272" spans="17:20">
      <c r="Q272" s="2">
        <v>268</v>
      </c>
      <c r="R272">
        <f>EXP($V$5*SIN(2*PI()*(Q272-$V$4)/$R$3))</f>
        <v>0.61769919833622111</v>
      </c>
      <c r="S272">
        <f t="shared" si="9"/>
        <v>0</v>
      </c>
      <c r="T272">
        <f t="shared" si="10"/>
        <v>0</v>
      </c>
    </row>
    <row r="273" spans="17:20">
      <c r="Q273" s="2">
        <v>269</v>
      </c>
      <c r="R273">
        <f>EXP($V$5*SIN(2*PI()*(Q273-$V$4)/$R$3))</f>
        <v>0.65326050631491106</v>
      </c>
      <c r="S273">
        <f t="shared" si="9"/>
        <v>0</v>
      </c>
      <c r="T273">
        <f t="shared" si="10"/>
        <v>0</v>
      </c>
    </row>
    <row r="274" spans="17:20">
      <c r="Q274" s="2">
        <v>270</v>
      </c>
      <c r="R274">
        <f>EXP($V$5*SIN(2*PI()*(Q274-$V$4)/$R$3))</f>
        <v>0.69203098200395274</v>
      </c>
      <c r="S274">
        <f t="shared" si="9"/>
        <v>0</v>
      </c>
      <c r="T274">
        <f t="shared" si="10"/>
        <v>0</v>
      </c>
    </row>
    <row r="275" spans="17:20">
      <c r="Q275" s="2">
        <v>271</v>
      </c>
      <c r="R275">
        <f>EXP($V$5*SIN(2*PI()*(Q275-$V$4)/$R$3))</f>
        <v>0.73416829318899746</v>
      </c>
      <c r="S275">
        <f t="shared" si="9"/>
        <v>0</v>
      </c>
      <c r="T275">
        <f t="shared" si="10"/>
        <v>0</v>
      </c>
    </row>
    <row r="276" spans="17:20">
      <c r="Q276" s="2">
        <v>272</v>
      </c>
      <c r="R276">
        <f>EXP($V$5*SIN(2*PI()*(Q276-$V$4)/$R$3))</f>
        <v>0.77982176863043651</v>
      </c>
      <c r="S276">
        <f t="shared" si="9"/>
        <v>0</v>
      </c>
      <c r="T276">
        <f t="shared" si="10"/>
        <v>0</v>
      </c>
    </row>
    <row r="277" spans="17:20">
      <c r="Q277" s="2">
        <v>273</v>
      </c>
      <c r="R277">
        <f>EXP($V$5*SIN(2*PI()*(Q277-$V$4)/$R$3))</f>
        <v>0.82912751768391557</v>
      </c>
      <c r="S277">
        <f t="shared" si="9"/>
        <v>0</v>
      </c>
      <c r="T277">
        <f t="shared" si="10"/>
        <v>0</v>
      </c>
    </row>
    <row r="278" spans="17:20">
      <c r="Q278" s="2">
        <v>274</v>
      </c>
      <c r="R278">
        <f>EXP($V$5*SIN(2*PI()*(Q278-$V$4)/$R$3))</f>
        <v>0.88220287398907893</v>
      </c>
      <c r="S278">
        <f t="shared" si="9"/>
        <v>0</v>
      </c>
      <c r="T278">
        <f t="shared" si="10"/>
        <v>0</v>
      </c>
    </row>
    <row r="279" spans="17:20">
      <c r="Q279" s="2">
        <v>275</v>
      </c>
      <c r="R279">
        <f>EXP($V$5*SIN(2*PI()*(Q279-$V$4)/$R$3))</f>
        <v>0.93914018461277848</v>
      </c>
      <c r="S279">
        <f t="shared" si="9"/>
        <v>0</v>
      </c>
      <c r="T279">
        <f t="shared" si="10"/>
        <v>0</v>
      </c>
    </row>
    <row r="280" spans="17:20">
      <c r="Q280" s="2">
        <v>276</v>
      </c>
      <c r="R280">
        <f>EXP($V$5*SIN(2*PI()*(Q280-$V$4)/$R$3))</f>
        <v>0.99999999999999922</v>
      </c>
      <c r="S280">
        <f t="shared" si="9"/>
        <v>0</v>
      </c>
      <c r="T280">
        <f t="shared" si="10"/>
        <v>0</v>
      </c>
    </row>
    <row r="281" spans="17:20">
      <c r="Q281" s="2">
        <v>277</v>
      </c>
      <c r="R281">
        <f>EXP($V$5*SIN(2*PI()*(Q281-$V$4)/$R$3))</f>
        <v>1.0648037602738865</v>
      </c>
      <c r="S281">
        <f t="shared" si="9"/>
        <v>0</v>
      </c>
      <c r="T281">
        <f t="shared" si="10"/>
        <v>0</v>
      </c>
    </row>
    <row r="282" spans="17:20">
      <c r="Q282" s="2">
        <v>278</v>
      </c>
      <c r="R282">
        <f>EXP($V$5*SIN(2*PI()*(Q282-$V$4)/$R$3))</f>
        <v>1.1335261190867281</v>
      </c>
      <c r="S282">
        <f t="shared" si="9"/>
        <v>0</v>
      </c>
      <c r="T282">
        <f t="shared" si="10"/>
        <v>0</v>
      </c>
    </row>
    <row r="283" spans="17:20">
      <c r="Q283" s="2">
        <v>279</v>
      </c>
      <c r="R283">
        <f>EXP($V$5*SIN(2*PI()*(Q283-$V$4)/$R$3))</f>
        <v>1.2060870959793955</v>
      </c>
      <c r="S283">
        <f t="shared" si="9"/>
        <v>0</v>
      </c>
      <c r="T283">
        <f t="shared" si="10"/>
        <v>0</v>
      </c>
    </row>
    <row r="284" spans="17:20">
      <c r="Q284" s="2">
        <v>280</v>
      </c>
      <c r="R284">
        <f>EXP($V$5*SIN(2*PI()*(Q284-$V$4)/$R$3))</f>
        <v>1.2823442999754298</v>
      </c>
      <c r="S284">
        <f t="shared" si="9"/>
        <v>0</v>
      </c>
      <c r="T284">
        <f t="shared" si="10"/>
        <v>0</v>
      </c>
    </row>
    <row r="285" spans="17:20">
      <c r="Q285" s="2">
        <v>281</v>
      </c>
      <c r="R285">
        <f>EXP($V$5*SIN(2*PI()*(Q285-$V$4)/$R$3))</f>
        <v>1.3620855180987383</v>
      </c>
      <c r="S285">
        <f t="shared" si="9"/>
        <v>0</v>
      </c>
      <c r="T285">
        <f t="shared" si="10"/>
        <v>0</v>
      </c>
    </row>
    <row r="286" spans="17:20">
      <c r="Q286" s="2">
        <v>282</v>
      </c>
      <c r="R286">
        <f>EXP($V$5*SIN(2*PI()*(Q286-$V$4)/$R$3))</f>
        <v>1.4450220091364205</v>
      </c>
      <c r="S286">
        <f t="shared" si="9"/>
        <v>0</v>
      </c>
      <c r="T286">
        <f t="shared" si="10"/>
        <v>0</v>
      </c>
    </row>
    <row r="287" spans="17:20">
      <c r="Q287" s="2">
        <v>283</v>
      </c>
      <c r="R287">
        <f>EXP($V$5*SIN(2*PI()*(Q287-$V$4)/$R$3))</f>
        <v>1.5307828811526809</v>
      </c>
      <c r="S287">
        <f t="shared" si="9"/>
        <v>0</v>
      </c>
      <c r="T287">
        <f t="shared" si="10"/>
        <v>0</v>
      </c>
    </row>
    <row r="288" spans="17:20">
      <c r="Q288" s="2">
        <v>284</v>
      </c>
      <c r="R288">
        <f>EXP($V$5*SIN(2*PI()*(Q288-$V$4)/$R$3))</f>
        <v>1.6189109564874111</v>
      </c>
      <c r="S288">
        <f t="shared" si="9"/>
        <v>0</v>
      </c>
      <c r="T288">
        <f t="shared" si="10"/>
        <v>0</v>
      </c>
    </row>
    <row r="289" spans="17:20">
      <c r="Q289" s="2">
        <v>285</v>
      </c>
      <c r="R289">
        <f>EXP($V$5*SIN(2*PI()*(Q289-$V$4)/$R$3))</f>
        <v>1.7088605356458935</v>
      </c>
      <c r="S289">
        <f t="shared" si="9"/>
        <v>0</v>
      </c>
      <c r="T289">
        <f t="shared" si="10"/>
        <v>0</v>
      </c>
    </row>
    <row r="290" spans="17:20">
      <c r="Q290" s="2">
        <v>286</v>
      </c>
      <c r="R290">
        <f>EXP($V$5*SIN(2*PI()*(Q290-$V$4)/$R$3))</f>
        <v>1.7999974573044322</v>
      </c>
      <c r="S290">
        <f t="shared" si="9"/>
        <v>0</v>
      </c>
      <c r="T290">
        <f t="shared" si="10"/>
        <v>0</v>
      </c>
    </row>
    <row r="291" spans="17:20">
      <c r="Q291" s="2">
        <v>287</v>
      </c>
      <c r="R291">
        <f>EXP($V$5*SIN(2*PI()*(Q291-$V$4)/$R$3))</f>
        <v>1.8916018120800946</v>
      </c>
      <c r="S291">
        <f t="shared" si="9"/>
        <v>0</v>
      </c>
      <c r="T291">
        <f t="shared" si="10"/>
        <v>0</v>
      </c>
    </row>
    <row r="292" spans="17:20">
      <c r="Q292" s="2">
        <v>288</v>
      </c>
      <c r="R292">
        <f>EXP($V$5*SIN(2*PI()*(Q292-$V$4)/$R$3))</f>
        <v>1.9828736004520344</v>
      </c>
      <c r="S292">
        <f t="shared" si="9"/>
        <v>0</v>
      </c>
      <c r="T292">
        <f t="shared" si="10"/>
        <v>0</v>
      </c>
    </row>
    <row r="293" spans="17:20">
      <c r="Q293" s="2">
        <v>289</v>
      </c>
      <c r="R293">
        <f>EXP($V$5*SIN(2*PI()*(Q293-$V$4)/$R$3))</f>
        <v>2.0729415297197935</v>
      </c>
      <c r="S293">
        <f t="shared" si="9"/>
        <v>0</v>
      </c>
      <c r="T293">
        <f t="shared" si="10"/>
        <v>0</v>
      </c>
    </row>
    <row r="294" spans="17:20">
      <c r="Q294" s="2">
        <v>290</v>
      </c>
      <c r="R294">
        <f>EXP($V$5*SIN(2*PI()*(Q294-$V$4)/$R$3))</f>
        <v>2.1608750227215445</v>
      </c>
      <c r="S294">
        <f t="shared" si="9"/>
        <v>0</v>
      </c>
      <c r="T294">
        <f t="shared" si="10"/>
        <v>0</v>
      </c>
    </row>
    <row r="295" spans="17:20">
      <c r="Q295" s="2">
        <v>291</v>
      </c>
      <c r="R295">
        <f>EXP($V$5*SIN(2*PI()*(Q295-$V$4)/$R$3))</f>
        <v>2.2456993662019933</v>
      </c>
      <c r="S295">
        <f t="shared" si="9"/>
        <v>0</v>
      </c>
      <c r="T295">
        <f t="shared" si="10"/>
        <v>0</v>
      </c>
    </row>
    <row r="296" spans="17:20">
      <c r="Q296" s="2">
        <v>292</v>
      </c>
      <c r="R296">
        <f>EXP($V$5*SIN(2*PI()*(Q296-$V$4)/$R$3))</f>
        <v>2.3264137656867434</v>
      </c>
      <c r="S296">
        <f t="shared" si="9"/>
        <v>0</v>
      </c>
      <c r="T296">
        <f t="shared" si="10"/>
        <v>0</v>
      </c>
    </row>
    <row r="297" spans="17:20">
      <c r="Q297" s="2">
        <v>293</v>
      </c>
      <c r="R297">
        <f>EXP($V$5*SIN(2*PI()*(Q297-$V$4)/$R$3))</f>
        <v>2.4020119052688482</v>
      </c>
      <c r="S297">
        <f t="shared" si="9"/>
        <v>0</v>
      </c>
      <c r="T297">
        <f t="shared" si="10"/>
        <v>0</v>
      </c>
    </row>
    <row r="298" spans="17:20">
      <c r="Q298" s="2">
        <v>294</v>
      </c>
      <c r="R298">
        <f>EXP($V$5*SIN(2*PI()*(Q298-$V$4)/$R$3))</f>
        <v>2.4715044454938719</v>
      </c>
      <c r="S298">
        <f t="shared" si="9"/>
        <v>0</v>
      </c>
      <c r="T298">
        <f t="shared" si="10"/>
        <v>0</v>
      </c>
    </row>
    <row r="299" spans="17:20">
      <c r="Q299" s="2">
        <v>295</v>
      </c>
      <c r="R299">
        <f>EXP($V$5*SIN(2*PI()*(Q299-$V$4)/$R$3))</f>
        <v>2.5339427423557956</v>
      </c>
      <c r="S299">
        <f t="shared" si="9"/>
        <v>0</v>
      </c>
      <c r="T299">
        <f t="shared" si="10"/>
        <v>0</v>
      </c>
    </row>
    <row r="300" spans="17:20">
      <c r="Q300" s="2">
        <v>296</v>
      </c>
      <c r="R300">
        <f>EXP($V$5*SIN(2*PI()*(Q300-$V$4)/$R$3))</f>
        <v>2.5884429473328661</v>
      </c>
      <c r="S300">
        <f t="shared" si="9"/>
        <v>0</v>
      </c>
      <c r="T300">
        <f t="shared" si="10"/>
        <v>0</v>
      </c>
    </row>
    <row r="301" spans="17:20">
      <c r="Q301" s="2">
        <v>297</v>
      </c>
      <c r="R301">
        <f>EXP($V$5*SIN(2*PI()*(Q301-$V$4)/$R$3))</f>
        <v>2.6342095636011642</v>
      </c>
      <c r="S301">
        <f t="shared" si="9"/>
        <v>0</v>
      </c>
      <c r="T301">
        <f t="shared" si="10"/>
        <v>0</v>
      </c>
    </row>
    <row r="302" spans="17:20">
      <c r="Q302" s="2">
        <v>298</v>
      </c>
      <c r="R302">
        <f>EXP($V$5*SIN(2*PI()*(Q302-$V$4)/$R$3))</f>
        <v>2.6705574962996801</v>
      </c>
      <c r="S302">
        <f t="shared" si="9"/>
        <v>0</v>
      </c>
      <c r="T302">
        <f t="shared" si="10"/>
        <v>0</v>
      </c>
    </row>
    <row r="303" spans="17:20">
      <c r="Q303" s="2">
        <v>299</v>
      </c>
      <c r="R303">
        <f>EXP($V$5*SIN(2*PI()*(Q303-$V$4)/$R$3))</f>
        <v>2.6969316512181978</v>
      </c>
      <c r="S303">
        <f t="shared" si="9"/>
        <v>0</v>
      </c>
      <c r="T303">
        <f t="shared" si="10"/>
        <v>0</v>
      </c>
    </row>
    <row r="304" spans="17:20">
      <c r="Q304" s="2">
        <v>300</v>
      </c>
      <c r="R304">
        <f>EXP($V$5*SIN(2*PI()*(Q304-$V$4)/$R$3))</f>
        <v>2.7129232089475566</v>
      </c>
      <c r="S304">
        <f t="shared" si="9"/>
        <v>0</v>
      </c>
      <c r="T304">
        <f t="shared" si="10"/>
        <v>0</v>
      </c>
    </row>
    <row r="305" spans="17:20">
      <c r="Q305" s="2">
        <v>301</v>
      </c>
      <c r="R305">
        <f>EXP($V$5*SIN(2*PI()*(Q305-$V$4)/$R$3))</f>
        <v>2.7182818284590451</v>
      </c>
      <c r="S305">
        <f t="shared" si="9"/>
        <v>0</v>
      </c>
      <c r="T305">
        <f t="shared" si="10"/>
        <v>0</v>
      </c>
    </row>
    <row r="306" spans="17:20">
      <c r="Q306" s="2">
        <v>302</v>
      </c>
      <c r="R306">
        <f>EXP($V$5*SIN(2*PI()*(Q306-$V$4)/$R$3))</f>
        <v>2.7129232089475575</v>
      </c>
      <c r="S306">
        <f t="shared" si="9"/>
        <v>0</v>
      </c>
      <c r="T306">
        <f t="shared" si="10"/>
        <v>0</v>
      </c>
    </row>
    <row r="307" spans="17:20">
      <c r="Q307" s="2">
        <v>303</v>
      </c>
      <c r="R307">
        <f>EXP($V$5*SIN(2*PI()*(Q307-$V$4)/$R$3))</f>
        <v>2.6969316512181982</v>
      </c>
      <c r="S307">
        <f t="shared" si="9"/>
        <v>0</v>
      </c>
      <c r="T307">
        <f t="shared" si="10"/>
        <v>0</v>
      </c>
    </row>
    <row r="308" spans="17:20">
      <c r="Q308" s="2">
        <v>304</v>
      </c>
      <c r="R308">
        <f>EXP($V$5*SIN(2*PI()*(Q308-$V$4)/$R$3))</f>
        <v>2.6705574962996828</v>
      </c>
      <c r="S308">
        <f t="shared" si="9"/>
        <v>0</v>
      </c>
      <c r="T308">
        <f t="shared" si="10"/>
        <v>0</v>
      </c>
    </row>
    <row r="309" spans="17:20">
      <c r="Q309" s="2">
        <v>305</v>
      </c>
      <c r="R309">
        <f>EXP($V$5*SIN(2*PI()*(Q309-$V$4)/$R$3))</f>
        <v>2.6342095636011651</v>
      </c>
      <c r="S309">
        <f t="shared" si="9"/>
        <v>0</v>
      </c>
      <c r="T309">
        <f t="shared" si="10"/>
        <v>0</v>
      </c>
    </row>
    <row r="310" spans="17:20">
      <c r="Q310" s="2">
        <v>306</v>
      </c>
      <c r="R310">
        <f>EXP($V$5*SIN(2*PI()*(Q310-$V$4)/$R$3))</f>
        <v>2.5884429473328701</v>
      </c>
      <c r="S310">
        <f t="shared" si="9"/>
        <v>0</v>
      </c>
      <c r="T310">
        <f t="shared" si="10"/>
        <v>0</v>
      </c>
    </row>
    <row r="311" spans="17:20">
      <c r="Q311" s="2">
        <v>307</v>
      </c>
      <c r="R311">
        <f>EXP($V$5*SIN(2*PI()*(Q311-$V$4)/$R$3))</f>
        <v>2.533942742355797</v>
      </c>
      <c r="S311">
        <f t="shared" si="9"/>
        <v>0</v>
      </c>
      <c r="T311">
        <f t="shared" si="10"/>
        <v>0</v>
      </c>
    </row>
    <row r="312" spans="17:20">
      <c r="Q312" s="2">
        <v>308</v>
      </c>
      <c r="R312">
        <f>EXP($V$5*SIN(2*PI()*(Q312-$V$4)/$R$3))</f>
        <v>2.4715044454938697</v>
      </c>
      <c r="S312">
        <f t="shared" si="9"/>
        <v>0</v>
      </c>
      <c r="T312">
        <f t="shared" si="10"/>
        <v>0</v>
      </c>
    </row>
    <row r="313" spans="17:20">
      <c r="Q313" s="2">
        <v>309</v>
      </c>
      <c r="R313">
        <f>EXP($V$5*SIN(2*PI()*(Q313-$V$4)/$R$3))</f>
        <v>2.40201190526885</v>
      </c>
      <c r="S313">
        <f t="shared" si="9"/>
        <v>0</v>
      </c>
      <c r="T313">
        <f t="shared" si="10"/>
        <v>0</v>
      </c>
    </row>
    <row r="314" spans="17:20">
      <c r="Q314" s="2">
        <v>310</v>
      </c>
      <c r="R314">
        <f>EXP($V$5*SIN(2*PI()*(Q314-$V$4)/$R$3))</f>
        <v>2.3264137656867412</v>
      </c>
      <c r="S314">
        <f t="shared" si="9"/>
        <v>0</v>
      </c>
      <c r="T314">
        <f t="shared" si="10"/>
        <v>0</v>
      </c>
    </row>
    <row r="315" spans="17:20">
      <c r="Q315" s="2">
        <v>311</v>
      </c>
      <c r="R315">
        <f>EXP($V$5*SIN(2*PI()*(Q315-$V$4)/$R$3))</f>
        <v>2.2456993662019955</v>
      </c>
      <c r="S315">
        <f t="shared" si="9"/>
        <v>0</v>
      </c>
      <c r="T315">
        <f t="shared" si="10"/>
        <v>0</v>
      </c>
    </row>
    <row r="316" spans="17:20">
      <c r="Q316" s="2">
        <v>312</v>
      </c>
      <c r="R316">
        <f>EXP($V$5*SIN(2*PI()*(Q316-$V$4)/$R$3))</f>
        <v>2.1608750227215467</v>
      </c>
      <c r="S316">
        <f t="shared" si="9"/>
        <v>0</v>
      </c>
      <c r="T316">
        <f t="shared" si="10"/>
        <v>0</v>
      </c>
    </row>
    <row r="317" spans="17:20">
      <c r="Q317" s="2">
        <v>313</v>
      </c>
      <c r="R317">
        <f>EXP($V$5*SIN(2*PI()*(Q317-$V$4)/$R$3))</f>
        <v>2.0729415297198011</v>
      </c>
      <c r="S317">
        <f t="shared" si="9"/>
        <v>0</v>
      </c>
      <c r="T317">
        <f t="shared" si="10"/>
        <v>0</v>
      </c>
    </row>
    <row r="318" spans="17:20">
      <c r="Q318" s="2">
        <v>314</v>
      </c>
      <c r="R318">
        <f>EXP($V$5*SIN(2*PI()*(Q318-$V$4)/$R$3))</f>
        <v>1.9828736004520366</v>
      </c>
      <c r="S318">
        <f t="shared" si="9"/>
        <v>0</v>
      </c>
      <c r="T318">
        <f t="shared" si="10"/>
        <v>0</v>
      </c>
    </row>
    <row r="319" spans="17:20">
      <c r="Q319" s="2">
        <v>315</v>
      </c>
      <c r="R319">
        <f>EXP($V$5*SIN(2*PI()*(Q319-$V$4)/$R$3))</f>
        <v>1.8916018120801021</v>
      </c>
      <c r="S319">
        <f t="shared" si="9"/>
        <v>0</v>
      </c>
      <c r="T319">
        <f t="shared" si="10"/>
        <v>0</v>
      </c>
    </row>
    <row r="320" spans="17:20">
      <c r="Q320" s="2">
        <v>316</v>
      </c>
      <c r="R320">
        <f>EXP($V$5*SIN(2*PI()*(Q320-$V$4)/$R$3))</f>
        <v>1.7999974573044346</v>
      </c>
      <c r="S320">
        <f t="shared" si="9"/>
        <v>0</v>
      </c>
      <c r="T320">
        <f t="shared" si="10"/>
        <v>0</v>
      </c>
    </row>
    <row r="321" spans="17:20">
      <c r="Q321" s="2">
        <v>317</v>
      </c>
      <c r="R321">
        <f>EXP($V$5*SIN(2*PI()*(Q321-$V$4)/$R$3))</f>
        <v>1.708860535645901</v>
      </c>
      <c r="S321">
        <f t="shared" si="9"/>
        <v>0</v>
      </c>
      <c r="T321">
        <f t="shared" si="10"/>
        <v>0</v>
      </c>
    </row>
    <row r="322" spans="17:20">
      <c r="Q322" s="2">
        <v>318</v>
      </c>
      <c r="R322">
        <f>EXP($V$5*SIN(2*PI()*(Q322-$V$4)/$R$3))</f>
        <v>1.6189109564874133</v>
      </c>
      <c r="S322">
        <f t="shared" si="9"/>
        <v>0</v>
      </c>
      <c r="T322">
        <f t="shared" si="10"/>
        <v>0</v>
      </c>
    </row>
    <row r="323" spans="17:20">
      <c r="Q323" s="2">
        <v>319</v>
      </c>
      <c r="R323">
        <f>EXP($V$5*SIN(2*PI()*(Q323-$V$4)/$R$3))</f>
        <v>1.5307828811526782</v>
      </c>
      <c r="S323">
        <f t="shared" si="9"/>
        <v>0</v>
      </c>
      <c r="T323">
        <f t="shared" si="10"/>
        <v>0</v>
      </c>
    </row>
    <row r="324" spans="17:20">
      <c r="Q324" s="2">
        <v>320</v>
      </c>
      <c r="R324">
        <f>EXP($V$5*SIN(2*PI()*(Q324-$V$4)/$R$3))</f>
        <v>1.4450220091364228</v>
      </c>
      <c r="S324">
        <f t="shared" si="9"/>
        <v>0</v>
      </c>
      <c r="T324">
        <f t="shared" si="10"/>
        <v>0</v>
      </c>
    </row>
    <row r="325" spans="17:20">
      <c r="Q325" s="2">
        <v>321</v>
      </c>
      <c r="R325">
        <f>EXP($V$5*SIN(2*PI()*(Q325-$V$4)/$R$3))</f>
        <v>1.3620855180987359</v>
      </c>
      <c r="S325">
        <f t="shared" si="9"/>
        <v>0</v>
      </c>
      <c r="T325">
        <f t="shared" si="10"/>
        <v>0</v>
      </c>
    </row>
    <row r="326" spans="17:20">
      <c r="Q326" s="2">
        <v>322</v>
      </c>
      <c r="R326">
        <f>EXP($V$5*SIN(2*PI()*(Q326-$V$4)/$R$3))</f>
        <v>1.2823442999754362</v>
      </c>
      <c r="S326">
        <f t="shared" ref="S326:S370" si="11">IF(OR(MONTH(Q326)=1, MONTH(Q326)=2, MONTH(Q326)=6, MONTH(Q326)=7, MONTH(Q326)=8, MONTH(Q326)=12), 1, 0)</f>
        <v>0</v>
      </c>
      <c r="T326">
        <f t="shared" ref="T326:T370" si="12">S326*R326</f>
        <v>0</v>
      </c>
    </row>
    <row r="327" spans="17:20">
      <c r="Q327" s="2">
        <v>323</v>
      </c>
      <c r="R327">
        <f>EXP($V$5*SIN(2*PI()*(Q327-$V$4)/$R$3))</f>
        <v>1.2060870959793972</v>
      </c>
      <c r="S327">
        <f t="shared" si="11"/>
        <v>0</v>
      </c>
      <c r="T327">
        <f t="shared" si="12"/>
        <v>0</v>
      </c>
    </row>
    <row r="328" spans="17:20">
      <c r="Q328" s="2">
        <v>324</v>
      </c>
      <c r="R328">
        <f>EXP($V$5*SIN(2*PI()*(Q328-$V$4)/$R$3))</f>
        <v>1.1335261190867338</v>
      </c>
      <c r="S328">
        <f t="shared" si="11"/>
        <v>0</v>
      </c>
      <c r="T328">
        <f t="shared" si="12"/>
        <v>0</v>
      </c>
    </row>
    <row r="329" spans="17:20">
      <c r="Q329" s="2">
        <v>325</v>
      </c>
      <c r="R329">
        <f>EXP($V$5*SIN(2*PI()*(Q329-$V$4)/$R$3))</f>
        <v>1.0648037602738882</v>
      </c>
      <c r="S329">
        <f t="shared" si="11"/>
        <v>0</v>
      </c>
      <c r="T329">
        <f t="shared" si="12"/>
        <v>0</v>
      </c>
    </row>
    <row r="330" spans="17:20">
      <c r="Q330" s="2">
        <v>326</v>
      </c>
      <c r="R330">
        <f>EXP($V$5*SIN(2*PI()*(Q330-$V$4)/$R$3))</f>
        <v>1.0000000000000044</v>
      </c>
      <c r="S330">
        <f t="shared" si="11"/>
        <v>0</v>
      </c>
      <c r="T330">
        <f t="shared" si="12"/>
        <v>0</v>
      </c>
    </row>
    <row r="331" spans="17:20">
      <c r="Q331" s="2">
        <v>327</v>
      </c>
      <c r="R331">
        <f>EXP($V$5*SIN(2*PI()*(Q331-$V$4)/$R$3))</f>
        <v>0.93914018461278004</v>
      </c>
      <c r="S331">
        <f t="shared" si="11"/>
        <v>0</v>
      </c>
      <c r="T331">
        <f t="shared" si="12"/>
        <v>0</v>
      </c>
    </row>
    <row r="332" spans="17:20">
      <c r="Q332" s="2">
        <v>328</v>
      </c>
      <c r="R332">
        <f>EXP($V$5*SIN(2*PI()*(Q332-$V$4)/$R$3))</f>
        <v>0.88220287398908037</v>
      </c>
      <c r="S332">
        <f t="shared" si="11"/>
        <v>0</v>
      </c>
      <c r="T332">
        <f t="shared" si="12"/>
        <v>0</v>
      </c>
    </row>
    <row r="333" spans="17:20">
      <c r="Q333" s="2">
        <v>329</v>
      </c>
      <c r="R333">
        <f>EXP($V$5*SIN(2*PI()*(Q333-$V$4)/$R$3))</f>
        <v>0.8291275176839169</v>
      </c>
      <c r="S333">
        <f t="shared" si="11"/>
        <v>0</v>
      </c>
      <c r="T333">
        <f t="shared" si="12"/>
        <v>0</v>
      </c>
    </row>
    <row r="334" spans="17:20">
      <c r="Q334" s="2">
        <v>330</v>
      </c>
      <c r="R334">
        <f>EXP($V$5*SIN(2*PI()*(Q334-$V$4)/$R$3))</f>
        <v>0.77982176863043495</v>
      </c>
      <c r="S334">
        <f t="shared" si="11"/>
        <v>0</v>
      </c>
      <c r="T334">
        <f t="shared" si="12"/>
        <v>0</v>
      </c>
    </row>
    <row r="335" spans="17:20">
      <c r="Q335" s="2">
        <v>331</v>
      </c>
      <c r="R335">
        <f>EXP($V$5*SIN(2*PI()*(Q335-$V$4)/$R$3))</f>
        <v>0.73416829318899857</v>
      </c>
      <c r="S335">
        <f t="shared" si="11"/>
        <v>0</v>
      </c>
      <c r="T335">
        <f t="shared" si="12"/>
        <v>0</v>
      </c>
    </row>
    <row r="336" spans="17:20">
      <c r="Q336" s="2">
        <v>332</v>
      </c>
      <c r="R336">
        <f>EXP($V$5*SIN(2*PI()*(Q336-$V$4)/$R$3))</f>
        <v>0.69203098200395152</v>
      </c>
      <c r="S336">
        <f t="shared" si="11"/>
        <v>0</v>
      </c>
      <c r="T336">
        <f t="shared" si="12"/>
        <v>0</v>
      </c>
    </row>
    <row r="337" spans="17:20">
      <c r="Q337" s="2">
        <v>333</v>
      </c>
      <c r="R337">
        <f>EXP($V$5*SIN(2*PI()*(Q337-$V$4)/$R$3))</f>
        <v>0.65326050631491417</v>
      </c>
      <c r="S337">
        <f t="shared" si="11"/>
        <v>0</v>
      </c>
      <c r="T337">
        <f t="shared" si="12"/>
        <v>0</v>
      </c>
    </row>
    <row r="338" spans="17:20">
      <c r="Q338" s="2">
        <v>334</v>
      </c>
      <c r="R338">
        <f>EXP($V$5*SIN(2*PI()*(Q338-$V$4)/$R$3))</f>
        <v>0.617699198336222</v>
      </c>
      <c r="S338">
        <f t="shared" si="11"/>
        <v>0</v>
      </c>
      <c r="T338">
        <f t="shared" si="12"/>
        <v>0</v>
      </c>
    </row>
    <row r="339" spans="17:20">
      <c r="Q339" s="2">
        <v>335</v>
      </c>
      <c r="R339">
        <f>EXP($V$5*SIN(2*PI()*(Q339-$V$4)/$R$3))</f>
        <v>0.58518526184001063</v>
      </c>
      <c r="S339">
        <f t="shared" si="11"/>
        <v>0</v>
      </c>
      <c r="T339">
        <f t="shared" si="12"/>
        <v>0</v>
      </c>
    </row>
    <row r="340" spans="17:20">
      <c r="Q340" s="2">
        <v>336</v>
      </c>
      <c r="R340">
        <f>EXP($V$5*SIN(2*PI()*(Q340-$V$4)/$R$3))</f>
        <v>0.55555634033924683</v>
      </c>
      <c r="S340">
        <f t="shared" si="11"/>
        <v>1</v>
      </c>
      <c r="T340">
        <f t="shared" si="12"/>
        <v>0.55555634033924683</v>
      </c>
    </row>
    <row r="341" spans="17:20">
      <c r="Q341" s="2">
        <v>337</v>
      </c>
      <c r="R341">
        <f>EXP($V$5*SIN(2*PI()*(Q341-$V$4)/$R$3))</f>
        <v>0.52865248574717372</v>
      </c>
      <c r="S341">
        <f t="shared" si="11"/>
        <v>1</v>
      </c>
      <c r="T341">
        <f t="shared" si="12"/>
        <v>0.52865248574717372</v>
      </c>
    </row>
    <row r="342" spans="17:20">
      <c r="Q342" s="2">
        <v>338</v>
      </c>
      <c r="R342">
        <f>EXP($V$5*SIN(2*PI()*(Q342-$V$4)/$R$3))</f>
        <v>0.50431858075675162</v>
      </c>
      <c r="S342">
        <f t="shared" si="11"/>
        <v>1</v>
      </c>
      <c r="T342">
        <f t="shared" si="12"/>
        <v>0.50431858075675162</v>
      </c>
    </row>
    <row r="343" spans="17:20">
      <c r="Q343" s="2">
        <v>339</v>
      </c>
      <c r="R343">
        <f>EXP($V$5*SIN(2*PI()*(Q343-$V$4)/$R$3))</f>
        <v>0.48240627420647553</v>
      </c>
      <c r="S343">
        <f t="shared" si="11"/>
        <v>1</v>
      </c>
      <c r="T343">
        <f t="shared" si="12"/>
        <v>0.48240627420647553</v>
      </c>
    </row>
    <row r="344" spans="17:20">
      <c r="Q344" s="2">
        <v>340</v>
      </c>
      <c r="R344">
        <f>EXP($V$5*SIN(2*PI()*(Q344-$V$4)/$R$3))</f>
        <v>0.46277549117141253</v>
      </c>
      <c r="S344">
        <f t="shared" si="11"/>
        <v>1</v>
      </c>
      <c r="T344">
        <f t="shared" si="12"/>
        <v>0.46277549117141253</v>
      </c>
    </row>
    <row r="345" spans="17:20">
      <c r="Q345" s="2">
        <v>341</v>
      </c>
      <c r="R345">
        <f>EXP($V$5*SIN(2*PI()*(Q345-$V$4)/$R$3))</f>
        <v>0.44529557920802004</v>
      </c>
      <c r="S345">
        <f t="shared" si="11"/>
        <v>1</v>
      </c>
      <c r="T345">
        <f t="shared" si="12"/>
        <v>0.44529557920802004</v>
      </c>
    </row>
    <row r="346" spans="17:20">
      <c r="Q346" s="2">
        <v>342</v>
      </c>
      <c r="R346">
        <f>EXP($V$5*SIN(2*PI()*(Q346-$V$4)/$R$3))</f>
        <v>0.42984614979047286</v>
      </c>
      <c r="S346">
        <f t="shared" si="11"/>
        <v>1</v>
      </c>
      <c r="T346">
        <f t="shared" si="12"/>
        <v>0.42984614979047286</v>
      </c>
    </row>
    <row r="347" spans="17:20">
      <c r="Q347" s="2">
        <v>343</v>
      </c>
      <c r="R347">
        <f>EXP($V$5*SIN(2*PI()*(Q347-$V$4)/$R$3))</f>
        <v>0.41631767011915527</v>
      </c>
      <c r="S347">
        <f t="shared" si="11"/>
        <v>1</v>
      </c>
      <c r="T347">
        <f t="shared" si="12"/>
        <v>0.41631767011915527</v>
      </c>
    </row>
    <row r="348" spans="17:20">
      <c r="Q348" s="2">
        <v>344</v>
      </c>
      <c r="R348">
        <f>EXP($V$5*SIN(2*PI()*(Q348-$V$4)/$R$3))</f>
        <v>0.40461185567488434</v>
      </c>
      <c r="S348">
        <f t="shared" si="11"/>
        <v>1</v>
      </c>
      <c r="T348">
        <f t="shared" si="12"/>
        <v>0.40461185567488434</v>
      </c>
    </row>
    <row r="349" spans="17:20">
      <c r="Q349" s="2">
        <v>345</v>
      </c>
      <c r="R349">
        <f>EXP($V$5*SIN(2*PI()*(Q349-$V$4)/$R$3))</f>
        <v>0.39464190855011361</v>
      </c>
      <c r="S349">
        <f t="shared" si="11"/>
        <v>1</v>
      </c>
      <c r="T349">
        <f t="shared" si="12"/>
        <v>0.39464190855011361</v>
      </c>
    </row>
    <row r="350" spans="17:20">
      <c r="Q350" s="2">
        <v>346</v>
      </c>
      <c r="R350">
        <f>EXP($V$5*SIN(2*PI()*(Q350-$V$4)/$R$3))</f>
        <v>0.38633264103054732</v>
      </c>
      <c r="S350">
        <f t="shared" si="11"/>
        <v>1</v>
      </c>
      <c r="T350">
        <f t="shared" si="12"/>
        <v>0.38633264103054732</v>
      </c>
    </row>
    <row r="351" spans="17:20">
      <c r="Q351" s="2">
        <v>347</v>
      </c>
      <c r="R351">
        <f>EXP($V$5*SIN(2*PI()*(Q351-$V$4)/$R$3))</f>
        <v>0.37962051835880672</v>
      </c>
      <c r="S351">
        <f t="shared" si="11"/>
        <v>1</v>
      </c>
      <c r="T351">
        <f t="shared" si="12"/>
        <v>0.37962051835880672</v>
      </c>
    </row>
    <row r="352" spans="17:20">
      <c r="Q352" s="2">
        <v>348</v>
      </c>
      <c r="R352">
        <f>EXP($V$5*SIN(2*PI()*(Q352-$V$4)/$R$3))</f>
        <v>0.3744536492420022</v>
      </c>
      <c r="S352">
        <f t="shared" si="11"/>
        <v>1</v>
      </c>
      <c r="T352">
        <f t="shared" si="12"/>
        <v>0.3744536492420022</v>
      </c>
    </row>
    <row r="353" spans="17:20">
      <c r="Q353" s="2">
        <v>349</v>
      </c>
      <c r="R353">
        <f>EXP($V$5*SIN(2*PI()*(Q353-$V$4)/$R$3))</f>
        <v>0.37079174755811939</v>
      </c>
      <c r="S353">
        <f t="shared" si="11"/>
        <v>1</v>
      </c>
      <c r="T353">
        <f t="shared" si="12"/>
        <v>0.37079174755811939</v>
      </c>
    </row>
    <row r="354" spans="17:20">
      <c r="Q354" s="2">
        <v>350</v>
      </c>
      <c r="R354">
        <f>EXP($V$5*SIN(2*PI()*(Q354-$V$4)/$R$3))</f>
        <v>0.36860608391047561</v>
      </c>
      <c r="S354">
        <f t="shared" si="11"/>
        <v>1</v>
      </c>
      <c r="T354">
        <f t="shared" si="12"/>
        <v>0.36860608391047561</v>
      </c>
    </row>
    <row r="355" spans="17:20">
      <c r="Q355" s="2">
        <v>351</v>
      </c>
      <c r="R355">
        <f>EXP($V$5*SIN(2*PI()*(Q355-$V$4)/$R$3))</f>
        <v>0.36787944117144233</v>
      </c>
      <c r="S355">
        <f t="shared" si="11"/>
        <v>1</v>
      </c>
      <c r="T355">
        <f t="shared" si="12"/>
        <v>0.36787944117144233</v>
      </c>
    </row>
    <row r="356" spans="17:20">
      <c r="Q356" s="2">
        <v>352</v>
      </c>
      <c r="R356">
        <f>EXP($V$5*SIN(2*PI()*(Q356-$V$4)/$R$3))</f>
        <v>0.36860608391047567</v>
      </c>
      <c r="S356">
        <f t="shared" si="11"/>
        <v>1</v>
      </c>
      <c r="T356">
        <f t="shared" si="12"/>
        <v>0.36860608391047567</v>
      </c>
    </row>
    <row r="357" spans="17:20">
      <c r="Q357" s="2">
        <v>353</v>
      </c>
      <c r="R357">
        <f>EXP($V$5*SIN(2*PI()*(Q357-$V$4)/$R$3))</f>
        <v>0.37079174755811911</v>
      </c>
      <c r="S357">
        <f t="shared" si="11"/>
        <v>1</v>
      </c>
      <c r="T357">
        <f t="shared" si="12"/>
        <v>0.37079174755811911</v>
      </c>
    </row>
    <row r="358" spans="17:20">
      <c r="Q358" s="2">
        <v>354</v>
      </c>
      <c r="R358">
        <f>EXP($V$5*SIN(2*PI()*(Q358-$V$4)/$R$3))</f>
        <v>0.37445364924200208</v>
      </c>
      <c r="S358">
        <f t="shared" si="11"/>
        <v>1</v>
      </c>
      <c r="T358">
        <f t="shared" si="12"/>
        <v>0.37445364924200208</v>
      </c>
    </row>
    <row r="359" spans="17:20">
      <c r="Q359" s="2">
        <v>355</v>
      </c>
      <c r="R359">
        <f>EXP($V$5*SIN(2*PI()*(Q359-$V$4)/$R$3))</f>
        <v>0.37962051835880656</v>
      </c>
      <c r="S359">
        <f t="shared" si="11"/>
        <v>1</v>
      </c>
      <c r="T359">
        <f t="shared" si="12"/>
        <v>0.37962051835880656</v>
      </c>
    </row>
    <row r="360" spans="17:20">
      <c r="Q360" s="2">
        <v>356</v>
      </c>
      <c r="R360">
        <f>EXP($V$5*SIN(2*PI()*(Q360-$V$4)/$R$3))</f>
        <v>0.3863326410305471</v>
      </c>
      <c r="S360">
        <f t="shared" si="11"/>
        <v>1</v>
      </c>
      <c r="T360">
        <f t="shared" si="12"/>
        <v>0.3863326410305471</v>
      </c>
    </row>
    <row r="361" spans="17:20">
      <c r="Q361" s="2">
        <v>357</v>
      </c>
      <c r="R361">
        <f>EXP($V$5*SIN(2*PI()*(Q361-$V$4)/$R$3))</f>
        <v>0.39464190855011333</v>
      </c>
      <c r="S361">
        <f t="shared" si="11"/>
        <v>1</v>
      </c>
      <c r="T361">
        <f t="shared" si="12"/>
        <v>0.39464190855011333</v>
      </c>
    </row>
    <row r="362" spans="17:20">
      <c r="Q362" s="2">
        <v>358</v>
      </c>
      <c r="R362">
        <f>EXP($V$5*SIN(2*PI()*(Q362-$V$4)/$R$3))</f>
        <v>0.40461185567488339</v>
      </c>
      <c r="S362">
        <f t="shared" si="11"/>
        <v>1</v>
      </c>
      <c r="T362">
        <f t="shared" si="12"/>
        <v>0.40461185567488339</v>
      </c>
    </row>
    <row r="363" spans="17:20">
      <c r="Q363" s="2">
        <v>359</v>
      </c>
      <c r="R363">
        <f>EXP($V$5*SIN(2*PI()*(Q363-$V$4)/$R$3))</f>
        <v>0.41631767011915488</v>
      </c>
      <c r="S363">
        <f t="shared" si="11"/>
        <v>1</v>
      </c>
      <c r="T363">
        <f t="shared" si="12"/>
        <v>0.41631767011915488</v>
      </c>
    </row>
    <row r="364" spans="17:20">
      <c r="Q364" s="2">
        <v>360</v>
      </c>
      <c r="R364">
        <f>EXP($V$5*SIN(2*PI()*(Q364-$V$4)/$R$3))</f>
        <v>0.42984614979047159</v>
      </c>
      <c r="S364">
        <f t="shared" si="11"/>
        <v>1</v>
      </c>
      <c r="T364">
        <f t="shared" si="12"/>
        <v>0.42984614979047159</v>
      </c>
    </row>
    <row r="365" spans="17:20">
      <c r="Q365" s="2">
        <v>361</v>
      </c>
      <c r="R365">
        <f>EXP($V$5*SIN(2*PI()*(Q365-$V$4)/$R$3))</f>
        <v>0.44529557920802049</v>
      </c>
      <c r="S365">
        <f t="shared" si="11"/>
        <v>1</v>
      </c>
      <c r="T365">
        <f t="shared" si="12"/>
        <v>0.44529557920802049</v>
      </c>
    </row>
    <row r="366" spans="17:20">
      <c r="Q366" s="2">
        <v>362</v>
      </c>
      <c r="R366">
        <f>EXP($V$5*SIN(2*PI()*(Q366-$V$4)/$R$3))</f>
        <v>0.46277549117141098</v>
      </c>
      <c r="S366">
        <f t="shared" si="11"/>
        <v>1</v>
      </c>
      <c r="T366">
        <f t="shared" si="12"/>
        <v>0.46277549117141098</v>
      </c>
    </row>
    <row r="367" spans="17:20">
      <c r="Q367" s="2">
        <v>363</v>
      </c>
      <c r="R367">
        <f>EXP($V$5*SIN(2*PI()*(Q367-$V$4)/$R$3))</f>
        <v>0.48240627420647608</v>
      </c>
      <c r="S367">
        <f t="shared" si="11"/>
        <v>1</v>
      </c>
      <c r="T367">
        <f t="shared" si="12"/>
        <v>0.48240627420647608</v>
      </c>
    </row>
    <row r="368" spans="17:20">
      <c r="Q368" s="2">
        <v>364</v>
      </c>
      <c r="R368">
        <f>EXP($V$5*SIN(2*PI()*(Q368-$V$4)/$R$3))</f>
        <v>0.50431858075675096</v>
      </c>
      <c r="S368">
        <f t="shared" si="11"/>
        <v>1</v>
      </c>
      <c r="T368">
        <f t="shared" si="12"/>
        <v>0.50431858075675096</v>
      </c>
    </row>
    <row r="369" spans="17:20">
      <c r="Q369" s="2">
        <v>365</v>
      </c>
      <c r="R369">
        <f>EXP($V$5*SIN(2*PI()*(Q369-$V$4)/$R$3))</f>
        <v>0.52865248574717294</v>
      </c>
      <c r="S369">
        <f t="shared" si="11"/>
        <v>1</v>
      </c>
      <c r="T369">
        <f t="shared" si="12"/>
        <v>0.52865248574717294</v>
      </c>
    </row>
    <row r="370" spans="17:20">
      <c r="Q370" s="2">
        <v>366</v>
      </c>
      <c r="R370">
        <f>EXP($V$5*SIN(2*PI()*(Q370-$V$4)/$R$3))</f>
        <v>0.55555634033924606</v>
      </c>
      <c r="S370">
        <f t="shared" si="11"/>
        <v>1</v>
      </c>
      <c r="T370">
        <f t="shared" si="12"/>
        <v>0.55555634033924606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A366-ED1E-4951-89E5-53370C56BF20}">
  <dimension ref="A1:X370"/>
  <sheetViews>
    <sheetView topLeftCell="I4" zoomScale="76" workbookViewId="0">
      <selection activeCell="J31" sqref="J31"/>
    </sheetView>
  </sheetViews>
  <sheetFormatPr defaultRowHeight="17.649999999999999"/>
  <cols>
    <col min="17" max="17" width="10.9375" bestFit="1" customWidth="1"/>
  </cols>
  <sheetData>
    <row r="1" spans="1:24">
      <c r="A1" t="s">
        <v>37</v>
      </c>
    </row>
    <row r="2" spans="1:24">
      <c r="A2" s="3" t="s">
        <v>31</v>
      </c>
      <c r="Q2" s="3" t="s">
        <v>32</v>
      </c>
    </row>
    <row r="3" spans="1:24">
      <c r="A3" t="s">
        <v>1</v>
      </c>
      <c r="B3">
        <v>3</v>
      </c>
      <c r="G3" t="s">
        <v>36</v>
      </c>
      <c r="H3">
        <v>1</v>
      </c>
      <c r="Q3" t="s">
        <v>1</v>
      </c>
      <c r="R3">
        <v>100</v>
      </c>
      <c r="W3" t="s">
        <v>36</v>
      </c>
      <c r="X3" s="2">
        <v>1</v>
      </c>
    </row>
    <row r="4" spans="1:24">
      <c r="A4" t="s">
        <v>23</v>
      </c>
      <c r="B4" t="s">
        <v>24</v>
      </c>
      <c r="C4" t="s">
        <v>40</v>
      </c>
      <c r="D4" t="s">
        <v>38</v>
      </c>
      <c r="E4" t="s">
        <v>39</v>
      </c>
      <c r="F4" t="s">
        <v>41</v>
      </c>
      <c r="G4" t="s">
        <v>35</v>
      </c>
      <c r="H4">
        <f>H3-$B$3/4</f>
        <v>0.25</v>
      </c>
      <c r="Q4" t="s">
        <v>23</v>
      </c>
      <c r="R4" t="s">
        <v>24</v>
      </c>
      <c r="S4" t="s">
        <v>40</v>
      </c>
      <c r="T4" t="s">
        <v>38</v>
      </c>
      <c r="U4" t="s">
        <v>39</v>
      </c>
      <c r="V4" t="s">
        <v>41</v>
      </c>
      <c r="W4" t="s">
        <v>35</v>
      </c>
      <c r="X4" s="2">
        <f>X3-R3/4</f>
        <v>-24</v>
      </c>
    </row>
    <row r="5" spans="1:24">
      <c r="A5">
        <v>1</v>
      </c>
      <c r="B5">
        <f>EXP($H$5*SIN(2*PI()*(A5-$H$4)/$B$3))</f>
        <v>1.6487212707001282</v>
      </c>
      <c r="C5">
        <f>B5-EXP(-$H$5)</f>
        <v>1.0421906109874948</v>
      </c>
      <c r="D5">
        <v>1</v>
      </c>
      <c r="E5">
        <f>D5*B5</f>
        <v>1.6487212707001282</v>
      </c>
      <c r="F5">
        <f>D5*C5</f>
        <v>1.0421906109874948</v>
      </c>
      <c r="G5" t="s">
        <v>28</v>
      </c>
      <c r="H5">
        <v>0.5</v>
      </c>
      <c r="Q5" s="2">
        <v>1</v>
      </c>
      <c r="R5">
        <f>EXP($X$5*SIN(2*PI()*(Q5-$X$4)/$R$3))</f>
        <v>2.7182818284590451</v>
      </c>
      <c r="S5">
        <f>R5-EXP(-$X$5)</f>
        <v>2.3504023872876028</v>
      </c>
      <c r="T5">
        <f>IF(OR(MONTH(Q5)=1, MONTH(Q5)=2, MONTH(Q5)=6, MONTH(Q5)=7, MONTH(Q5)=8, MONTH(Q5)=12), 1, 0)</f>
        <v>1</v>
      </c>
      <c r="U5">
        <f>T5*R5</f>
        <v>2.7182818284590451</v>
      </c>
      <c r="V5">
        <f>T5*S5</f>
        <v>2.3504023872876028</v>
      </c>
      <c r="W5" t="s">
        <v>28</v>
      </c>
      <c r="X5">
        <v>1</v>
      </c>
    </row>
    <row r="6" spans="1:24">
      <c r="A6">
        <v>2</v>
      </c>
      <c r="B6">
        <f>EXP($H$5*SIN(2*PI()*(A6-$H$4)/$B$3))</f>
        <v>0.77880078307140499</v>
      </c>
      <c r="C6">
        <f t="shared" ref="C6:C16" si="0">B6-EXP(-$H$5)</f>
        <v>0.17227012335877157</v>
      </c>
      <c r="D6">
        <v>1</v>
      </c>
      <c r="E6">
        <f>D6*B6</f>
        <v>0.77880078307140499</v>
      </c>
      <c r="F6">
        <f t="shared" ref="F6:F16" si="1">D6*C6</f>
        <v>0.17227012335877157</v>
      </c>
      <c r="Q6" s="2">
        <v>2</v>
      </c>
      <c r="R6">
        <f>EXP($X$5*SIN(2*PI()*(Q6-$X$4)/$R$3))</f>
        <v>2.7129232089475566</v>
      </c>
      <c r="S6">
        <f>R6-EXP(-$X$5)</f>
        <v>2.3450437677761142</v>
      </c>
      <c r="T6">
        <f t="shared" ref="T6:T69" si="2">IF(OR(MONTH(Q6)=1, MONTH(Q6)=2, MONTH(Q6)=6, MONTH(Q6)=7, MONTH(Q6)=8, MONTH(Q6)=12), 1, 0)</f>
        <v>1</v>
      </c>
      <c r="U6">
        <f t="shared" ref="U6:U69" si="3">T6*R6</f>
        <v>2.7129232089475566</v>
      </c>
      <c r="V6">
        <f t="shared" ref="V6:V69" si="4">T6*S6</f>
        <v>2.3450437677761142</v>
      </c>
    </row>
    <row r="7" spans="1:24">
      <c r="A7">
        <v>3</v>
      </c>
      <c r="B7">
        <f>EXP($H$5*SIN(2*PI()*(A7-$H$4)/$B$3))</f>
        <v>0.77880078307140466</v>
      </c>
      <c r="C7">
        <f t="shared" si="0"/>
        <v>0.17227012335877123</v>
      </c>
      <c r="D7">
        <v>0</v>
      </c>
      <c r="E7">
        <f>D7*B7</f>
        <v>0</v>
      </c>
      <c r="F7">
        <f t="shared" si="1"/>
        <v>0</v>
      </c>
      <c r="Q7" s="2">
        <v>3</v>
      </c>
      <c r="R7">
        <f>EXP($X$5*SIN(2*PI()*(Q7-$X$4)/$R$3))</f>
        <v>2.6969316512181987</v>
      </c>
      <c r="S7">
        <f>R7-EXP(-$X$5)</f>
        <v>2.3290522100467563</v>
      </c>
      <c r="T7">
        <f t="shared" si="2"/>
        <v>1</v>
      </c>
      <c r="U7">
        <f t="shared" si="3"/>
        <v>2.6969316512181987</v>
      </c>
      <c r="V7">
        <f t="shared" si="4"/>
        <v>2.3290522100467563</v>
      </c>
    </row>
    <row r="8" spans="1:24">
      <c r="A8">
        <v>4</v>
      </c>
      <c r="B8">
        <f>EXP($H$5*SIN(2*PI()*(A8-$H$4)/$B$3))</f>
        <v>1.6487212707001282</v>
      </c>
      <c r="C8">
        <f t="shared" si="0"/>
        <v>1.0421906109874948</v>
      </c>
      <c r="D8">
        <v>0</v>
      </c>
      <c r="E8">
        <f>D8*B8</f>
        <v>0</v>
      </c>
      <c r="F8">
        <f t="shared" si="1"/>
        <v>0</v>
      </c>
      <c r="Q8" s="2">
        <v>4</v>
      </c>
      <c r="R8">
        <f>EXP($X$5*SIN(2*PI()*(Q8-$X$4)/$R$3))</f>
        <v>2.670557496299681</v>
      </c>
      <c r="S8">
        <f>R8-EXP(-$X$5)</f>
        <v>2.3026780551282386</v>
      </c>
      <c r="T8">
        <f t="shared" si="2"/>
        <v>1</v>
      </c>
      <c r="U8">
        <f t="shared" si="3"/>
        <v>2.670557496299681</v>
      </c>
      <c r="V8">
        <f t="shared" si="4"/>
        <v>2.3026780551282386</v>
      </c>
    </row>
    <row r="9" spans="1:24">
      <c r="A9">
        <v>5</v>
      </c>
      <c r="B9">
        <f>EXP($H$5*SIN(2*PI()*(A9-$H$4)/$B$3))</f>
        <v>0.77880078307140521</v>
      </c>
      <c r="C9">
        <f t="shared" si="0"/>
        <v>0.17227012335877179</v>
      </c>
      <c r="D9">
        <v>0</v>
      </c>
      <c r="E9">
        <f>D9*B9</f>
        <v>0</v>
      </c>
      <c r="F9">
        <f t="shared" si="1"/>
        <v>0</v>
      </c>
      <c r="Q9" s="2">
        <v>5</v>
      </c>
      <c r="R9">
        <f>EXP($X$5*SIN(2*PI()*(Q9-$X$4)/$R$3))</f>
        <v>2.6342095636011646</v>
      </c>
      <c r="S9">
        <f>R9-EXP(-$X$5)</f>
        <v>2.2663301224297223</v>
      </c>
      <c r="T9">
        <f t="shared" si="2"/>
        <v>1</v>
      </c>
      <c r="U9">
        <f t="shared" si="3"/>
        <v>2.6342095636011646</v>
      </c>
      <c r="V9">
        <f t="shared" si="4"/>
        <v>2.2663301224297223</v>
      </c>
    </row>
    <row r="10" spans="1:24">
      <c r="A10">
        <v>6</v>
      </c>
      <c r="B10">
        <f>EXP($H$5*SIN(2*PI()*(A10-$H$4)/$B$3))</f>
        <v>0.77880078307140432</v>
      </c>
      <c r="C10">
        <f t="shared" si="0"/>
        <v>0.1722701233587709</v>
      </c>
      <c r="D10">
        <v>1</v>
      </c>
      <c r="E10">
        <f>D10*B10</f>
        <v>0.77880078307140432</v>
      </c>
      <c r="F10">
        <f t="shared" si="1"/>
        <v>0.1722701233587709</v>
      </c>
      <c r="Q10" s="2">
        <v>6</v>
      </c>
      <c r="R10">
        <f>EXP($X$5*SIN(2*PI()*(Q10-$X$4)/$R$3))</f>
        <v>2.588442947332867</v>
      </c>
      <c r="S10">
        <f>R10-EXP(-$X$5)</f>
        <v>2.2205635061614246</v>
      </c>
      <c r="T10">
        <f t="shared" si="2"/>
        <v>1</v>
      </c>
      <c r="U10">
        <f t="shared" si="3"/>
        <v>2.588442947332867</v>
      </c>
      <c r="V10">
        <f t="shared" si="4"/>
        <v>2.2205635061614246</v>
      </c>
    </row>
    <row r="11" spans="1:24">
      <c r="A11">
        <v>7</v>
      </c>
      <c r="B11">
        <f>EXP($H$5*SIN(2*PI()*(A11-$H$4)/$B$3))</f>
        <v>1.6487212707001282</v>
      </c>
      <c r="C11">
        <f t="shared" si="0"/>
        <v>1.0421906109874948</v>
      </c>
      <c r="D11">
        <v>1</v>
      </c>
      <c r="E11">
        <f>D11*B11</f>
        <v>1.6487212707001282</v>
      </c>
      <c r="F11">
        <f t="shared" si="1"/>
        <v>1.0421906109874948</v>
      </c>
      <c r="Q11" s="2">
        <v>7</v>
      </c>
      <c r="R11">
        <f>EXP($X$5*SIN(2*PI()*(Q11-$X$4)/$R$3))</f>
        <v>2.5339427423557965</v>
      </c>
      <c r="S11">
        <f>R11-EXP(-$X$5)</f>
        <v>2.1660633011843542</v>
      </c>
      <c r="T11">
        <f t="shared" si="2"/>
        <v>1</v>
      </c>
      <c r="U11">
        <f t="shared" si="3"/>
        <v>2.5339427423557965</v>
      </c>
      <c r="V11">
        <f t="shared" si="4"/>
        <v>2.1660633011843542</v>
      </c>
    </row>
    <row r="12" spans="1:24">
      <c r="A12">
        <v>8</v>
      </c>
      <c r="B12">
        <f>EXP($H$5*SIN(2*PI()*(A12-$H$4)/$B$3))</f>
        <v>0.77880078307140532</v>
      </c>
      <c r="C12">
        <f t="shared" si="0"/>
        <v>0.1722701233587719</v>
      </c>
      <c r="D12">
        <v>1</v>
      </c>
      <c r="E12">
        <f>D12*B12</f>
        <v>0.77880078307140532</v>
      </c>
      <c r="F12">
        <f t="shared" si="1"/>
        <v>0.1722701233587719</v>
      </c>
      <c r="Q12" s="2">
        <v>8</v>
      </c>
      <c r="R12">
        <f>EXP($X$5*SIN(2*PI()*(Q12-$X$4)/$R$3))</f>
        <v>2.4715044454938719</v>
      </c>
      <c r="S12">
        <f>R12-EXP(-$X$5)</f>
        <v>2.1036250043224296</v>
      </c>
      <c r="T12">
        <f t="shared" si="2"/>
        <v>1</v>
      </c>
      <c r="U12">
        <f t="shared" si="3"/>
        <v>2.4715044454938719</v>
      </c>
      <c r="V12">
        <f t="shared" si="4"/>
        <v>2.1036250043224296</v>
      </c>
    </row>
    <row r="13" spans="1:24">
      <c r="A13">
        <v>9</v>
      </c>
      <c r="B13">
        <f>EXP($H$5*SIN(2*PI()*(A13-$H$4)/$B$3))</f>
        <v>0.77880078307140488</v>
      </c>
      <c r="C13">
        <f t="shared" si="0"/>
        <v>0.17227012335877145</v>
      </c>
      <c r="D13">
        <v>0</v>
      </c>
      <c r="E13">
        <f>D13*B13</f>
        <v>0</v>
      </c>
      <c r="F13">
        <f t="shared" si="1"/>
        <v>0</v>
      </c>
      <c r="Q13" s="2">
        <v>9</v>
      </c>
      <c r="R13">
        <f>EXP($X$5*SIN(2*PI()*(Q13-$X$4)/$R$3))</f>
        <v>2.4020119052688478</v>
      </c>
      <c r="S13">
        <f>R13-EXP(-$X$5)</f>
        <v>2.0341324640974054</v>
      </c>
      <c r="T13">
        <f t="shared" si="2"/>
        <v>1</v>
      </c>
      <c r="U13">
        <f t="shared" si="3"/>
        <v>2.4020119052688478</v>
      </c>
      <c r="V13">
        <f t="shared" si="4"/>
        <v>2.0341324640974054</v>
      </c>
    </row>
    <row r="14" spans="1:24">
      <c r="A14">
        <v>10</v>
      </c>
      <c r="B14">
        <f>EXP($H$5*SIN(2*PI()*(A14-$H$4)/$B$3))</f>
        <v>1.6487212707001282</v>
      </c>
      <c r="C14">
        <f t="shared" si="0"/>
        <v>1.0421906109874948</v>
      </c>
      <c r="D14">
        <v>0</v>
      </c>
      <c r="E14">
        <f>D14*B14</f>
        <v>0</v>
      </c>
      <c r="F14">
        <f t="shared" si="1"/>
        <v>0</v>
      </c>
      <c r="Q14" s="2">
        <v>10</v>
      </c>
      <c r="R14">
        <f>EXP($X$5*SIN(2*PI()*(Q14-$X$4)/$R$3))</f>
        <v>2.3264137656867425</v>
      </c>
      <c r="S14">
        <f>R14-EXP(-$X$5)</f>
        <v>1.9585343245153002</v>
      </c>
      <c r="T14">
        <f t="shared" si="2"/>
        <v>1</v>
      </c>
      <c r="U14">
        <f t="shared" si="3"/>
        <v>2.3264137656867425</v>
      </c>
      <c r="V14">
        <f t="shared" si="4"/>
        <v>1.9585343245153002</v>
      </c>
    </row>
    <row r="15" spans="1:24">
      <c r="A15">
        <v>11</v>
      </c>
      <c r="B15">
        <f>EXP($H$5*SIN(2*PI()*(A15-$H$4)/$B$3))</f>
        <v>0.77880078307140532</v>
      </c>
      <c r="C15">
        <f t="shared" si="0"/>
        <v>0.1722701233587719</v>
      </c>
      <c r="D15">
        <v>0</v>
      </c>
      <c r="E15">
        <f>D15*B15</f>
        <v>0</v>
      </c>
      <c r="F15">
        <f t="shared" si="1"/>
        <v>0</v>
      </c>
      <c r="Q15" s="2">
        <v>11</v>
      </c>
      <c r="R15">
        <f>EXP($X$5*SIN(2*PI()*(Q15-$X$4)/$R$3))</f>
        <v>2.245699366201992</v>
      </c>
      <c r="S15">
        <f>R15-EXP(-$X$5)</f>
        <v>1.8778199250305496</v>
      </c>
      <c r="T15">
        <f t="shared" si="2"/>
        <v>1</v>
      </c>
      <c r="U15">
        <f t="shared" si="3"/>
        <v>2.245699366201992</v>
      </c>
      <c r="V15">
        <f t="shared" si="4"/>
        <v>1.8778199250305496</v>
      </c>
    </row>
    <row r="16" spans="1:24">
      <c r="A16">
        <v>12</v>
      </c>
      <c r="B16">
        <f>EXP($H$5*SIN(2*PI()*(A16-$H$4)/$B$3))</f>
        <v>0.77880078307140477</v>
      </c>
      <c r="C16">
        <f t="shared" si="0"/>
        <v>0.17227012335877134</v>
      </c>
      <c r="D16">
        <v>1</v>
      </c>
      <c r="E16">
        <f>D16*B16</f>
        <v>0.77880078307140477</v>
      </c>
      <c r="F16">
        <f t="shared" si="1"/>
        <v>0.17227012335877134</v>
      </c>
      <c r="Q16" s="2">
        <v>12</v>
      </c>
      <c r="R16">
        <f>EXP($X$5*SIN(2*PI()*(Q16-$X$4)/$R$3))</f>
        <v>2.1608750227215476</v>
      </c>
      <c r="S16">
        <f>R16-EXP(-$X$5)</f>
        <v>1.7929955815501053</v>
      </c>
      <c r="T16">
        <f t="shared" si="2"/>
        <v>1</v>
      </c>
      <c r="U16">
        <f t="shared" si="3"/>
        <v>2.1608750227215476</v>
      </c>
      <c r="V16">
        <f t="shared" si="4"/>
        <v>1.7929955815501053</v>
      </c>
    </row>
    <row r="17" spans="17:22">
      <c r="Q17" s="2">
        <v>13</v>
      </c>
      <c r="R17">
        <f>EXP($X$5*SIN(2*PI()*(Q17-$X$4)/$R$3))</f>
        <v>2.0729415297197962</v>
      </c>
      <c r="S17">
        <f>R17-EXP(-$X$5)</f>
        <v>1.7050620885483538</v>
      </c>
      <c r="T17">
        <f t="shared" si="2"/>
        <v>1</v>
      </c>
      <c r="U17">
        <f t="shared" si="3"/>
        <v>2.0729415297197962</v>
      </c>
      <c r="V17">
        <f t="shared" si="4"/>
        <v>1.7050620885483538</v>
      </c>
    </row>
    <row r="18" spans="17:22">
      <c r="Q18" s="2">
        <v>14</v>
      </c>
      <c r="R18">
        <f>EXP($X$5*SIN(2*PI()*(Q18-$X$4)/$R$3))</f>
        <v>1.9828736004520369</v>
      </c>
      <c r="S18">
        <f>R18-EXP(-$X$5)</f>
        <v>1.6149941592805945</v>
      </c>
      <c r="T18">
        <f t="shared" si="2"/>
        <v>1</v>
      </c>
      <c r="U18">
        <f t="shared" si="3"/>
        <v>1.9828736004520369</v>
      </c>
      <c r="V18">
        <f t="shared" si="4"/>
        <v>1.6149941592805945</v>
      </c>
    </row>
    <row r="19" spans="17:22">
      <c r="Q19" s="2">
        <v>15</v>
      </c>
      <c r="R19">
        <f>EXP($X$5*SIN(2*PI()*(Q19-$X$4)/$R$3))</f>
        <v>1.8916018120800964</v>
      </c>
      <c r="S19">
        <f>R19-EXP(-$X$5)</f>
        <v>1.523722370908654</v>
      </c>
      <c r="T19">
        <f t="shared" si="2"/>
        <v>1</v>
      </c>
      <c r="U19">
        <f t="shared" si="3"/>
        <v>1.8916018120800964</v>
      </c>
      <c r="V19">
        <f t="shared" si="4"/>
        <v>1.523722370908654</v>
      </c>
    </row>
    <row r="20" spans="17:22">
      <c r="Q20" s="2">
        <v>16</v>
      </c>
      <c r="R20">
        <f>EXP($X$5*SIN(2*PI()*(Q20-$X$4)/$R$3))</f>
        <v>1.7999974573044335</v>
      </c>
      <c r="S20">
        <f>R20-EXP(-$X$5)</f>
        <v>1.4321180161329912</v>
      </c>
      <c r="T20">
        <f t="shared" si="2"/>
        <v>1</v>
      </c>
      <c r="U20">
        <f t="shared" si="3"/>
        <v>1.7999974573044335</v>
      </c>
      <c r="V20">
        <f t="shared" si="4"/>
        <v>1.4321180161329912</v>
      </c>
    </row>
    <row r="21" spans="17:22">
      <c r="Q21" s="2">
        <v>17</v>
      </c>
      <c r="R21">
        <f>EXP($X$5*SIN(2*PI()*(Q21-$X$4)/$R$3))</f>
        <v>1.7088605356458946</v>
      </c>
      <c r="S21">
        <f>R21-EXP(-$X$5)</f>
        <v>1.3409810944744522</v>
      </c>
      <c r="T21">
        <f t="shared" si="2"/>
        <v>1</v>
      </c>
      <c r="U21">
        <f t="shared" si="3"/>
        <v>1.7088605356458946</v>
      </c>
      <c r="V21">
        <f t="shared" si="4"/>
        <v>1.3409810944744522</v>
      </c>
    </row>
    <row r="22" spans="17:22">
      <c r="Q22" s="2">
        <v>18</v>
      </c>
      <c r="R22">
        <f>EXP($X$5*SIN(2*PI()*(Q22-$X$4)/$R$3))</f>
        <v>1.6189109564874111</v>
      </c>
      <c r="S22">
        <f>R22-EXP(-$X$5)</f>
        <v>1.2510315153159688</v>
      </c>
      <c r="T22">
        <f t="shared" si="2"/>
        <v>1</v>
      </c>
      <c r="U22">
        <f t="shared" si="3"/>
        <v>1.6189109564874111</v>
      </c>
      <c r="V22">
        <f t="shared" si="4"/>
        <v>1.2510315153159688</v>
      </c>
    </row>
    <row r="23" spans="17:22">
      <c r="Q23" s="2">
        <v>19</v>
      </c>
      <c r="R23">
        <f>EXP($X$5*SIN(2*PI()*(Q23-$X$4)/$R$3))</f>
        <v>1.5307828811526807</v>
      </c>
      <c r="S23">
        <f>R23-EXP(-$X$5)</f>
        <v>1.1629034399812384</v>
      </c>
      <c r="T23">
        <f t="shared" si="2"/>
        <v>1</v>
      </c>
      <c r="U23">
        <f t="shared" si="3"/>
        <v>1.5307828811526807</v>
      </c>
      <c r="V23">
        <f t="shared" si="4"/>
        <v>1.1629034399812384</v>
      </c>
    </row>
    <row r="24" spans="17:22">
      <c r="Q24" s="2">
        <v>20</v>
      </c>
      <c r="R24">
        <f>EXP($X$5*SIN(2*PI()*(Q24-$X$4)/$R$3))</f>
        <v>1.4450220091364199</v>
      </c>
      <c r="S24">
        <f>R24-EXP(-$X$5)</f>
        <v>1.0771425679649775</v>
      </c>
      <c r="T24">
        <f t="shared" si="2"/>
        <v>1</v>
      </c>
      <c r="U24">
        <f t="shared" si="3"/>
        <v>1.4450220091364199</v>
      </c>
      <c r="V24">
        <f t="shared" si="4"/>
        <v>1.0771425679649775</v>
      </c>
    </row>
    <row r="25" spans="17:22">
      <c r="Q25" s="2">
        <v>21</v>
      </c>
      <c r="R25">
        <f>EXP($X$5*SIN(2*PI()*(Q25-$X$4)/$R$3))</f>
        <v>1.362085518098737</v>
      </c>
      <c r="S25">
        <f>R25-EXP(-$X$5)</f>
        <v>0.99420607692729468</v>
      </c>
      <c r="T25">
        <f t="shared" si="2"/>
        <v>1</v>
      </c>
      <c r="U25">
        <f t="shared" si="3"/>
        <v>1.362085518098737</v>
      </c>
      <c r="V25">
        <f t="shared" si="4"/>
        <v>0.99420607692729468</v>
      </c>
    </row>
    <row r="26" spans="17:22">
      <c r="Q26" s="2">
        <v>22</v>
      </c>
      <c r="R26">
        <f>EXP($X$5*SIN(2*PI()*(Q26-$X$4)/$R$3))</f>
        <v>1.2823442999754329</v>
      </c>
      <c r="S26">
        <f>R26-EXP(-$X$5)</f>
        <v>0.91446485880399053</v>
      </c>
      <c r="T26">
        <f t="shared" si="2"/>
        <v>1</v>
      </c>
      <c r="U26">
        <f t="shared" si="3"/>
        <v>1.2823442999754329</v>
      </c>
      <c r="V26">
        <f t="shared" si="4"/>
        <v>0.91446485880399053</v>
      </c>
    </row>
    <row r="27" spans="17:22">
      <c r="Q27" s="2">
        <v>23</v>
      </c>
      <c r="R27">
        <f>EXP($X$5*SIN(2*PI()*(Q27-$X$4)/$R$3))</f>
        <v>1.2060870959793974</v>
      </c>
      <c r="S27">
        <f>R27-EXP(-$X$5)</f>
        <v>0.83820765480795512</v>
      </c>
      <c r="T27">
        <f t="shared" si="2"/>
        <v>1</v>
      </c>
      <c r="U27">
        <f t="shared" si="3"/>
        <v>1.2060870959793974</v>
      </c>
      <c r="V27">
        <f t="shared" si="4"/>
        <v>0.83820765480795512</v>
      </c>
    </row>
    <row r="28" spans="17:22">
      <c r="Q28" s="2">
        <v>24</v>
      </c>
      <c r="R28">
        <f>EXP($X$5*SIN(2*PI()*(Q28-$X$4)/$R$3))</f>
        <v>1.1335261190867301</v>
      </c>
      <c r="S28">
        <f>R28-EXP(-$X$5)</f>
        <v>0.76564667791528773</v>
      </c>
      <c r="T28">
        <f t="shared" si="2"/>
        <v>1</v>
      </c>
      <c r="U28">
        <f t="shared" si="3"/>
        <v>1.1335261190867301</v>
      </c>
      <c r="V28">
        <f t="shared" si="4"/>
        <v>0.76564667791528773</v>
      </c>
    </row>
    <row r="29" spans="17:22">
      <c r="Q29" s="2">
        <v>25</v>
      </c>
      <c r="R29">
        <f>EXP($X$5*SIN(2*PI()*(Q29-$X$4)/$R$3))</f>
        <v>1.0648037602738878</v>
      </c>
      <c r="S29">
        <f>R29-EXP(-$X$5)</f>
        <v>0.69692431910244546</v>
      </c>
      <c r="T29">
        <f t="shared" si="2"/>
        <v>1</v>
      </c>
      <c r="U29">
        <f t="shared" si="3"/>
        <v>1.0648037602738878</v>
      </c>
      <c r="V29">
        <f t="shared" si="4"/>
        <v>0.69692431910244546</v>
      </c>
    </row>
    <row r="30" spans="17:22">
      <c r="Q30" s="2">
        <v>26</v>
      </c>
      <c r="R30">
        <f>EXP($X$5*SIN(2*PI()*(Q30-$X$4)/$R$3))</f>
        <v>1.0000000000000002</v>
      </c>
      <c r="S30">
        <f>R30-EXP(-$X$5)</f>
        <v>0.63212055882855789</v>
      </c>
      <c r="T30">
        <f t="shared" si="2"/>
        <v>1</v>
      </c>
      <c r="U30">
        <f t="shared" si="3"/>
        <v>1.0000000000000002</v>
      </c>
      <c r="V30">
        <f t="shared" si="4"/>
        <v>0.63212055882855789</v>
      </c>
    </row>
    <row r="31" spans="17:22">
      <c r="Q31" s="2">
        <v>27</v>
      </c>
      <c r="R31">
        <f>EXP($X$5*SIN(2*PI()*(Q31-$X$4)/$R$3))</f>
        <v>0.93914018461277893</v>
      </c>
      <c r="S31">
        <f>R31-EXP(-$X$5)</f>
        <v>0.57126074344133659</v>
      </c>
      <c r="T31">
        <f t="shared" si="2"/>
        <v>1</v>
      </c>
      <c r="U31">
        <f t="shared" si="3"/>
        <v>0.93914018461277893</v>
      </c>
      <c r="V31">
        <f t="shared" si="4"/>
        <v>0.57126074344133659</v>
      </c>
    </row>
    <row r="32" spans="17:22">
      <c r="Q32" s="2">
        <v>28</v>
      </c>
      <c r="R32">
        <f>EXP($X$5*SIN(2*PI()*(Q32-$X$4)/$R$3))</f>
        <v>0.88220287398907893</v>
      </c>
      <c r="S32">
        <f>R32-EXP(-$X$5)</f>
        <v>0.51432343281763659</v>
      </c>
      <c r="T32">
        <f t="shared" si="2"/>
        <v>1</v>
      </c>
      <c r="U32">
        <f t="shared" si="3"/>
        <v>0.88220287398907893</v>
      </c>
      <c r="V32">
        <f t="shared" si="4"/>
        <v>0.51432343281763659</v>
      </c>
    </row>
    <row r="33" spans="17:22">
      <c r="Q33" s="2">
        <v>29</v>
      </c>
      <c r="R33">
        <f>EXP($X$5*SIN(2*PI()*(Q33-$X$4)/$R$3))</f>
        <v>0.82912751768391524</v>
      </c>
      <c r="S33">
        <f>R33-EXP(-$X$5)</f>
        <v>0.4612480765124729</v>
      </c>
      <c r="T33">
        <f t="shared" si="2"/>
        <v>1</v>
      </c>
      <c r="U33">
        <f t="shared" si="3"/>
        <v>0.82912751768391524</v>
      </c>
      <c r="V33">
        <f t="shared" si="4"/>
        <v>0.4612480765124729</v>
      </c>
    </row>
    <row r="34" spans="17:22">
      <c r="Q34" s="2">
        <v>30</v>
      </c>
      <c r="R34">
        <f>EXP($X$5*SIN(2*PI()*(Q34-$X$4)/$R$3))</f>
        <v>0.77982176863043617</v>
      </c>
      <c r="S34">
        <f>R34-EXP(-$X$5)</f>
        <v>0.41194232745899384</v>
      </c>
      <c r="T34">
        <f t="shared" si="2"/>
        <v>1</v>
      </c>
      <c r="U34">
        <f t="shared" si="3"/>
        <v>0.77982176863043617</v>
      </c>
      <c r="V34">
        <f t="shared" si="4"/>
        <v>0.41194232745899384</v>
      </c>
    </row>
    <row r="35" spans="17:22">
      <c r="Q35" s="2">
        <v>31</v>
      </c>
      <c r="R35">
        <f>EXP($X$5*SIN(2*PI()*(Q35-$X$4)/$R$3))</f>
        <v>0.73416829318899679</v>
      </c>
      <c r="S35">
        <f>R35-EXP(-$X$5)</f>
        <v>0.36628885201755446</v>
      </c>
      <c r="T35">
        <f t="shared" si="2"/>
        <v>1</v>
      </c>
      <c r="U35">
        <f t="shared" si="3"/>
        <v>0.73416829318899679</v>
      </c>
      <c r="V35">
        <f t="shared" si="4"/>
        <v>0.36628885201755446</v>
      </c>
    </row>
    <row r="36" spans="17:22">
      <c r="Q36" s="2">
        <v>32</v>
      </c>
      <c r="R36">
        <f>EXP($X$5*SIN(2*PI()*(Q36-$X$4)/$R$3))</f>
        <v>0.69203098200395186</v>
      </c>
      <c r="S36">
        <f>R36-EXP(-$X$5)</f>
        <v>0.32415154083250952</v>
      </c>
      <c r="T36">
        <f t="shared" si="2"/>
        <v>1</v>
      </c>
      <c r="U36">
        <f t="shared" si="3"/>
        <v>0.69203098200395186</v>
      </c>
      <c r="V36">
        <f t="shared" si="4"/>
        <v>0.32415154083250952</v>
      </c>
    </row>
    <row r="37" spans="17:22">
      <c r="Q37" s="2">
        <v>33</v>
      </c>
      <c r="R37">
        <f>EXP($X$5*SIN(2*PI()*(Q37-$X$4)/$R$3))</f>
        <v>0.65326050631491239</v>
      </c>
      <c r="S37">
        <f>R37-EXP(-$X$5)</f>
        <v>0.28538106514347006</v>
      </c>
      <c r="T37">
        <f t="shared" si="2"/>
        <v>1</v>
      </c>
      <c r="U37">
        <f t="shared" si="3"/>
        <v>0.65326050631491239</v>
      </c>
      <c r="V37">
        <f t="shared" si="4"/>
        <v>0.28538106514347006</v>
      </c>
    </row>
    <row r="38" spans="17:22">
      <c r="Q38" s="2">
        <v>34</v>
      </c>
      <c r="R38">
        <f>EXP($X$5*SIN(2*PI()*(Q38-$X$4)/$R$3))</f>
        <v>0.61769919833622178</v>
      </c>
      <c r="S38">
        <f>R38-EXP(-$X$5)</f>
        <v>0.24981975716477944</v>
      </c>
      <c r="T38">
        <f t="shared" si="2"/>
        <v>1</v>
      </c>
      <c r="U38">
        <f t="shared" si="3"/>
        <v>0.61769919833622178</v>
      </c>
      <c r="V38">
        <f t="shared" si="4"/>
        <v>0.24981975716477944</v>
      </c>
    </row>
    <row r="39" spans="17:22">
      <c r="Q39" s="2">
        <v>35</v>
      </c>
      <c r="R39">
        <f>EXP($X$5*SIN(2*PI()*(Q39-$X$4)/$R$3))</f>
        <v>0.58518526184000885</v>
      </c>
      <c r="S39">
        <f>R39-EXP(-$X$5)</f>
        <v>0.21730582066856652</v>
      </c>
      <c r="T39">
        <f t="shared" si="2"/>
        <v>1</v>
      </c>
      <c r="U39">
        <f t="shared" si="3"/>
        <v>0.58518526184000885</v>
      </c>
      <c r="V39">
        <f t="shared" si="4"/>
        <v>0.21730582066856652</v>
      </c>
    </row>
    <row r="40" spans="17:22">
      <c r="Q40" s="2">
        <v>36</v>
      </c>
      <c r="R40">
        <f>EXP($X$5*SIN(2*PI()*(Q40-$X$4)/$R$3))</f>
        <v>0.55555634033924672</v>
      </c>
      <c r="S40">
        <f>R40-EXP(-$X$5)</f>
        <v>0.18767689916780439</v>
      </c>
      <c r="T40">
        <f t="shared" si="2"/>
        <v>1</v>
      </c>
      <c r="U40">
        <f t="shared" si="3"/>
        <v>0.55555634033924672</v>
      </c>
      <c r="V40">
        <f t="shared" si="4"/>
        <v>0.18767689916780439</v>
      </c>
    </row>
    <row r="41" spans="17:22">
      <c r="Q41" s="2">
        <v>37</v>
      </c>
      <c r="R41">
        <f>EXP($X$5*SIN(2*PI()*(Q41-$X$4)/$R$3))</f>
        <v>0.52865248574717327</v>
      </c>
      <c r="S41">
        <f>R41-EXP(-$X$5)</f>
        <v>0.16077304457573094</v>
      </c>
      <c r="T41">
        <f t="shared" si="2"/>
        <v>1</v>
      </c>
      <c r="U41">
        <f t="shared" si="3"/>
        <v>0.52865248574717327</v>
      </c>
      <c r="V41">
        <f t="shared" si="4"/>
        <v>0.16077304457573094</v>
      </c>
    </row>
    <row r="42" spans="17:22">
      <c r="Q42" s="2">
        <v>38</v>
      </c>
      <c r="R42">
        <f>EXP($X$5*SIN(2*PI()*(Q42-$X$4)/$R$3))</f>
        <v>0.50431858075675118</v>
      </c>
      <c r="S42">
        <f>R42-EXP(-$X$5)</f>
        <v>0.13643913958530884</v>
      </c>
      <c r="T42">
        <f t="shared" si="2"/>
        <v>1</v>
      </c>
      <c r="U42">
        <f t="shared" si="3"/>
        <v>0.50431858075675118</v>
      </c>
      <c r="V42">
        <f t="shared" si="4"/>
        <v>0.13643913958530884</v>
      </c>
    </row>
    <row r="43" spans="17:22">
      <c r="Q43" s="2">
        <v>39</v>
      </c>
      <c r="R43">
        <f>EXP($X$5*SIN(2*PI()*(Q43-$X$4)/$R$3))</f>
        <v>0.48240627420647603</v>
      </c>
      <c r="S43">
        <f>R43-EXP(-$X$5)</f>
        <v>0.11452683303503369</v>
      </c>
      <c r="T43">
        <f t="shared" si="2"/>
        <v>1</v>
      </c>
      <c r="U43">
        <f t="shared" si="3"/>
        <v>0.48240627420647603</v>
      </c>
      <c r="V43">
        <f t="shared" si="4"/>
        <v>0.11452683303503369</v>
      </c>
    </row>
    <row r="44" spans="17:22">
      <c r="Q44" s="2">
        <v>40</v>
      </c>
      <c r="R44">
        <f>EXP($X$5*SIN(2*PI()*(Q44-$X$4)/$R$3))</f>
        <v>0.46277549117141181</v>
      </c>
      <c r="S44">
        <f>R44-EXP(-$X$5)</f>
        <v>9.4896049999969478E-2</v>
      </c>
      <c r="T44">
        <f t="shared" si="2"/>
        <v>1</v>
      </c>
      <c r="U44">
        <f t="shared" si="3"/>
        <v>0.46277549117141181</v>
      </c>
      <c r="V44">
        <f t="shared" si="4"/>
        <v>9.4896049999969478E-2</v>
      </c>
    </row>
    <row r="45" spans="17:22">
      <c r="Q45" s="2">
        <v>41</v>
      </c>
      <c r="R45">
        <f>EXP($X$5*SIN(2*PI()*(Q45-$X$4)/$R$3))</f>
        <v>0.44529557920802026</v>
      </c>
      <c r="S45">
        <f>R45-EXP(-$X$5)</f>
        <v>7.7416138036577931E-2</v>
      </c>
      <c r="T45">
        <f t="shared" si="2"/>
        <v>1</v>
      </c>
      <c r="U45">
        <f t="shared" si="3"/>
        <v>0.44529557920802026</v>
      </c>
      <c r="V45">
        <f t="shared" si="4"/>
        <v>7.7416138036577931E-2</v>
      </c>
    </row>
    <row r="46" spans="17:22">
      <c r="Q46" s="2">
        <v>42</v>
      </c>
      <c r="R46">
        <f>EXP($X$5*SIN(2*PI()*(Q46-$X$4)/$R$3))</f>
        <v>0.42984614979047203</v>
      </c>
      <c r="S46">
        <f>R46-EXP(-$X$5)</f>
        <v>6.1966708619029698E-2</v>
      </c>
      <c r="T46">
        <f t="shared" si="2"/>
        <v>1</v>
      </c>
      <c r="U46">
        <f t="shared" si="3"/>
        <v>0.42984614979047203</v>
      </c>
      <c r="V46">
        <f t="shared" si="4"/>
        <v>6.1966708619029698E-2</v>
      </c>
    </row>
    <row r="47" spans="17:22">
      <c r="Q47" s="2">
        <v>43</v>
      </c>
      <c r="R47">
        <f>EXP($X$5*SIN(2*PI()*(Q47-$X$4)/$R$3))</f>
        <v>0.41631767011915533</v>
      </c>
      <c r="S47">
        <f>R47-EXP(-$X$5)</f>
        <v>4.8438228947712991E-2</v>
      </c>
      <c r="T47">
        <f t="shared" si="2"/>
        <v>1</v>
      </c>
      <c r="U47">
        <f t="shared" si="3"/>
        <v>0.41631767011915533</v>
      </c>
      <c r="V47">
        <f t="shared" si="4"/>
        <v>4.8438228947712991E-2</v>
      </c>
    </row>
    <row r="48" spans="17:22">
      <c r="Q48" s="2">
        <v>44</v>
      </c>
      <c r="R48">
        <f>EXP($X$5*SIN(2*PI()*(Q48-$X$4)/$R$3))</f>
        <v>0.40461185567488361</v>
      </c>
      <c r="S48">
        <f>R48-EXP(-$X$5)</f>
        <v>3.673241450344128E-2</v>
      </c>
      <c r="T48">
        <f t="shared" si="2"/>
        <v>1</v>
      </c>
      <c r="U48">
        <f t="shared" si="3"/>
        <v>0.40461185567488361</v>
      </c>
      <c r="V48">
        <f t="shared" si="4"/>
        <v>3.673241450344128E-2</v>
      </c>
    </row>
    <row r="49" spans="17:22">
      <c r="Q49" s="2">
        <v>45</v>
      </c>
      <c r="R49">
        <f>EXP($X$5*SIN(2*PI()*(Q49-$X$4)/$R$3))</f>
        <v>0.3946419085501135</v>
      </c>
      <c r="S49">
        <f>R49-EXP(-$X$5)</f>
        <v>2.6762467378671162E-2</v>
      </c>
      <c r="T49">
        <f t="shared" si="2"/>
        <v>1</v>
      </c>
      <c r="U49">
        <f t="shared" si="3"/>
        <v>0.3946419085501135</v>
      </c>
      <c r="V49">
        <f t="shared" si="4"/>
        <v>2.6762467378671162E-2</v>
      </c>
    </row>
    <row r="50" spans="17:22">
      <c r="Q50" s="2">
        <v>46</v>
      </c>
      <c r="R50">
        <f>EXP($X$5*SIN(2*PI()*(Q50-$X$4)/$R$3))</f>
        <v>0.38633264103054721</v>
      </c>
      <c r="S50">
        <f>R50-EXP(-$X$5)</f>
        <v>1.8453199859104874E-2</v>
      </c>
      <c r="T50">
        <f t="shared" si="2"/>
        <v>1</v>
      </c>
      <c r="U50">
        <f t="shared" si="3"/>
        <v>0.38633264103054721</v>
      </c>
      <c r="V50">
        <f t="shared" si="4"/>
        <v>1.8453199859104874E-2</v>
      </c>
    </row>
    <row r="51" spans="17:22">
      <c r="Q51" s="2">
        <v>47</v>
      </c>
      <c r="R51">
        <f>EXP($X$5*SIN(2*PI()*(Q51-$X$4)/$R$3))</f>
        <v>0.37962051835880661</v>
      </c>
      <c r="S51">
        <f>R51-EXP(-$X$5)</f>
        <v>1.1741077187364279E-2</v>
      </c>
      <c r="T51">
        <f t="shared" si="2"/>
        <v>1</v>
      </c>
      <c r="U51">
        <f t="shared" si="3"/>
        <v>0.37962051835880661</v>
      </c>
      <c r="V51">
        <f t="shared" si="4"/>
        <v>1.1741077187364279E-2</v>
      </c>
    </row>
    <row r="52" spans="17:22">
      <c r="Q52" s="2">
        <v>48</v>
      </c>
      <c r="R52">
        <f>EXP($X$5*SIN(2*PI()*(Q52-$X$4)/$R$3))</f>
        <v>0.37445364924200208</v>
      </c>
      <c r="S52">
        <f>R52-EXP(-$X$5)</f>
        <v>6.5742080705597505E-3</v>
      </c>
      <c r="T52">
        <f t="shared" si="2"/>
        <v>1</v>
      </c>
      <c r="U52">
        <f t="shared" si="3"/>
        <v>0.37445364924200208</v>
      </c>
      <c r="V52">
        <f t="shared" si="4"/>
        <v>6.5742080705597505E-3</v>
      </c>
    </row>
    <row r="53" spans="17:22">
      <c r="Q53" s="2">
        <v>49</v>
      </c>
      <c r="R53">
        <f>EXP($X$5*SIN(2*PI()*(Q53-$X$4)/$R$3))</f>
        <v>0.37079174755811928</v>
      </c>
      <c r="S53">
        <f>R53-EXP(-$X$5)</f>
        <v>2.9123063866769439E-3</v>
      </c>
      <c r="T53">
        <f t="shared" si="2"/>
        <v>1</v>
      </c>
      <c r="U53">
        <f t="shared" si="3"/>
        <v>0.37079174755811928</v>
      </c>
      <c r="V53">
        <f t="shared" si="4"/>
        <v>2.9123063866769439E-3</v>
      </c>
    </row>
    <row r="54" spans="17:22">
      <c r="Q54" s="2">
        <v>50</v>
      </c>
      <c r="R54">
        <f>EXP($X$5*SIN(2*PI()*(Q54-$X$4)/$R$3))</f>
        <v>0.36860608391047567</v>
      </c>
      <c r="S54">
        <f>R54-EXP(-$X$5)</f>
        <v>7.266427390333341E-4</v>
      </c>
      <c r="T54">
        <f t="shared" si="2"/>
        <v>1</v>
      </c>
      <c r="U54">
        <f t="shared" si="3"/>
        <v>0.36860608391047567</v>
      </c>
      <c r="V54">
        <f t="shared" si="4"/>
        <v>7.266427390333341E-4</v>
      </c>
    </row>
    <row r="55" spans="17:22">
      <c r="Q55" s="2">
        <v>51</v>
      </c>
      <c r="R55">
        <f>EXP($X$5*SIN(2*PI()*(Q55-$X$4)/$R$3))</f>
        <v>0.36787944117144233</v>
      </c>
      <c r="S55">
        <f>R55-EXP(-$X$5)</f>
        <v>0</v>
      </c>
      <c r="T55">
        <f t="shared" si="2"/>
        <v>1</v>
      </c>
      <c r="U55">
        <f t="shared" si="3"/>
        <v>0.36787944117144233</v>
      </c>
      <c r="V55">
        <f t="shared" si="4"/>
        <v>0</v>
      </c>
    </row>
    <row r="56" spans="17:22">
      <c r="Q56" s="2">
        <v>52</v>
      </c>
      <c r="R56">
        <f>EXP($X$5*SIN(2*PI()*(Q56-$X$4)/$R$3))</f>
        <v>0.36860608391047567</v>
      </c>
      <c r="S56">
        <f>R56-EXP(-$X$5)</f>
        <v>7.266427390333341E-4</v>
      </c>
      <c r="T56">
        <f t="shared" si="2"/>
        <v>1</v>
      </c>
      <c r="U56">
        <f t="shared" si="3"/>
        <v>0.36860608391047567</v>
      </c>
      <c r="V56">
        <f t="shared" si="4"/>
        <v>7.266427390333341E-4</v>
      </c>
    </row>
    <row r="57" spans="17:22">
      <c r="Q57" s="2">
        <v>53</v>
      </c>
      <c r="R57">
        <f>EXP($X$5*SIN(2*PI()*(Q57-$X$4)/$R$3))</f>
        <v>0.37079174755811922</v>
      </c>
      <c r="S57">
        <f>R57-EXP(-$X$5)</f>
        <v>2.9123063866768883E-3</v>
      </c>
      <c r="T57">
        <f t="shared" si="2"/>
        <v>1</v>
      </c>
      <c r="U57">
        <f t="shared" si="3"/>
        <v>0.37079174755811922</v>
      </c>
      <c r="V57">
        <f t="shared" si="4"/>
        <v>2.9123063866768883E-3</v>
      </c>
    </row>
    <row r="58" spans="17:22">
      <c r="Q58" s="2">
        <v>54</v>
      </c>
      <c r="R58">
        <f>EXP($X$5*SIN(2*PI()*(Q58-$X$4)/$R$3))</f>
        <v>0.37445364924200208</v>
      </c>
      <c r="S58">
        <f>R58-EXP(-$X$5)</f>
        <v>6.5742080705597505E-3</v>
      </c>
      <c r="T58">
        <f t="shared" si="2"/>
        <v>1</v>
      </c>
      <c r="U58">
        <f t="shared" si="3"/>
        <v>0.37445364924200208</v>
      </c>
      <c r="V58">
        <f t="shared" si="4"/>
        <v>6.5742080705597505E-3</v>
      </c>
    </row>
    <row r="59" spans="17:22">
      <c r="Q59" s="2">
        <v>55</v>
      </c>
      <c r="R59">
        <f>EXP($X$5*SIN(2*PI()*(Q59-$X$4)/$R$3))</f>
        <v>0.37962051835880661</v>
      </c>
      <c r="S59">
        <f>R59-EXP(-$X$5)</f>
        <v>1.1741077187364279E-2</v>
      </c>
      <c r="T59">
        <f t="shared" si="2"/>
        <v>1</v>
      </c>
      <c r="U59">
        <f t="shared" si="3"/>
        <v>0.37962051835880661</v>
      </c>
      <c r="V59">
        <f t="shared" si="4"/>
        <v>1.1741077187364279E-2</v>
      </c>
    </row>
    <row r="60" spans="17:22">
      <c r="Q60" s="2">
        <v>56</v>
      </c>
      <c r="R60">
        <f>EXP($X$5*SIN(2*PI()*(Q60-$X$4)/$R$3))</f>
        <v>0.38633264103054721</v>
      </c>
      <c r="S60">
        <f>R60-EXP(-$X$5)</f>
        <v>1.8453199859104874E-2</v>
      </c>
      <c r="T60">
        <f t="shared" si="2"/>
        <v>1</v>
      </c>
      <c r="U60">
        <f t="shared" si="3"/>
        <v>0.38633264103054721</v>
      </c>
      <c r="V60">
        <f t="shared" si="4"/>
        <v>1.8453199859104874E-2</v>
      </c>
    </row>
    <row r="61" spans="17:22">
      <c r="Q61" s="2">
        <v>57</v>
      </c>
      <c r="R61">
        <f>EXP($X$5*SIN(2*PI()*(Q61-$X$4)/$R$3))</f>
        <v>0.39464190855011344</v>
      </c>
      <c r="S61">
        <f>R61-EXP(-$X$5)</f>
        <v>2.6762467378671106E-2</v>
      </c>
      <c r="T61">
        <f t="shared" si="2"/>
        <v>1</v>
      </c>
      <c r="U61">
        <f t="shared" si="3"/>
        <v>0.39464190855011344</v>
      </c>
      <c r="V61">
        <f t="shared" si="4"/>
        <v>2.6762467378671106E-2</v>
      </c>
    </row>
    <row r="62" spans="17:22">
      <c r="Q62" s="2">
        <v>58</v>
      </c>
      <c r="R62">
        <f>EXP($X$5*SIN(2*PI()*(Q62-$X$4)/$R$3))</f>
        <v>0.40461185567488356</v>
      </c>
      <c r="S62">
        <f>R62-EXP(-$X$5)</f>
        <v>3.6732414503441224E-2</v>
      </c>
      <c r="T62">
        <f t="shared" si="2"/>
        <v>1</v>
      </c>
      <c r="U62">
        <f t="shared" si="3"/>
        <v>0.40461185567488356</v>
      </c>
      <c r="V62">
        <f t="shared" si="4"/>
        <v>3.6732414503441224E-2</v>
      </c>
    </row>
    <row r="63" spans="17:22">
      <c r="Q63" s="2">
        <v>59</v>
      </c>
      <c r="R63">
        <f>EXP($X$5*SIN(2*PI()*(Q63-$X$4)/$R$3))</f>
        <v>0.41631767011915544</v>
      </c>
      <c r="S63">
        <f>R63-EXP(-$X$5)</f>
        <v>4.8438228947713102E-2</v>
      </c>
      <c r="T63">
        <f t="shared" si="2"/>
        <v>1</v>
      </c>
      <c r="U63">
        <f t="shared" si="3"/>
        <v>0.41631767011915544</v>
      </c>
      <c r="V63">
        <f t="shared" si="4"/>
        <v>4.8438228947713102E-2</v>
      </c>
    </row>
    <row r="64" spans="17:22">
      <c r="Q64" s="2">
        <v>60</v>
      </c>
      <c r="R64">
        <f>EXP($X$5*SIN(2*PI()*(Q64-$X$4)/$R$3))</f>
        <v>0.4298461497904722</v>
      </c>
      <c r="S64">
        <f>R64-EXP(-$X$5)</f>
        <v>6.1966708619029864E-2</v>
      </c>
      <c r="T64">
        <f t="shared" si="2"/>
        <v>1</v>
      </c>
      <c r="U64">
        <f t="shared" si="3"/>
        <v>0.4298461497904722</v>
      </c>
      <c r="V64">
        <f t="shared" si="4"/>
        <v>6.1966708619029864E-2</v>
      </c>
    </row>
    <row r="65" spans="17:22">
      <c r="Q65" s="2">
        <v>61</v>
      </c>
      <c r="R65">
        <f>EXP($X$5*SIN(2*PI()*(Q65-$X$4)/$R$3))</f>
        <v>0.44529557920802021</v>
      </c>
      <c r="S65">
        <f>R65-EXP(-$X$5)</f>
        <v>7.7416138036577875E-2</v>
      </c>
      <c r="T65">
        <f t="shared" si="2"/>
        <v>0</v>
      </c>
      <c r="U65">
        <f t="shared" si="3"/>
        <v>0</v>
      </c>
      <c r="V65">
        <f t="shared" si="4"/>
        <v>0</v>
      </c>
    </row>
    <row r="66" spans="17:22">
      <c r="Q66" s="2">
        <v>62</v>
      </c>
      <c r="R66">
        <f>EXP($X$5*SIN(2*PI()*(Q66-$X$4)/$R$3))</f>
        <v>0.4627754911714117</v>
      </c>
      <c r="S66">
        <f>R66-EXP(-$X$5)</f>
        <v>9.4896049999969367E-2</v>
      </c>
      <c r="T66">
        <f t="shared" si="2"/>
        <v>0</v>
      </c>
      <c r="U66">
        <f t="shared" si="3"/>
        <v>0</v>
      </c>
      <c r="V66">
        <f t="shared" si="4"/>
        <v>0</v>
      </c>
    </row>
    <row r="67" spans="17:22">
      <c r="Q67" s="2">
        <v>63</v>
      </c>
      <c r="R67">
        <f>EXP($X$5*SIN(2*PI()*(Q67-$X$4)/$R$3))</f>
        <v>0.4824062742064758</v>
      </c>
      <c r="S67">
        <f>R67-EXP(-$X$5)</f>
        <v>0.11452683303503347</v>
      </c>
      <c r="T67">
        <f t="shared" si="2"/>
        <v>0</v>
      </c>
      <c r="U67">
        <f t="shared" si="3"/>
        <v>0</v>
      </c>
      <c r="V67">
        <f t="shared" si="4"/>
        <v>0</v>
      </c>
    </row>
    <row r="68" spans="17:22">
      <c r="Q68" s="2">
        <v>64</v>
      </c>
      <c r="R68">
        <f>EXP($X$5*SIN(2*PI()*(Q68-$X$4)/$R$3))</f>
        <v>0.50431858075675084</v>
      </c>
      <c r="S68">
        <f>R68-EXP(-$X$5)</f>
        <v>0.13643913958530851</v>
      </c>
      <c r="T68">
        <f t="shared" si="2"/>
        <v>0</v>
      </c>
      <c r="U68">
        <f t="shared" si="3"/>
        <v>0</v>
      </c>
      <c r="V68">
        <f t="shared" si="4"/>
        <v>0</v>
      </c>
    </row>
    <row r="69" spans="17:22">
      <c r="Q69" s="2">
        <v>65</v>
      </c>
      <c r="R69">
        <f>EXP($X$5*SIN(2*PI()*(Q69-$X$4)/$R$3))</f>
        <v>0.52865248574717327</v>
      </c>
      <c r="S69">
        <f>R69-EXP(-$X$5)</f>
        <v>0.16077304457573094</v>
      </c>
      <c r="T69">
        <f t="shared" si="2"/>
        <v>0</v>
      </c>
      <c r="U69">
        <f t="shared" si="3"/>
        <v>0</v>
      </c>
      <c r="V69">
        <f t="shared" si="4"/>
        <v>0</v>
      </c>
    </row>
    <row r="70" spans="17:22">
      <c r="Q70" s="2">
        <v>66</v>
      </c>
      <c r="R70">
        <f>EXP($X$5*SIN(2*PI()*(Q70-$X$4)/$R$3))</f>
        <v>0.55555634033924628</v>
      </c>
      <c r="S70">
        <f>R70-EXP(-$X$5)</f>
        <v>0.18767689916780395</v>
      </c>
      <c r="T70">
        <f t="shared" ref="T70:T133" si="5">IF(OR(MONTH(Q70)=1, MONTH(Q70)=2, MONTH(Q70)=6, MONTH(Q70)=7, MONTH(Q70)=8, MONTH(Q70)=12), 1, 0)</f>
        <v>0</v>
      </c>
      <c r="U70">
        <f t="shared" ref="U70:U133" si="6">T70*R70</f>
        <v>0</v>
      </c>
      <c r="V70">
        <f t="shared" ref="V70:V133" si="7">T70*S70</f>
        <v>0</v>
      </c>
    </row>
    <row r="71" spans="17:22">
      <c r="Q71" s="2">
        <v>67</v>
      </c>
      <c r="R71">
        <f>EXP($X$5*SIN(2*PI()*(Q71-$X$4)/$R$3))</f>
        <v>0.58518526184000841</v>
      </c>
      <c r="S71">
        <f>R71-EXP(-$X$5)</f>
        <v>0.21730582066856607</v>
      </c>
      <c r="T71">
        <f t="shared" si="5"/>
        <v>0</v>
      </c>
      <c r="U71">
        <f t="shared" si="6"/>
        <v>0</v>
      </c>
      <c r="V71">
        <f t="shared" si="7"/>
        <v>0</v>
      </c>
    </row>
    <row r="72" spans="17:22">
      <c r="Q72" s="2">
        <v>68</v>
      </c>
      <c r="R72">
        <f>EXP($X$5*SIN(2*PI()*(Q72-$X$4)/$R$3))</f>
        <v>0.61769919833622133</v>
      </c>
      <c r="S72">
        <f>R72-EXP(-$X$5)</f>
        <v>0.249819757164779</v>
      </c>
      <c r="T72">
        <f t="shared" si="5"/>
        <v>0</v>
      </c>
      <c r="U72">
        <f t="shared" si="6"/>
        <v>0</v>
      </c>
      <c r="V72">
        <f t="shared" si="7"/>
        <v>0</v>
      </c>
    </row>
    <row r="73" spans="17:22">
      <c r="Q73" s="2">
        <v>69</v>
      </c>
      <c r="R73">
        <f>EXP($X$5*SIN(2*PI()*(Q73-$X$4)/$R$3))</f>
        <v>0.65326050631491195</v>
      </c>
      <c r="S73">
        <f>R73-EXP(-$X$5)</f>
        <v>0.28538106514346961</v>
      </c>
      <c r="T73">
        <f t="shared" si="5"/>
        <v>0</v>
      </c>
      <c r="U73">
        <f t="shared" si="6"/>
        <v>0</v>
      </c>
      <c r="V73">
        <f t="shared" si="7"/>
        <v>0</v>
      </c>
    </row>
    <row r="74" spans="17:22">
      <c r="Q74" s="2">
        <v>70</v>
      </c>
      <c r="R74">
        <f>EXP($X$5*SIN(2*PI()*(Q74-$X$4)/$R$3))</f>
        <v>0.69203098200395197</v>
      </c>
      <c r="S74">
        <f>R74-EXP(-$X$5)</f>
        <v>0.32415154083250963</v>
      </c>
      <c r="T74">
        <f t="shared" si="5"/>
        <v>0</v>
      </c>
      <c r="U74">
        <f t="shared" si="6"/>
        <v>0</v>
      </c>
      <c r="V74">
        <f t="shared" si="7"/>
        <v>0</v>
      </c>
    </row>
    <row r="75" spans="17:22">
      <c r="Q75" s="2">
        <v>71</v>
      </c>
      <c r="R75">
        <f>EXP($X$5*SIN(2*PI()*(Q75-$X$4)/$R$3))</f>
        <v>0.73416829318899657</v>
      </c>
      <c r="S75">
        <f>R75-EXP(-$X$5)</f>
        <v>0.36628885201755423</v>
      </c>
      <c r="T75">
        <f t="shared" si="5"/>
        <v>0</v>
      </c>
      <c r="U75">
        <f t="shared" si="6"/>
        <v>0</v>
      </c>
      <c r="V75">
        <f t="shared" si="7"/>
        <v>0</v>
      </c>
    </row>
    <row r="76" spans="17:22">
      <c r="Q76" s="2">
        <v>72</v>
      </c>
      <c r="R76">
        <f>EXP($X$5*SIN(2*PI()*(Q76-$X$4)/$R$3))</f>
        <v>0.77982176863043551</v>
      </c>
      <c r="S76">
        <f>R76-EXP(-$X$5)</f>
        <v>0.41194232745899317</v>
      </c>
      <c r="T76">
        <f t="shared" si="5"/>
        <v>0</v>
      </c>
      <c r="U76">
        <f t="shared" si="6"/>
        <v>0</v>
      </c>
      <c r="V76">
        <f t="shared" si="7"/>
        <v>0</v>
      </c>
    </row>
    <row r="77" spans="17:22">
      <c r="Q77" s="2">
        <v>73</v>
      </c>
      <c r="R77">
        <f>EXP($X$5*SIN(2*PI()*(Q77-$X$4)/$R$3))</f>
        <v>0.82912751768391535</v>
      </c>
      <c r="S77">
        <f>R77-EXP(-$X$5)</f>
        <v>0.46124807651247302</v>
      </c>
      <c r="T77">
        <f t="shared" si="5"/>
        <v>0</v>
      </c>
      <c r="U77">
        <f t="shared" si="6"/>
        <v>0</v>
      </c>
      <c r="V77">
        <f t="shared" si="7"/>
        <v>0</v>
      </c>
    </row>
    <row r="78" spans="17:22">
      <c r="Q78" s="2">
        <v>74</v>
      </c>
      <c r="R78">
        <f>EXP($X$5*SIN(2*PI()*(Q78-$X$4)/$R$3))</f>
        <v>0.8822028739890786</v>
      </c>
      <c r="S78">
        <f>R78-EXP(-$X$5)</f>
        <v>0.51432343281763626</v>
      </c>
      <c r="T78">
        <f t="shared" si="5"/>
        <v>0</v>
      </c>
      <c r="U78">
        <f t="shared" si="6"/>
        <v>0</v>
      </c>
      <c r="V78">
        <f t="shared" si="7"/>
        <v>0</v>
      </c>
    </row>
    <row r="79" spans="17:22">
      <c r="Q79" s="2">
        <v>75</v>
      </c>
      <c r="R79">
        <f>EXP($X$5*SIN(2*PI()*(Q79-$X$4)/$R$3))</f>
        <v>0.93914018461277893</v>
      </c>
      <c r="S79">
        <f>R79-EXP(-$X$5)</f>
        <v>0.57126074344133659</v>
      </c>
      <c r="T79">
        <f t="shared" si="5"/>
        <v>0</v>
      </c>
      <c r="U79">
        <f t="shared" si="6"/>
        <v>0</v>
      </c>
      <c r="V79">
        <f t="shared" si="7"/>
        <v>0</v>
      </c>
    </row>
    <row r="80" spans="17:22">
      <c r="Q80" s="2">
        <v>76</v>
      </c>
      <c r="R80">
        <f>EXP($X$5*SIN(2*PI()*(Q80-$X$4)/$R$3))</f>
        <v>0.99999999999999978</v>
      </c>
      <c r="S80">
        <f>R80-EXP(-$X$5)</f>
        <v>0.63212055882855744</v>
      </c>
      <c r="T80">
        <f t="shared" si="5"/>
        <v>0</v>
      </c>
      <c r="U80">
        <f t="shared" si="6"/>
        <v>0</v>
      </c>
      <c r="V80">
        <f t="shared" si="7"/>
        <v>0</v>
      </c>
    </row>
    <row r="81" spans="17:22">
      <c r="Q81" s="2">
        <v>77</v>
      </c>
      <c r="R81">
        <f>EXP($X$5*SIN(2*PI()*(Q81-$X$4)/$R$3))</f>
        <v>1.0648037602738871</v>
      </c>
      <c r="S81">
        <f>R81-EXP(-$X$5)</f>
        <v>0.69692431910244479</v>
      </c>
      <c r="T81">
        <f t="shared" si="5"/>
        <v>0</v>
      </c>
      <c r="U81">
        <f t="shared" si="6"/>
        <v>0</v>
      </c>
      <c r="V81">
        <f t="shared" si="7"/>
        <v>0</v>
      </c>
    </row>
    <row r="82" spans="17:22">
      <c r="Q82" s="2">
        <v>78</v>
      </c>
      <c r="R82">
        <f>EXP($X$5*SIN(2*PI()*(Q82-$X$4)/$R$3))</f>
        <v>1.1335261190867296</v>
      </c>
      <c r="S82">
        <f>R82-EXP(-$X$5)</f>
        <v>0.76564667791528729</v>
      </c>
      <c r="T82">
        <f t="shared" si="5"/>
        <v>0</v>
      </c>
      <c r="U82">
        <f t="shared" si="6"/>
        <v>0</v>
      </c>
      <c r="V82">
        <f t="shared" si="7"/>
        <v>0</v>
      </c>
    </row>
    <row r="83" spans="17:22">
      <c r="Q83" s="2">
        <v>79</v>
      </c>
      <c r="R83">
        <f>EXP($X$5*SIN(2*PI()*(Q83-$X$4)/$R$3))</f>
        <v>1.206087095979397</v>
      </c>
      <c r="S83">
        <f>R83-EXP(-$X$5)</f>
        <v>0.83820765480795467</v>
      </c>
      <c r="T83">
        <f t="shared" si="5"/>
        <v>0</v>
      </c>
      <c r="U83">
        <f t="shared" si="6"/>
        <v>0</v>
      </c>
      <c r="V83">
        <f t="shared" si="7"/>
        <v>0</v>
      </c>
    </row>
    <row r="84" spans="17:22">
      <c r="Q84" s="2">
        <v>80</v>
      </c>
      <c r="R84">
        <f>EXP($X$5*SIN(2*PI()*(Q84-$X$4)/$R$3))</f>
        <v>1.2823442999754324</v>
      </c>
      <c r="S84">
        <f>R84-EXP(-$X$5)</f>
        <v>0.91446485880399009</v>
      </c>
      <c r="T84">
        <f t="shared" si="5"/>
        <v>0</v>
      </c>
      <c r="U84">
        <f t="shared" si="6"/>
        <v>0</v>
      </c>
      <c r="V84">
        <f t="shared" si="7"/>
        <v>0</v>
      </c>
    </row>
    <row r="85" spans="17:22">
      <c r="Q85" s="2">
        <v>81</v>
      </c>
      <c r="R85">
        <f>EXP($X$5*SIN(2*PI()*(Q85-$X$4)/$R$3))</f>
        <v>1.3620855180987366</v>
      </c>
      <c r="S85">
        <f>R85-EXP(-$X$5)</f>
        <v>0.99420607692729424</v>
      </c>
      <c r="T85">
        <f t="shared" si="5"/>
        <v>0</v>
      </c>
      <c r="U85">
        <f t="shared" si="6"/>
        <v>0</v>
      </c>
      <c r="V85">
        <f t="shared" si="7"/>
        <v>0</v>
      </c>
    </row>
    <row r="86" spans="17:22">
      <c r="Q86" s="2">
        <v>82</v>
      </c>
      <c r="R86">
        <f>EXP($X$5*SIN(2*PI()*(Q86-$X$4)/$R$3))</f>
        <v>1.4450220091364201</v>
      </c>
      <c r="S86">
        <f>R86-EXP(-$X$5)</f>
        <v>1.0771425679649778</v>
      </c>
      <c r="T86">
        <f t="shared" si="5"/>
        <v>0</v>
      </c>
      <c r="U86">
        <f t="shared" si="6"/>
        <v>0</v>
      </c>
      <c r="V86">
        <f t="shared" si="7"/>
        <v>0</v>
      </c>
    </row>
    <row r="87" spans="17:22">
      <c r="Q87" s="2">
        <v>83</v>
      </c>
      <c r="R87">
        <f>EXP($X$5*SIN(2*PI()*(Q87-$X$4)/$R$3))</f>
        <v>1.5307828811526802</v>
      </c>
      <c r="S87">
        <f>R87-EXP(-$X$5)</f>
        <v>1.1629034399812379</v>
      </c>
      <c r="T87">
        <f t="shared" si="5"/>
        <v>0</v>
      </c>
      <c r="U87">
        <f t="shared" si="6"/>
        <v>0</v>
      </c>
      <c r="V87">
        <f t="shared" si="7"/>
        <v>0</v>
      </c>
    </row>
    <row r="88" spans="17:22">
      <c r="Q88" s="2">
        <v>84</v>
      </c>
      <c r="R88">
        <f>EXP($X$5*SIN(2*PI()*(Q88-$X$4)/$R$3))</f>
        <v>1.6189109564874105</v>
      </c>
      <c r="S88">
        <f>R88-EXP(-$X$5)</f>
        <v>1.2510315153159681</v>
      </c>
      <c r="T88">
        <f t="shared" si="5"/>
        <v>0</v>
      </c>
      <c r="U88">
        <f t="shared" si="6"/>
        <v>0</v>
      </c>
      <c r="V88">
        <f t="shared" si="7"/>
        <v>0</v>
      </c>
    </row>
    <row r="89" spans="17:22">
      <c r="Q89" s="2">
        <v>85</v>
      </c>
      <c r="R89">
        <f>EXP($X$5*SIN(2*PI()*(Q89-$X$4)/$R$3))</f>
        <v>1.708860535645893</v>
      </c>
      <c r="S89">
        <f>R89-EXP(-$X$5)</f>
        <v>1.3409810944744507</v>
      </c>
      <c r="T89">
        <f t="shared" si="5"/>
        <v>0</v>
      </c>
      <c r="U89">
        <f t="shared" si="6"/>
        <v>0</v>
      </c>
      <c r="V89">
        <f t="shared" si="7"/>
        <v>0</v>
      </c>
    </row>
    <row r="90" spans="17:22">
      <c r="Q90" s="2">
        <v>86</v>
      </c>
      <c r="R90">
        <f>EXP($X$5*SIN(2*PI()*(Q90-$X$4)/$R$3))</f>
        <v>1.7999974573044331</v>
      </c>
      <c r="S90">
        <f>R90-EXP(-$X$5)</f>
        <v>1.4321180161329907</v>
      </c>
      <c r="T90">
        <f t="shared" si="5"/>
        <v>0</v>
      </c>
      <c r="U90">
        <f t="shared" si="6"/>
        <v>0</v>
      </c>
      <c r="V90">
        <f t="shared" si="7"/>
        <v>0</v>
      </c>
    </row>
    <row r="91" spans="17:22">
      <c r="Q91" s="2">
        <v>87</v>
      </c>
      <c r="R91">
        <f>EXP($X$5*SIN(2*PI()*(Q91-$X$4)/$R$3))</f>
        <v>1.8916018120800964</v>
      </c>
      <c r="S91">
        <f>R91-EXP(-$X$5)</f>
        <v>1.523722370908654</v>
      </c>
      <c r="T91">
        <f t="shared" si="5"/>
        <v>0</v>
      </c>
      <c r="U91">
        <f t="shared" si="6"/>
        <v>0</v>
      </c>
      <c r="V91">
        <f t="shared" si="7"/>
        <v>0</v>
      </c>
    </row>
    <row r="92" spans="17:22">
      <c r="Q92" s="2">
        <v>88</v>
      </c>
      <c r="R92">
        <f>EXP($X$5*SIN(2*PI()*(Q92-$X$4)/$R$3))</f>
        <v>1.9828736004520364</v>
      </c>
      <c r="S92">
        <f>R92-EXP(-$X$5)</f>
        <v>1.6149941592805941</v>
      </c>
      <c r="T92">
        <f t="shared" si="5"/>
        <v>0</v>
      </c>
      <c r="U92">
        <f t="shared" si="6"/>
        <v>0</v>
      </c>
      <c r="V92">
        <f t="shared" si="7"/>
        <v>0</v>
      </c>
    </row>
    <row r="93" spans="17:22">
      <c r="Q93" s="2">
        <v>89</v>
      </c>
      <c r="R93">
        <f>EXP($X$5*SIN(2*PI()*(Q93-$X$4)/$R$3))</f>
        <v>2.0729415297197957</v>
      </c>
      <c r="S93">
        <f>R93-EXP(-$X$5)</f>
        <v>1.7050620885483534</v>
      </c>
      <c r="T93">
        <f t="shared" si="5"/>
        <v>0</v>
      </c>
      <c r="U93">
        <f t="shared" si="6"/>
        <v>0</v>
      </c>
      <c r="V93">
        <f t="shared" si="7"/>
        <v>0</v>
      </c>
    </row>
    <row r="94" spans="17:22">
      <c r="Q94" s="2">
        <v>90</v>
      </c>
      <c r="R94">
        <f>EXP($X$5*SIN(2*PI()*(Q94-$X$4)/$R$3))</f>
        <v>2.1608750227215467</v>
      </c>
      <c r="S94">
        <f>R94-EXP(-$X$5)</f>
        <v>1.7929955815501044</v>
      </c>
      <c r="T94">
        <f t="shared" si="5"/>
        <v>0</v>
      </c>
      <c r="U94">
        <f t="shared" si="6"/>
        <v>0</v>
      </c>
      <c r="V94">
        <f t="shared" si="7"/>
        <v>0</v>
      </c>
    </row>
    <row r="95" spans="17:22">
      <c r="Q95" s="2">
        <v>91</v>
      </c>
      <c r="R95">
        <f>EXP($X$5*SIN(2*PI()*(Q95-$X$4)/$R$3))</f>
        <v>2.2456993662019928</v>
      </c>
      <c r="S95">
        <f>R95-EXP(-$X$5)</f>
        <v>1.8778199250305505</v>
      </c>
      <c r="T95">
        <f t="shared" si="5"/>
        <v>0</v>
      </c>
      <c r="U95">
        <f t="shared" si="6"/>
        <v>0</v>
      </c>
      <c r="V95">
        <f t="shared" si="7"/>
        <v>0</v>
      </c>
    </row>
    <row r="96" spans="17:22">
      <c r="Q96" s="2">
        <v>92</v>
      </c>
      <c r="R96">
        <f>EXP($X$5*SIN(2*PI()*(Q96-$X$4)/$R$3))</f>
        <v>2.326413765686743</v>
      </c>
      <c r="S96">
        <f>R96-EXP(-$X$5)</f>
        <v>1.9585343245153006</v>
      </c>
      <c r="T96">
        <f t="shared" si="5"/>
        <v>0</v>
      </c>
      <c r="U96">
        <f t="shared" si="6"/>
        <v>0</v>
      </c>
      <c r="V96">
        <f t="shared" si="7"/>
        <v>0</v>
      </c>
    </row>
    <row r="97" spans="17:22">
      <c r="Q97" s="2">
        <v>93</v>
      </c>
      <c r="R97">
        <f>EXP($X$5*SIN(2*PI()*(Q97-$X$4)/$R$3))</f>
        <v>2.4020119052688478</v>
      </c>
      <c r="S97">
        <f>R97-EXP(-$X$5)</f>
        <v>2.0341324640974054</v>
      </c>
      <c r="T97">
        <f t="shared" si="5"/>
        <v>0</v>
      </c>
      <c r="U97">
        <f t="shared" si="6"/>
        <v>0</v>
      </c>
      <c r="V97">
        <f t="shared" si="7"/>
        <v>0</v>
      </c>
    </row>
    <row r="98" spans="17:22">
      <c r="Q98" s="2">
        <v>94</v>
      </c>
      <c r="R98">
        <f>EXP($X$5*SIN(2*PI()*(Q98-$X$4)/$R$3))</f>
        <v>2.4715044454938715</v>
      </c>
      <c r="S98">
        <f>R98-EXP(-$X$5)</f>
        <v>2.1036250043224292</v>
      </c>
      <c r="T98">
        <f t="shared" si="5"/>
        <v>0</v>
      </c>
      <c r="U98">
        <f t="shared" si="6"/>
        <v>0</v>
      </c>
      <c r="V98">
        <f t="shared" si="7"/>
        <v>0</v>
      </c>
    </row>
    <row r="99" spans="17:22">
      <c r="Q99" s="2">
        <v>95</v>
      </c>
      <c r="R99">
        <f>EXP($X$5*SIN(2*PI()*(Q99-$X$4)/$R$3))</f>
        <v>2.5339427423557956</v>
      </c>
      <c r="S99">
        <f>R99-EXP(-$X$5)</f>
        <v>2.1660633011843533</v>
      </c>
      <c r="T99">
        <f t="shared" si="5"/>
        <v>0</v>
      </c>
      <c r="U99">
        <f t="shared" si="6"/>
        <v>0</v>
      </c>
      <c r="V99">
        <f t="shared" si="7"/>
        <v>0</v>
      </c>
    </row>
    <row r="100" spans="17:22">
      <c r="Q100" s="2">
        <v>96</v>
      </c>
      <c r="R100">
        <f>EXP($X$5*SIN(2*PI()*(Q100-$X$4)/$R$3))</f>
        <v>2.5884429473328656</v>
      </c>
      <c r="S100">
        <f>R100-EXP(-$X$5)</f>
        <v>2.2205635061614233</v>
      </c>
      <c r="T100">
        <f t="shared" si="5"/>
        <v>0</v>
      </c>
      <c r="U100">
        <f t="shared" si="6"/>
        <v>0</v>
      </c>
      <c r="V100">
        <f t="shared" si="7"/>
        <v>0</v>
      </c>
    </row>
    <row r="101" spans="17:22">
      <c r="Q101" s="2">
        <v>97</v>
      </c>
      <c r="R101">
        <f>EXP($X$5*SIN(2*PI()*(Q101-$X$4)/$R$3))</f>
        <v>2.6342095636011651</v>
      </c>
      <c r="S101">
        <f>R101-EXP(-$X$5)</f>
        <v>2.2663301224297228</v>
      </c>
      <c r="T101">
        <f t="shared" si="5"/>
        <v>0</v>
      </c>
      <c r="U101">
        <f t="shared" si="6"/>
        <v>0</v>
      </c>
      <c r="V101">
        <f t="shared" si="7"/>
        <v>0</v>
      </c>
    </row>
    <row r="102" spans="17:22">
      <c r="Q102" s="2">
        <v>98</v>
      </c>
      <c r="R102">
        <f>EXP($X$5*SIN(2*PI()*(Q102-$X$4)/$R$3))</f>
        <v>2.6705574962996805</v>
      </c>
      <c r="S102">
        <f>R102-EXP(-$X$5)</f>
        <v>2.3026780551282382</v>
      </c>
      <c r="T102">
        <f t="shared" si="5"/>
        <v>0</v>
      </c>
      <c r="U102">
        <f t="shared" si="6"/>
        <v>0</v>
      </c>
      <c r="V102">
        <f t="shared" si="7"/>
        <v>0</v>
      </c>
    </row>
    <row r="103" spans="17:22">
      <c r="Q103" s="2">
        <v>99</v>
      </c>
      <c r="R103">
        <f>EXP($X$5*SIN(2*PI()*(Q103-$X$4)/$R$3))</f>
        <v>2.6969316512181982</v>
      </c>
      <c r="S103">
        <f>R103-EXP(-$X$5)</f>
        <v>2.3290522100467559</v>
      </c>
      <c r="T103">
        <f t="shared" si="5"/>
        <v>0</v>
      </c>
      <c r="U103">
        <f t="shared" si="6"/>
        <v>0</v>
      </c>
      <c r="V103">
        <f t="shared" si="7"/>
        <v>0</v>
      </c>
    </row>
    <row r="104" spans="17:22">
      <c r="Q104" s="2">
        <v>100</v>
      </c>
      <c r="R104">
        <f>EXP($X$5*SIN(2*PI()*(Q104-$X$4)/$R$3))</f>
        <v>2.7129232089475566</v>
      </c>
      <c r="S104">
        <f>R104-EXP(-$X$5)</f>
        <v>2.3450437677761142</v>
      </c>
      <c r="T104">
        <f t="shared" si="5"/>
        <v>0</v>
      </c>
      <c r="U104">
        <f t="shared" si="6"/>
        <v>0</v>
      </c>
      <c r="V104">
        <f t="shared" si="7"/>
        <v>0</v>
      </c>
    </row>
    <row r="105" spans="17:22">
      <c r="Q105" s="2">
        <v>101</v>
      </c>
      <c r="R105">
        <f>EXP($X$5*SIN(2*PI()*(Q105-$X$4)/$R$3))</f>
        <v>2.7182818284590451</v>
      </c>
      <c r="S105">
        <f>R105-EXP(-$X$5)</f>
        <v>2.3504023872876028</v>
      </c>
      <c r="T105">
        <f t="shared" si="5"/>
        <v>0</v>
      </c>
      <c r="U105">
        <f t="shared" si="6"/>
        <v>0</v>
      </c>
      <c r="V105">
        <f t="shared" si="7"/>
        <v>0</v>
      </c>
    </row>
    <row r="106" spans="17:22">
      <c r="Q106" s="2">
        <v>102</v>
      </c>
      <c r="R106">
        <f>EXP($X$5*SIN(2*PI()*(Q106-$X$4)/$R$3))</f>
        <v>2.7129232089475566</v>
      </c>
      <c r="S106">
        <f>R106-EXP(-$X$5)</f>
        <v>2.3450437677761142</v>
      </c>
      <c r="T106">
        <f t="shared" si="5"/>
        <v>0</v>
      </c>
      <c r="U106">
        <f t="shared" si="6"/>
        <v>0</v>
      </c>
      <c r="V106">
        <f t="shared" si="7"/>
        <v>0</v>
      </c>
    </row>
    <row r="107" spans="17:22">
      <c r="Q107" s="2">
        <v>103</v>
      </c>
      <c r="R107">
        <f>EXP($X$5*SIN(2*PI()*(Q107-$X$4)/$R$3))</f>
        <v>2.6969316512181987</v>
      </c>
      <c r="S107">
        <f>R107-EXP(-$X$5)</f>
        <v>2.3290522100467563</v>
      </c>
      <c r="T107">
        <f t="shared" si="5"/>
        <v>0</v>
      </c>
      <c r="U107">
        <f t="shared" si="6"/>
        <v>0</v>
      </c>
      <c r="V107">
        <f t="shared" si="7"/>
        <v>0</v>
      </c>
    </row>
    <row r="108" spans="17:22">
      <c r="Q108" s="2">
        <v>104</v>
      </c>
      <c r="R108">
        <f>EXP($X$5*SIN(2*PI()*(Q108-$X$4)/$R$3))</f>
        <v>2.6705574962996805</v>
      </c>
      <c r="S108">
        <f>R108-EXP(-$X$5)</f>
        <v>2.3026780551282382</v>
      </c>
      <c r="T108">
        <f t="shared" si="5"/>
        <v>0</v>
      </c>
      <c r="U108">
        <f t="shared" si="6"/>
        <v>0</v>
      </c>
      <c r="V108">
        <f t="shared" si="7"/>
        <v>0</v>
      </c>
    </row>
    <row r="109" spans="17:22">
      <c r="Q109" s="2">
        <v>105</v>
      </c>
      <c r="R109">
        <f>EXP($X$5*SIN(2*PI()*(Q109-$X$4)/$R$3))</f>
        <v>2.6342095636011646</v>
      </c>
      <c r="S109">
        <f>R109-EXP(-$X$5)</f>
        <v>2.2663301224297223</v>
      </c>
      <c r="T109">
        <f t="shared" si="5"/>
        <v>0</v>
      </c>
      <c r="U109">
        <f t="shared" si="6"/>
        <v>0</v>
      </c>
      <c r="V109">
        <f t="shared" si="7"/>
        <v>0</v>
      </c>
    </row>
    <row r="110" spans="17:22">
      <c r="Q110" s="2">
        <v>106</v>
      </c>
      <c r="R110">
        <f>EXP($X$5*SIN(2*PI()*(Q110-$X$4)/$R$3))</f>
        <v>2.588442947332867</v>
      </c>
      <c r="S110">
        <f>R110-EXP(-$X$5)</f>
        <v>2.2205635061614246</v>
      </c>
      <c r="T110">
        <f t="shared" si="5"/>
        <v>0</v>
      </c>
      <c r="U110">
        <f t="shared" si="6"/>
        <v>0</v>
      </c>
      <c r="V110">
        <f t="shared" si="7"/>
        <v>0</v>
      </c>
    </row>
    <row r="111" spans="17:22">
      <c r="Q111" s="2">
        <v>107</v>
      </c>
      <c r="R111">
        <f>EXP($X$5*SIN(2*PI()*(Q111-$X$4)/$R$3))</f>
        <v>2.533942742355797</v>
      </c>
      <c r="S111">
        <f>R111-EXP(-$X$5)</f>
        <v>2.1660633011843546</v>
      </c>
      <c r="T111">
        <f t="shared" si="5"/>
        <v>0</v>
      </c>
      <c r="U111">
        <f t="shared" si="6"/>
        <v>0</v>
      </c>
      <c r="V111">
        <f t="shared" si="7"/>
        <v>0</v>
      </c>
    </row>
    <row r="112" spans="17:22">
      <c r="Q112" s="2">
        <v>108</v>
      </c>
      <c r="R112">
        <f>EXP($X$5*SIN(2*PI()*(Q112-$X$4)/$R$3))</f>
        <v>2.4715044454938715</v>
      </c>
      <c r="S112">
        <f>R112-EXP(-$X$5)</f>
        <v>2.1036250043224292</v>
      </c>
      <c r="T112">
        <f t="shared" si="5"/>
        <v>0</v>
      </c>
      <c r="U112">
        <f t="shared" si="6"/>
        <v>0</v>
      </c>
      <c r="V112">
        <f t="shared" si="7"/>
        <v>0</v>
      </c>
    </row>
    <row r="113" spans="17:22">
      <c r="Q113" s="2">
        <v>109</v>
      </c>
      <c r="R113">
        <f>EXP($X$5*SIN(2*PI()*(Q113-$X$4)/$R$3))</f>
        <v>2.4020119052688473</v>
      </c>
      <c r="S113">
        <f>R113-EXP(-$X$5)</f>
        <v>2.034132464097405</v>
      </c>
      <c r="T113">
        <f t="shared" si="5"/>
        <v>0</v>
      </c>
      <c r="U113">
        <f t="shared" si="6"/>
        <v>0</v>
      </c>
      <c r="V113">
        <f t="shared" si="7"/>
        <v>0</v>
      </c>
    </row>
    <row r="114" spans="17:22">
      <c r="Q114" s="2">
        <v>110</v>
      </c>
      <c r="R114">
        <f>EXP($X$5*SIN(2*PI()*(Q114-$X$4)/$R$3))</f>
        <v>2.326413765686743</v>
      </c>
      <c r="S114">
        <f>R114-EXP(-$X$5)</f>
        <v>1.9585343245153006</v>
      </c>
      <c r="T114">
        <f t="shared" si="5"/>
        <v>0</v>
      </c>
      <c r="U114">
        <f t="shared" si="6"/>
        <v>0</v>
      </c>
      <c r="V114">
        <f t="shared" si="7"/>
        <v>0</v>
      </c>
    </row>
    <row r="115" spans="17:22">
      <c r="Q115" s="2">
        <v>111</v>
      </c>
      <c r="R115">
        <f>EXP($X$5*SIN(2*PI()*(Q115-$X$4)/$R$3))</f>
        <v>2.2456993662019924</v>
      </c>
      <c r="S115">
        <f>R115-EXP(-$X$5)</f>
        <v>1.8778199250305501</v>
      </c>
      <c r="T115">
        <f t="shared" si="5"/>
        <v>0</v>
      </c>
      <c r="U115">
        <f t="shared" si="6"/>
        <v>0</v>
      </c>
      <c r="V115">
        <f t="shared" si="7"/>
        <v>0</v>
      </c>
    </row>
    <row r="116" spans="17:22">
      <c r="Q116" s="2">
        <v>112</v>
      </c>
      <c r="R116">
        <f>EXP($X$5*SIN(2*PI()*(Q116-$X$4)/$R$3))</f>
        <v>2.1608750227215463</v>
      </c>
      <c r="S116">
        <f>R116-EXP(-$X$5)</f>
        <v>1.792995581550104</v>
      </c>
      <c r="T116">
        <f t="shared" si="5"/>
        <v>0</v>
      </c>
      <c r="U116">
        <f t="shared" si="6"/>
        <v>0</v>
      </c>
      <c r="V116">
        <f t="shared" si="7"/>
        <v>0</v>
      </c>
    </row>
    <row r="117" spans="17:22">
      <c r="Q117" s="2">
        <v>113</v>
      </c>
      <c r="R117">
        <f>EXP($X$5*SIN(2*PI()*(Q117-$X$4)/$R$3))</f>
        <v>2.0729415297197953</v>
      </c>
      <c r="S117">
        <f>R117-EXP(-$X$5)</f>
        <v>1.7050620885483529</v>
      </c>
      <c r="T117">
        <f t="shared" si="5"/>
        <v>0</v>
      </c>
      <c r="U117">
        <f t="shared" si="6"/>
        <v>0</v>
      </c>
      <c r="V117">
        <f t="shared" si="7"/>
        <v>0</v>
      </c>
    </row>
    <row r="118" spans="17:22">
      <c r="Q118" s="2">
        <v>114</v>
      </c>
      <c r="R118">
        <f>EXP($X$5*SIN(2*PI()*(Q118-$X$4)/$R$3))</f>
        <v>1.982873600452036</v>
      </c>
      <c r="S118">
        <f>R118-EXP(-$X$5)</f>
        <v>1.6149941592805936</v>
      </c>
      <c r="T118">
        <f t="shared" si="5"/>
        <v>0</v>
      </c>
      <c r="U118">
        <f t="shared" si="6"/>
        <v>0</v>
      </c>
      <c r="V118">
        <f t="shared" si="7"/>
        <v>0</v>
      </c>
    </row>
    <row r="119" spans="17:22">
      <c r="Q119" s="2">
        <v>115</v>
      </c>
      <c r="R119">
        <f>EXP($X$5*SIN(2*PI()*(Q119-$X$4)/$R$3))</f>
        <v>1.8916018120800961</v>
      </c>
      <c r="S119">
        <f>R119-EXP(-$X$5)</f>
        <v>1.5237223709086538</v>
      </c>
      <c r="T119">
        <f t="shared" si="5"/>
        <v>0</v>
      </c>
      <c r="U119">
        <f t="shared" si="6"/>
        <v>0</v>
      </c>
      <c r="V119">
        <f t="shared" si="7"/>
        <v>0</v>
      </c>
    </row>
    <row r="120" spans="17:22">
      <c r="Q120" s="2">
        <v>116</v>
      </c>
      <c r="R120">
        <f>EXP($X$5*SIN(2*PI()*(Q120-$X$4)/$R$3))</f>
        <v>1.7999974573044337</v>
      </c>
      <c r="S120">
        <f>R120-EXP(-$X$5)</f>
        <v>1.4321180161329914</v>
      </c>
      <c r="T120">
        <f t="shared" si="5"/>
        <v>0</v>
      </c>
      <c r="U120">
        <f t="shared" si="6"/>
        <v>0</v>
      </c>
      <c r="V120">
        <f t="shared" si="7"/>
        <v>0</v>
      </c>
    </row>
    <row r="121" spans="17:22">
      <c r="Q121" s="2">
        <v>117</v>
      </c>
      <c r="R121">
        <f>EXP($X$5*SIN(2*PI()*(Q121-$X$4)/$R$3))</f>
        <v>1.708860535645895</v>
      </c>
      <c r="S121">
        <f>R121-EXP(-$X$5)</f>
        <v>1.3409810944744527</v>
      </c>
      <c r="T121">
        <f t="shared" si="5"/>
        <v>0</v>
      </c>
      <c r="U121">
        <f t="shared" si="6"/>
        <v>0</v>
      </c>
      <c r="V121">
        <f t="shared" si="7"/>
        <v>0</v>
      </c>
    </row>
    <row r="122" spans="17:22">
      <c r="Q122" s="2">
        <v>118</v>
      </c>
      <c r="R122">
        <f>EXP($X$5*SIN(2*PI()*(Q122-$X$4)/$R$3))</f>
        <v>1.61891095648741</v>
      </c>
      <c r="S122">
        <f>R122-EXP(-$X$5)</f>
        <v>1.2510315153159677</v>
      </c>
      <c r="T122">
        <f t="shared" si="5"/>
        <v>0</v>
      </c>
      <c r="U122">
        <f t="shared" si="6"/>
        <v>0</v>
      </c>
      <c r="V122">
        <f t="shared" si="7"/>
        <v>0</v>
      </c>
    </row>
    <row r="123" spans="17:22">
      <c r="Q123" s="2">
        <v>119</v>
      </c>
      <c r="R123">
        <f>EXP($X$5*SIN(2*PI()*(Q123-$X$4)/$R$3))</f>
        <v>1.53078288115268</v>
      </c>
      <c r="S123">
        <f>R123-EXP(-$X$5)</f>
        <v>1.1629034399812377</v>
      </c>
      <c r="T123">
        <f t="shared" si="5"/>
        <v>0</v>
      </c>
      <c r="U123">
        <f t="shared" si="6"/>
        <v>0</v>
      </c>
      <c r="V123">
        <f t="shared" si="7"/>
        <v>0</v>
      </c>
    </row>
    <row r="124" spans="17:22">
      <c r="Q124" s="2">
        <v>120</v>
      </c>
      <c r="R124">
        <f>EXP($X$5*SIN(2*PI()*(Q124-$X$4)/$R$3))</f>
        <v>1.4450220091364196</v>
      </c>
      <c r="S124">
        <f>R124-EXP(-$X$5)</f>
        <v>1.0771425679649773</v>
      </c>
      <c r="T124">
        <f t="shared" si="5"/>
        <v>0</v>
      </c>
      <c r="U124">
        <f t="shared" si="6"/>
        <v>0</v>
      </c>
      <c r="V124">
        <f t="shared" si="7"/>
        <v>0</v>
      </c>
    </row>
    <row r="125" spans="17:22">
      <c r="Q125" s="2">
        <v>121</v>
      </c>
      <c r="R125">
        <f>EXP($X$5*SIN(2*PI()*(Q125-$X$4)/$R$3))</f>
        <v>1.3620855180987375</v>
      </c>
      <c r="S125">
        <f>R125-EXP(-$X$5)</f>
        <v>0.99420607692729512</v>
      </c>
      <c r="T125">
        <f t="shared" si="5"/>
        <v>0</v>
      </c>
      <c r="U125">
        <f t="shared" si="6"/>
        <v>0</v>
      </c>
      <c r="V125">
        <f t="shared" si="7"/>
        <v>0</v>
      </c>
    </row>
    <row r="126" spans="17:22">
      <c r="Q126" s="2">
        <v>122</v>
      </c>
      <c r="R126">
        <f>EXP($X$5*SIN(2*PI()*(Q126-$X$4)/$R$3))</f>
        <v>1.2823442999754333</v>
      </c>
      <c r="S126">
        <f>R126-EXP(-$X$5)</f>
        <v>0.91446485880399098</v>
      </c>
      <c r="T126">
        <f t="shared" si="5"/>
        <v>0</v>
      </c>
      <c r="U126">
        <f t="shared" si="6"/>
        <v>0</v>
      </c>
      <c r="V126">
        <f t="shared" si="7"/>
        <v>0</v>
      </c>
    </row>
    <row r="127" spans="17:22">
      <c r="Q127" s="2">
        <v>123</v>
      </c>
      <c r="R127">
        <f>EXP($X$5*SIN(2*PI()*(Q127-$X$4)/$R$3))</f>
        <v>1.2060870959793966</v>
      </c>
      <c r="S127">
        <f>R127-EXP(-$X$5)</f>
        <v>0.83820765480795423</v>
      </c>
      <c r="T127">
        <f t="shared" si="5"/>
        <v>0</v>
      </c>
      <c r="U127">
        <f t="shared" si="6"/>
        <v>0</v>
      </c>
      <c r="V127">
        <f t="shared" si="7"/>
        <v>0</v>
      </c>
    </row>
    <row r="128" spans="17:22">
      <c r="Q128" s="2">
        <v>124</v>
      </c>
      <c r="R128">
        <f>EXP($X$5*SIN(2*PI()*(Q128-$X$4)/$R$3))</f>
        <v>1.1335261190867294</v>
      </c>
      <c r="S128">
        <f>R128-EXP(-$X$5)</f>
        <v>0.76564667791528707</v>
      </c>
      <c r="T128">
        <f t="shared" si="5"/>
        <v>0</v>
      </c>
      <c r="U128">
        <f t="shared" si="6"/>
        <v>0</v>
      </c>
      <c r="V128">
        <f t="shared" si="7"/>
        <v>0</v>
      </c>
    </row>
    <row r="129" spans="17:22">
      <c r="Q129" s="2">
        <v>125</v>
      </c>
      <c r="R129">
        <f>EXP($X$5*SIN(2*PI()*(Q129-$X$4)/$R$3))</f>
        <v>1.0648037602738878</v>
      </c>
      <c r="S129">
        <f>R129-EXP(-$X$5)</f>
        <v>0.69692431910244546</v>
      </c>
      <c r="T129">
        <f t="shared" si="5"/>
        <v>0</v>
      </c>
      <c r="U129">
        <f t="shared" si="6"/>
        <v>0</v>
      </c>
      <c r="V129">
        <f t="shared" si="7"/>
        <v>0</v>
      </c>
    </row>
    <row r="130" spans="17:22">
      <c r="Q130" s="2">
        <v>126</v>
      </c>
      <c r="R130">
        <f>EXP($X$5*SIN(2*PI()*(Q130-$X$4)/$R$3))</f>
        <v>1.0000000000000004</v>
      </c>
      <c r="S130">
        <f>R130-EXP(-$X$5)</f>
        <v>0.63212055882855811</v>
      </c>
      <c r="T130">
        <f t="shared" si="5"/>
        <v>0</v>
      </c>
      <c r="U130">
        <f t="shared" si="6"/>
        <v>0</v>
      </c>
      <c r="V130">
        <f t="shared" si="7"/>
        <v>0</v>
      </c>
    </row>
    <row r="131" spans="17:22">
      <c r="Q131" s="2">
        <v>127</v>
      </c>
      <c r="R131">
        <f>EXP($X$5*SIN(2*PI()*(Q131-$X$4)/$R$3))</f>
        <v>0.93914018461277959</v>
      </c>
      <c r="S131">
        <f>R131-EXP(-$X$5)</f>
        <v>0.57126074344133726</v>
      </c>
      <c r="T131">
        <f t="shared" si="5"/>
        <v>0</v>
      </c>
      <c r="U131">
        <f t="shared" si="6"/>
        <v>0</v>
      </c>
      <c r="V131">
        <f t="shared" si="7"/>
        <v>0</v>
      </c>
    </row>
    <row r="132" spans="17:22">
      <c r="Q132" s="2">
        <v>128</v>
      </c>
      <c r="R132">
        <f>EXP($X$5*SIN(2*PI()*(Q132-$X$4)/$R$3))</f>
        <v>0.88220287398907993</v>
      </c>
      <c r="S132">
        <f>R132-EXP(-$X$5)</f>
        <v>0.51432343281763759</v>
      </c>
      <c r="T132">
        <f t="shared" si="5"/>
        <v>0</v>
      </c>
      <c r="U132">
        <f t="shared" si="6"/>
        <v>0</v>
      </c>
      <c r="V132">
        <f t="shared" si="7"/>
        <v>0</v>
      </c>
    </row>
    <row r="133" spans="17:22">
      <c r="Q133" s="2">
        <v>129</v>
      </c>
      <c r="R133">
        <f>EXP($X$5*SIN(2*PI()*(Q133-$X$4)/$R$3))</f>
        <v>0.82912751768391502</v>
      </c>
      <c r="S133">
        <f>R133-EXP(-$X$5)</f>
        <v>0.46124807651247268</v>
      </c>
      <c r="T133">
        <f t="shared" si="5"/>
        <v>0</v>
      </c>
      <c r="U133">
        <f t="shared" si="6"/>
        <v>0</v>
      </c>
      <c r="V133">
        <f t="shared" si="7"/>
        <v>0</v>
      </c>
    </row>
    <row r="134" spans="17:22">
      <c r="Q134" s="2">
        <v>130</v>
      </c>
      <c r="R134">
        <f>EXP($X$5*SIN(2*PI()*(Q134-$X$4)/$R$3))</f>
        <v>0.77982176863043595</v>
      </c>
      <c r="S134">
        <f>R134-EXP(-$X$5)</f>
        <v>0.41194232745899362</v>
      </c>
      <c r="T134">
        <f t="shared" ref="T134:T197" si="8">IF(OR(MONTH(Q134)=1, MONTH(Q134)=2, MONTH(Q134)=6, MONTH(Q134)=7, MONTH(Q134)=8, MONTH(Q134)=12), 1, 0)</f>
        <v>0</v>
      </c>
      <c r="U134">
        <f t="shared" ref="U134:U197" si="9">T134*R134</f>
        <v>0</v>
      </c>
      <c r="V134">
        <f t="shared" ref="V134:V197" si="10">T134*S134</f>
        <v>0</v>
      </c>
    </row>
    <row r="135" spans="17:22">
      <c r="Q135" s="2">
        <v>131</v>
      </c>
      <c r="R135">
        <f>EXP($X$5*SIN(2*PI()*(Q135-$X$4)/$R$3))</f>
        <v>0.73416829318899701</v>
      </c>
      <c r="S135">
        <f>R135-EXP(-$X$5)</f>
        <v>0.36628885201755468</v>
      </c>
      <c r="T135">
        <f t="shared" si="8"/>
        <v>0</v>
      </c>
      <c r="U135">
        <f t="shared" si="9"/>
        <v>0</v>
      </c>
      <c r="V135">
        <f t="shared" si="10"/>
        <v>0</v>
      </c>
    </row>
    <row r="136" spans="17:22">
      <c r="Q136" s="2">
        <v>132</v>
      </c>
      <c r="R136">
        <f>EXP($X$5*SIN(2*PI()*(Q136-$X$4)/$R$3))</f>
        <v>0.69203098200395241</v>
      </c>
      <c r="S136">
        <f>R136-EXP(-$X$5)</f>
        <v>0.32415154083251008</v>
      </c>
      <c r="T136">
        <f t="shared" si="8"/>
        <v>0</v>
      </c>
      <c r="U136">
        <f t="shared" si="9"/>
        <v>0</v>
      </c>
      <c r="V136">
        <f t="shared" si="10"/>
        <v>0</v>
      </c>
    </row>
    <row r="137" spans="17:22">
      <c r="Q137" s="2">
        <v>133</v>
      </c>
      <c r="R137">
        <f>EXP($X$5*SIN(2*PI()*(Q137-$X$4)/$R$3))</f>
        <v>0.65326050631491284</v>
      </c>
      <c r="S137">
        <f>R137-EXP(-$X$5)</f>
        <v>0.2853810651434705</v>
      </c>
      <c r="T137">
        <f t="shared" si="8"/>
        <v>0</v>
      </c>
      <c r="U137">
        <f t="shared" si="9"/>
        <v>0</v>
      </c>
      <c r="V137">
        <f t="shared" si="10"/>
        <v>0</v>
      </c>
    </row>
    <row r="138" spans="17:22">
      <c r="Q138" s="2">
        <v>134</v>
      </c>
      <c r="R138">
        <f>EXP($X$5*SIN(2*PI()*(Q138-$X$4)/$R$3))</f>
        <v>0.61769919833622167</v>
      </c>
      <c r="S138">
        <f>R138-EXP(-$X$5)</f>
        <v>0.24981975716477933</v>
      </c>
      <c r="T138">
        <f t="shared" si="8"/>
        <v>0</v>
      </c>
      <c r="U138">
        <f t="shared" si="9"/>
        <v>0</v>
      </c>
      <c r="V138">
        <f t="shared" si="10"/>
        <v>0</v>
      </c>
    </row>
    <row r="139" spans="17:22">
      <c r="Q139" s="2">
        <v>135</v>
      </c>
      <c r="R139">
        <f>EXP($X$5*SIN(2*PI()*(Q139-$X$4)/$R$3))</f>
        <v>0.58518526184000874</v>
      </c>
      <c r="S139">
        <f>R139-EXP(-$X$5)</f>
        <v>0.21730582066856641</v>
      </c>
      <c r="T139">
        <f t="shared" si="8"/>
        <v>0</v>
      </c>
      <c r="U139">
        <f t="shared" si="9"/>
        <v>0</v>
      </c>
      <c r="V139">
        <f t="shared" si="10"/>
        <v>0</v>
      </c>
    </row>
    <row r="140" spans="17:22">
      <c r="Q140" s="2">
        <v>136</v>
      </c>
      <c r="R140">
        <f>EXP($X$5*SIN(2*PI()*(Q140-$X$4)/$R$3))</f>
        <v>0.55555634033924661</v>
      </c>
      <c r="S140">
        <f>R140-EXP(-$X$5)</f>
        <v>0.18767689916780428</v>
      </c>
      <c r="T140">
        <f t="shared" si="8"/>
        <v>0</v>
      </c>
      <c r="U140">
        <f t="shared" si="9"/>
        <v>0</v>
      </c>
      <c r="V140">
        <f t="shared" si="10"/>
        <v>0</v>
      </c>
    </row>
    <row r="141" spans="17:22">
      <c r="Q141" s="2">
        <v>137</v>
      </c>
      <c r="R141">
        <f>EXP($X$5*SIN(2*PI()*(Q141-$X$4)/$R$3))</f>
        <v>0.5286524857471735</v>
      </c>
      <c r="S141">
        <f>R141-EXP(-$X$5)</f>
        <v>0.16077304457573116</v>
      </c>
      <c r="T141">
        <f t="shared" si="8"/>
        <v>0</v>
      </c>
      <c r="U141">
        <f t="shared" si="9"/>
        <v>0</v>
      </c>
      <c r="V141">
        <f t="shared" si="10"/>
        <v>0</v>
      </c>
    </row>
    <row r="142" spans="17:22">
      <c r="Q142" s="2">
        <v>138</v>
      </c>
      <c r="R142">
        <f>EXP($X$5*SIN(2*PI()*(Q142-$X$4)/$R$3))</f>
        <v>0.5043185807567514</v>
      </c>
      <c r="S142">
        <f>R142-EXP(-$X$5)</f>
        <v>0.13643913958530907</v>
      </c>
      <c r="T142">
        <f t="shared" si="8"/>
        <v>0</v>
      </c>
      <c r="U142">
        <f t="shared" si="9"/>
        <v>0</v>
      </c>
      <c r="V142">
        <f t="shared" si="10"/>
        <v>0</v>
      </c>
    </row>
    <row r="143" spans="17:22">
      <c r="Q143" s="2">
        <v>139</v>
      </c>
      <c r="R143">
        <f>EXP($X$5*SIN(2*PI()*(Q143-$X$4)/$R$3))</f>
        <v>0.48240627420647653</v>
      </c>
      <c r="S143">
        <f>R143-EXP(-$X$5)</f>
        <v>0.11452683303503419</v>
      </c>
      <c r="T143">
        <f t="shared" si="8"/>
        <v>0</v>
      </c>
      <c r="U143">
        <f t="shared" si="9"/>
        <v>0</v>
      </c>
      <c r="V143">
        <f t="shared" si="10"/>
        <v>0</v>
      </c>
    </row>
    <row r="144" spans="17:22">
      <c r="Q144" s="2">
        <v>140</v>
      </c>
      <c r="R144">
        <f>EXP($X$5*SIN(2*PI()*(Q144-$X$4)/$R$3))</f>
        <v>0.46277549117141242</v>
      </c>
      <c r="S144">
        <f>R144-EXP(-$X$5)</f>
        <v>9.4896049999970089E-2</v>
      </c>
      <c r="T144">
        <f t="shared" si="8"/>
        <v>0</v>
      </c>
      <c r="U144">
        <f t="shared" si="9"/>
        <v>0</v>
      </c>
      <c r="V144">
        <f t="shared" si="10"/>
        <v>0</v>
      </c>
    </row>
    <row r="145" spans="17:22">
      <c r="Q145" s="2">
        <v>141</v>
      </c>
      <c r="R145">
        <f>EXP($X$5*SIN(2*PI()*(Q145-$X$4)/$R$3))</f>
        <v>0.44529557920802082</v>
      </c>
      <c r="S145">
        <f>R145-EXP(-$X$5)</f>
        <v>7.7416138036578486E-2</v>
      </c>
      <c r="T145">
        <f t="shared" si="8"/>
        <v>0</v>
      </c>
      <c r="U145">
        <f t="shared" si="9"/>
        <v>0</v>
      </c>
      <c r="V145">
        <f t="shared" si="10"/>
        <v>0</v>
      </c>
    </row>
    <row r="146" spans="17:22">
      <c r="Q146" s="2">
        <v>142</v>
      </c>
      <c r="R146">
        <f>EXP($X$5*SIN(2*PI()*(Q146-$X$4)/$R$3))</f>
        <v>0.42984614979047192</v>
      </c>
      <c r="S146">
        <f>R146-EXP(-$X$5)</f>
        <v>6.1966708619029587E-2</v>
      </c>
      <c r="T146">
        <f t="shared" si="8"/>
        <v>0</v>
      </c>
      <c r="U146">
        <f t="shared" si="9"/>
        <v>0</v>
      </c>
      <c r="V146">
        <f t="shared" si="10"/>
        <v>0</v>
      </c>
    </row>
    <row r="147" spans="17:22">
      <c r="Q147" s="2">
        <v>143</v>
      </c>
      <c r="R147">
        <f>EXP($X$5*SIN(2*PI()*(Q147-$X$4)/$R$3))</f>
        <v>0.41631767011915516</v>
      </c>
      <c r="S147">
        <f>R147-EXP(-$X$5)</f>
        <v>4.8438228947712825E-2</v>
      </c>
      <c r="T147">
        <f t="shared" si="8"/>
        <v>0</v>
      </c>
      <c r="U147">
        <f t="shared" si="9"/>
        <v>0</v>
      </c>
      <c r="V147">
        <f t="shared" si="10"/>
        <v>0</v>
      </c>
    </row>
    <row r="148" spans="17:22">
      <c r="Q148" s="2">
        <v>144</v>
      </c>
      <c r="R148">
        <f>EXP($X$5*SIN(2*PI()*(Q148-$X$4)/$R$3))</f>
        <v>0.40461185567488361</v>
      </c>
      <c r="S148">
        <f>R148-EXP(-$X$5)</f>
        <v>3.673241450344128E-2</v>
      </c>
      <c r="T148">
        <f t="shared" si="8"/>
        <v>0</v>
      </c>
      <c r="U148">
        <f t="shared" si="9"/>
        <v>0</v>
      </c>
      <c r="V148">
        <f t="shared" si="10"/>
        <v>0</v>
      </c>
    </row>
    <row r="149" spans="17:22">
      <c r="Q149" s="2">
        <v>145</v>
      </c>
      <c r="R149">
        <f>EXP($X$5*SIN(2*PI()*(Q149-$X$4)/$R$3))</f>
        <v>0.39464190855011355</v>
      </c>
      <c r="S149">
        <f>R149-EXP(-$X$5)</f>
        <v>2.6762467378671217E-2</v>
      </c>
      <c r="T149">
        <f t="shared" si="8"/>
        <v>0</v>
      </c>
      <c r="U149">
        <f t="shared" si="9"/>
        <v>0</v>
      </c>
      <c r="V149">
        <f t="shared" si="10"/>
        <v>0</v>
      </c>
    </row>
    <row r="150" spans="17:22">
      <c r="Q150" s="2">
        <v>146</v>
      </c>
      <c r="R150">
        <f>EXP($X$5*SIN(2*PI()*(Q150-$X$4)/$R$3))</f>
        <v>0.38633264103054726</v>
      </c>
      <c r="S150">
        <f>R150-EXP(-$X$5)</f>
        <v>1.845319985910493E-2</v>
      </c>
      <c r="T150">
        <f t="shared" si="8"/>
        <v>0</v>
      </c>
      <c r="U150">
        <f t="shared" si="9"/>
        <v>0</v>
      </c>
      <c r="V150">
        <f t="shared" si="10"/>
        <v>0</v>
      </c>
    </row>
    <row r="151" spans="17:22">
      <c r="Q151" s="2">
        <v>147</v>
      </c>
      <c r="R151">
        <f>EXP($X$5*SIN(2*PI()*(Q151-$X$4)/$R$3))</f>
        <v>0.37962051835880667</v>
      </c>
      <c r="S151">
        <f>R151-EXP(-$X$5)</f>
        <v>1.1741077187364335E-2</v>
      </c>
      <c r="T151">
        <f t="shared" si="8"/>
        <v>0</v>
      </c>
      <c r="U151">
        <f t="shared" si="9"/>
        <v>0</v>
      </c>
      <c r="V151">
        <f t="shared" si="10"/>
        <v>0</v>
      </c>
    </row>
    <row r="152" spans="17:22">
      <c r="Q152" s="2">
        <v>148</v>
      </c>
      <c r="R152">
        <f>EXP($X$5*SIN(2*PI()*(Q152-$X$4)/$R$3))</f>
        <v>0.37445364924200214</v>
      </c>
      <c r="S152">
        <f>R152-EXP(-$X$5)</f>
        <v>6.574208070559806E-3</v>
      </c>
      <c r="T152">
        <f t="shared" si="8"/>
        <v>0</v>
      </c>
      <c r="U152">
        <f t="shared" si="9"/>
        <v>0</v>
      </c>
      <c r="V152">
        <f t="shared" si="10"/>
        <v>0</v>
      </c>
    </row>
    <row r="153" spans="17:22">
      <c r="Q153" s="2">
        <v>149</v>
      </c>
      <c r="R153">
        <f>EXP($X$5*SIN(2*PI()*(Q153-$X$4)/$R$3))</f>
        <v>0.37079174755811933</v>
      </c>
      <c r="S153">
        <f>R153-EXP(-$X$5)</f>
        <v>2.9123063866769994E-3</v>
      </c>
      <c r="T153">
        <f t="shared" si="8"/>
        <v>0</v>
      </c>
      <c r="U153">
        <f t="shared" si="9"/>
        <v>0</v>
      </c>
      <c r="V153">
        <f t="shared" si="10"/>
        <v>0</v>
      </c>
    </row>
    <row r="154" spans="17:22">
      <c r="Q154" s="2">
        <v>150</v>
      </c>
      <c r="R154">
        <f>EXP($X$5*SIN(2*PI()*(Q154-$X$4)/$R$3))</f>
        <v>0.36860608391047572</v>
      </c>
      <c r="S154">
        <f>R154-EXP(-$X$5)</f>
        <v>7.2664273903338961E-4</v>
      </c>
      <c r="T154">
        <f t="shared" si="8"/>
        <v>0</v>
      </c>
      <c r="U154">
        <f t="shared" si="9"/>
        <v>0</v>
      </c>
      <c r="V154">
        <f t="shared" si="10"/>
        <v>0</v>
      </c>
    </row>
    <row r="155" spans="17:22">
      <c r="Q155" s="2">
        <v>151</v>
      </c>
      <c r="R155">
        <f>EXP($X$5*SIN(2*PI()*(Q155-$X$4)/$R$3))</f>
        <v>0.36787944117144233</v>
      </c>
      <c r="S155">
        <f>R155-EXP(-$X$5)</f>
        <v>0</v>
      </c>
      <c r="T155">
        <f t="shared" si="8"/>
        <v>0</v>
      </c>
      <c r="U155">
        <f t="shared" si="9"/>
        <v>0</v>
      </c>
      <c r="V155">
        <f t="shared" si="10"/>
        <v>0</v>
      </c>
    </row>
    <row r="156" spans="17:22">
      <c r="Q156" s="2">
        <v>152</v>
      </c>
      <c r="R156">
        <f>EXP($X$5*SIN(2*PI()*(Q156-$X$4)/$R$3))</f>
        <v>0.36860608391047567</v>
      </c>
      <c r="S156">
        <f>R156-EXP(-$X$5)</f>
        <v>7.266427390333341E-4</v>
      </c>
      <c r="T156">
        <f t="shared" si="8"/>
        <v>0</v>
      </c>
      <c r="U156">
        <f t="shared" si="9"/>
        <v>0</v>
      </c>
      <c r="V156">
        <f t="shared" si="10"/>
        <v>0</v>
      </c>
    </row>
    <row r="157" spans="17:22">
      <c r="Q157" s="2">
        <v>153</v>
      </c>
      <c r="R157">
        <f>EXP($X$5*SIN(2*PI()*(Q157-$X$4)/$R$3))</f>
        <v>0.37079174755811928</v>
      </c>
      <c r="S157">
        <f>R157-EXP(-$X$5)</f>
        <v>2.9123063866769439E-3</v>
      </c>
      <c r="T157">
        <f t="shared" si="8"/>
        <v>1</v>
      </c>
      <c r="U157">
        <f t="shared" si="9"/>
        <v>0.37079174755811928</v>
      </c>
      <c r="V157">
        <f t="shared" si="10"/>
        <v>2.9123063866769439E-3</v>
      </c>
    </row>
    <row r="158" spans="17:22">
      <c r="Q158" s="2">
        <v>154</v>
      </c>
      <c r="R158">
        <f>EXP($X$5*SIN(2*PI()*(Q158-$X$4)/$R$3))</f>
        <v>0.37445364924200208</v>
      </c>
      <c r="S158">
        <f>R158-EXP(-$X$5)</f>
        <v>6.5742080705597505E-3</v>
      </c>
      <c r="T158">
        <f t="shared" si="8"/>
        <v>1</v>
      </c>
      <c r="U158">
        <f t="shared" si="9"/>
        <v>0.37445364924200208</v>
      </c>
      <c r="V158">
        <f t="shared" si="10"/>
        <v>6.5742080705597505E-3</v>
      </c>
    </row>
    <row r="159" spans="17:22">
      <c r="Q159" s="2">
        <v>155</v>
      </c>
      <c r="R159">
        <f>EXP($X$5*SIN(2*PI()*(Q159-$X$4)/$R$3))</f>
        <v>0.37962051835880661</v>
      </c>
      <c r="S159">
        <f>R159-EXP(-$X$5)</f>
        <v>1.1741077187364279E-2</v>
      </c>
      <c r="T159">
        <f t="shared" si="8"/>
        <v>1</v>
      </c>
      <c r="U159">
        <f t="shared" si="9"/>
        <v>0.37962051835880661</v>
      </c>
      <c r="V159">
        <f t="shared" si="10"/>
        <v>1.1741077187364279E-2</v>
      </c>
    </row>
    <row r="160" spans="17:22">
      <c r="Q160" s="2">
        <v>156</v>
      </c>
      <c r="R160">
        <f>EXP($X$5*SIN(2*PI()*(Q160-$X$4)/$R$3))</f>
        <v>0.38633264103054715</v>
      </c>
      <c r="S160">
        <f>R160-EXP(-$X$5)</f>
        <v>1.8453199859104819E-2</v>
      </c>
      <c r="T160">
        <f t="shared" si="8"/>
        <v>1</v>
      </c>
      <c r="U160">
        <f t="shared" si="9"/>
        <v>0.38633264103054715</v>
      </c>
      <c r="V160">
        <f t="shared" si="10"/>
        <v>1.8453199859104819E-2</v>
      </c>
    </row>
    <row r="161" spans="17:22">
      <c r="Q161" s="2">
        <v>157</v>
      </c>
      <c r="R161">
        <f>EXP($X$5*SIN(2*PI()*(Q161-$X$4)/$R$3))</f>
        <v>0.39464190855011344</v>
      </c>
      <c r="S161">
        <f>R161-EXP(-$X$5)</f>
        <v>2.6762467378671106E-2</v>
      </c>
      <c r="T161">
        <f t="shared" si="8"/>
        <v>1</v>
      </c>
      <c r="U161">
        <f t="shared" si="9"/>
        <v>0.39464190855011344</v>
      </c>
      <c r="V161">
        <f t="shared" si="10"/>
        <v>2.6762467378671106E-2</v>
      </c>
    </row>
    <row r="162" spans="17:22">
      <c r="Q162" s="2">
        <v>158</v>
      </c>
      <c r="R162">
        <f>EXP($X$5*SIN(2*PI()*(Q162-$X$4)/$R$3))</f>
        <v>0.4046118556748835</v>
      </c>
      <c r="S162">
        <f>R162-EXP(-$X$5)</f>
        <v>3.6732414503441169E-2</v>
      </c>
      <c r="T162">
        <f t="shared" si="8"/>
        <v>1</v>
      </c>
      <c r="U162">
        <f t="shared" si="9"/>
        <v>0.4046118556748835</v>
      </c>
      <c r="V162">
        <f t="shared" si="10"/>
        <v>3.6732414503441169E-2</v>
      </c>
    </row>
    <row r="163" spans="17:22">
      <c r="Q163" s="2">
        <v>159</v>
      </c>
      <c r="R163">
        <f>EXP($X$5*SIN(2*PI()*(Q163-$X$4)/$R$3))</f>
        <v>0.41631767011915499</v>
      </c>
      <c r="S163">
        <f>R163-EXP(-$X$5)</f>
        <v>4.8438228947712658E-2</v>
      </c>
      <c r="T163">
        <f t="shared" si="8"/>
        <v>1</v>
      </c>
      <c r="U163">
        <f t="shared" si="9"/>
        <v>0.41631767011915499</v>
      </c>
      <c r="V163">
        <f t="shared" si="10"/>
        <v>4.8438228947712658E-2</v>
      </c>
    </row>
    <row r="164" spans="17:22">
      <c r="Q164" s="2">
        <v>160</v>
      </c>
      <c r="R164">
        <f>EXP($X$5*SIN(2*PI()*(Q164-$X$4)/$R$3))</f>
        <v>0.4298461497904717</v>
      </c>
      <c r="S164">
        <f>R164-EXP(-$X$5)</f>
        <v>6.1966708619029365E-2</v>
      </c>
      <c r="T164">
        <f t="shared" si="8"/>
        <v>1</v>
      </c>
      <c r="U164">
        <f t="shared" si="9"/>
        <v>0.4298461497904717</v>
      </c>
      <c r="V164">
        <f t="shared" si="10"/>
        <v>6.1966708619029365E-2</v>
      </c>
    </row>
    <row r="165" spans="17:22">
      <c r="Q165" s="2">
        <v>161</v>
      </c>
      <c r="R165">
        <f>EXP($X$5*SIN(2*PI()*(Q165-$X$4)/$R$3))</f>
        <v>0.44529557920802015</v>
      </c>
      <c r="S165">
        <f>R165-EXP(-$X$5)</f>
        <v>7.741613803657782E-2</v>
      </c>
      <c r="T165">
        <f t="shared" si="8"/>
        <v>1</v>
      </c>
      <c r="U165">
        <f t="shared" si="9"/>
        <v>0.44529557920802015</v>
      </c>
      <c r="V165">
        <f t="shared" si="10"/>
        <v>7.741613803657782E-2</v>
      </c>
    </row>
    <row r="166" spans="17:22">
      <c r="Q166" s="2">
        <v>162</v>
      </c>
      <c r="R166">
        <f>EXP($X$5*SIN(2*PI()*(Q166-$X$4)/$R$3))</f>
        <v>0.46277549117141165</v>
      </c>
      <c r="S166">
        <f>R166-EXP(-$X$5)</f>
        <v>9.4896049999969312E-2</v>
      </c>
      <c r="T166">
        <f t="shared" si="8"/>
        <v>1</v>
      </c>
      <c r="U166">
        <f t="shared" si="9"/>
        <v>0.46277549117141165</v>
      </c>
      <c r="V166">
        <f t="shared" si="10"/>
        <v>9.4896049999969312E-2</v>
      </c>
    </row>
    <row r="167" spans="17:22">
      <c r="Q167" s="2">
        <v>163</v>
      </c>
      <c r="R167">
        <f>EXP($X$5*SIN(2*PI()*(Q167-$X$4)/$R$3))</f>
        <v>0.48240627420647625</v>
      </c>
      <c r="S167">
        <f>R167-EXP(-$X$5)</f>
        <v>0.11452683303503391</v>
      </c>
      <c r="T167">
        <f t="shared" si="8"/>
        <v>1</v>
      </c>
      <c r="U167">
        <f t="shared" si="9"/>
        <v>0.48240627420647625</v>
      </c>
      <c r="V167">
        <f t="shared" si="10"/>
        <v>0.11452683303503391</v>
      </c>
    </row>
    <row r="168" spans="17:22">
      <c r="Q168" s="2">
        <v>164</v>
      </c>
      <c r="R168">
        <f>EXP($X$5*SIN(2*PI()*(Q168-$X$4)/$R$3))</f>
        <v>0.50431858075675107</v>
      </c>
      <c r="S168">
        <f>R168-EXP(-$X$5)</f>
        <v>0.13643913958530873</v>
      </c>
      <c r="T168">
        <f t="shared" si="8"/>
        <v>1</v>
      </c>
      <c r="U168">
        <f t="shared" si="9"/>
        <v>0.50431858075675107</v>
      </c>
      <c r="V168">
        <f t="shared" si="10"/>
        <v>0.13643913958530873</v>
      </c>
    </row>
    <row r="169" spans="17:22">
      <c r="Q169" s="2">
        <v>165</v>
      </c>
      <c r="R169">
        <f>EXP($X$5*SIN(2*PI()*(Q169-$X$4)/$R$3))</f>
        <v>0.52865248574717316</v>
      </c>
      <c r="S169">
        <f>R169-EXP(-$X$5)</f>
        <v>0.16077304457573083</v>
      </c>
      <c r="T169">
        <f t="shared" si="8"/>
        <v>1</v>
      </c>
      <c r="U169">
        <f t="shared" si="9"/>
        <v>0.52865248574717316</v>
      </c>
      <c r="V169">
        <f t="shared" si="10"/>
        <v>0.16077304457573083</v>
      </c>
    </row>
    <row r="170" spans="17:22">
      <c r="Q170" s="2">
        <v>166</v>
      </c>
      <c r="R170">
        <f>EXP($X$5*SIN(2*PI()*(Q170-$X$4)/$R$3))</f>
        <v>0.55555634033924628</v>
      </c>
      <c r="S170">
        <f>R170-EXP(-$X$5)</f>
        <v>0.18767689916780395</v>
      </c>
      <c r="T170">
        <f t="shared" si="8"/>
        <v>1</v>
      </c>
      <c r="U170">
        <f t="shared" si="9"/>
        <v>0.55555634033924628</v>
      </c>
      <c r="V170">
        <f t="shared" si="10"/>
        <v>0.18767689916780395</v>
      </c>
    </row>
    <row r="171" spans="17:22">
      <c r="Q171" s="2">
        <v>167</v>
      </c>
      <c r="R171">
        <f>EXP($X$5*SIN(2*PI()*(Q171-$X$4)/$R$3))</f>
        <v>0.5851852618400083</v>
      </c>
      <c r="S171">
        <f>R171-EXP(-$X$5)</f>
        <v>0.21730582066856596</v>
      </c>
      <c r="T171">
        <f t="shared" si="8"/>
        <v>1</v>
      </c>
      <c r="U171">
        <f t="shared" si="9"/>
        <v>0.5851852618400083</v>
      </c>
      <c r="V171">
        <f t="shared" si="10"/>
        <v>0.21730582066856596</v>
      </c>
    </row>
    <row r="172" spans="17:22">
      <c r="Q172" s="2">
        <v>168</v>
      </c>
      <c r="R172">
        <f>EXP($X$5*SIN(2*PI()*(Q172-$X$4)/$R$3))</f>
        <v>0.61769919833622122</v>
      </c>
      <c r="S172">
        <f>R172-EXP(-$X$5)</f>
        <v>0.24981975716477889</v>
      </c>
      <c r="T172">
        <f t="shared" si="8"/>
        <v>1</v>
      </c>
      <c r="U172">
        <f t="shared" si="9"/>
        <v>0.61769919833622122</v>
      </c>
      <c r="V172">
        <f t="shared" si="10"/>
        <v>0.24981975716477889</v>
      </c>
    </row>
    <row r="173" spans="17:22">
      <c r="Q173" s="2">
        <v>169</v>
      </c>
      <c r="R173">
        <f>EXP($X$5*SIN(2*PI()*(Q173-$X$4)/$R$3))</f>
        <v>0.65326050631491128</v>
      </c>
      <c r="S173">
        <f>R173-EXP(-$X$5)</f>
        <v>0.28538106514346895</v>
      </c>
      <c r="T173">
        <f t="shared" si="8"/>
        <v>1</v>
      </c>
      <c r="U173">
        <f t="shared" si="9"/>
        <v>0.65326050631491128</v>
      </c>
      <c r="V173">
        <f t="shared" si="10"/>
        <v>0.28538106514346895</v>
      </c>
    </row>
    <row r="174" spans="17:22">
      <c r="Q174" s="2">
        <v>170</v>
      </c>
      <c r="R174">
        <f>EXP($X$5*SIN(2*PI()*(Q174-$X$4)/$R$3))</f>
        <v>0.69203098200395174</v>
      </c>
      <c r="S174">
        <f>R174-EXP(-$X$5)</f>
        <v>0.32415154083250941</v>
      </c>
      <c r="T174">
        <f t="shared" si="8"/>
        <v>1</v>
      </c>
      <c r="U174">
        <f t="shared" si="9"/>
        <v>0.69203098200395174</v>
      </c>
      <c r="V174">
        <f t="shared" si="10"/>
        <v>0.32415154083250941</v>
      </c>
    </row>
    <row r="175" spans="17:22">
      <c r="Q175" s="2">
        <v>171</v>
      </c>
      <c r="R175">
        <f>EXP($X$5*SIN(2*PI()*(Q175-$X$4)/$R$3))</f>
        <v>0.73416829318899635</v>
      </c>
      <c r="S175">
        <f>R175-EXP(-$X$5)</f>
        <v>0.36628885201755401</v>
      </c>
      <c r="T175">
        <f t="shared" si="8"/>
        <v>1</v>
      </c>
      <c r="U175">
        <f t="shared" si="9"/>
        <v>0.73416829318899635</v>
      </c>
      <c r="V175">
        <f t="shared" si="10"/>
        <v>0.36628885201755401</v>
      </c>
    </row>
    <row r="176" spans="17:22">
      <c r="Q176" s="2">
        <v>172</v>
      </c>
      <c r="R176">
        <f>EXP($X$5*SIN(2*PI()*(Q176-$X$4)/$R$3))</f>
        <v>0.77982176863043529</v>
      </c>
      <c r="S176">
        <f>R176-EXP(-$X$5)</f>
        <v>0.41194232745899295</v>
      </c>
      <c r="T176">
        <f t="shared" si="8"/>
        <v>1</v>
      </c>
      <c r="U176">
        <f t="shared" si="9"/>
        <v>0.77982176863043529</v>
      </c>
      <c r="V176">
        <f t="shared" si="10"/>
        <v>0.41194232745899295</v>
      </c>
    </row>
    <row r="177" spans="17:22">
      <c r="Q177" s="2">
        <v>173</v>
      </c>
      <c r="R177">
        <f>EXP($X$5*SIN(2*PI()*(Q177-$X$4)/$R$3))</f>
        <v>0.82912751768391435</v>
      </c>
      <c r="S177">
        <f>R177-EXP(-$X$5)</f>
        <v>0.46124807651247202</v>
      </c>
      <c r="T177">
        <f t="shared" si="8"/>
        <v>1</v>
      </c>
      <c r="U177">
        <f t="shared" si="9"/>
        <v>0.82912751768391435</v>
      </c>
      <c r="V177">
        <f t="shared" si="10"/>
        <v>0.46124807651247202</v>
      </c>
    </row>
    <row r="178" spans="17:22">
      <c r="Q178" s="2">
        <v>174</v>
      </c>
      <c r="R178">
        <f>EXP($X$5*SIN(2*PI()*(Q178-$X$4)/$R$3))</f>
        <v>0.88220287398907915</v>
      </c>
      <c r="S178">
        <f>R178-EXP(-$X$5)</f>
        <v>0.51432343281763682</v>
      </c>
      <c r="T178">
        <f t="shared" si="8"/>
        <v>1</v>
      </c>
      <c r="U178">
        <f t="shared" si="9"/>
        <v>0.88220287398907915</v>
      </c>
      <c r="V178">
        <f t="shared" si="10"/>
        <v>0.51432343281763682</v>
      </c>
    </row>
    <row r="179" spans="17:22">
      <c r="Q179" s="2">
        <v>175</v>
      </c>
      <c r="R179">
        <f>EXP($X$5*SIN(2*PI()*(Q179-$X$4)/$R$3))</f>
        <v>0.93914018461277871</v>
      </c>
      <c r="S179">
        <f>R179-EXP(-$X$5)</f>
        <v>0.57126074344133637</v>
      </c>
      <c r="T179">
        <f t="shared" si="8"/>
        <v>1</v>
      </c>
      <c r="U179">
        <f t="shared" si="9"/>
        <v>0.93914018461277871</v>
      </c>
      <c r="V179">
        <f t="shared" si="10"/>
        <v>0.57126074344133637</v>
      </c>
    </row>
    <row r="180" spans="17:22">
      <c r="Q180" s="2">
        <v>176</v>
      </c>
      <c r="R180">
        <f>EXP($X$5*SIN(2*PI()*(Q180-$X$4)/$R$3))</f>
        <v>0.99999999999999956</v>
      </c>
      <c r="S180">
        <f>R180-EXP(-$X$5)</f>
        <v>0.63212055882855722</v>
      </c>
      <c r="T180">
        <f t="shared" si="8"/>
        <v>1</v>
      </c>
      <c r="U180">
        <f t="shared" si="9"/>
        <v>0.99999999999999956</v>
      </c>
      <c r="V180">
        <f t="shared" si="10"/>
        <v>0.63212055882855722</v>
      </c>
    </row>
    <row r="181" spans="17:22">
      <c r="Q181" s="2">
        <v>177</v>
      </c>
      <c r="R181">
        <f>EXP($X$5*SIN(2*PI()*(Q181-$X$4)/$R$3))</f>
        <v>1.0648037602738867</v>
      </c>
      <c r="S181">
        <f>R181-EXP(-$X$5)</f>
        <v>0.69692431910244435</v>
      </c>
      <c r="T181">
        <f t="shared" si="8"/>
        <v>1</v>
      </c>
      <c r="U181">
        <f t="shared" si="9"/>
        <v>1.0648037602738867</v>
      </c>
      <c r="V181">
        <f t="shared" si="10"/>
        <v>0.69692431910244435</v>
      </c>
    </row>
    <row r="182" spans="17:22">
      <c r="Q182" s="2">
        <v>178</v>
      </c>
      <c r="R182">
        <f>EXP($X$5*SIN(2*PI()*(Q182-$X$4)/$R$3))</f>
        <v>1.1335261190867283</v>
      </c>
      <c r="S182">
        <f>R182-EXP(-$X$5)</f>
        <v>0.76564667791528596</v>
      </c>
      <c r="T182">
        <f t="shared" si="8"/>
        <v>1</v>
      </c>
      <c r="U182">
        <f t="shared" si="9"/>
        <v>1.1335261190867283</v>
      </c>
      <c r="V182">
        <f t="shared" si="10"/>
        <v>0.76564667791528596</v>
      </c>
    </row>
    <row r="183" spans="17:22">
      <c r="Q183" s="2">
        <v>179</v>
      </c>
      <c r="R183">
        <f>EXP($X$5*SIN(2*PI()*(Q183-$X$4)/$R$3))</f>
        <v>1.2060870959793977</v>
      </c>
      <c r="S183">
        <f>R183-EXP(-$X$5)</f>
        <v>0.83820765480795534</v>
      </c>
      <c r="T183">
        <f t="shared" si="8"/>
        <v>1</v>
      </c>
      <c r="U183">
        <f t="shared" si="9"/>
        <v>1.2060870959793977</v>
      </c>
      <c r="V183">
        <f t="shared" si="10"/>
        <v>0.83820765480795534</v>
      </c>
    </row>
    <row r="184" spans="17:22">
      <c r="Q184" s="2">
        <v>180</v>
      </c>
      <c r="R184">
        <f>EXP($X$5*SIN(2*PI()*(Q184-$X$4)/$R$3))</f>
        <v>1.2823442999754322</v>
      </c>
      <c r="S184">
        <f>R184-EXP(-$X$5)</f>
        <v>0.91446485880398987</v>
      </c>
      <c r="T184">
        <f t="shared" si="8"/>
        <v>1</v>
      </c>
      <c r="U184">
        <f t="shared" si="9"/>
        <v>1.2823442999754322</v>
      </c>
      <c r="V184">
        <f t="shared" si="10"/>
        <v>0.91446485880398987</v>
      </c>
    </row>
    <row r="185" spans="17:22">
      <c r="Q185" s="2">
        <v>181</v>
      </c>
      <c r="R185">
        <f>EXP($X$5*SIN(2*PI()*(Q185-$X$4)/$R$3))</f>
        <v>1.3620855180987363</v>
      </c>
      <c r="S185">
        <f>R185-EXP(-$X$5)</f>
        <v>0.99420607692729401</v>
      </c>
      <c r="T185">
        <f t="shared" si="8"/>
        <v>1</v>
      </c>
      <c r="U185">
        <f t="shared" si="9"/>
        <v>1.3620855180987363</v>
      </c>
      <c r="V185">
        <f t="shared" si="10"/>
        <v>0.99420607692729401</v>
      </c>
    </row>
    <row r="186" spans="17:22">
      <c r="Q186" s="2">
        <v>182</v>
      </c>
      <c r="R186">
        <f>EXP($X$5*SIN(2*PI()*(Q186-$X$4)/$R$3))</f>
        <v>1.4450220091364185</v>
      </c>
      <c r="S186">
        <f>R186-EXP(-$X$5)</f>
        <v>1.0771425679649762</v>
      </c>
      <c r="T186">
        <f t="shared" si="8"/>
        <v>1</v>
      </c>
      <c r="U186">
        <f t="shared" si="9"/>
        <v>1.4450220091364185</v>
      </c>
      <c r="V186">
        <f t="shared" si="10"/>
        <v>1.0771425679649762</v>
      </c>
    </row>
    <row r="187" spans="17:22">
      <c r="Q187" s="2">
        <v>183</v>
      </c>
      <c r="R187">
        <f>EXP($X$5*SIN(2*PI()*(Q187-$X$4)/$R$3))</f>
        <v>1.5307828811526787</v>
      </c>
      <c r="S187">
        <f>R187-EXP(-$X$5)</f>
        <v>1.1629034399812364</v>
      </c>
      <c r="T187">
        <f t="shared" si="8"/>
        <v>1</v>
      </c>
      <c r="U187">
        <f t="shared" si="9"/>
        <v>1.5307828811526787</v>
      </c>
      <c r="V187">
        <f t="shared" si="10"/>
        <v>1.1629034399812364</v>
      </c>
    </row>
    <row r="188" spans="17:22">
      <c r="Q188" s="2">
        <v>184</v>
      </c>
      <c r="R188">
        <f>EXP($X$5*SIN(2*PI()*(Q188-$X$4)/$R$3))</f>
        <v>1.6189109564874113</v>
      </c>
      <c r="S188">
        <f>R188-EXP(-$X$5)</f>
        <v>1.251031515315969</v>
      </c>
      <c r="T188">
        <f t="shared" si="8"/>
        <v>1</v>
      </c>
      <c r="U188">
        <f t="shared" si="9"/>
        <v>1.6189109564874113</v>
      </c>
      <c r="V188">
        <f t="shared" si="10"/>
        <v>1.251031515315969</v>
      </c>
    </row>
    <row r="189" spans="17:22">
      <c r="Q189" s="2">
        <v>185</v>
      </c>
      <c r="R189">
        <f>EXP($X$5*SIN(2*PI()*(Q189-$X$4)/$R$3))</f>
        <v>1.7088605356458937</v>
      </c>
      <c r="S189">
        <f>R189-EXP(-$X$5)</f>
        <v>1.3409810944744514</v>
      </c>
      <c r="T189">
        <f t="shared" si="8"/>
        <v>1</v>
      </c>
      <c r="U189">
        <f t="shared" si="9"/>
        <v>1.7088605356458937</v>
      </c>
      <c r="V189">
        <f t="shared" si="10"/>
        <v>1.3409810944744514</v>
      </c>
    </row>
    <row r="190" spans="17:22">
      <c r="Q190" s="2">
        <v>186</v>
      </c>
      <c r="R190">
        <f>EXP($X$5*SIN(2*PI()*(Q190-$X$4)/$R$3))</f>
        <v>1.7999974573044326</v>
      </c>
      <c r="S190">
        <f>R190-EXP(-$X$5)</f>
        <v>1.4321180161329903</v>
      </c>
      <c r="T190">
        <f t="shared" si="8"/>
        <v>1</v>
      </c>
      <c r="U190">
        <f t="shared" si="9"/>
        <v>1.7999974573044326</v>
      </c>
      <c r="V190">
        <f t="shared" si="10"/>
        <v>1.4321180161329903</v>
      </c>
    </row>
    <row r="191" spans="17:22">
      <c r="Q191" s="2">
        <v>187</v>
      </c>
      <c r="R191">
        <f>EXP($X$5*SIN(2*PI()*(Q191-$X$4)/$R$3))</f>
        <v>1.891601812080095</v>
      </c>
      <c r="S191">
        <f>R191-EXP(-$X$5)</f>
        <v>1.5237223709086527</v>
      </c>
      <c r="T191">
        <f t="shared" si="8"/>
        <v>1</v>
      </c>
      <c r="U191">
        <f t="shared" si="9"/>
        <v>1.891601812080095</v>
      </c>
      <c r="V191">
        <f t="shared" si="10"/>
        <v>1.5237223709086527</v>
      </c>
    </row>
    <row r="192" spans="17:22">
      <c r="Q192" s="2">
        <v>188</v>
      </c>
      <c r="R192">
        <f>EXP($X$5*SIN(2*PI()*(Q192-$X$4)/$R$3))</f>
        <v>1.9828736004520373</v>
      </c>
      <c r="S192">
        <f>R192-EXP(-$X$5)</f>
        <v>1.614994159280595</v>
      </c>
      <c r="T192">
        <f t="shared" si="8"/>
        <v>1</v>
      </c>
      <c r="U192">
        <f t="shared" si="9"/>
        <v>1.9828736004520373</v>
      </c>
      <c r="V192">
        <f t="shared" si="10"/>
        <v>1.614994159280595</v>
      </c>
    </row>
    <row r="193" spans="17:22">
      <c r="Q193" s="2">
        <v>189</v>
      </c>
      <c r="R193">
        <f>EXP($X$5*SIN(2*PI()*(Q193-$X$4)/$R$3))</f>
        <v>2.0729415297197966</v>
      </c>
      <c r="S193">
        <f>R193-EXP(-$X$5)</f>
        <v>1.7050620885483543</v>
      </c>
      <c r="T193">
        <f t="shared" si="8"/>
        <v>1</v>
      </c>
      <c r="U193">
        <f t="shared" si="9"/>
        <v>2.0729415297197966</v>
      </c>
      <c r="V193">
        <f t="shared" si="10"/>
        <v>1.7050620885483543</v>
      </c>
    </row>
    <row r="194" spans="17:22">
      <c r="Q194" s="2">
        <v>190</v>
      </c>
      <c r="R194">
        <f>EXP($X$5*SIN(2*PI()*(Q194-$X$4)/$R$3))</f>
        <v>2.1608750227215476</v>
      </c>
      <c r="S194">
        <f>R194-EXP(-$X$5)</f>
        <v>1.7929955815501053</v>
      </c>
      <c r="T194">
        <f t="shared" si="8"/>
        <v>1</v>
      </c>
      <c r="U194">
        <f t="shared" si="9"/>
        <v>2.1608750227215476</v>
      </c>
      <c r="V194">
        <f t="shared" si="10"/>
        <v>1.7929955815501053</v>
      </c>
    </row>
    <row r="195" spans="17:22">
      <c r="Q195" s="2">
        <v>191</v>
      </c>
      <c r="R195">
        <f>EXP($X$5*SIN(2*PI()*(Q195-$X$4)/$R$3))</f>
        <v>2.2456993662019915</v>
      </c>
      <c r="S195">
        <f>R195-EXP(-$X$5)</f>
        <v>1.8778199250305492</v>
      </c>
      <c r="T195">
        <f t="shared" si="8"/>
        <v>1</v>
      </c>
      <c r="U195">
        <f t="shared" si="9"/>
        <v>2.2456993662019915</v>
      </c>
      <c r="V195">
        <f t="shared" si="10"/>
        <v>1.8778199250305492</v>
      </c>
    </row>
    <row r="196" spans="17:22">
      <c r="Q196" s="2">
        <v>192</v>
      </c>
      <c r="R196">
        <f>EXP($X$5*SIN(2*PI()*(Q196-$X$4)/$R$3))</f>
        <v>2.3264137656867416</v>
      </c>
      <c r="S196">
        <f>R196-EXP(-$X$5)</f>
        <v>1.9585343245152993</v>
      </c>
      <c r="T196">
        <f t="shared" si="8"/>
        <v>1</v>
      </c>
      <c r="U196">
        <f t="shared" si="9"/>
        <v>2.3264137656867416</v>
      </c>
      <c r="V196">
        <f t="shared" si="10"/>
        <v>1.9585343245152993</v>
      </c>
    </row>
    <row r="197" spans="17:22">
      <c r="Q197" s="2">
        <v>193</v>
      </c>
      <c r="R197">
        <f>EXP($X$5*SIN(2*PI()*(Q197-$X$4)/$R$3))</f>
        <v>2.4020119052688464</v>
      </c>
      <c r="S197">
        <f>R197-EXP(-$X$5)</f>
        <v>2.0341324640974041</v>
      </c>
      <c r="T197">
        <f t="shared" si="8"/>
        <v>1</v>
      </c>
      <c r="U197">
        <f t="shared" si="9"/>
        <v>2.4020119052688464</v>
      </c>
      <c r="V197">
        <f t="shared" si="10"/>
        <v>2.0341324640974041</v>
      </c>
    </row>
    <row r="198" spans="17:22">
      <c r="Q198" s="2">
        <v>194</v>
      </c>
      <c r="R198">
        <f>EXP($X$5*SIN(2*PI()*(Q198-$X$4)/$R$3))</f>
        <v>2.4715044454938702</v>
      </c>
      <c r="S198">
        <f>R198-EXP(-$X$5)</f>
        <v>2.1036250043224278</v>
      </c>
      <c r="T198">
        <f t="shared" ref="T198:T261" si="11">IF(OR(MONTH(Q198)=1, MONTH(Q198)=2, MONTH(Q198)=6, MONTH(Q198)=7, MONTH(Q198)=8, MONTH(Q198)=12), 1, 0)</f>
        <v>1</v>
      </c>
      <c r="U198">
        <f t="shared" ref="U198:U261" si="12">T198*R198</f>
        <v>2.4715044454938702</v>
      </c>
      <c r="V198">
        <f t="shared" ref="V198:V261" si="13">T198*S198</f>
        <v>2.1036250043224278</v>
      </c>
    </row>
    <row r="199" spans="17:22">
      <c r="Q199" s="2">
        <v>195</v>
      </c>
      <c r="R199">
        <f>EXP($X$5*SIN(2*PI()*(Q199-$X$4)/$R$3))</f>
        <v>2.5339427423557961</v>
      </c>
      <c r="S199">
        <f>R199-EXP(-$X$5)</f>
        <v>2.1660633011843538</v>
      </c>
      <c r="T199">
        <f t="shared" si="11"/>
        <v>1</v>
      </c>
      <c r="U199">
        <f t="shared" si="12"/>
        <v>2.5339427423557961</v>
      </c>
      <c r="V199">
        <f t="shared" si="13"/>
        <v>2.1660633011843538</v>
      </c>
    </row>
    <row r="200" spans="17:22">
      <c r="Q200" s="2">
        <v>196</v>
      </c>
      <c r="R200">
        <f>EXP($X$5*SIN(2*PI()*(Q200-$X$4)/$R$3))</f>
        <v>2.5884429473328661</v>
      </c>
      <c r="S200">
        <f>R200-EXP(-$X$5)</f>
        <v>2.2205635061614237</v>
      </c>
      <c r="T200">
        <f t="shared" si="11"/>
        <v>1</v>
      </c>
      <c r="U200">
        <f t="shared" si="12"/>
        <v>2.5884429473328661</v>
      </c>
      <c r="V200">
        <f t="shared" si="13"/>
        <v>2.2205635061614237</v>
      </c>
    </row>
    <row r="201" spans="17:22">
      <c r="Q201" s="2">
        <v>197</v>
      </c>
      <c r="R201">
        <f>EXP($X$5*SIN(2*PI()*(Q201-$X$4)/$R$3))</f>
        <v>2.6342095636011655</v>
      </c>
      <c r="S201">
        <f>R201-EXP(-$X$5)</f>
        <v>2.2663301224297232</v>
      </c>
      <c r="T201">
        <f t="shared" si="11"/>
        <v>1</v>
      </c>
      <c r="U201">
        <f t="shared" si="12"/>
        <v>2.6342095636011655</v>
      </c>
      <c r="V201">
        <f t="shared" si="13"/>
        <v>2.2663301224297232</v>
      </c>
    </row>
    <row r="202" spans="17:22">
      <c r="Q202" s="2">
        <v>198</v>
      </c>
      <c r="R202">
        <f>EXP($X$5*SIN(2*PI()*(Q202-$X$4)/$R$3))</f>
        <v>2.6705574962996814</v>
      </c>
      <c r="S202">
        <f>R202-EXP(-$X$5)</f>
        <v>2.3026780551282391</v>
      </c>
      <c r="T202">
        <f t="shared" si="11"/>
        <v>1</v>
      </c>
      <c r="U202">
        <f t="shared" si="12"/>
        <v>2.6705574962996814</v>
      </c>
      <c r="V202">
        <f t="shared" si="13"/>
        <v>2.3026780551282391</v>
      </c>
    </row>
    <row r="203" spans="17:22">
      <c r="Q203" s="2">
        <v>199</v>
      </c>
      <c r="R203">
        <f>EXP($X$5*SIN(2*PI()*(Q203-$X$4)/$R$3))</f>
        <v>2.6969316512181987</v>
      </c>
      <c r="S203">
        <f>R203-EXP(-$X$5)</f>
        <v>2.3290522100467563</v>
      </c>
      <c r="T203">
        <f t="shared" si="11"/>
        <v>1</v>
      </c>
      <c r="U203">
        <f t="shared" si="12"/>
        <v>2.6969316512181987</v>
      </c>
      <c r="V203">
        <f t="shared" si="13"/>
        <v>2.3290522100467563</v>
      </c>
    </row>
    <row r="204" spans="17:22">
      <c r="Q204" s="2">
        <v>200</v>
      </c>
      <c r="R204">
        <f>EXP($X$5*SIN(2*PI()*(Q204-$X$4)/$R$3))</f>
        <v>2.7129232089475566</v>
      </c>
      <c r="S204">
        <f>R204-EXP(-$X$5)</f>
        <v>2.3450437677761142</v>
      </c>
      <c r="T204">
        <f t="shared" si="11"/>
        <v>1</v>
      </c>
      <c r="U204">
        <f t="shared" si="12"/>
        <v>2.7129232089475566</v>
      </c>
      <c r="V204">
        <f t="shared" si="13"/>
        <v>2.3450437677761142</v>
      </c>
    </row>
    <row r="205" spans="17:22">
      <c r="Q205" s="2">
        <v>201</v>
      </c>
      <c r="R205">
        <f>EXP($X$5*SIN(2*PI()*(Q205-$X$4)/$R$3))</f>
        <v>2.7182818284590451</v>
      </c>
      <c r="S205">
        <f>R205-EXP(-$X$5)</f>
        <v>2.3504023872876028</v>
      </c>
      <c r="T205">
        <f t="shared" si="11"/>
        <v>1</v>
      </c>
      <c r="U205">
        <f t="shared" si="12"/>
        <v>2.7182818284590451</v>
      </c>
      <c r="V205">
        <f t="shared" si="13"/>
        <v>2.3504023872876028</v>
      </c>
    </row>
    <row r="206" spans="17:22">
      <c r="Q206" s="2">
        <v>202</v>
      </c>
      <c r="R206">
        <f>EXP($X$5*SIN(2*PI()*(Q206-$X$4)/$R$3))</f>
        <v>2.712923208947557</v>
      </c>
      <c r="S206">
        <f>R206-EXP(-$X$5)</f>
        <v>2.3450437677761147</v>
      </c>
      <c r="T206">
        <f t="shared" si="11"/>
        <v>1</v>
      </c>
      <c r="U206">
        <f t="shared" si="12"/>
        <v>2.712923208947557</v>
      </c>
      <c r="V206">
        <f t="shared" si="13"/>
        <v>2.3450437677761147</v>
      </c>
    </row>
    <row r="207" spans="17:22">
      <c r="Q207" s="2">
        <v>203</v>
      </c>
      <c r="R207">
        <f>EXP($X$5*SIN(2*PI()*(Q207-$X$4)/$R$3))</f>
        <v>2.6969316512181991</v>
      </c>
      <c r="S207">
        <f>R207-EXP(-$X$5)</f>
        <v>2.3290522100467568</v>
      </c>
      <c r="T207">
        <f t="shared" si="11"/>
        <v>1</v>
      </c>
      <c r="U207">
        <f t="shared" si="12"/>
        <v>2.6969316512181991</v>
      </c>
      <c r="V207">
        <f t="shared" si="13"/>
        <v>2.3290522100467568</v>
      </c>
    </row>
    <row r="208" spans="17:22">
      <c r="Q208" s="2">
        <v>204</v>
      </c>
      <c r="R208">
        <f>EXP($X$5*SIN(2*PI()*(Q208-$X$4)/$R$3))</f>
        <v>2.6705574962996814</v>
      </c>
      <c r="S208">
        <f>R208-EXP(-$X$5)</f>
        <v>2.3026780551282391</v>
      </c>
      <c r="T208">
        <f t="shared" si="11"/>
        <v>1</v>
      </c>
      <c r="U208">
        <f t="shared" si="12"/>
        <v>2.6705574962996814</v>
      </c>
      <c r="V208">
        <f t="shared" si="13"/>
        <v>2.3026780551282391</v>
      </c>
    </row>
    <row r="209" spans="17:22">
      <c r="Q209" s="2">
        <v>205</v>
      </c>
      <c r="R209">
        <f>EXP($X$5*SIN(2*PI()*(Q209-$X$4)/$R$3))</f>
        <v>2.6342095636011664</v>
      </c>
      <c r="S209">
        <f>R209-EXP(-$X$5)</f>
        <v>2.2663301224297241</v>
      </c>
      <c r="T209">
        <f t="shared" si="11"/>
        <v>1</v>
      </c>
      <c r="U209">
        <f t="shared" si="12"/>
        <v>2.6342095636011664</v>
      </c>
      <c r="V209">
        <f t="shared" si="13"/>
        <v>2.2663301224297241</v>
      </c>
    </row>
    <row r="210" spans="17:22">
      <c r="Q210" s="2">
        <v>206</v>
      </c>
      <c r="R210">
        <f>EXP($X$5*SIN(2*PI()*(Q210-$X$4)/$R$3))</f>
        <v>2.5884429473328656</v>
      </c>
      <c r="S210">
        <f>R210-EXP(-$X$5)</f>
        <v>2.2205635061614233</v>
      </c>
      <c r="T210">
        <f t="shared" si="11"/>
        <v>1</v>
      </c>
      <c r="U210">
        <f t="shared" si="12"/>
        <v>2.5884429473328656</v>
      </c>
      <c r="V210">
        <f t="shared" si="13"/>
        <v>2.2205635061614233</v>
      </c>
    </row>
    <row r="211" spans="17:22">
      <c r="Q211" s="2">
        <v>207</v>
      </c>
      <c r="R211">
        <f>EXP($X$5*SIN(2*PI()*(Q211-$X$4)/$R$3))</f>
        <v>2.5339427423557956</v>
      </c>
      <c r="S211">
        <f>R211-EXP(-$X$5)</f>
        <v>2.1660633011843533</v>
      </c>
      <c r="T211">
        <f t="shared" si="11"/>
        <v>1</v>
      </c>
      <c r="U211">
        <f t="shared" si="12"/>
        <v>2.5339427423557956</v>
      </c>
      <c r="V211">
        <f t="shared" si="13"/>
        <v>2.1660633011843533</v>
      </c>
    </row>
    <row r="212" spans="17:22">
      <c r="Q212" s="2">
        <v>208</v>
      </c>
      <c r="R212">
        <f>EXP($X$5*SIN(2*PI()*(Q212-$X$4)/$R$3))</f>
        <v>2.4715044454938715</v>
      </c>
      <c r="S212">
        <f>R212-EXP(-$X$5)</f>
        <v>2.1036250043224292</v>
      </c>
      <c r="T212">
        <f t="shared" si="11"/>
        <v>1</v>
      </c>
      <c r="U212">
        <f t="shared" si="12"/>
        <v>2.4715044454938715</v>
      </c>
      <c r="V212">
        <f t="shared" si="13"/>
        <v>2.1036250043224292</v>
      </c>
    </row>
    <row r="213" spans="17:22">
      <c r="Q213" s="2">
        <v>209</v>
      </c>
      <c r="R213">
        <f>EXP($X$5*SIN(2*PI()*(Q213-$X$4)/$R$3))</f>
        <v>2.4020119052688478</v>
      </c>
      <c r="S213">
        <f>R213-EXP(-$X$5)</f>
        <v>2.0341324640974054</v>
      </c>
      <c r="T213">
        <f t="shared" si="11"/>
        <v>1</v>
      </c>
      <c r="U213">
        <f t="shared" si="12"/>
        <v>2.4020119052688478</v>
      </c>
      <c r="V213">
        <f t="shared" si="13"/>
        <v>2.0341324640974054</v>
      </c>
    </row>
    <row r="214" spans="17:22">
      <c r="Q214" s="2">
        <v>210</v>
      </c>
      <c r="R214">
        <f>EXP($X$5*SIN(2*PI()*(Q214-$X$4)/$R$3))</f>
        <v>2.326413765686743</v>
      </c>
      <c r="S214">
        <f>R214-EXP(-$X$5)</f>
        <v>1.9585343245153006</v>
      </c>
      <c r="T214">
        <f t="shared" si="11"/>
        <v>1</v>
      </c>
      <c r="U214">
        <f t="shared" si="12"/>
        <v>2.326413765686743</v>
      </c>
      <c r="V214">
        <f t="shared" si="13"/>
        <v>1.9585343245153006</v>
      </c>
    </row>
    <row r="215" spans="17:22">
      <c r="Q215" s="2">
        <v>211</v>
      </c>
      <c r="R215">
        <f>EXP($X$5*SIN(2*PI()*(Q215-$X$4)/$R$3))</f>
        <v>2.2456993662019928</v>
      </c>
      <c r="S215">
        <f>R215-EXP(-$X$5)</f>
        <v>1.8778199250305505</v>
      </c>
      <c r="T215">
        <f t="shared" si="11"/>
        <v>1</v>
      </c>
      <c r="U215">
        <f t="shared" si="12"/>
        <v>2.2456993662019928</v>
      </c>
      <c r="V215">
        <f t="shared" si="13"/>
        <v>1.8778199250305505</v>
      </c>
    </row>
    <row r="216" spans="17:22">
      <c r="Q216" s="2">
        <v>212</v>
      </c>
      <c r="R216">
        <f>EXP($X$5*SIN(2*PI()*(Q216-$X$4)/$R$3))</f>
        <v>2.160875022721549</v>
      </c>
      <c r="S216">
        <f>R216-EXP(-$X$5)</f>
        <v>1.7929955815501066</v>
      </c>
      <c r="T216">
        <f t="shared" si="11"/>
        <v>1</v>
      </c>
      <c r="U216">
        <f t="shared" si="12"/>
        <v>2.160875022721549</v>
      </c>
      <c r="V216">
        <f t="shared" si="13"/>
        <v>1.7929955815501066</v>
      </c>
    </row>
    <row r="217" spans="17:22">
      <c r="Q217" s="2">
        <v>213</v>
      </c>
      <c r="R217">
        <f>EXP($X$5*SIN(2*PI()*(Q217-$X$4)/$R$3))</f>
        <v>2.0729415297197984</v>
      </c>
      <c r="S217">
        <f>R217-EXP(-$X$5)</f>
        <v>1.7050620885483561</v>
      </c>
      <c r="T217">
        <f t="shared" si="11"/>
        <v>1</v>
      </c>
      <c r="U217">
        <f t="shared" si="12"/>
        <v>2.0729415297197984</v>
      </c>
      <c r="V217">
        <f t="shared" si="13"/>
        <v>1.7050620885483561</v>
      </c>
    </row>
    <row r="218" spans="17:22">
      <c r="Q218" s="2">
        <v>214</v>
      </c>
      <c r="R218">
        <f>EXP($X$5*SIN(2*PI()*(Q218-$X$4)/$R$3))</f>
        <v>1.9828736004520389</v>
      </c>
      <c r="S218">
        <f>R218-EXP(-$X$5)</f>
        <v>1.6149941592805965</v>
      </c>
      <c r="T218">
        <f t="shared" si="11"/>
        <v>1</v>
      </c>
      <c r="U218">
        <f t="shared" si="12"/>
        <v>1.9828736004520389</v>
      </c>
      <c r="V218">
        <f t="shared" si="13"/>
        <v>1.6149941592805965</v>
      </c>
    </row>
    <row r="219" spans="17:22">
      <c r="Q219" s="2">
        <v>215</v>
      </c>
      <c r="R219">
        <f>EXP($X$5*SIN(2*PI()*(Q219-$X$4)/$R$3))</f>
        <v>1.8916018120800993</v>
      </c>
      <c r="S219">
        <f>R219-EXP(-$X$5)</f>
        <v>1.5237223709086569</v>
      </c>
      <c r="T219">
        <f t="shared" si="11"/>
        <v>1</v>
      </c>
      <c r="U219">
        <f t="shared" si="12"/>
        <v>1.8916018120800993</v>
      </c>
      <c r="V219">
        <f t="shared" si="13"/>
        <v>1.5237223709086569</v>
      </c>
    </row>
    <row r="220" spans="17:22">
      <c r="Q220" s="2">
        <v>216</v>
      </c>
      <c r="R220">
        <f>EXP($X$5*SIN(2*PI()*(Q220-$X$4)/$R$3))</f>
        <v>1.7999974573044368</v>
      </c>
      <c r="S220">
        <f>R220-EXP(-$X$5)</f>
        <v>1.4321180161329945</v>
      </c>
      <c r="T220">
        <f t="shared" si="11"/>
        <v>1</v>
      </c>
      <c r="U220">
        <f t="shared" si="12"/>
        <v>1.7999974573044368</v>
      </c>
      <c r="V220">
        <f t="shared" si="13"/>
        <v>1.4321180161329945</v>
      </c>
    </row>
    <row r="221" spans="17:22">
      <c r="Q221" s="2">
        <v>217</v>
      </c>
      <c r="R221">
        <f>EXP($X$5*SIN(2*PI()*(Q221-$X$4)/$R$3))</f>
        <v>1.7088605356458928</v>
      </c>
      <c r="S221">
        <f>R221-EXP(-$X$5)</f>
        <v>1.3409810944744505</v>
      </c>
      <c r="T221">
        <f t="shared" si="11"/>
        <v>1</v>
      </c>
      <c r="U221">
        <f t="shared" si="12"/>
        <v>1.7088605356458928</v>
      </c>
      <c r="V221">
        <f t="shared" si="13"/>
        <v>1.3409810944744505</v>
      </c>
    </row>
    <row r="222" spans="17:22">
      <c r="Q222" s="2">
        <v>218</v>
      </c>
      <c r="R222">
        <f>EXP($X$5*SIN(2*PI()*(Q222-$X$4)/$R$3))</f>
        <v>1.6189109564874105</v>
      </c>
      <c r="S222">
        <f>R222-EXP(-$X$5)</f>
        <v>1.2510315153159681</v>
      </c>
      <c r="T222">
        <f t="shared" si="11"/>
        <v>1</v>
      </c>
      <c r="U222">
        <f t="shared" si="12"/>
        <v>1.6189109564874105</v>
      </c>
      <c r="V222">
        <f t="shared" si="13"/>
        <v>1.2510315153159681</v>
      </c>
    </row>
    <row r="223" spans="17:22">
      <c r="Q223" s="2">
        <v>219</v>
      </c>
      <c r="R223">
        <f>EXP($X$5*SIN(2*PI()*(Q223-$X$4)/$R$3))</f>
        <v>1.5307828811526802</v>
      </c>
      <c r="S223">
        <f>R223-EXP(-$X$5)</f>
        <v>1.1629034399812379</v>
      </c>
      <c r="T223">
        <f t="shared" si="11"/>
        <v>1</v>
      </c>
      <c r="U223">
        <f t="shared" si="12"/>
        <v>1.5307828811526802</v>
      </c>
      <c r="V223">
        <f t="shared" si="13"/>
        <v>1.1629034399812379</v>
      </c>
    </row>
    <row r="224" spans="17:22">
      <c r="Q224" s="2">
        <v>220</v>
      </c>
      <c r="R224">
        <f>EXP($X$5*SIN(2*PI()*(Q224-$X$4)/$R$3))</f>
        <v>1.4450220091364201</v>
      </c>
      <c r="S224">
        <f>R224-EXP(-$X$5)</f>
        <v>1.0771425679649778</v>
      </c>
      <c r="T224">
        <f t="shared" si="11"/>
        <v>1</v>
      </c>
      <c r="U224">
        <f t="shared" si="12"/>
        <v>1.4450220091364201</v>
      </c>
      <c r="V224">
        <f t="shared" si="13"/>
        <v>1.0771425679649778</v>
      </c>
    </row>
    <row r="225" spans="17:22">
      <c r="Q225" s="2">
        <v>221</v>
      </c>
      <c r="R225">
        <f>EXP($X$5*SIN(2*PI()*(Q225-$X$4)/$R$3))</f>
        <v>1.3620855180987377</v>
      </c>
      <c r="S225">
        <f>R225-EXP(-$X$5)</f>
        <v>0.99420607692729535</v>
      </c>
      <c r="T225">
        <f t="shared" si="11"/>
        <v>1</v>
      </c>
      <c r="U225">
        <f t="shared" si="12"/>
        <v>1.3620855180987377</v>
      </c>
      <c r="V225">
        <f t="shared" si="13"/>
        <v>0.99420607692729535</v>
      </c>
    </row>
    <row r="226" spans="17:22">
      <c r="Q226" s="2">
        <v>222</v>
      </c>
      <c r="R226">
        <f>EXP($X$5*SIN(2*PI()*(Q226-$X$4)/$R$3))</f>
        <v>1.2823442999754335</v>
      </c>
      <c r="S226">
        <f>R226-EXP(-$X$5)</f>
        <v>0.9144648588039912</v>
      </c>
      <c r="T226">
        <f t="shared" si="11"/>
        <v>1</v>
      </c>
      <c r="U226">
        <f t="shared" si="12"/>
        <v>1.2823442999754335</v>
      </c>
      <c r="V226">
        <f t="shared" si="13"/>
        <v>0.9144648588039912</v>
      </c>
    </row>
    <row r="227" spans="17:22">
      <c r="Q227" s="2">
        <v>223</v>
      </c>
      <c r="R227">
        <f>EXP($X$5*SIN(2*PI()*(Q227-$X$4)/$R$3))</f>
        <v>1.206087095979399</v>
      </c>
      <c r="S227">
        <f>R227-EXP(-$X$5)</f>
        <v>0.83820765480795667</v>
      </c>
      <c r="T227">
        <f t="shared" si="11"/>
        <v>1</v>
      </c>
      <c r="U227">
        <f t="shared" si="12"/>
        <v>1.206087095979399</v>
      </c>
      <c r="V227">
        <f t="shared" si="13"/>
        <v>0.83820765480795667</v>
      </c>
    </row>
    <row r="228" spans="17:22">
      <c r="Q228" s="2">
        <v>224</v>
      </c>
      <c r="R228">
        <f>EXP($X$5*SIN(2*PI()*(Q228-$X$4)/$R$3))</f>
        <v>1.1335261190867316</v>
      </c>
      <c r="S228">
        <f>R228-EXP(-$X$5)</f>
        <v>0.76564667791528929</v>
      </c>
      <c r="T228">
        <f t="shared" si="11"/>
        <v>1</v>
      </c>
      <c r="U228">
        <f t="shared" si="12"/>
        <v>1.1335261190867316</v>
      </c>
      <c r="V228">
        <f t="shared" si="13"/>
        <v>0.76564667791528929</v>
      </c>
    </row>
    <row r="229" spans="17:22">
      <c r="Q229" s="2">
        <v>225</v>
      </c>
      <c r="R229">
        <f>EXP($X$5*SIN(2*PI()*(Q229-$X$4)/$R$3))</f>
        <v>1.0648037602738898</v>
      </c>
      <c r="S229">
        <f>R229-EXP(-$X$5)</f>
        <v>0.69692431910244745</v>
      </c>
      <c r="T229">
        <f t="shared" si="11"/>
        <v>1</v>
      </c>
      <c r="U229">
        <f t="shared" si="12"/>
        <v>1.0648037602738898</v>
      </c>
      <c r="V229">
        <f t="shared" si="13"/>
        <v>0.69692431910244745</v>
      </c>
    </row>
    <row r="230" spans="17:22">
      <c r="Q230" s="2">
        <v>226</v>
      </c>
      <c r="R230">
        <f>EXP($X$5*SIN(2*PI()*(Q230-$X$4)/$R$3))</f>
        <v>1.0000000000000024</v>
      </c>
      <c r="S230">
        <f>R230-EXP(-$X$5)</f>
        <v>0.63212055882856011</v>
      </c>
      <c r="T230">
        <f t="shared" si="11"/>
        <v>1</v>
      </c>
      <c r="U230">
        <f t="shared" si="12"/>
        <v>1.0000000000000024</v>
      </c>
      <c r="V230">
        <f t="shared" si="13"/>
        <v>0.63212055882856011</v>
      </c>
    </row>
    <row r="231" spans="17:22">
      <c r="Q231" s="2">
        <v>227</v>
      </c>
      <c r="R231">
        <f>EXP($X$5*SIN(2*PI()*(Q231-$X$4)/$R$3))</f>
        <v>0.93914018461277815</v>
      </c>
      <c r="S231">
        <f>R231-EXP(-$X$5)</f>
        <v>0.57126074344133582</v>
      </c>
      <c r="T231">
        <f t="shared" si="11"/>
        <v>1</v>
      </c>
      <c r="U231">
        <f t="shared" si="12"/>
        <v>0.93914018461277815</v>
      </c>
      <c r="V231">
        <f t="shared" si="13"/>
        <v>0.57126074344133582</v>
      </c>
    </row>
    <row r="232" spans="17:22">
      <c r="Q232" s="2">
        <v>228</v>
      </c>
      <c r="R232">
        <f>EXP($X$5*SIN(2*PI()*(Q232-$X$4)/$R$3))</f>
        <v>0.8822028739890786</v>
      </c>
      <c r="S232">
        <f>R232-EXP(-$X$5)</f>
        <v>0.51432343281763626</v>
      </c>
      <c r="T232">
        <f t="shared" si="11"/>
        <v>1</v>
      </c>
      <c r="U232">
        <f t="shared" si="12"/>
        <v>0.8822028739890786</v>
      </c>
      <c r="V232">
        <f t="shared" si="13"/>
        <v>0.51432343281763626</v>
      </c>
    </row>
    <row r="233" spans="17:22">
      <c r="Q233" s="2">
        <v>229</v>
      </c>
      <c r="R233">
        <f>EXP($X$5*SIN(2*PI()*(Q233-$X$4)/$R$3))</f>
        <v>0.82912751768391524</v>
      </c>
      <c r="S233">
        <f>R233-EXP(-$X$5)</f>
        <v>0.4612480765124729</v>
      </c>
      <c r="T233">
        <f t="shared" si="11"/>
        <v>1</v>
      </c>
      <c r="U233">
        <f t="shared" si="12"/>
        <v>0.82912751768391524</v>
      </c>
      <c r="V233">
        <f t="shared" si="13"/>
        <v>0.4612480765124729</v>
      </c>
    </row>
    <row r="234" spans="17:22">
      <c r="Q234" s="2">
        <v>230</v>
      </c>
      <c r="R234">
        <f>EXP($X$5*SIN(2*PI()*(Q234-$X$4)/$R$3))</f>
        <v>0.77982176863043617</v>
      </c>
      <c r="S234">
        <f>R234-EXP(-$X$5)</f>
        <v>0.41194232745899384</v>
      </c>
      <c r="T234">
        <f t="shared" si="11"/>
        <v>1</v>
      </c>
      <c r="U234">
        <f t="shared" si="12"/>
        <v>0.77982176863043617</v>
      </c>
      <c r="V234">
        <f t="shared" si="13"/>
        <v>0.41194232745899384</v>
      </c>
    </row>
    <row r="235" spans="17:22">
      <c r="Q235" s="2">
        <v>231</v>
      </c>
      <c r="R235">
        <f>EXP($X$5*SIN(2*PI()*(Q235-$X$4)/$R$3))</f>
        <v>0.7341682931889959</v>
      </c>
      <c r="S235">
        <f>R235-EXP(-$X$5)</f>
        <v>0.36628885201755357</v>
      </c>
      <c r="T235">
        <f t="shared" si="11"/>
        <v>1</v>
      </c>
      <c r="U235">
        <f t="shared" si="12"/>
        <v>0.7341682931889959</v>
      </c>
      <c r="V235">
        <f t="shared" si="13"/>
        <v>0.36628885201755357</v>
      </c>
    </row>
    <row r="236" spans="17:22">
      <c r="Q236" s="2">
        <v>232</v>
      </c>
      <c r="R236">
        <f>EXP($X$5*SIN(2*PI()*(Q236-$X$4)/$R$3))</f>
        <v>0.69203098200395141</v>
      </c>
      <c r="S236">
        <f>R236-EXP(-$X$5)</f>
        <v>0.32415154083250908</v>
      </c>
      <c r="T236">
        <f t="shared" si="11"/>
        <v>1</v>
      </c>
      <c r="U236">
        <f t="shared" si="12"/>
        <v>0.69203098200395141</v>
      </c>
      <c r="V236">
        <f t="shared" si="13"/>
        <v>0.32415154083250908</v>
      </c>
    </row>
    <row r="237" spans="17:22">
      <c r="Q237" s="2">
        <v>233</v>
      </c>
      <c r="R237">
        <f>EXP($X$5*SIN(2*PI()*(Q237-$X$4)/$R$3))</f>
        <v>0.65326050631491184</v>
      </c>
      <c r="S237">
        <f>R237-EXP(-$X$5)</f>
        <v>0.2853810651434695</v>
      </c>
      <c r="T237">
        <f t="shared" si="11"/>
        <v>1</v>
      </c>
      <c r="U237">
        <f t="shared" si="12"/>
        <v>0.65326050631491184</v>
      </c>
      <c r="V237">
        <f t="shared" si="13"/>
        <v>0.2853810651434695</v>
      </c>
    </row>
    <row r="238" spans="17:22">
      <c r="Q238" s="2">
        <v>234</v>
      </c>
      <c r="R238">
        <f>EXP($X$5*SIN(2*PI()*(Q238-$X$4)/$R$3))</f>
        <v>0.61769919833622178</v>
      </c>
      <c r="S238">
        <f>R238-EXP(-$X$5)</f>
        <v>0.24981975716477944</v>
      </c>
      <c r="T238">
        <f t="shared" si="11"/>
        <v>1</v>
      </c>
      <c r="U238">
        <f t="shared" si="12"/>
        <v>0.61769919833622178</v>
      </c>
      <c r="V238">
        <f t="shared" si="13"/>
        <v>0.24981975716477944</v>
      </c>
    </row>
    <row r="239" spans="17:22">
      <c r="Q239" s="2">
        <v>235</v>
      </c>
      <c r="R239">
        <f>EXP($X$5*SIN(2*PI()*(Q239-$X$4)/$R$3))</f>
        <v>0.58518526184000885</v>
      </c>
      <c r="S239">
        <f>R239-EXP(-$X$5)</f>
        <v>0.21730582066856652</v>
      </c>
      <c r="T239">
        <f t="shared" si="11"/>
        <v>1</v>
      </c>
      <c r="U239">
        <f t="shared" si="12"/>
        <v>0.58518526184000885</v>
      </c>
      <c r="V239">
        <f t="shared" si="13"/>
        <v>0.21730582066856652</v>
      </c>
    </row>
    <row r="240" spans="17:22">
      <c r="Q240" s="2">
        <v>236</v>
      </c>
      <c r="R240">
        <f>EXP($X$5*SIN(2*PI()*(Q240-$X$4)/$R$3))</f>
        <v>0.55555634033924672</v>
      </c>
      <c r="S240">
        <f>R240-EXP(-$X$5)</f>
        <v>0.18767689916780439</v>
      </c>
      <c r="T240">
        <f t="shared" si="11"/>
        <v>1</v>
      </c>
      <c r="U240">
        <f t="shared" si="12"/>
        <v>0.55555634033924672</v>
      </c>
      <c r="V240">
        <f t="shared" si="13"/>
        <v>0.18767689916780439</v>
      </c>
    </row>
    <row r="241" spans="17:22">
      <c r="Q241" s="2">
        <v>237</v>
      </c>
      <c r="R241">
        <f>EXP($X$5*SIN(2*PI()*(Q241-$X$4)/$R$3))</f>
        <v>0.52865248574717361</v>
      </c>
      <c r="S241">
        <f>R241-EXP(-$X$5)</f>
        <v>0.16077304457573127</v>
      </c>
      <c r="T241">
        <f t="shared" si="11"/>
        <v>1</v>
      </c>
      <c r="U241">
        <f t="shared" si="12"/>
        <v>0.52865248574717361</v>
      </c>
      <c r="V241">
        <f t="shared" si="13"/>
        <v>0.16077304457573127</v>
      </c>
    </row>
    <row r="242" spans="17:22">
      <c r="Q242" s="2">
        <v>238</v>
      </c>
      <c r="R242">
        <f>EXP($X$5*SIN(2*PI()*(Q242-$X$4)/$R$3))</f>
        <v>0.50431858075675151</v>
      </c>
      <c r="S242">
        <f>R242-EXP(-$X$5)</f>
        <v>0.13643913958530918</v>
      </c>
      <c r="T242">
        <f t="shared" si="11"/>
        <v>1</v>
      </c>
      <c r="U242">
        <f t="shared" si="12"/>
        <v>0.50431858075675151</v>
      </c>
      <c r="V242">
        <f t="shared" si="13"/>
        <v>0.13643913958530918</v>
      </c>
    </row>
    <row r="243" spans="17:22">
      <c r="Q243" s="2">
        <v>239</v>
      </c>
      <c r="R243">
        <f>EXP($X$5*SIN(2*PI()*(Q243-$X$4)/$R$3))</f>
        <v>0.48240627420647547</v>
      </c>
      <c r="S243">
        <f>R243-EXP(-$X$5)</f>
        <v>0.11452683303503314</v>
      </c>
      <c r="T243">
        <f t="shared" si="11"/>
        <v>1</v>
      </c>
      <c r="U243">
        <f t="shared" si="12"/>
        <v>0.48240627420647547</v>
      </c>
      <c r="V243">
        <f t="shared" si="13"/>
        <v>0.11452683303503314</v>
      </c>
    </row>
    <row r="244" spans="17:22">
      <c r="Q244" s="2">
        <v>240</v>
      </c>
      <c r="R244">
        <f>EXP($X$5*SIN(2*PI()*(Q244-$X$4)/$R$3))</f>
        <v>0.46277549117141142</v>
      </c>
      <c r="S244">
        <f>R244-EXP(-$X$5)</f>
        <v>9.489604999996909E-2</v>
      </c>
      <c r="T244">
        <f t="shared" si="11"/>
        <v>1</v>
      </c>
      <c r="U244">
        <f t="shared" si="12"/>
        <v>0.46277549117141142</v>
      </c>
      <c r="V244">
        <f t="shared" si="13"/>
        <v>9.489604999996909E-2</v>
      </c>
    </row>
    <row r="245" spans="17:22">
      <c r="Q245" s="2">
        <v>241</v>
      </c>
      <c r="R245">
        <f>EXP($X$5*SIN(2*PI()*(Q245-$X$4)/$R$3))</f>
        <v>0.44529557920801993</v>
      </c>
      <c r="S245">
        <f>R245-EXP(-$X$5)</f>
        <v>7.7416138036577598E-2</v>
      </c>
      <c r="T245">
        <f t="shared" si="11"/>
        <v>1</v>
      </c>
      <c r="U245">
        <f t="shared" si="12"/>
        <v>0.44529557920801993</v>
      </c>
      <c r="V245">
        <f t="shared" si="13"/>
        <v>7.7416138036577598E-2</v>
      </c>
    </row>
    <row r="246" spans="17:22">
      <c r="Q246" s="2">
        <v>242</v>
      </c>
      <c r="R246">
        <f>EXP($X$5*SIN(2*PI()*(Q246-$X$4)/$R$3))</f>
        <v>0.42984614979047192</v>
      </c>
      <c r="S246">
        <f>R246-EXP(-$X$5)</f>
        <v>6.1966708619029587E-2</v>
      </c>
      <c r="T246">
        <f t="shared" si="11"/>
        <v>1</v>
      </c>
      <c r="U246">
        <f t="shared" si="12"/>
        <v>0.42984614979047192</v>
      </c>
      <c r="V246">
        <f t="shared" si="13"/>
        <v>6.1966708619029587E-2</v>
      </c>
    </row>
    <row r="247" spans="17:22">
      <c r="Q247" s="2">
        <v>243</v>
      </c>
      <c r="R247">
        <f>EXP($X$5*SIN(2*PI()*(Q247-$X$4)/$R$3))</f>
        <v>0.41631767011915521</v>
      </c>
      <c r="S247">
        <f>R247-EXP(-$X$5)</f>
        <v>4.843822894771288E-2</v>
      </c>
      <c r="T247">
        <f t="shared" si="11"/>
        <v>1</v>
      </c>
      <c r="U247">
        <f t="shared" si="12"/>
        <v>0.41631767011915521</v>
      </c>
      <c r="V247">
        <f t="shared" si="13"/>
        <v>4.843822894771288E-2</v>
      </c>
    </row>
    <row r="248" spans="17:22">
      <c r="Q248" s="2">
        <v>244</v>
      </c>
      <c r="R248">
        <f>EXP($X$5*SIN(2*PI()*(Q248-$X$4)/$R$3))</f>
        <v>0.40461185567488367</v>
      </c>
      <c r="S248">
        <f>R248-EXP(-$X$5)</f>
        <v>3.6732414503441335E-2</v>
      </c>
      <c r="T248">
        <f t="shared" si="11"/>
        <v>1</v>
      </c>
      <c r="U248">
        <f t="shared" si="12"/>
        <v>0.40461185567488367</v>
      </c>
      <c r="V248">
        <f t="shared" si="13"/>
        <v>3.6732414503441335E-2</v>
      </c>
    </row>
    <row r="249" spans="17:22">
      <c r="Q249" s="2">
        <v>245</v>
      </c>
      <c r="R249">
        <f>EXP($X$5*SIN(2*PI()*(Q249-$X$4)/$R$3))</f>
        <v>0.39464190855011355</v>
      </c>
      <c r="S249">
        <f>R249-EXP(-$X$5)</f>
        <v>2.6762467378671217E-2</v>
      </c>
      <c r="T249">
        <f t="shared" si="11"/>
        <v>0</v>
      </c>
      <c r="U249">
        <f t="shared" si="12"/>
        <v>0</v>
      </c>
      <c r="V249">
        <f t="shared" si="13"/>
        <v>0</v>
      </c>
    </row>
    <row r="250" spans="17:22">
      <c r="Q250" s="2">
        <v>246</v>
      </c>
      <c r="R250">
        <f>EXP($X$5*SIN(2*PI()*(Q250-$X$4)/$R$3))</f>
        <v>0.38633264103054726</v>
      </c>
      <c r="S250">
        <f>R250-EXP(-$X$5)</f>
        <v>1.845319985910493E-2</v>
      </c>
      <c r="T250">
        <f t="shared" si="11"/>
        <v>0</v>
      </c>
      <c r="U250">
        <f t="shared" si="12"/>
        <v>0</v>
      </c>
      <c r="V250">
        <f t="shared" si="13"/>
        <v>0</v>
      </c>
    </row>
    <row r="251" spans="17:22">
      <c r="Q251" s="2">
        <v>247</v>
      </c>
      <c r="R251">
        <f>EXP($X$5*SIN(2*PI()*(Q251-$X$4)/$R$3))</f>
        <v>0.37962051835880672</v>
      </c>
      <c r="S251">
        <f>R251-EXP(-$X$5)</f>
        <v>1.174107718736439E-2</v>
      </c>
      <c r="T251">
        <f t="shared" si="11"/>
        <v>0</v>
      </c>
      <c r="U251">
        <f t="shared" si="12"/>
        <v>0</v>
      </c>
      <c r="V251">
        <f t="shared" si="13"/>
        <v>0</v>
      </c>
    </row>
    <row r="252" spans="17:22">
      <c r="Q252" s="2">
        <v>248</v>
      </c>
      <c r="R252">
        <f>EXP($X$5*SIN(2*PI()*(Q252-$X$4)/$R$3))</f>
        <v>0.37445364924200192</v>
      </c>
      <c r="S252">
        <f>R252-EXP(-$X$5)</f>
        <v>6.574208070559584E-3</v>
      </c>
      <c r="T252">
        <f t="shared" si="11"/>
        <v>0</v>
      </c>
      <c r="U252">
        <f t="shared" si="12"/>
        <v>0</v>
      </c>
      <c r="V252">
        <f t="shared" si="13"/>
        <v>0</v>
      </c>
    </row>
    <row r="253" spans="17:22">
      <c r="Q253" s="2">
        <v>249</v>
      </c>
      <c r="R253">
        <f>EXP($X$5*SIN(2*PI()*(Q253-$X$4)/$R$3))</f>
        <v>0.37079174755811917</v>
      </c>
      <c r="S253">
        <f>R253-EXP(-$X$5)</f>
        <v>2.9123063866768328E-3</v>
      </c>
      <c r="T253">
        <f t="shared" si="11"/>
        <v>0</v>
      </c>
      <c r="U253">
        <f t="shared" si="12"/>
        <v>0</v>
      </c>
      <c r="V253">
        <f t="shared" si="13"/>
        <v>0</v>
      </c>
    </row>
    <row r="254" spans="17:22">
      <c r="Q254" s="2">
        <v>250</v>
      </c>
      <c r="R254">
        <f>EXP($X$5*SIN(2*PI()*(Q254-$X$4)/$R$3))</f>
        <v>0.36860608391047561</v>
      </c>
      <c r="S254">
        <f>R254-EXP(-$X$5)</f>
        <v>7.2664273903327858E-4</v>
      </c>
      <c r="T254">
        <f t="shared" si="11"/>
        <v>0</v>
      </c>
      <c r="U254">
        <f t="shared" si="12"/>
        <v>0</v>
      </c>
      <c r="V254">
        <f t="shared" si="13"/>
        <v>0</v>
      </c>
    </row>
    <row r="255" spans="17:22">
      <c r="Q255" s="2">
        <v>251</v>
      </c>
      <c r="R255">
        <f>EXP($X$5*SIN(2*PI()*(Q255-$X$4)/$R$3))</f>
        <v>0.36787944117144233</v>
      </c>
      <c r="S255">
        <f>R255-EXP(-$X$5)</f>
        <v>0</v>
      </c>
      <c r="T255">
        <f t="shared" si="11"/>
        <v>0</v>
      </c>
      <c r="U255">
        <f t="shared" si="12"/>
        <v>0</v>
      </c>
      <c r="V255">
        <f t="shared" si="13"/>
        <v>0</v>
      </c>
    </row>
    <row r="256" spans="17:22">
      <c r="Q256" s="2">
        <v>252</v>
      </c>
      <c r="R256">
        <f>EXP($X$5*SIN(2*PI()*(Q256-$X$4)/$R$3))</f>
        <v>0.36860608391047567</v>
      </c>
      <c r="S256">
        <f>R256-EXP(-$X$5)</f>
        <v>7.266427390333341E-4</v>
      </c>
      <c r="T256">
        <f t="shared" si="11"/>
        <v>0</v>
      </c>
      <c r="U256">
        <f t="shared" si="12"/>
        <v>0</v>
      </c>
      <c r="V256">
        <f t="shared" si="13"/>
        <v>0</v>
      </c>
    </row>
    <row r="257" spans="17:22">
      <c r="Q257" s="2">
        <v>253</v>
      </c>
      <c r="R257">
        <f>EXP($X$5*SIN(2*PI()*(Q257-$X$4)/$R$3))</f>
        <v>0.37079174755811928</v>
      </c>
      <c r="S257">
        <f>R257-EXP(-$X$5)</f>
        <v>2.9123063866769439E-3</v>
      </c>
      <c r="T257">
        <f t="shared" si="11"/>
        <v>0</v>
      </c>
      <c r="U257">
        <f t="shared" si="12"/>
        <v>0</v>
      </c>
      <c r="V257">
        <f t="shared" si="13"/>
        <v>0</v>
      </c>
    </row>
    <row r="258" spans="17:22">
      <c r="Q258" s="2">
        <v>254</v>
      </c>
      <c r="R258">
        <f>EXP($X$5*SIN(2*PI()*(Q258-$X$4)/$R$3))</f>
        <v>0.37445364924200208</v>
      </c>
      <c r="S258">
        <f>R258-EXP(-$X$5)</f>
        <v>6.5742080705597505E-3</v>
      </c>
      <c r="T258">
        <f t="shared" si="11"/>
        <v>0</v>
      </c>
      <c r="U258">
        <f t="shared" si="12"/>
        <v>0</v>
      </c>
      <c r="V258">
        <f t="shared" si="13"/>
        <v>0</v>
      </c>
    </row>
    <row r="259" spans="17:22">
      <c r="Q259" s="2">
        <v>255</v>
      </c>
      <c r="R259">
        <f>EXP($X$5*SIN(2*PI()*(Q259-$X$4)/$R$3))</f>
        <v>0.37962051835880661</v>
      </c>
      <c r="S259">
        <f>R259-EXP(-$X$5)</f>
        <v>1.1741077187364279E-2</v>
      </c>
      <c r="T259">
        <f t="shared" si="11"/>
        <v>0</v>
      </c>
      <c r="U259">
        <f t="shared" si="12"/>
        <v>0</v>
      </c>
      <c r="V259">
        <f t="shared" si="13"/>
        <v>0</v>
      </c>
    </row>
    <row r="260" spans="17:22">
      <c r="Q260" s="2">
        <v>256</v>
      </c>
      <c r="R260">
        <f>EXP($X$5*SIN(2*PI()*(Q260-$X$4)/$R$3))</f>
        <v>0.38633264103054715</v>
      </c>
      <c r="S260">
        <f>R260-EXP(-$X$5)</f>
        <v>1.8453199859104819E-2</v>
      </c>
      <c r="T260">
        <f t="shared" si="11"/>
        <v>0</v>
      </c>
      <c r="U260">
        <f t="shared" si="12"/>
        <v>0</v>
      </c>
      <c r="V260">
        <f t="shared" si="13"/>
        <v>0</v>
      </c>
    </row>
    <row r="261" spans="17:22">
      <c r="Q261" s="2">
        <v>257</v>
      </c>
      <c r="R261">
        <f>EXP($X$5*SIN(2*PI()*(Q261-$X$4)/$R$3))</f>
        <v>0.39464190855011338</v>
      </c>
      <c r="S261">
        <f>R261-EXP(-$X$5)</f>
        <v>2.6762467378671051E-2</v>
      </c>
      <c r="T261">
        <f t="shared" si="11"/>
        <v>0</v>
      </c>
      <c r="U261">
        <f t="shared" si="12"/>
        <v>0</v>
      </c>
      <c r="V261">
        <f t="shared" si="13"/>
        <v>0</v>
      </c>
    </row>
    <row r="262" spans="17:22">
      <c r="Q262" s="2">
        <v>258</v>
      </c>
      <c r="R262">
        <f>EXP($X$5*SIN(2*PI()*(Q262-$X$4)/$R$3))</f>
        <v>0.40461185567488345</v>
      </c>
      <c r="S262">
        <f>R262-EXP(-$X$5)</f>
        <v>3.6732414503441113E-2</v>
      </c>
      <c r="T262">
        <f t="shared" ref="T262:T325" si="14">IF(OR(MONTH(Q262)=1, MONTH(Q262)=2, MONTH(Q262)=6, MONTH(Q262)=7, MONTH(Q262)=8, MONTH(Q262)=12), 1, 0)</f>
        <v>0</v>
      </c>
      <c r="U262">
        <f t="shared" ref="U262:U325" si="15">T262*R262</f>
        <v>0</v>
      </c>
      <c r="V262">
        <f t="shared" ref="V262:V325" si="16">T262*S262</f>
        <v>0</v>
      </c>
    </row>
    <row r="263" spans="17:22">
      <c r="Q263" s="2">
        <v>259</v>
      </c>
      <c r="R263">
        <f>EXP($X$5*SIN(2*PI()*(Q263-$X$4)/$R$3))</f>
        <v>0.41631767011915571</v>
      </c>
      <c r="S263">
        <f>R263-EXP(-$X$5)</f>
        <v>4.843822894771338E-2</v>
      </c>
      <c r="T263">
        <f t="shared" si="14"/>
        <v>0</v>
      </c>
      <c r="U263">
        <f t="shared" si="15"/>
        <v>0</v>
      </c>
      <c r="V263">
        <f t="shared" si="16"/>
        <v>0</v>
      </c>
    </row>
    <row r="264" spans="17:22">
      <c r="Q264" s="2">
        <v>260</v>
      </c>
      <c r="R264">
        <f>EXP($X$5*SIN(2*PI()*(Q264-$X$4)/$R$3))</f>
        <v>0.42984614979047248</v>
      </c>
      <c r="S264">
        <f>R264-EXP(-$X$5)</f>
        <v>6.1966708619030142E-2</v>
      </c>
      <c r="T264">
        <f t="shared" si="14"/>
        <v>0</v>
      </c>
      <c r="U264">
        <f t="shared" si="15"/>
        <v>0</v>
      </c>
      <c r="V264">
        <f t="shared" si="16"/>
        <v>0</v>
      </c>
    </row>
    <row r="265" spans="17:22">
      <c r="Q265" s="2">
        <v>261</v>
      </c>
      <c r="R265">
        <f>EXP($X$5*SIN(2*PI()*(Q265-$X$4)/$R$3))</f>
        <v>0.44529557920802054</v>
      </c>
      <c r="S265">
        <f>R265-EXP(-$X$5)</f>
        <v>7.7416138036578208E-2</v>
      </c>
      <c r="T265">
        <f t="shared" si="14"/>
        <v>0</v>
      </c>
      <c r="U265">
        <f t="shared" si="15"/>
        <v>0</v>
      </c>
      <c r="V265">
        <f t="shared" si="16"/>
        <v>0</v>
      </c>
    </row>
    <row r="266" spans="17:22">
      <c r="Q266" s="2">
        <v>262</v>
      </c>
      <c r="R266">
        <f>EXP($X$5*SIN(2*PI()*(Q266-$X$4)/$R$3))</f>
        <v>0.46277549117141203</v>
      </c>
      <c r="S266">
        <f>R266-EXP(-$X$5)</f>
        <v>9.48960499999697E-2</v>
      </c>
      <c r="T266">
        <f t="shared" si="14"/>
        <v>0</v>
      </c>
      <c r="U266">
        <f t="shared" si="15"/>
        <v>0</v>
      </c>
      <c r="V266">
        <f t="shared" si="16"/>
        <v>0</v>
      </c>
    </row>
    <row r="267" spans="17:22">
      <c r="Q267" s="2">
        <v>263</v>
      </c>
      <c r="R267">
        <f>EXP($X$5*SIN(2*PI()*(Q267-$X$4)/$R$3))</f>
        <v>0.48240627420647614</v>
      </c>
      <c r="S267">
        <f>R267-EXP(-$X$5)</f>
        <v>0.1145268330350338</v>
      </c>
      <c r="T267">
        <f t="shared" si="14"/>
        <v>0</v>
      </c>
      <c r="U267">
        <f t="shared" si="15"/>
        <v>0</v>
      </c>
      <c r="V267">
        <f t="shared" si="16"/>
        <v>0</v>
      </c>
    </row>
    <row r="268" spans="17:22">
      <c r="Q268" s="2">
        <v>264</v>
      </c>
      <c r="R268">
        <f>EXP($X$5*SIN(2*PI()*(Q268-$X$4)/$R$3))</f>
        <v>0.50431858075675107</v>
      </c>
      <c r="S268">
        <f>R268-EXP(-$X$5)</f>
        <v>0.13643913958530873</v>
      </c>
      <c r="T268">
        <f t="shared" si="14"/>
        <v>0</v>
      </c>
      <c r="U268">
        <f t="shared" si="15"/>
        <v>0</v>
      </c>
      <c r="V268">
        <f t="shared" si="16"/>
        <v>0</v>
      </c>
    </row>
    <row r="269" spans="17:22">
      <c r="Q269" s="2">
        <v>265</v>
      </c>
      <c r="R269">
        <f>EXP($X$5*SIN(2*PI()*(Q269-$X$4)/$R$3))</f>
        <v>0.52865248574717305</v>
      </c>
      <c r="S269">
        <f>R269-EXP(-$X$5)</f>
        <v>0.16077304457573072</v>
      </c>
      <c r="T269">
        <f t="shared" si="14"/>
        <v>0</v>
      </c>
      <c r="U269">
        <f t="shared" si="15"/>
        <v>0</v>
      </c>
      <c r="V269">
        <f t="shared" si="16"/>
        <v>0</v>
      </c>
    </row>
    <row r="270" spans="17:22">
      <c r="Q270" s="2">
        <v>266</v>
      </c>
      <c r="R270">
        <f>EXP($X$5*SIN(2*PI()*(Q270-$X$4)/$R$3))</f>
        <v>0.55555634033924617</v>
      </c>
      <c r="S270">
        <f>R270-EXP(-$X$5)</f>
        <v>0.18767689916780383</v>
      </c>
      <c r="T270">
        <f t="shared" si="14"/>
        <v>0</v>
      </c>
      <c r="U270">
        <f t="shared" si="15"/>
        <v>0</v>
      </c>
      <c r="V270">
        <f t="shared" si="16"/>
        <v>0</v>
      </c>
    </row>
    <row r="271" spans="17:22">
      <c r="Q271" s="2">
        <v>267</v>
      </c>
      <c r="R271">
        <f>EXP($X$5*SIN(2*PI()*(Q271-$X$4)/$R$3))</f>
        <v>0.58518526184000819</v>
      </c>
      <c r="S271">
        <f>R271-EXP(-$X$5)</f>
        <v>0.21730582066856585</v>
      </c>
      <c r="T271">
        <f t="shared" si="14"/>
        <v>0</v>
      </c>
      <c r="U271">
        <f t="shared" si="15"/>
        <v>0</v>
      </c>
      <c r="V271">
        <f t="shared" si="16"/>
        <v>0</v>
      </c>
    </row>
    <row r="272" spans="17:22">
      <c r="Q272" s="2">
        <v>268</v>
      </c>
      <c r="R272">
        <f>EXP($X$5*SIN(2*PI()*(Q272-$X$4)/$R$3))</f>
        <v>0.61769919833622111</v>
      </c>
      <c r="S272">
        <f>R272-EXP(-$X$5)</f>
        <v>0.24981975716477878</v>
      </c>
      <c r="T272">
        <f t="shared" si="14"/>
        <v>0</v>
      </c>
      <c r="U272">
        <f t="shared" si="15"/>
        <v>0</v>
      </c>
      <c r="V272">
        <f t="shared" si="16"/>
        <v>0</v>
      </c>
    </row>
    <row r="273" spans="17:22">
      <c r="Q273" s="2">
        <v>269</v>
      </c>
      <c r="R273">
        <f>EXP($X$5*SIN(2*PI()*(Q273-$X$4)/$R$3))</f>
        <v>0.65326050631491106</v>
      </c>
      <c r="S273">
        <f>R273-EXP(-$X$5)</f>
        <v>0.28538106514346873</v>
      </c>
      <c r="T273">
        <f t="shared" si="14"/>
        <v>0</v>
      </c>
      <c r="U273">
        <f t="shared" si="15"/>
        <v>0</v>
      </c>
      <c r="V273">
        <f t="shared" si="16"/>
        <v>0</v>
      </c>
    </row>
    <row r="274" spans="17:22">
      <c r="Q274" s="2">
        <v>270</v>
      </c>
      <c r="R274">
        <f>EXP($X$5*SIN(2*PI()*(Q274-$X$4)/$R$3))</f>
        <v>0.69203098200395274</v>
      </c>
      <c r="S274">
        <f>R274-EXP(-$X$5)</f>
        <v>0.32415154083251041</v>
      </c>
      <c r="T274">
        <f t="shared" si="14"/>
        <v>0</v>
      </c>
      <c r="U274">
        <f t="shared" si="15"/>
        <v>0</v>
      </c>
      <c r="V274">
        <f t="shared" si="16"/>
        <v>0</v>
      </c>
    </row>
    <row r="275" spans="17:22">
      <c r="Q275" s="2">
        <v>271</v>
      </c>
      <c r="R275">
        <f>EXP($X$5*SIN(2*PI()*(Q275-$X$4)/$R$3))</f>
        <v>0.73416829318899746</v>
      </c>
      <c r="S275">
        <f>R275-EXP(-$X$5)</f>
        <v>0.36628885201755512</v>
      </c>
      <c r="T275">
        <f t="shared" si="14"/>
        <v>0</v>
      </c>
      <c r="U275">
        <f t="shared" si="15"/>
        <v>0</v>
      </c>
      <c r="V275">
        <f t="shared" si="16"/>
        <v>0</v>
      </c>
    </row>
    <row r="276" spans="17:22">
      <c r="Q276" s="2">
        <v>272</v>
      </c>
      <c r="R276">
        <f>EXP($X$5*SIN(2*PI()*(Q276-$X$4)/$R$3))</f>
        <v>0.77982176863043651</v>
      </c>
      <c r="S276">
        <f>R276-EXP(-$X$5)</f>
        <v>0.41194232745899417</v>
      </c>
      <c r="T276">
        <f t="shared" si="14"/>
        <v>0</v>
      </c>
      <c r="U276">
        <f t="shared" si="15"/>
        <v>0</v>
      </c>
      <c r="V276">
        <f t="shared" si="16"/>
        <v>0</v>
      </c>
    </row>
    <row r="277" spans="17:22">
      <c r="Q277" s="2">
        <v>273</v>
      </c>
      <c r="R277">
        <f>EXP($X$5*SIN(2*PI()*(Q277-$X$4)/$R$3))</f>
        <v>0.82912751768391557</v>
      </c>
      <c r="S277">
        <f>R277-EXP(-$X$5)</f>
        <v>0.46124807651247324</v>
      </c>
      <c r="T277">
        <f t="shared" si="14"/>
        <v>0</v>
      </c>
      <c r="U277">
        <f t="shared" si="15"/>
        <v>0</v>
      </c>
      <c r="V277">
        <f t="shared" si="16"/>
        <v>0</v>
      </c>
    </row>
    <row r="278" spans="17:22">
      <c r="Q278" s="2">
        <v>274</v>
      </c>
      <c r="R278">
        <f>EXP($X$5*SIN(2*PI()*(Q278-$X$4)/$R$3))</f>
        <v>0.88220287398907893</v>
      </c>
      <c r="S278">
        <f>R278-EXP(-$X$5)</f>
        <v>0.51432343281763659</v>
      </c>
      <c r="T278">
        <f t="shared" si="14"/>
        <v>0</v>
      </c>
      <c r="U278">
        <f t="shared" si="15"/>
        <v>0</v>
      </c>
      <c r="V278">
        <f t="shared" si="16"/>
        <v>0</v>
      </c>
    </row>
    <row r="279" spans="17:22">
      <c r="Q279" s="2">
        <v>275</v>
      </c>
      <c r="R279">
        <f>EXP($X$5*SIN(2*PI()*(Q279-$X$4)/$R$3))</f>
        <v>0.93914018461277848</v>
      </c>
      <c r="S279">
        <f>R279-EXP(-$X$5)</f>
        <v>0.57126074344133615</v>
      </c>
      <c r="T279">
        <f t="shared" si="14"/>
        <v>0</v>
      </c>
      <c r="U279">
        <f t="shared" si="15"/>
        <v>0</v>
      </c>
      <c r="V279">
        <f t="shared" si="16"/>
        <v>0</v>
      </c>
    </row>
    <row r="280" spans="17:22">
      <c r="Q280" s="2">
        <v>276</v>
      </c>
      <c r="R280">
        <f>EXP($X$5*SIN(2*PI()*(Q280-$X$4)/$R$3))</f>
        <v>0.99999999999999922</v>
      </c>
      <c r="S280">
        <f>R280-EXP(-$X$5)</f>
        <v>0.63212055882855689</v>
      </c>
      <c r="T280">
        <f t="shared" si="14"/>
        <v>0</v>
      </c>
      <c r="U280">
        <f t="shared" si="15"/>
        <v>0</v>
      </c>
      <c r="V280">
        <f t="shared" si="16"/>
        <v>0</v>
      </c>
    </row>
    <row r="281" spans="17:22">
      <c r="Q281" s="2">
        <v>277</v>
      </c>
      <c r="R281">
        <f>EXP($X$5*SIN(2*PI()*(Q281-$X$4)/$R$3))</f>
        <v>1.0648037602738865</v>
      </c>
      <c r="S281">
        <f>R281-EXP(-$X$5)</f>
        <v>0.69692431910244412</v>
      </c>
      <c r="T281">
        <f t="shared" si="14"/>
        <v>0</v>
      </c>
      <c r="U281">
        <f t="shared" si="15"/>
        <v>0</v>
      </c>
      <c r="V281">
        <f t="shared" si="16"/>
        <v>0</v>
      </c>
    </row>
    <row r="282" spans="17:22">
      <c r="Q282" s="2">
        <v>278</v>
      </c>
      <c r="R282">
        <f>EXP($X$5*SIN(2*PI()*(Q282-$X$4)/$R$3))</f>
        <v>1.1335261190867281</v>
      </c>
      <c r="S282">
        <f>R282-EXP(-$X$5)</f>
        <v>0.76564667791528573</v>
      </c>
      <c r="T282">
        <f t="shared" si="14"/>
        <v>0</v>
      </c>
      <c r="U282">
        <f t="shared" si="15"/>
        <v>0</v>
      </c>
      <c r="V282">
        <f t="shared" si="16"/>
        <v>0</v>
      </c>
    </row>
    <row r="283" spans="17:22">
      <c r="Q283" s="2">
        <v>279</v>
      </c>
      <c r="R283">
        <f>EXP($X$5*SIN(2*PI()*(Q283-$X$4)/$R$3))</f>
        <v>1.2060870959793955</v>
      </c>
      <c r="S283">
        <f>R283-EXP(-$X$5)</f>
        <v>0.83820765480795312</v>
      </c>
      <c r="T283">
        <f t="shared" si="14"/>
        <v>0</v>
      </c>
      <c r="U283">
        <f t="shared" si="15"/>
        <v>0</v>
      </c>
      <c r="V283">
        <f t="shared" si="16"/>
        <v>0</v>
      </c>
    </row>
    <row r="284" spans="17:22">
      <c r="Q284" s="2">
        <v>280</v>
      </c>
      <c r="R284">
        <f>EXP($X$5*SIN(2*PI()*(Q284-$X$4)/$R$3))</f>
        <v>1.2823442999754298</v>
      </c>
      <c r="S284">
        <f>R284-EXP(-$X$5)</f>
        <v>0.91446485880398742</v>
      </c>
      <c r="T284">
        <f t="shared" si="14"/>
        <v>0</v>
      </c>
      <c r="U284">
        <f t="shared" si="15"/>
        <v>0</v>
      </c>
      <c r="V284">
        <f t="shared" si="16"/>
        <v>0</v>
      </c>
    </row>
    <row r="285" spans="17:22">
      <c r="Q285" s="2">
        <v>281</v>
      </c>
      <c r="R285">
        <f>EXP($X$5*SIN(2*PI()*(Q285-$X$4)/$R$3))</f>
        <v>1.3620855180987383</v>
      </c>
      <c r="S285">
        <f>R285-EXP(-$X$5)</f>
        <v>0.99420607692729601</v>
      </c>
      <c r="T285">
        <f t="shared" si="14"/>
        <v>0</v>
      </c>
      <c r="U285">
        <f t="shared" si="15"/>
        <v>0</v>
      </c>
      <c r="V285">
        <f t="shared" si="16"/>
        <v>0</v>
      </c>
    </row>
    <row r="286" spans="17:22">
      <c r="Q286" s="2">
        <v>282</v>
      </c>
      <c r="R286">
        <f>EXP($X$5*SIN(2*PI()*(Q286-$X$4)/$R$3))</f>
        <v>1.4450220091364205</v>
      </c>
      <c r="S286">
        <f>R286-EXP(-$X$5)</f>
        <v>1.0771425679649782</v>
      </c>
      <c r="T286">
        <f t="shared" si="14"/>
        <v>0</v>
      </c>
      <c r="U286">
        <f t="shared" si="15"/>
        <v>0</v>
      </c>
      <c r="V286">
        <f t="shared" si="16"/>
        <v>0</v>
      </c>
    </row>
    <row r="287" spans="17:22">
      <c r="Q287" s="2">
        <v>283</v>
      </c>
      <c r="R287">
        <f>EXP($X$5*SIN(2*PI()*(Q287-$X$4)/$R$3))</f>
        <v>1.5307828811526809</v>
      </c>
      <c r="S287">
        <f>R287-EXP(-$X$5)</f>
        <v>1.1629034399812386</v>
      </c>
      <c r="T287">
        <f t="shared" si="14"/>
        <v>0</v>
      </c>
      <c r="U287">
        <f t="shared" si="15"/>
        <v>0</v>
      </c>
      <c r="V287">
        <f t="shared" si="16"/>
        <v>0</v>
      </c>
    </row>
    <row r="288" spans="17:22">
      <c r="Q288" s="2">
        <v>284</v>
      </c>
      <c r="R288">
        <f>EXP($X$5*SIN(2*PI()*(Q288-$X$4)/$R$3))</f>
        <v>1.6189109564874111</v>
      </c>
      <c r="S288">
        <f>R288-EXP(-$X$5)</f>
        <v>1.2510315153159688</v>
      </c>
      <c r="T288">
        <f t="shared" si="14"/>
        <v>0</v>
      </c>
      <c r="U288">
        <f t="shared" si="15"/>
        <v>0</v>
      </c>
      <c r="V288">
        <f t="shared" si="16"/>
        <v>0</v>
      </c>
    </row>
    <row r="289" spans="17:22">
      <c r="Q289" s="2">
        <v>285</v>
      </c>
      <c r="R289">
        <f>EXP($X$5*SIN(2*PI()*(Q289-$X$4)/$R$3))</f>
        <v>1.7088605356458935</v>
      </c>
      <c r="S289">
        <f>R289-EXP(-$X$5)</f>
        <v>1.3409810944744511</v>
      </c>
      <c r="T289">
        <f t="shared" si="14"/>
        <v>0</v>
      </c>
      <c r="U289">
        <f t="shared" si="15"/>
        <v>0</v>
      </c>
      <c r="V289">
        <f t="shared" si="16"/>
        <v>0</v>
      </c>
    </row>
    <row r="290" spans="17:22">
      <c r="Q290" s="2">
        <v>286</v>
      </c>
      <c r="R290">
        <f>EXP($X$5*SIN(2*PI()*(Q290-$X$4)/$R$3))</f>
        <v>1.7999974573044322</v>
      </c>
      <c r="S290">
        <f>R290-EXP(-$X$5)</f>
        <v>1.4321180161329898</v>
      </c>
      <c r="T290">
        <f t="shared" si="14"/>
        <v>0</v>
      </c>
      <c r="U290">
        <f t="shared" si="15"/>
        <v>0</v>
      </c>
      <c r="V290">
        <f t="shared" si="16"/>
        <v>0</v>
      </c>
    </row>
    <row r="291" spans="17:22">
      <c r="Q291" s="2">
        <v>287</v>
      </c>
      <c r="R291">
        <f>EXP($X$5*SIN(2*PI()*(Q291-$X$4)/$R$3))</f>
        <v>1.8916018120800946</v>
      </c>
      <c r="S291">
        <f>R291-EXP(-$X$5)</f>
        <v>1.5237223709086523</v>
      </c>
      <c r="T291">
        <f t="shared" si="14"/>
        <v>0</v>
      </c>
      <c r="U291">
        <f t="shared" si="15"/>
        <v>0</v>
      </c>
      <c r="V291">
        <f t="shared" si="16"/>
        <v>0</v>
      </c>
    </row>
    <row r="292" spans="17:22">
      <c r="Q292" s="2">
        <v>288</v>
      </c>
      <c r="R292">
        <f>EXP($X$5*SIN(2*PI()*(Q292-$X$4)/$R$3))</f>
        <v>1.9828736004520344</v>
      </c>
      <c r="S292">
        <f>R292-EXP(-$X$5)</f>
        <v>1.6149941592805921</v>
      </c>
      <c r="T292">
        <f t="shared" si="14"/>
        <v>0</v>
      </c>
      <c r="U292">
        <f t="shared" si="15"/>
        <v>0</v>
      </c>
      <c r="V292">
        <f t="shared" si="16"/>
        <v>0</v>
      </c>
    </row>
    <row r="293" spans="17:22">
      <c r="Q293" s="2">
        <v>289</v>
      </c>
      <c r="R293">
        <f>EXP($X$5*SIN(2*PI()*(Q293-$X$4)/$R$3))</f>
        <v>2.0729415297197935</v>
      </c>
      <c r="S293">
        <f>R293-EXP(-$X$5)</f>
        <v>1.7050620885483512</v>
      </c>
      <c r="T293">
        <f t="shared" si="14"/>
        <v>0</v>
      </c>
      <c r="U293">
        <f t="shared" si="15"/>
        <v>0</v>
      </c>
      <c r="V293">
        <f t="shared" si="16"/>
        <v>0</v>
      </c>
    </row>
    <row r="294" spans="17:22">
      <c r="Q294" s="2">
        <v>290</v>
      </c>
      <c r="R294">
        <f>EXP($X$5*SIN(2*PI()*(Q294-$X$4)/$R$3))</f>
        <v>2.1608750227215445</v>
      </c>
      <c r="S294">
        <f>R294-EXP(-$X$5)</f>
        <v>1.7929955815501022</v>
      </c>
      <c r="T294">
        <f t="shared" si="14"/>
        <v>0</v>
      </c>
      <c r="U294">
        <f t="shared" si="15"/>
        <v>0</v>
      </c>
      <c r="V294">
        <f t="shared" si="16"/>
        <v>0</v>
      </c>
    </row>
    <row r="295" spans="17:22">
      <c r="Q295" s="2">
        <v>291</v>
      </c>
      <c r="R295">
        <f>EXP($X$5*SIN(2*PI()*(Q295-$X$4)/$R$3))</f>
        <v>2.2456993662019933</v>
      </c>
      <c r="S295">
        <f>R295-EXP(-$X$5)</f>
        <v>1.877819925030551</v>
      </c>
      <c r="T295">
        <f t="shared" si="14"/>
        <v>0</v>
      </c>
      <c r="U295">
        <f t="shared" si="15"/>
        <v>0</v>
      </c>
      <c r="V295">
        <f t="shared" si="16"/>
        <v>0</v>
      </c>
    </row>
    <row r="296" spans="17:22">
      <c r="Q296" s="2">
        <v>292</v>
      </c>
      <c r="R296">
        <f>EXP($X$5*SIN(2*PI()*(Q296-$X$4)/$R$3))</f>
        <v>2.3264137656867434</v>
      </c>
      <c r="S296">
        <f>R296-EXP(-$X$5)</f>
        <v>1.9585343245153011</v>
      </c>
      <c r="T296">
        <f t="shared" si="14"/>
        <v>0</v>
      </c>
      <c r="U296">
        <f t="shared" si="15"/>
        <v>0</v>
      </c>
      <c r="V296">
        <f t="shared" si="16"/>
        <v>0</v>
      </c>
    </row>
    <row r="297" spans="17:22">
      <c r="Q297" s="2">
        <v>293</v>
      </c>
      <c r="R297">
        <f>EXP($X$5*SIN(2*PI()*(Q297-$X$4)/$R$3))</f>
        <v>2.4020119052688482</v>
      </c>
      <c r="S297">
        <f>R297-EXP(-$X$5)</f>
        <v>2.0341324640974059</v>
      </c>
      <c r="T297">
        <f t="shared" si="14"/>
        <v>0</v>
      </c>
      <c r="U297">
        <f t="shared" si="15"/>
        <v>0</v>
      </c>
      <c r="V297">
        <f t="shared" si="16"/>
        <v>0</v>
      </c>
    </row>
    <row r="298" spans="17:22">
      <c r="Q298" s="2">
        <v>294</v>
      </c>
      <c r="R298">
        <f>EXP($X$5*SIN(2*PI()*(Q298-$X$4)/$R$3))</f>
        <v>2.4715044454938719</v>
      </c>
      <c r="S298">
        <f>R298-EXP(-$X$5)</f>
        <v>2.1036250043224296</v>
      </c>
      <c r="T298">
        <f t="shared" si="14"/>
        <v>0</v>
      </c>
      <c r="U298">
        <f t="shared" si="15"/>
        <v>0</v>
      </c>
      <c r="V298">
        <f t="shared" si="16"/>
        <v>0</v>
      </c>
    </row>
    <row r="299" spans="17:22">
      <c r="Q299" s="2">
        <v>295</v>
      </c>
      <c r="R299">
        <f>EXP($X$5*SIN(2*PI()*(Q299-$X$4)/$R$3))</f>
        <v>2.5339427423557956</v>
      </c>
      <c r="S299">
        <f>R299-EXP(-$X$5)</f>
        <v>2.1660633011843533</v>
      </c>
      <c r="T299">
        <f t="shared" si="14"/>
        <v>0</v>
      </c>
      <c r="U299">
        <f t="shared" si="15"/>
        <v>0</v>
      </c>
      <c r="V299">
        <f t="shared" si="16"/>
        <v>0</v>
      </c>
    </row>
    <row r="300" spans="17:22">
      <c r="Q300" s="2">
        <v>296</v>
      </c>
      <c r="R300">
        <f>EXP($X$5*SIN(2*PI()*(Q300-$X$4)/$R$3))</f>
        <v>2.5884429473328661</v>
      </c>
      <c r="S300">
        <f>R300-EXP(-$X$5)</f>
        <v>2.2205635061614237</v>
      </c>
      <c r="T300">
        <f t="shared" si="14"/>
        <v>0</v>
      </c>
      <c r="U300">
        <f t="shared" si="15"/>
        <v>0</v>
      </c>
      <c r="V300">
        <f t="shared" si="16"/>
        <v>0</v>
      </c>
    </row>
    <row r="301" spans="17:22">
      <c r="Q301" s="2">
        <v>297</v>
      </c>
      <c r="R301">
        <f>EXP($X$5*SIN(2*PI()*(Q301-$X$4)/$R$3))</f>
        <v>2.6342095636011642</v>
      </c>
      <c r="S301">
        <f>R301-EXP(-$X$5)</f>
        <v>2.2663301224297219</v>
      </c>
      <c r="T301">
        <f t="shared" si="14"/>
        <v>0</v>
      </c>
      <c r="U301">
        <f t="shared" si="15"/>
        <v>0</v>
      </c>
      <c r="V301">
        <f t="shared" si="16"/>
        <v>0</v>
      </c>
    </row>
    <row r="302" spans="17:22">
      <c r="Q302" s="2">
        <v>298</v>
      </c>
      <c r="R302">
        <f>EXP($X$5*SIN(2*PI()*(Q302-$X$4)/$R$3))</f>
        <v>2.6705574962996801</v>
      </c>
      <c r="S302">
        <f>R302-EXP(-$X$5)</f>
        <v>2.3026780551282378</v>
      </c>
      <c r="T302">
        <f t="shared" si="14"/>
        <v>0</v>
      </c>
      <c r="U302">
        <f t="shared" si="15"/>
        <v>0</v>
      </c>
      <c r="V302">
        <f t="shared" si="16"/>
        <v>0</v>
      </c>
    </row>
    <row r="303" spans="17:22">
      <c r="Q303" s="2">
        <v>299</v>
      </c>
      <c r="R303">
        <f>EXP($X$5*SIN(2*PI()*(Q303-$X$4)/$R$3))</f>
        <v>2.6969316512181978</v>
      </c>
      <c r="S303">
        <f>R303-EXP(-$X$5)</f>
        <v>2.3290522100467554</v>
      </c>
      <c r="T303">
        <f t="shared" si="14"/>
        <v>0</v>
      </c>
      <c r="U303">
        <f t="shared" si="15"/>
        <v>0</v>
      </c>
      <c r="V303">
        <f t="shared" si="16"/>
        <v>0</v>
      </c>
    </row>
    <row r="304" spans="17:22">
      <c r="Q304" s="2">
        <v>300</v>
      </c>
      <c r="R304">
        <f>EXP($X$5*SIN(2*PI()*(Q304-$X$4)/$R$3))</f>
        <v>2.7129232089475566</v>
      </c>
      <c r="S304">
        <f>R304-EXP(-$X$5)</f>
        <v>2.3450437677761142</v>
      </c>
      <c r="T304">
        <f t="shared" si="14"/>
        <v>0</v>
      </c>
      <c r="U304">
        <f t="shared" si="15"/>
        <v>0</v>
      </c>
      <c r="V304">
        <f t="shared" si="16"/>
        <v>0</v>
      </c>
    </row>
    <row r="305" spans="17:22">
      <c r="Q305" s="2">
        <v>301</v>
      </c>
      <c r="R305">
        <f>EXP($X$5*SIN(2*PI()*(Q305-$X$4)/$R$3))</f>
        <v>2.7182818284590451</v>
      </c>
      <c r="S305">
        <f>R305-EXP(-$X$5)</f>
        <v>2.3504023872876028</v>
      </c>
      <c r="T305">
        <f t="shared" si="14"/>
        <v>0</v>
      </c>
      <c r="U305">
        <f t="shared" si="15"/>
        <v>0</v>
      </c>
      <c r="V305">
        <f t="shared" si="16"/>
        <v>0</v>
      </c>
    </row>
    <row r="306" spans="17:22">
      <c r="Q306" s="2">
        <v>302</v>
      </c>
      <c r="R306">
        <f>EXP($X$5*SIN(2*PI()*(Q306-$X$4)/$R$3))</f>
        <v>2.7129232089475575</v>
      </c>
      <c r="S306">
        <f>R306-EXP(-$X$5)</f>
        <v>2.3450437677761151</v>
      </c>
      <c r="T306">
        <f t="shared" si="14"/>
        <v>0</v>
      </c>
      <c r="U306">
        <f t="shared" si="15"/>
        <v>0</v>
      </c>
      <c r="V306">
        <f t="shared" si="16"/>
        <v>0</v>
      </c>
    </row>
    <row r="307" spans="17:22">
      <c r="Q307" s="2">
        <v>303</v>
      </c>
      <c r="R307">
        <f>EXP($X$5*SIN(2*PI()*(Q307-$X$4)/$R$3))</f>
        <v>2.6969316512181982</v>
      </c>
      <c r="S307">
        <f>R307-EXP(-$X$5)</f>
        <v>2.3290522100467559</v>
      </c>
      <c r="T307">
        <f t="shared" si="14"/>
        <v>0</v>
      </c>
      <c r="U307">
        <f t="shared" si="15"/>
        <v>0</v>
      </c>
      <c r="V307">
        <f t="shared" si="16"/>
        <v>0</v>
      </c>
    </row>
    <row r="308" spans="17:22">
      <c r="Q308" s="2">
        <v>304</v>
      </c>
      <c r="R308">
        <f>EXP($X$5*SIN(2*PI()*(Q308-$X$4)/$R$3))</f>
        <v>2.6705574962996828</v>
      </c>
      <c r="S308">
        <f>R308-EXP(-$X$5)</f>
        <v>2.3026780551282404</v>
      </c>
      <c r="T308">
        <f t="shared" si="14"/>
        <v>0</v>
      </c>
      <c r="U308">
        <f t="shared" si="15"/>
        <v>0</v>
      </c>
      <c r="V308">
        <f t="shared" si="16"/>
        <v>0</v>
      </c>
    </row>
    <row r="309" spans="17:22">
      <c r="Q309" s="2">
        <v>305</v>
      </c>
      <c r="R309">
        <f>EXP($X$5*SIN(2*PI()*(Q309-$X$4)/$R$3))</f>
        <v>2.6342095636011651</v>
      </c>
      <c r="S309">
        <f>R309-EXP(-$X$5)</f>
        <v>2.2663301224297228</v>
      </c>
      <c r="T309">
        <f t="shared" si="14"/>
        <v>0</v>
      </c>
      <c r="U309">
        <f t="shared" si="15"/>
        <v>0</v>
      </c>
      <c r="V309">
        <f t="shared" si="16"/>
        <v>0</v>
      </c>
    </row>
    <row r="310" spans="17:22">
      <c r="Q310" s="2">
        <v>306</v>
      </c>
      <c r="R310">
        <f>EXP($X$5*SIN(2*PI()*(Q310-$X$4)/$R$3))</f>
        <v>2.5884429473328701</v>
      </c>
      <c r="S310">
        <f>R310-EXP(-$X$5)</f>
        <v>2.2205635061614277</v>
      </c>
      <c r="T310">
        <f t="shared" si="14"/>
        <v>0</v>
      </c>
      <c r="U310">
        <f t="shared" si="15"/>
        <v>0</v>
      </c>
      <c r="V310">
        <f t="shared" si="16"/>
        <v>0</v>
      </c>
    </row>
    <row r="311" spans="17:22">
      <c r="Q311" s="2">
        <v>307</v>
      </c>
      <c r="R311">
        <f>EXP($X$5*SIN(2*PI()*(Q311-$X$4)/$R$3))</f>
        <v>2.533942742355797</v>
      </c>
      <c r="S311">
        <f>R311-EXP(-$X$5)</f>
        <v>2.1660633011843546</v>
      </c>
      <c r="T311">
        <f t="shared" si="14"/>
        <v>0</v>
      </c>
      <c r="U311">
        <f t="shared" si="15"/>
        <v>0</v>
      </c>
      <c r="V311">
        <f t="shared" si="16"/>
        <v>0</v>
      </c>
    </row>
    <row r="312" spans="17:22">
      <c r="Q312" s="2">
        <v>308</v>
      </c>
      <c r="R312">
        <f>EXP($X$5*SIN(2*PI()*(Q312-$X$4)/$R$3))</f>
        <v>2.4715044454938697</v>
      </c>
      <c r="S312">
        <f>R312-EXP(-$X$5)</f>
        <v>2.1036250043224274</v>
      </c>
      <c r="T312">
        <f t="shared" si="14"/>
        <v>0</v>
      </c>
      <c r="U312">
        <f t="shared" si="15"/>
        <v>0</v>
      </c>
      <c r="V312">
        <f t="shared" si="16"/>
        <v>0</v>
      </c>
    </row>
    <row r="313" spans="17:22">
      <c r="Q313" s="2">
        <v>309</v>
      </c>
      <c r="R313">
        <f>EXP($X$5*SIN(2*PI()*(Q313-$X$4)/$R$3))</f>
        <v>2.40201190526885</v>
      </c>
      <c r="S313">
        <f>R313-EXP(-$X$5)</f>
        <v>2.0341324640974077</v>
      </c>
      <c r="T313">
        <f t="shared" si="14"/>
        <v>0</v>
      </c>
      <c r="U313">
        <f t="shared" si="15"/>
        <v>0</v>
      </c>
      <c r="V313">
        <f t="shared" si="16"/>
        <v>0</v>
      </c>
    </row>
    <row r="314" spans="17:22">
      <c r="Q314" s="2">
        <v>310</v>
      </c>
      <c r="R314">
        <f>EXP($X$5*SIN(2*PI()*(Q314-$X$4)/$R$3))</f>
        <v>2.3264137656867412</v>
      </c>
      <c r="S314">
        <f>R314-EXP(-$X$5)</f>
        <v>1.9585343245152989</v>
      </c>
      <c r="T314">
        <f t="shared" si="14"/>
        <v>0</v>
      </c>
      <c r="U314">
        <f t="shared" si="15"/>
        <v>0</v>
      </c>
      <c r="V314">
        <f t="shared" si="16"/>
        <v>0</v>
      </c>
    </row>
    <row r="315" spans="17:22">
      <c r="Q315" s="2">
        <v>311</v>
      </c>
      <c r="R315">
        <f>EXP($X$5*SIN(2*PI()*(Q315-$X$4)/$R$3))</f>
        <v>2.2456993662019955</v>
      </c>
      <c r="S315">
        <f>R315-EXP(-$X$5)</f>
        <v>1.8778199250305532</v>
      </c>
      <c r="T315">
        <f t="shared" si="14"/>
        <v>0</v>
      </c>
      <c r="U315">
        <f t="shared" si="15"/>
        <v>0</v>
      </c>
      <c r="V315">
        <f t="shared" si="16"/>
        <v>0</v>
      </c>
    </row>
    <row r="316" spans="17:22">
      <c r="Q316" s="2">
        <v>312</v>
      </c>
      <c r="R316">
        <f>EXP($X$5*SIN(2*PI()*(Q316-$X$4)/$R$3))</f>
        <v>2.1608750227215467</v>
      </c>
      <c r="S316">
        <f>R316-EXP(-$X$5)</f>
        <v>1.7929955815501044</v>
      </c>
      <c r="T316">
        <f t="shared" si="14"/>
        <v>0</v>
      </c>
      <c r="U316">
        <f t="shared" si="15"/>
        <v>0</v>
      </c>
      <c r="V316">
        <f t="shared" si="16"/>
        <v>0</v>
      </c>
    </row>
    <row r="317" spans="17:22">
      <c r="Q317" s="2">
        <v>313</v>
      </c>
      <c r="R317">
        <f>EXP($X$5*SIN(2*PI()*(Q317-$X$4)/$R$3))</f>
        <v>2.0729415297198011</v>
      </c>
      <c r="S317">
        <f>R317-EXP(-$X$5)</f>
        <v>1.7050620885483587</v>
      </c>
      <c r="T317">
        <f t="shared" si="14"/>
        <v>0</v>
      </c>
      <c r="U317">
        <f t="shared" si="15"/>
        <v>0</v>
      </c>
      <c r="V317">
        <f t="shared" si="16"/>
        <v>0</v>
      </c>
    </row>
    <row r="318" spans="17:22">
      <c r="Q318" s="2">
        <v>314</v>
      </c>
      <c r="R318">
        <f>EXP($X$5*SIN(2*PI()*(Q318-$X$4)/$R$3))</f>
        <v>1.9828736004520366</v>
      </c>
      <c r="S318">
        <f>R318-EXP(-$X$5)</f>
        <v>1.6149941592805943</v>
      </c>
      <c r="T318">
        <f t="shared" si="14"/>
        <v>0</v>
      </c>
      <c r="U318">
        <f t="shared" si="15"/>
        <v>0</v>
      </c>
      <c r="V318">
        <f t="shared" si="16"/>
        <v>0</v>
      </c>
    </row>
    <row r="319" spans="17:22">
      <c r="Q319" s="2">
        <v>315</v>
      </c>
      <c r="R319">
        <f>EXP($X$5*SIN(2*PI()*(Q319-$X$4)/$R$3))</f>
        <v>1.8916018120801021</v>
      </c>
      <c r="S319">
        <f>R319-EXP(-$X$5)</f>
        <v>1.5237223709086598</v>
      </c>
      <c r="T319">
        <f t="shared" si="14"/>
        <v>0</v>
      </c>
      <c r="U319">
        <f t="shared" si="15"/>
        <v>0</v>
      </c>
      <c r="V319">
        <f t="shared" si="16"/>
        <v>0</v>
      </c>
    </row>
    <row r="320" spans="17:22">
      <c r="Q320" s="2">
        <v>316</v>
      </c>
      <c r="R320">
        <f>EXP($X$5*SIN(2*PI()*(Q320-$X$4)/$R$3))</f>
        <v>1.7999974573044346</v>
      </c>
      <c r="S320">
        <f>R320-EXP(-$X$5)</f>
        <v>1.4321180161329923</v>
      </c>
      <c r="T320">
        <f t="shared" si="14"/>
        <v>0</v>
      </c>
      <c r="U320">
        <f t="shared" si="15"/>
        <v>0</v>
      </c>
      <c r="V320">
        <f t="shared" si="16"/>
        <v>0</v>
      </c>
    </row>
    <row r="321" spans="17:22">
      <c r="Q321" s="2">
        <v>317</v>
      </c>
      <c r="R321">
        <f>EXP($X$5*SIN(2*PI()*(Q321-$X$4)/$R$3))</f>
        <v>1.708860535645901</v>
      </c>
      <c r="S321">
        <f>R321-EXP(-$X$5)</f>
        <v>1.3409810944744587</v>
      </c>
      <c r="T321">
        <f t="shared" si="14"/>
        <v>0</v>
      </c>
      <c r="U321">
        <f t="shared" si="15"/>
        <v>0</v>
      </c>
      <c r="V321">
        <f t="shared" si="16"/>
        <v>0</v>
      </c>
    </row>
    <row r="322" spans="17:22">
      <c r="Q322" s="2">
        <v>318</v>
      </c>
      <c r="R322">
        <f>EXP($X$5*SIN(2*PI()*(Q322-$X$4)/$R$3))</f>
        <v>1.6189109564874133</v>
      </c>
      <c r="S322">
        <f>R322-EXP(-$X$5)</f>
        <v>1.251031515315971</v>
      </c>
      <c r="T322">
        <f t="shared" si="14"/>
        <v>0</v>
      </c>
      <c r="U322">
        <f t="shared" si="15"/>
        <v>0</v>
      </c>
      <c r="V322">
        <f t="shared" si="16"/>
        <v>0</v>
      </c>
    </row>
    <row r="323" spans="17:22">
      <c r="Q323" s="2">
        <v>319</v>
      </c>
      <c r="R323">
        <f>EXP($X$5*SIN(2*PI()*(Q323-$X$4)/$R$3))</f>
        <v>1.5307828811526782</v>
      </c>
      <c r="S323">
        <f>R323-EXP(-$X$5)</f>
        <v>1.1629034399812359</v>
      </c>
      <c r="T323">
        <f t="shared" si="14"/>
        <v>0</v>
      </c>
      <c r="U323">
        <f t="shared" si="15"/>
        <v>0</v>
      </c>
      <c r="V323">
        <f t="shared" si="16"/>
        <v>0</v>
      </c>
    </row>
    <row r="324" spans="17:22">
      <c r="Q324" s="2">
        <v>320</v>
      </c>
      <c r="R324">
        <f>EXP($X$5*SIN(2*PI()*(Q324-$X$4)/$R$3))</f>
        <v>1.4450220091364228</v>
      </c>
      <c r="S324">
        <f>R324-EXP(-$X$5)</f>
        <v>1.0771425679649804</v>
      </c>
      <c r="T324">
        <f t="shared" si="14"/>
        <v>0</v>
      </c>
      <c r="U324">
        <f t="shared" si="15"/>
        <v>0</v>
      </c>
      <c r="V324">
        <f t="shared" si="16"/>
        <v>0</v>
      </c>
    </row>
    <row r="325" spans="17:22">
      <c r="Q325" s="2">
        <v>321</v>
      </c>
      <c r="R325">
        <f>EXP($X$5*SIN(2*PI()*(Q325-$X$4)/$R$3))</f>
        <v>1.3620855180987359</v>
      </c>
      <c r="S325">
        <f>R325-EXP(-$X$5)</f>
        <v>0.99420607692729357</v>
      </c>
      <c r="T325">
        <f t="shared" si="14"/>
        <v>0</v>
      </c>
      <c r="U325">
        <f t="shared" si="15"/>
        <v>0</v>
      </c>
      <c r="V325">
        <f t="shared" si="16"/>
        <v>0</v>
      </c>
    </row>
    <row r="326" spans="17:22">
      <c r="Q326" s="2">
        <v>322</v>
      </c>
      <c r="R326">
        <f>EXP($X$5*SIN(2*PI()*(Q326-$X$4)/$R$3))</f>
        <v>1.2823442999754362</v>
      </c>
      <c r="S326">
        <f>R326-EXP(-$X$5)</f>
        <v>0.91446485880399386</v>
      </c>
      <c r="T326">
        <f t="shared" ref="T326:T370" si="17">IF(OR(MONTH(Q326)=1, MONTH(Q326)=2, MONTH(Q326)=6, MONTH(Q326)=7, MONTH(Q326)=8, MONTH(Q326)=12), 1, 0)</f>
        <v>0</v>
      </c>
      <c r="U326">
        <f t="shared" ref="U326:U370" si="18">T326*R326</f>
        <v>0</v>
      </c>
      <c r="V326">
        <f t="shared" ref="V326:V370" si="19">T326*S326</f>
        <v>0</v>
      </c>
    </row>
    <row r="327" spans="17:22">
      <c r="Q327" s="2">
        <v>323</v>
      </c>
      <c r="R327">
        <f>EXP($X$5*SIN(2*PI()*(Q327-$X$4)/$R$3))</f>
        <v>1.2060870959793972</v>
      </c>
      <c r="S327">
        <f>R327-EXP(-$X$5)</f>
        <v>0.83820765480795489</v>
      </c>
      <c r="T327">
        <f t="shared" si="17"/>
        <v>0</v>
      </c>
      <c r="U327">
        <f t="shared" si="18"/>
        <v>0</v>
      </c>
      <c r="V327">
        <f t="shared" si="19"/>
        <v>0</v>
      </c>
    </row>
    <row r="328" spans="17:22">
      <c r="Q328" s="2">
        <v>324</v>
      </c>
      <c r="R328">
        <f>EXP($X$5*SIN(2*PI()*(Q328-$X$4)/$R$3))</f>
        <v>1.1335261190867338</v>
      </c>
      <c r="S328">
        <f>R328-EXP(-$X$5)</f>
        <v>0.76564667791529151</v>
      </c>
      <c r="T328">
        <f t="shared" si="17"/>
        <v>0</v>
      </c>
      <c r="U328">
        <f t="shared" si="18"/>
        <v>0</v>
      </c>
      <c r="V328">
        <f t="shared" si="19"/>
        <v>0</v>
      </c>
    </row>
    <row r="329" spans="17:22">
      <c r="Q329" s="2">
        <v>325</v>
      </c>
      <c r="R329">
        <f>EXP($X$5*SIN(2*PI()*(Q329-$X$4)/$R$3))</f>
        <v>1.0648037602738882</v>
      </c>
      <c r="S329">
        <f>R329-EXP(-$X$5)</f>
        <v>0.6969243191024459</v>
      </c>
      <c r="T329">
        <f t="shared" si="17"/>
        <v>0</v>
      </c>
      <c r="U329">
        <f t="shared" si="18"/>
        <v>0</v>
      </c>
      <c r="V329">
        <f t="shared" si="19"/>
        <v>0</v>
      </c>
    </row>
    <row r="330" spans="17:22">
      <c r="Q330" s="2">
        <v>326</v>
      </c>
      <c r="R330">
        <f>EXP($X$5*SIN(2*PI()*(Q330-$X$4)/$R$3))</f>
        <v>1.0000000000000044</v>
      </c>
      <c r="S330">
        <f>R330-EXP(-$X$5)</f>
        <v>0.63212055882856211</v>
      </c>
      <c r="T330">
        <f t="shared" si="17"/>
        <v>0</v>
      </c>
      <c r="U330">
        <f t="shared" si="18"/>
        <v>0</v>
      </c>
      <c r="V330">
        <f t="shared" si="19"/>
        <v>0</v>
      </c>
    </row>
    <row r="331" spans="17:22">
      <c r="Q331" s="2">
        <v>327</v>
      </c>
      <c r="R331">
        <f>EXP($X$5*SIN(2*PI()*(Q331-$X$4)/$R$3))</f>
        <v>0.93914018461278004</v>
      </c>
      <c r="S331">
        <f>R331-EXP(-$X$5)</f>
        <v>0.5712607434413377</v>
      </c>
      <c r="T331">
        <f t="shared" si="17"/>
        <v>0</v>
      </c>
      <c r="U331">
        <f t="shared" si="18"/>
        <v>0</v>
      </c>
      <c r="V331">
        <f t="shared" si="19"/>
        <v>0</v>
      </c>
    </row>
    <row r="332" spans="17:22">
      <c r="Q332" s="2">
        <v>328</v>
      </c>
      <c r="R332">
        <f>EXP($X$5*SIN(2*PI()*(Q332-$X$4)/$R$3))</f>
        <v>0.88220287398908037</v>
      </c>
      <c r="S332">
        <f>R332-EXP(-$X$5)</f>
        <v>0.51432343281763804</v>
      </c>
      <c r="T332">
        <f t="shared" si="17"/>
        <v>0</v>
      </c>
      <c r="U332">
        <f t="shared" si="18"/>
        <v>0</v>
      </c>
      <c r="V332">
        <f t="shared" si="19"/>
        <v>0</v>
      </c>
    </row>
    <row r="333" spans="17:22">
      <c r="Q333" s="2">
        <v>329</v>
      </c>
      <c r="R333">
        <f>EXP($X$5*SIN(2*PI()*(Q333-$X$4)/$R$3))</f>
        <v>0.8291275176839169</v>
      </c>
      <c r="S333">
        <f>R333-EXP(-$X$5)</f>
        <v>0.46124807651247457</v>
      </c>
      <c r="T333">
        <f t="shared" si="17"/>
        <v>0</v>
      </c>
      <c r="U333">
        <f t="shared" si="18"/>
        <v>0</v>
      </c>
      <c r="V333">
        <f t="shared" si="19"/>
        <v>0</v>
      </c>
    </row>
    <row r="334" spans="17:22">
      <c r="Q334" s="2">
        <v>330</v>
      </c>
      <c r="R334">
        <f>EXP($X$5*SIN(2*PI()*(Q334-$X$4)/$R$3))</f>
        <v>0.77982176863043495</v>
      </c>
      <c r="S334">
        <f>R334-EXP(-$X$5)</f>
        <v>0.41194232745899262</v>
      </c>
      <c r="T334">
        <f t="shared" si="17"/>
        <v>0</v>
      </c>
      <c r="U334">
        <f t="shared" si="18"/>
        <v>0</v>
      </c>
      <c r="V334">
        <f t="shared" si="19"/>
        <v>0</v>
      </c>
    </row>
    <row r="335" spans="17:22">
      <c r="Q335" s="2">
        <v>331</v>
      </c>
      <c r="R335">
        <f>EXP($X$5*SIN(2*PI()*(Q335-$X$4)/$R$3))</f>
        <v>0.73416829318899857</v>
      </c>
      <c r="S335">
        <f>R335-EXP(-$X$5)</f>
        <v>0.36628885201755623</v>
      </c>
      <c r="T335">
        <f t="shared" si="17"/>
        <v>0</v>
      </c>
      <c r="U335">
        <f t="shared" si="18"/>
        <v>0</v>
      </c>
      <c r="V335">
        <f t="shared" si="19"/>
        <v>0</v>
      </c>
    </row>
    <row r="336" spans="17:22">
      <c r="Q336" s="2">
        <v>332</v>
      </c>
      <c r="R336">
        <f>EXP($X$5*SIN(2*PI()*(Q336-$X$4)/$R$3))</f>
        <v>0.69203098200395152</v>
      </c>
      <c r="S336">
        <f>R336-EXP(-$X$5)</f>
        <v>0.32415154083250919</v>
      </c>
      <c r="T336">
        <f t="shared" si="17"/>
        <v>0</v>
      </c>
      <c r="U336">
        <f t="shared" si="18"/>
        <v>0</v>
      </c>
      <c r="V336">
        <f t="shared" si="19"/>
        <v>0</v>
      </c>
    </row>
    <row r="337" spans="17:22">
      <c r="Q337" s="2">
        <v>333</v>
      </c>
      <c r="R337">
        <f>EXP($X$5*SIN(2*PI()*(Q337-$X$4)/$R$3))</f>
        <v>0.65326050631491417</v>
      </c>
      <c r="S337">
        <f>R337-EXP(-$X$5)</f>
        <v>0.28538106514347183</v>
      </c>
      <c r="T337">
        <f t="shared" si="17"/>
        <v>0</v>
      </c>
      <c r="U337">
        <f t="shared" si="18"/>
        <v>0</v>
      </c>
      <c r="V337">
        <f t="shared" si="19"/>
        <v>0</v>
      </c>
    </row>
    <row r="338" spans="17:22">
      <c r="Q338" s="2">
        <v>334</v>
      </c>
      <c r="R338">
        <f>EXP($X$5*SIN(2*PI()*(Q338-$X$4)/$R$3))</f>
        <v>0.617699198336222</v>
      </c>
      <c r="S338">
        <f>R338-EXP(-$X$5)</f>
        <v>0.24981975716477967</v>
      </c>
      <c r="T338">
        <f t="shared" si="17"/>
        <v>0</v>
      </c>
      <c r="U338">
        <f t="shared" si="18"/>
        <v>0</v>
      </c>
      <c r="V338">
        <f t="shared" si="19"/>
        <v>0</v>
      </c>
    </row>
    <row r="339" spans="17:22">
      <c r="Q339" s="2">
        <v>335</v>
      </c>
      <c r="R339">
        <f>EXP($X$5*SIN(2*PI()*(Q339-$X$4)/$R$3))</f>
        <v>0.58518526184001063</v>
      </c>
      <c r="S339">
        <f>R339-EXP(-$X$5)</f>
        <v>0.21730582066856829</v>
      </c>
      <c r="T339">
        <f t="shared" si="17"/>
        <v>0</v>
      </c>
      <c r="U339">
        <f t="shared" si="18"/>
        <v>0</v>
      </c>
      <c r="V339">
        <f t="shared" si="19"/>
        <v>0</v>
      </c>
    </row>
    <row r="340" spans="17:22">
      <c r="Q340" s="2">
        <v>336</v>
      </c>
      <c r="R340">
        <f>EXP($X$5*SIN(2*PI()*(Q340-$X$4)/$R$3))</f>
        <v>0.55555634033924683</v>
      </c>
      <c r="S340">
        <f>R340-EXP(-$X$5)</f>
        <v>0.1876768991678045</v>
      </c>
      <c r="T340">
        <f t="shared" si="17"/>
        <v>1</v>
      </c>
      <c r="U340">
        <f t="shared" si="18"/>
        <v>0.55555634033924683</v>
      </c>
      <c r="V340">
        <f t="shared" si="19"/>
        <v>0.1876768991678045</v>
      </c>
    </row>
    <row r="341" spans="17:22">
      <c r="Q341" s="2">
        <v>337</v>
      </c>
      <c r="R341">
        <f>EXP($X$5*SIN(2*PI()*(Q341-$X$4)/$R$3))</f>
        <v>0.52865248574717372</v>
      </c>
      <c r="S341">
        <f>R341-EXP(-$X$5)</f>
        <v>0.16077304457573138</v>
      </c>
      <c r="T341">
        <f t="shared" si="17"/>
        <v>1</v>
      </c>
      <c r="U341">
        <f t="shared" si="18"/>
        <v>0.52865248574717372</v>
      </c>
      <c r="V341">
        <f t="shared" si="19"/>
        <v>0.16077304457573138</v>
      </c>
    </row>
    <row r="342" spans="17:22">
      <c r="Q342" s="2">
        <v>338</v>
      </c>
      <c r="R342">
        <f>EXP($X$5*SIN(2*PI()*(Q342-$X$4)/$R$3))</f>
        <v>0.50431858075675162</v>
      </c>
      <c r="S342">
        <f>R342-EXP(-$X$5)</f>
        <v>0.13643913958530929</v>
      </c>
      <c r="T342">
        <f t="shared" si="17"/>
        <v>1</v>
      </c>
      <c r="U342">
        <f t="shared" si="18"/>
        <v>0.50431858075675162</v>
      </c>
      <c r="V342">
        <f t="shared" si="19"/>
        <v>0.13643913958530929</v>
      </c>
    </row>
    <row r="343" spans="17:22">
      <c r="Q343" s="2">
        <v>339</v>
      </c>
      <c r="R343">
        <f>EXP($X$5*SIN(2*PI()*(Q343-$X$4)/$R$3))</f>
        <v>0.48240627420647553</v>
      </c>
      <c r="S343">
        <f>R343-EXP(-$X$5)</f>
        <v>0.11452683303503319</v>
      </c>
      <c r="T343">
        <f t="shared" si="17"/>
        <v>1</v>
      </c>
      <c r="U343">
        <f t="shared" si="18"/>
        <v>0.48240627420647553</v>
      </c>
      <c r="V343">
        <f t="shared" si="19"/>
        <v>0.11452683303503319</v>
      </c>
    </row>
    <row r="344" spans="17:22">
      <c r="Q344" s="2">
        <v>340</v>
      </c>
      <c r="R344">
        <f>EXP($X$5*SIN(2*PI()*(Q344-$X$4)/$R$3))</f>
        <v>0.46277549117141253</v>
      </c>
      <c r="S344">
        <f>R344-EXP(-$X$5)</f>
        <v>9.48960499999702E-2</v>
      </c>
      <c r="T344">
        <f t="shared" si="17"/>
        <v>1</v>
      </c>
      <c r="U344">
        <f t="shared" si="18"/>
        <v>0.46277549117141253</v>
      </c>
      <c r="V344">
        <f t="shared" si="19"/>
        <v>9.48960499999702E-2</v>
      </c>
    </row>
    <row r="345" spans="17:22">
      <c r="Q345" s="2">
        <v>341</v>
      </c>
      <c r="R345">
        <f>EXP($X$5*SIN(2*PI()*(Q345-$X$4)/$R$3))</f>
        <v>0.44529557920802004</v>
      </c>
      <c r="S345">
        <f>R345-EXP(-$X$5)</f>
        <v>7.7416138036577709E-2</v>
      </c>
      <c r="T345">
        <f t="shared" si="17"/>
        <v>1</v>
      </c>
      <c r="U345">
        <f t="shared" si="18"/>
        <v>0.44529557920802004</v>
      </c>
      <c r="V345">
        <f t="shared" si="19"/>
        <v>7.7416138036577709E-2</v>
      </c>
    </row>
    <row r="346" spans="17:22">
      <c r="Q346" s="2">
        <v>342</v>
      </c>
      <c r="R346">
        <f>EXP($X$5*SIN(2*PI()*(Q346-$X$4)/$R$3))</f>
        <v>0.42984614979047286</v>
      </c>
      <c r="S346">
        <f>R346-EXP(-$X$5)</f>
        <v>6.1966708619030531E-2</v>
      </c>
      <c r="T346">
        <f t="shared" si="17"/>
        <v>1</v>
      </c>
      <c r="U346">
        <f t="shared" si="18"/>
        <v>0.42984614979047286</v>
      </c>
      <c r="V346">
        <f t="shared" si="19"/>
        <v>6.1966708619030531E-2</v>
      </c>
    </row>
    <row r="347" spans="17:22">
      <c r="Q347" s="2">
        <v>343</v>
      </c>
      <c r="R347">
        <f>EXP($X$5*SIN(2*PI()*(Q347-$X$4)/$R$3))</f>
        <v>0.41631767011915527</v>
      </c>
      <c r="S347">
        <f>R347-EXP(-$X$5)</f>
        <v>4.8438228947712936E-2</v>
      </c>
      <c r="T347">
        <f t="shared" si="17"/>
        <v>1</v>
      </c>
      <c r="U347">
        <f t="shared" si="18"/>
        <v>0.41631767011915527</v>
      </c>
      <c r="V347">
        <f t="shared" si="19"/>
        <v>4.8438228947712936E-2</v>
      </c>
    </row>
    <row r="348" spans="17:22">
      <c r="Q348" s="2">
        <v>344</v>
      </c>
      <c r="R348">
        <f>EXP($X$5*SIN(2*PI()*(Q348-$X$4)/$R$3))</f>
        <v>0.40461185567488434</v>
      </c>
      <c r="S348">
        <f>R348-EXP(-$X$5)</f>
        <v>3.6732414503442001E-2</v>
      </c>
      <c r="T348">
        <f t="shared" si="17"/>
        <v>1</v>
      </c>
      <c r="U348">
        <f t="shared" si="18"/>
        <v>0.40461185567488434</v>
      </c>
      <c r="V348">
        <f t="shared" si="19"/>
        <v>3.6732414503442001E-2</v>
      </c>
    </row>
    <row r="349" spans="17:22">
      <c r="Q349" s="2">
        <v>345</v>
      </c>
      <c r="R349">
        <f>EXP($X$5*SIN(2*PI()*(Q349-$X$4)/$R$3))</f>
        <v>0.39464190855011361</v>
      </c>
      <c r="S349">
        <f>R349-EXP(-$X$5)</f>
        <v>2.6762467378671273E-2</v>
      </c>
      <c r="T349">
        <f t="shared" si="17"/>
        <v>1</v>
      </c>
      <c r="U349">
        <f t="shared" si="18"/>
        <v>0.39464190855011361</v>
      </c>
      <c r="V349">
        <f t="shared" si="19"/>
        <v>2.6762467378671273E-2</v>
      </c>
    </row>
    <row r="350" spans="17:22">
      <c r="Q350" s="2">
        <v>346</v>
      </c>
      <c r="R350">
        <f>EXP($X$5*SIN(2*PI()*(Q350-$X$4)/$R$3))</f>
        <v>0.38633264103054732</v>
      </c>
      <c r="S350">
        <f>R350-EXP(-$X$5)</f>
        <v>1.8453199859104985E-2</v>
      </c>
      <c r="T350">
        <f t="shared" si="17"/>
        <v>1</v>
      </c>
      <c r="U350">
        <f t="shared" si="18"/>
        <v>0.38633264103054732</v>
      </c>
      <c r="V350">
        <f t="shared" si="19"/>
        <v>1.8453199859104985E-2</v>
      </c>
    </row>
    <row r="351" spans="17:22">
      <c r="Q351" s="2">
        <v>347</v>
      </c>
      <c r="R351">
        <f>EXP($X$5*SIN(2*PI()*(Q351-$X$4)/$R$3))</f>
        <v>0.37962051835880672</v>
      </c>
      <c r="S351">
        <f>R351-EXP(-$X$5)</f>
        <v>1.174107718736439E-2</v>
      </c>
      <c r="T351">
        <f t="shared" si="17"/>
        <v>1</v>
      </c>
      <c r="U351">
        <f t="shared" si="18"/>
        <v>0.37962051835880672</v>
      </c>
      <c r="V351">
        <f t="shared" si="19"/>
        <v>1.174107718736439E-2</v>
      </c>
    </row>
    <row r="352" spans="17:22">
      <c r="Q352" s="2">
        <v>348</v>
      </c>
      <c r="R352">
        <f>EXP($X$5*SIN(2*PI()*(Q352-$X$4)/$R$3))</f>
        <v>0.3744536492420022</v>
      </c>
      <c r="S352">
        <f>R352-EXP(-$X$5)</f>
        <v>6.5742080705598616E-3</v>
      </c>
      <c r="T352">
        <f t="shared" si="17"/>
        <v>1</v>
      </c>
      <c r="U352">
        <f t="shared" si="18"/>
        <v>0.3744536492420022</v>
      </c>
      <c r="V352">
        <f t="shared" si="19"/>
        <v>6.5742080705598616E-3</v>
      </c>
    </row>
    <row r="353" spans="17:22">
      <c r="Q353" s="2">
        <v>349</v>
      </c>
      <c r="R353">
        <f>EXP($X$5*SIN(2*PI()*(Q353-$X$4)/$R$3))</f>
        <v>0.37079174755811939</v>
      </c>
      <c r="S353">
        <f>R353-EXP(-$X$5)</f>
        <v>2.9123063866770549E-3</v>
      </c>
      <c r="T353">
        <f t="shared" si="17"/>
        <v>1</v>
      </c>
      <c r="U353">
        <f t="shared" si="18"/>
        <v>0.37079174755811939</v>
      </c>
      <c r="V353">
        <f t="shared" si="19"/>
        <v>2.9123063866770549E-3</v>
      </c>
    </row>
    <row r="354" spans="17:22">
      <c r="Q354" s="2">
        <v>350</v>
      </c>
      <c r="R354">
        <f>EXP($X$5*SIN(2*PI()*(Q354-$X$4)/$R$3))</f>
        <v>0.36860608391047561</v>
      </c>
      <c r="S354">
        <f>R354-EXP(-$X$5)</f>
        <v>7.2664273903327858E-4</v>
      </c>
      <c r="T354">
        <f t="shared" si="17"/>
        <v>1</v>
      </c>
      <c r="U354">
        <f t="shared" si="18"/>
        <v>0.36860608391047561</v>
      </c>
      <c r="V354">
        <f t="shared" si="19"/>
        <v>7.2664273903327858E-4</v>
      </c>
    </row>
    <row r="355" spans="17:22">
      <c r="Q355" s="2">
        <v>351</v>
      </c>
      <c r="R355">
        <f>EXP($X$5*SIN(2*PI()*(Q355-$X$4)/$R$3))</f>
        <v>0.36787944117144233</v>
      </c>
      <c r="S355">
        <f>R355-EXP(-$X$5)</f>
        <v>0</v>
      </c>
      <c r="T355">
        <f t="shared" si="17"/>
        <v>1</v>
      </c>
      <c r="U355">
        <f t="shared" si="18"/>
        <v>0.36787944117144233</v>
      </c>
      <c r="V355">
        <f t="shared" si="19"/>
        <v>0</v>
      </c>
    </row>
    <row r="356" spans="17:22">
      <c r="Q356" s="2">
        <v>352</v>
      </c>
      <c r="R356">
        <f>EXP($X$5*SIN(2*PI()*(Q356-$X$4)/$R$3))</f>
        <v>0.36860608391047567</v>
      </c>
      <c r="S356">
        <f>R356-EXP(-$X$5)</f>
        <v>7.266427390333341E-4</v>
      </c>
      <c r="T356">
        <f t="shared" si="17"/>
        <v>1</v>
      </c>
      <c r="U356">
        <f t="shared" si="18"/>
        <v>0.36860608391047567</v>
      </c>
      <c r="V356">
        <f t="shared" si="19"/>
        <v>7.266427390333341E-4</v>
      </c>
    </row>
    <row r="357" spans="17:22">
      <c r="Q357" s="2">
        <v>353</v>
      </c>
      <c r="R357">
        <f>EXP($X$5*SIN(2*PI()*(Q357-$X$4)/$R$3))</f>
        <v>0.37079174755811911</v>
      </c>
      <c r="S357">
        <f>R357-EXP(-$X$5)</f>
        <v>2.9123063866767773E-3</v>
      </c>
      <c r="T357">
        <f t="shared" si="17"/>
        <v>1</v>
      </c>
      <c r="U357">
        <f t="shared" si="18"/>
        <v>0.37079174755811911</v>
      </c>
      <c r="V357">
        <f t="shared" si="19"/>
        <v>2.9123063866767773E-3</v>
      </c>
    </row>
    <row r="358" spans="17:22">
      <c r="Q358" s="2">
        <v>354</v>
      </c>
      <c r="R358">
        <f>EXP($X$5*SIN(2*PI()*(Q358-$X$4)/$R$3))</f>
        <v>0.37445364924200208</v>
      </c>
      <c r="S358">
        <f>R358-EXP(-$X$5)</f>
        <v>6.5742080705597505E-3</v>
      </c>
      <c r="T358">
        <f t="shared" si="17"/>
        <v>1</v>
      </c>
      <c r="U358">
        <f t="shared" si="18"/>
        <v>0.37445364924200208</v>
      </c>
      <c r="V358">
        <f t="shared" si="19"/>
        <v>6.5742080705597505E-3</v>
      </c>
    </row>
    <row r="359" spans="17:22">
      <c r="Q359" s="2">
        <v>355</v>
      </c>
      <c r="R359">
        <f>EXP($X$5*SIN(2*PI()*(Q359-$X$4)/$R$3))</f>
        <v>0.37962051835880656</v>
      </c>
      <c r="S359">
        <f>R359-EXP(-$X$5)</f>
        <v>1.1741077187364224E-2</v>
      </c>
      <c r="T359">
        <f t="shared" si="17"/>
        <v>1</v>
      </c>
      <c r="U359">
        <f t="shared" si="18"/>
        <v>0.37962051835880656</v>
      </c>
      <c r="V359">
        <f t="shared" si="19"/>
        <v>1.1741077187364224E-2</v>
      </c>
    </row>
    <row r="360" spans="17:22">
      <c r="Q360" s="2">
        <v>356</v>
      </c>
      <c r="R360">
        <f>EXP($X$5*SIN(2*PI()*(Q360-$X$4)/$R$3))</f>
        <v>0.3863326410305471</v>
      </c>
      <c r="S360">
        <f>R360-EXP(-$X$5)</f>
        <v>1.8453199859104763E-2</v>
      </c>
      <c r="T360">
        <f t="shared" si="17"/>
        <v>1</v>
      </c>
      <c r="U360">
        <f t="shared" si="18"/>
        <v>0.3863326410305471</v>
      </c>
      <c r="V360">
        <f t="shared" si="19"/>
        <v>1.8453199859104763E-2</v>
      </c>
    </row>
    <row r="361" spans="17:22">
      <c r="Q361" s="2">
        <v>357</v>
      </c>
      <c r="R361">
        <f>EXP($X$5*SIN(2*PI()*(Q361-$X$4)/$R$3))</f>
        <v>0.39464190855011333</v>
      </c>
      <c r="S361">
        <f>R361-EXP(-$X$5)</f>
        <v>2.6762467378670995E-2</v>
      </c>
      <c r="T361">
        <f t="shared" si="17"/>
        <v>1</v>
      </c>
      <c r="U361">
        <f t="shared" si="18"/>
        <v>0.39464190855011333</v>
      </c>
      <c r="V361">
        <f t="shared" si="19"/>
        <v>2.6762467378670995E-2</v>
      </c>
    </row>
    <row r="362" spans="17:22">
      <c r="Q362" s="2">
        <v>358</v>
      </c>
      <c r="R362">
        <f>EXP($X$5*SIN(2*PI()*(Q362-$X$4)/$R$3))</f>
        <v>0.40461185567488339</v>
      </c>
      <c r="S362">
        <f>R362-EXP(-$X$5)</f>
        <v>3.6732414503441058E-2</v>
      </c>
      <c r="T362">
        <f t="shared" si="17"/>
        <v>1</v>
      </c>
      <c r="U362">
        <f t="shared" si="18"/>
        <v>0.40461185567488339</v>
      </c>
      <c r="V362">
        <f t="shared" si="19"/>
        <v>3.6732414503441058E-2</v>
      </c>
    </row>
    <row r="363" spans="17:22">
      <c r="Q363" s="2">
        <v>359</v>
      </c>
      <c r="R363">
        <f>EXP($X$5*SIN(2*PI()*(Q363-$X$4)/$R$3))</f>
        <v>0.41631767011915488</v>
      </c>
      <c r="S363">
        <f>R363-EXP(-$X$5)</f>
        <v>4.8438228947712547E-2</v>
      </c>
      <c r="T363">
        <f t="shared" si="17"/>
        <v>1</v>
      </c>
      <c r="U363">
        <f t="shared" si="18"/>
        <v>0.41631767011915488</v>
      </c>
      <c r="V363">
        <f t="shared" si="19"/>
        <v>4.8438228947712547E-2</v>
      </c>
    </row>
    <row r="364" spans="17:22">
      <c r="Q364" s="2">
        <v>360</v>
      </c>
      <c r="R364">
        <f>EXP($X$5*SIN(2*PI()*(Q364-$X$4)/$R$3))</f>
        <v>0.42984614979047159</v>
      </c>
      <c r="S364">
        <f>R364-EXP(-$X$5)</f>
        <v>6.1966708619029254E-2</v>
      </c>
      <c r="T364">
        <f t="shared" si="17"/>
        <v>1</v>
      </c>
      <c r="U364">
        <f t="shared" si="18"/>
        <v>0.42984614979047159</v>
      </c>
      <c r="V364">
        <f t="shared" si="19"/>
        <v>6.1966708619029254E-2</v>
      </c>
    </row>
    <row r="365" spans="17:22">
      <c r="Q365" s="2">
        <v>361</v>
      </c>
      <c r="R365">
        <f>EXP($X$5*SIN(2*PI()*(Q365-$X$4)/$R$3))</f>
        <v>0.44529557920802049</v>
      </c>
      <c r="S365">
        <f>R365-EXP(-$X$5)</f>
        <v>7.7416138036578153E-2</v>
      </c>
      <c r="T365">
        <f t="shared" si="17"/>
        <v>1</v>
      </c>
      <c r="U365">
        <f t="shared" si="18"/>
        <v>0.44529557920802049</v>
      </c>
      <c r="V365">
        <f t="shared" si="19"/>
        <v>7.7416138036578153E-2</v>
      </c>
    </row>
    <row r="366" spans="17:22">
      <c r="Q366" s="2">
        <v>362</v>
      </c>
      <c r="R366">
        <f>EXP($X$5*SIN(2*PI()*(Q366-$X$4)/$R$3))</f>
        <v>0.46277549117141098</v>
      </c>
      <c r="S366">
        <f>R366-EXP(-$X$5)</f>
        <v>9.4896049999968646E-2</v>
      </c>
      <c r="T366">
        <f t="shared" si="17"/>
        <v>1</v>
      </c>
      <c r="U366">
        <f t="shared" si="18"/>
        <v>0.46277549117141098</v>
      </c>
      <c r="V366">
        <f t="shared" si="19"/>
        <v>9.4896049999968646E-2</v>
      </c>
    </row>
    <row r="367" spans="17:22">
      <c r="Q367" s="2">
        <v>363</v>
      </c>
      <c r="R367">
        <f>EXP($X$5*SIN(2*PI()*(Q367-$X$4)/$R$3))</f>
        <v>0.48240627420647608</v>
      </c>
      <c r="S367">
        <f>R367-EXP(-$X$5)</f>
        <v>0.11452683303503375</v>
      </c>
      <c r="T367">
        <f t="shared" si="17"/>
        <v>1</v>
      </c>
      <c r="U367">
        <f t="shared" si="18"/>
        <v>0.48240627420647608</v>
      </c>
      <c r="V367">
        <f t="shared" si="19"/>
        <v>0.11452683303503375</v>
      </c>
    </row>
    <row r="368" spans="17:22">
      <c r="Q368" s="2">
        <v>364</v>
      </c>
      <c r="R368">
        <f>EXP($X$5*SIN(2*PI()*(Q368-$X$4)/$R$3))</f>
        <v>0.50431858075675096</v>
      </c>
      <c r="S368">
        <f>R368-EXP(-$X$5)</f>
        <v>0.13643913958530862</v>
      </c>
      <c r="T368">
        <f t="shared" si="17"/>
        <v>1</v>
      </c>
      <c r="U368">
        <f t="shared" si="18"/>
        <v>0.50431858075675096</v>
      </c>
      <c r="V368">
        <f t="shared" si="19"/>
        <v>0.13643913958530862</v>
      </c>
    </row>
    <row r="369" spans="17:22">
      <c r="Q369" s="2">
        <v>365</v>
      </c>
      <c r="R369">
        <f>EXP($X$5*SIN(2*PI()*(Q369-$X$4)/$R$3))</f>
        <v>0.52865248574717294</v>
      </c>
      <c r="S369">
        <f>R369-EXP(-$X$5)</f>
        <v>0.16077304457573061</v>
      </c>
      <c r="T369">
        <f t="shared" si="17"/>
        <v>1</v>
      </c>
      <c r="U369">
        <f t="shared" si="18"/>
        <v>0.52865248574717294</v>
      </c>
      <c r="V369">
        <f t="shared" si="19"/>
        <v>0.16077304457573061</v>
      </c>
    </row>
    <row r="370" spans="17:22">
      <c r="Q370" s="2">
        <v>366</v>
      </c>
      <c r="R370">
        <f>EXP($X$5*SIN(2*PI()*(Q370-$X$4)/$R$3))</f>
        <v>0.55555634033924606</v>
      </c>
      <c r="S370">
        <f>R370-EXP(-$X$5)</f>
        <v>0.18767689916780372</v>
      </c>
      <c r="T370">
        <f t="shared" si="17"/>
        <v>1</v>
      </c>
      <c r="U370">
        <f t="shared" si="18"/>
        <v>0.55555634033924606</v>
      </c>
      <c r="V370">
        <f t="shared" si="19"/>
        <v>0.18767689916780372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63B8-D3AE-4437-AAD1-80786FB90BD1}">
  <dimension ref="A1:AD370"/>
  <sheetViews>
    <sheetView topLeftCell="T7" zoomScale="76" workbookViewId="0">
      <selection activeCell="AD4" sqref="AD4"/>
    </sheetView>
  </sheetViews>
  <sheetFormatPr defaultRowHeight="17.649999999999999"/>
  <cols>
    <col min="20" max="20" width="10.9375" bestFit="1" customWidth="1"/>
    <col min="29" max="30" width="9.875" bestFit="1" customWidth="1"/>
  </cols>
  <sheetData>
    <row r="1" spans="1:30">
      <c r="A1" t="s">
        <v>37</v>
      </c>
    </row>
    <row r="2" spans="1:30">
      <c r="A2" s="3" t="s">
        <v>31</v>
      </c>
      <c r="T2" s="3" t="s">
        <v>32</v>
      </c>
    </row>
    <row r="3" spans="1:30">
      <c r="B3" t="s">
        <v>55</v>
      </c>
      <c r="C3">
        <v>3</v>
      </c>
      <c r="E3" t="s">
        <v>54</v>
      </c>
      <c r="F3">
        <v>5</v>
      </c>
      <c r="J3" t="s">
        <v>36</v>
      </c>
      <c r="K3">
        <v>1</v>
      </c>
      <c r="L3">
        <v>8</v>
      </c>
      <c r="U3" t="s">
        <v>55</v>
      </c>
      <c r="V3">
        <v>120</v>
      </c>
      <c r="X3" t="s">
        <v>54</v>
      </c>
      <c r="Y3">
        <v>200</v>
      </c>
      <c r="AB3" t="s">
        <v>36</v>
      </c>
      <c r="AC3" s="2">
        <v>15</v>
      </c>
      <c r="AD3" s="2">
        <v>199</v>
      </c>
    </row>
    <row r="4" spans="1:30">
      <c r="A4" t="s">
        <v>23</v>
      </c>
      <c r="B4" t="s">
        <v>51</v>
      </c>
      <c r="C4" t="s">
        <v>50</v>
      </c>
      <c r="D4" t="s">
        <v>56</v>
      </c>
      <c r="E4" t="s">
        <v>52</v>
      </c>
      <c r="F4" t="s">
        <v>53</v>
      </c>
      <c r="G4" t="s">
        <v>57</v>
      </c>
      <c r="H4" t="s">
        <v>39</v>
      </c>
      <c r="J4" t="s">
        <v>35</v>
      </c>
      <c r="K4">
        <f>K3-$C$3/4</f>
        <v>0.25</v>
      </c>
      <c r="L4">
        <f>L3-$F$3/4</f>
        <v>6.75</v>
      </c>
      <c r="T4" t="s">
        <v>23</v>
      </c>
      <c r="U4" t="s">
        <v>51</v>
      </c>
      <c r="V4" t="s">
        <v>50</v>
      </c>
      <c r="W4" t="s">
        <v>56</v>
      </c>
      <c r="X4" t="s">
        <v>52</v>
      </c>
      <c r="Y4" t="s">
        <v>53</v>
      </c>
      <c r="Z4" t="s">
        <v>57</v>
      </c>
      <c r="AA4" t="s">
        <v>39</v>
      </c>
      <c r="AB4" t="s">
        <v>35</v>
      </c>
      <c r="AC4" s="2">
        <f>AC3-V3/4</f>
        <v>-15</v>
      </c>
      <c r="AD4" s="2">
        <f>AD3-Y3/4</f>
        <v>149</v>
      </c>
    </row>
    <row r="5" spans="1:30">
      <c r="A5">
        <v>1</v>
      </c>
      <c r="B5">
        <f>EXP($K$5*SIN(2*PI()*(A5-$K$4)/$C$3))</f>
        <v>2.7182818284590451</v>
      </c>
      <c r="C5">
        <v>1</v>
      </c>
      <c r="D5">
        <f>C5*B5</f>
        <v>2.7182818284590451</v>
      </c>
      <c r="E5">
        <f>EXP($L$5*SIN(2*PI()*(A5-$L$4)/$F$3))</f>
        <v>0.1982881528622063</v>
      </c>
      <c r="F5">
        <v>0</v>
      </c>
      <c r="G5">
        <f>F5*E5</f>
        <v>0</v>
      </c>
      <c r="H5">
        <f>D5+G5</f>
        <v>2.7182818284590451</v>
      </c>
      <c r="J5" t="s">
        <v>28</v>
      </c>
      <c r="K5">
        <v>1</v>
      </c>
      <c r="L5">
        <v>2</v>
      </c>
      <c r="T5" s="2">
        <v>1</v>
      </c>
      <c r="U5">
        <f>EXP($AC$5*SIN(2*PI()*(T5-$AC$4)/$V$3))</f>
        <v>2.1025372410974477</v>
      </c>
      <c r="V5">
        <f>IF(OR(MONTH(T5)=1, MONTH(T5)=2, MONTH(T5)=12), 1, 0)</f>
        <v>1</v>
      </c>
      <c r="W5">
        <f>V5*U5</f>
        <v>2.1025372410974477</v>
      </c>
      <c r="X5">
        <f>EXP($AD$5*SIN(2*PI()*(T5-$AD$4)/$Y$3))</f>
        <v>2.7129232089475566</v>
      </c>
      <c r="Y5">
        <f>IF(OR(MONTH(T5)=6, MONTH(T5)=7, MONTH(T5)=8), 1, 0)</f>
        <v>0</v>
      </c>
      <c r="Z5">
        <f>Y5*X5</f>
        <v>0</v>
      </c>
      <c r="AA5">
        <f>Z5+W5</f>
        <v>2.1025372410974477</v>
      </c>
      <c r="AB5" t="s">
        <v>28</v>
      </c>
      <c r="AC5">
        <v>1</v>
      </c>
      <c r="AD5">
        <v>1</v>
      </c>
    </row>
    <row r="6" spans="1:30">
      <c r="A6">
        <v>2</v>
      </c>
      <c r="B6">
        <f>EXP($K$5*SIN(2*PI()*(A6-$K$4)/$C$3))</f>
        <v>0.60653065971263365</v>
      </c>
      <c r="C6">
        <v>1</v>
      </c>
      <c r="D6">
        <f t="shared" ref="D6:D16" si="0">C6*B6</f>
        <v>0.60653065971263365</v>
      </c>
      <c r="E6">
        <f t="shared" ref="E6:E16" si="1">EXP($L$5*SIN(2*PI()*(A6-$L$4)/$F$3))</f>
        <v>1.8552769586143054</v>
      </c>
      <c r="F6">
        <v>0</v>
      </c>
      <c r="G6">
        <f t="shared" ref="G6:G16" si="2">F6*E6</f>
        <v>0</v>
      </c>
      <c r="H6">
        <f t="shared" ref="H6:H16" si="3">D6+G6</f>
        <v>0.60653065971263365</v>
      </c>
      <c r="T6" s="2">
        <v>2</v>
      </c>
      <c r="U6">
        <f>EXP($AC$5*SIN(2*PI()*(T6-$AC$4)/$V$3))</f>
        <v>2.1752551357560299</v>
      </c>
      <c r="V6">
        <f t="shared" ref="V6:V69" si="4">IF(OR(MONTH(T6)=1, MONTH(T6)=2, MONTH(T6)=12), 1, 0)</f>
        <v>1</v>
      </c>
      <c r="W6">
        <f t="shared" ref="W6:W69" si="5">V6*U6</f>
        <v>2.1752551357560299</v>
      </c>
      <c r="X6">
        <f t="shared" ref="X6:X69" si="6">EXP($AD$5*SIN(2*PI()*(T6-$AD$4)/$Y$3))</f>
        <v>2.706244727782027</v>
      </c>
      <c r="Y6">
        <f t="shared" ref="Y6:Y69" si="7">IF(OR(MONTH(T6)=6, MONTH(T6)=7, MONTH(T6)=8), 1, 0)</f>
        <v>0</v>
      </c>
      <c r="Z6">
        <f t="shared" ref="Z6:Z69" si="8">Y6*X6</f>
        <v>0</v>
      </c>
      <c r="AA6">
        <f t="shared" ref="AA6:AA69" si="9">Z6+W6</f>
        <v>2.1752551357560299</v>
      </c>
    </row>
    <row r="7" spans="1:30">
      <c r="A7">
        <v>3</v>
      </c>
      <c r="B7">
        <f>EXP($K$5*SIN(2*PI()*(A7-$K$4)/$C$3))</f>
        <v>0.6065306597126332</v>
      </c>
      <c r="C7">
        <v>0</v>
      </c>
      <c r="D7">
        <f t="shared" si="0"/>
        <v>0</v>
      </c>
      <c r="E7">
        <f t="shared" si="1"/>
        <v>7.3890560989306504</v>
      </c>
      <c r="F7">
        <v>0</v>
      </c>
      <c r="G7">
        <f t="shared" si="2"/>
        <v>0</v>
      </c>
      <c r="H7">
        <f t="shared" si="3"/>
        <v>0</v>
      </c>
      <c r="T7" s="2">
        <v>3</v>
      </c>
      <c r="U7">
        <f>EXP($AC$5*SIN(2*PI()*(T7-$AC$4)/$V$3))</f>
        <v>2.245699366201992</v>
      </c>
      <c r="V7">
        <f t="shared" si="4"/>
        <v>1</v>
      </c>
      <c r="W7">
        <f t="shared" si="5"/>
        <v>2.245699366201992</v>
      </c>
      <c r="X7">
        <f t="shared" si="6"/>
        <v>2.6969316512181982</v>
      </c>
      <c r="Y7">
        <f t="shared" si="7"/>
        <v>0</v>
      </c>
      <c r="Z7">
        <f t="shared" si="8"/>
        <v>0</v>
      </c>
      <c r="AA7">
        <f t="shared" si="9"/>
        <v>2.245699366201992</v>
      </c>
    </row>
    <row r="8" spans="1:30">
      <c r="A8">
        <v>4</v>
      </c>
      <c r="B8">
        <f>EXP($K$5*SIN(2*PI()*(A8-$K$4)/$C$3))</f>
        <v>2.7182818284590451</v>
      </c>
      <c r="C8">
        <v>0</v>
      </c>
      <c r="D8">
        <f t="shared" si="0"/>
        <v>0</v>
      </c>
      <c r="E8">
        <f t="shared" si="1"/>
        <v>1.8552769586143028</v>
      </c>
      <c r="F8">
        <v>0</v>
      </c>
      <c r="G8">
        <f t="shared" si="2"/>
        <v>0</v>
      </c>
      <c r="H8">
        <f t="shared" si="3"/>
        <v>0</v>
      </c>
      <c r="T8" s="2">
        <v>4</v>
      </c>
      <c r="U8">
        <f>EXP($AC$5*SIN(2*PI()*(T8-$AC$4)/$V$3))</f>
        <v>2.3132895703266381</v>
      </c>
      <c r="V8">
        <f t="shared" si="4"/>
        <v>1</v>
      </c>
      <c r="W8">
        <f t="shared" si="5"/>
        <v>2.3132895703266381</v>
      </c>
      <c r="X8">
        <f t="shared" si="6"/>
        <v>2.6850204400009225</v>
      </c>
      <c r="Y8">
        <f t="shared" si="7"/>
        <v>0</v>
      </c>
      <c r="Z8">
        <f t="shared" si="8"/>
        <v>0</v>
      </c>
      <c r="AA8">
        <f t="shared" si="9"/>
        <v>2.3132895703266381</v>
      </c>
    </row>
    <row r="9" spans="1:30">
      <c r="A9">
        <v>5</v>
      </c>
      <c r="B9">
        <f>EXP($K$5*SIN(2*PI()*(A9-$K$4)/$C$3))</f>
        <v>0.60653065971263398</v>
      </c>
      <c r="C9">
        <v>0</v>
      </c>
      <c r="D9">
        <f t="shared" si="0"/>
        <v>0</v>
      </c>
      <c r="E9">
        <f t="shared" si="1"/>
        <v>0.19828815286220622</v>
      </c>
      <c r="F9">
        <v>0</v>
      </c>
      <c r="G9">
        <f t="shared" si="2"/>
        <v>0</v>
      </c>
      <c r="H9">
        <f t="shared" si="3"/>
        <v>0</v>
      </c>
      <c r="T9" s="2">
        <v>5</v>
      </c>
      <c r="U9">
        <f>EXP($AC$5*SIN(2*PI()*(T9-$AC$4)/$V$3))</f>
        <v>2.3774426752361646</v>
      </c>
      <c r="V9">
        <f t="shared" si="4"/>
        <v>1</v>
      </c>
      <c r="W9">
        <f t="shared" si="5"/>
        <v>2.3774426752361646</v>
      </c>
      <c r="X9">
        <f t="shared" si="6"/>
        <v>2.670557496299681</v>
      </c>
      <c r="Y9">
        <f t="shared" si="7"/>
        <v>0</v>
      </c>
      <c r="Z9">
        <f t="shared" si="8"/>
        <v>0</v>
      </c>
      <c r="AA9">
        <f t="shared" si="9"/>
        <v>2.3774426752361646</v>
      </c>
    </row>
    <row r="10" spans="1:30">
      <c r="A10">
        <v>6</v>
      </c>
      <c r="B10">
        <f>EXP($K$5*SIN(2*PI()*(A10-$K$4)/$C$3))</f>
        <v>0.60653065971263254</v>
      </c>
      <c r="C10">
        <v>0</v>
      </c>
      <c r="D10">
        <f t="shared" si="0"/>
        <v>0</v>
      </c>
      <c r="E10">
        <f t="shared" si="1"/>
        <v>0.19828815286220622</v>
      </c>
      <c r="F10">
        <v>1</v>
      </c>
      <c r="G10">
        <f t="shared" si="2"/>
        <v>0.19828815286220622</v>
      </c>
      <c r="H10">
        <f t="shared" si="3"/>
        <v>0.19828815286220622</v>
      </c>
      <c r="T10" s="2">
        <v>6</v>
      </c>
      <c r="U10">
        <f>EXP($AC$5*SIN(2*PI()*(T10-$AC$4)/$V$3))</f>
        <v>2.4375819021035601</v>
      </c>
      <c r="V10">
        <f t="shared" si="4"/>
        <v>1</v>
      </c>
      <c r="W10">
        <f t="shared" si="5"/>
        <v>2.4375819021035601</v>
      </c>
      <c r="X10">
        <f t="shared" si="6"/>
        <v>2.6535988146054126</v>
      </c>
      <c r="Y10">
        <f t="shared" si="7"/>
        <v>0</v>
      </c>
      <c r="Z10">
        <f t="shared" si="8"/>
        <v>0</v>
      </c>
      <c r="AA10">
        <f t="shared" si="9"/>
        <v>2.4375819021035601</v>
      </c>
    </row>
    <row r="11" spans="1:30">
      <c r="A11">
        <v>7</v>
      </c>
      <c r="B11">
        <f>EXP($K$5*SIN(2*PI()*(A11-$K$4)/$C$3))</f>
        <v>2.7182818284590451</v>
      </c>
      <c r="C11">
        <v>0</v>
      </c>
      <c r="D11">
        <f t="shared" si="0"/>
        <v>0</v>
      </c>
      <c r="E11">
        <f t="shared" si="1"/>
        <v>1.8552769586143045</v>
      </c>
      <c r="F11">
        <v>1</v>
      </c>
      <c r="G11">
        <f t="shared" si="2"/>
        <v>1.8552769586143045</v>
      </c>
      <c r="H11">
        <f t="shared" si="3"/>
        <v>1.8552769586143045</v>
      </c>
      <c r="T11" s="2">
        <v>7</v>
      </c>
      <c r="U11">
        <f>EXP($AC$5*SIN(2*PI()*(T11-$AC$4)/$V$3))</f>
        <v>2.4931462264695177</v>
      </c>
      <c r="V11">
        <f t="shared" si="4"/>
        <v>1</v>
      </c>
      <c r="W11">
        <f t="shared" si="5"/>
        <v>2.4931462264695177</v>
      </c>
      <c r="X11">
        <f t="shared" si="6"/>
        <v>2.6342095636011651</v>
      </c>
      <c r="Y11">
        <f t="shared" si="7"/>
        <v>0</v>
      </c>
      <c r="Z11">
        <f t="shared" si="8"/>
        <v>0</v>
      </c>
      <c r="AA11">
        <f t="shared" si="9"/>
        <v>2.4931462264695177</v>
      </c>
    </row>
    <row r="12" spans="1:30">
      <c r="A12">
        <v>8</v>
      </c>
      <c r="B12">
        <f>EXP($K$5*SIN(2*PI()*(A12-$K$4)/$C$3))</f>
        <v>0.60653065971263409</v>
      </c>
      <c r="C12">
        <v>0</v>
      </c>
      <c r="D12">
        <f t="shared" si="0"/>
        <v>0</v>
      </c>
      <c r="E12">
        <f t="shared" si="1"/>
        <v>7.3890560989306504</v>
      </c>
      <c r="F12">
        <v>1</v>
      </c>
      <c r="G12">
        <f t="shared" si="2"/>
        <v>7.3890560989306504</v>
      </c>
      <c r="H12">
        <f t="shared" si="3"/>
        <v>7.3890560989306504</v>
      </c>
      <c r="T12" s="2">
        <v>8</v>
      </c>
      <c r="U12">
        <f>EXP($AC$5*SIN(2*PI()*(T12-$AC$4)/$V$3))</f>
        <v>2.5436000663525693</v>
      </c>
      <c r="V12">
        <f t="shared" si="4"/>
        <v>1</v>
      </c>
      <c r="W12">
        <f t="shared" si="5"/>
        <v>2.5436000663525693</v>
      </c>
      <c r="X12">
        <f t="shared" si="6"/>
        <v>2.6124636039119893</v>
      </c>
      <c r="Y12">
        <f t="shared" si="7"/>
        <v>0</v>
      </c>
      <c r="Z12">
        <f t="shared" si="8"/>
        <v>0</v>
      </c>
      <c r="AA12">
        <f t="shared" si="9"/>
        <v>2.5436000663525693</v>
      </c>
    </row>
    <row r="13" spans="1:30">
      <c r="A13">
        <v>9</v>
      </c>
      <c r="B13">
        <f>EXP($K$5*SIN(2*PI()*(A13-$K$4)/$C$3))</f>
        <v>0.60653065971263331</v>
      </c>
      <c r="C13">
        <v>0</v>
      </c>
      <c r="D13">
        <f t="shared" si="0"/>
        <v>0</v>
      </c>
      <c r="E13">
        <f t="shared" si="1"/>
        <v>1.855276958614305</v>
      </c>
      <c r="F13">
        <v>0</v>
      </c>
      <c r="G13">
        <f t="shared" si="2"/>
        <v>0</v>
      </c>
      <c r="H13">
        <f t="shared" si="3"/>
        <v>0</v>
      </c>
      <c r="T13" s="2">
        <v>9</v>
      </c>
      <c r="U13">
        <f>EXP($AC$5*SIN(2*PI()*(T13-$AC$4)/$V$3))</f>
        <v>2.5884429473328665</v>
      </c>
      <c r="V13">
        <f t="shared" si="4"/>
        <v>1</v>
      </c>
      <c r="W13">
        <f t="shared" si="5"/>
        <v>2.5884429473328665</v>
      </c>
      <c r="X13">
        <f t="shared" si="6"/>
        <v>2.5884429473328665</v>
      </c>
      <c r="Y13">
        <f t="shared" si="7"/>
        <v>0</v>
      </c>
      <c r="Z13">
        <f t="shared" si="8"/>
        <v>0</v>
      </c>
      <c r="AA13">
        <f t="shared" si="9"/>
        <v>2.5884429473328665</v>
      </c>
    </row>
    <row r="14" spans="1:30">
      <c r="A14">
        <v>10</v>
      </c>
      <c r="B14">
        <f>EXP($K$5*SIN(2*PI()*(A14-$K$4)/$C$3))</f>
        <v>2.7182818284590451</v>
      </c>
      <c r="C14">
        <v>0</v>
      </c>
      <c r="D14">
        <f t="shared" si="0"/>
        <v>0</v>
      </c>
      <c r="E14">
        <f t="shared" si="1"/>
        <v>0.19828815286220627</v>
      </c>
      <c r="F14">
        <v>0</v>
      </c>
      <c r="G14">
        <f t="shared" si="2"/>
        <v>0</v>
      </c>
      <c r="H14">
        <f t="shared" si="3"/>
        <v>0</v>
      </c>
      <c r="T14" s="2">
        <v>10</v>
      </c>
      <c r="U14">
        <f>EXP($AC$5*SIN(2*PI()*(T14-$AC$4)/$V$3))</f>
        <v>2.6272188791614393</v>
      </c>
      <c r="V14">
        <f t="shared" si="4"/>
        <v>1</v>
      </c>
      <c r="W14">
        <f t="shared" si="5"/>
        <v>2.6272188791614393</v>
      </c>
      <c r="X14">
        <f t="shared" si="6"/>
        <v>2.5622371637353658</v>
      </c>
      <c r="Y14">
        <f t="shared" si="7"/>
        <v>0</v>
      </c>
      <c r="Z14">
        <f t="shared" si="8"/>
        <v>0</v>
      </c>
      <c r="AA14">
        <f t="shared" si="9"/>
        <v>2.6272188791614393</v>
      </c>
    </row>
    <row r="15" spans="1:30">
      <c r="A15">
        <v>11</v>
      </c>
      <c r="B15">
        <f>EXP($K$5*SIN(2*PI()*(A15-$K$4)/$C$3))</f>
        <v>0.6065306597126342</v>
      </c>
      <c r="C15">
        <v>0</v>
      </c>
      <c r="D15">
        <f t="shared" si="0"/>
        <v>0</v>
      </c>
      <c r="E15">
        <f t="shared" si="1"/>
        <v>0.19828815286220619</v>
      </c>
      <c r="F15">
        <v>0</v>
      </c>
      <c r="G15">
        <f t="shared" si="2"/>
        <v>0</v>
      </c>
      <c r="H15">
        <f t="shared" si="3"/>
        <v>0</v>
      </c>
      <c r="T15" s="2">
        <v>11</v>
      </c>
      <c r="U15">
        <f>EXP($AC$5*SIN(2*PI()*(T15-$AC$4)/$V$3))</f>
        <v>2.6595251737056715</v>
      </c>
      <c r="V15">
        <f t="shared" si="4"/>
        <v>1</v>
      </c>
      <c r="W15">
        <f t="shared" si="5"/>
        <v>2.6595251737056715</v>
      </c>
      <c r="X15">
        <f t="shared" si="6"/>
        <v>2.5339427423557965</v>
      </c>
      <c r="Y15">
        <f t="shared" si="7"/>
        <v>0</v>
      </c>
      <c r="Z15">
        <f t="shared" si="8"/>
        <v>0</v>
      </c>
      <c r="AA15">
        <f t="shared" si="9"/>
        <v>2.6595251737056715</v>
      </c>
    </row>
    <row r="16" spans="1:30">
      <c r="A16">
        <v>12</v>
      </c>
      <c r="B16">
        <f>EXP($K$5*SIN(2*PI()*(A16-$K$4)/$C$3))</f>
        <v>0.6065306597126332</v>
      </c>
      <c r="C16">
        <v>1</v>
      </c>
      <c r="D16">
        <f t="shared" si="0"/>
        <v>0.6065306597126332</v>
      </c>
      <c r="E16">
        <f t="shared" si="1"/>
        <v>1.8552769586143039</v>
      </c>
      <c r="F16">
        <v>0</v>
      </c>
      <c r="G16">
        <f t="shared" si="2"/>
        <v>0</v>
      </c>
      <c r="H16">
        <f t="shared" si="3"/>
        <v>0.6065306597126332</v>
      </c>
      <c r="T16" s="2">
        <v>12</v>
      </c>
      <c r="U16">
        <f>EXP($AC$5*SIN(2*PI()*(T16-$AC$4)/$V$3))</f>
        <v>2.6850204400009225</v>
      </c>
      <c r="V16">
        <f t="shared" si="4"/>
        <v>1</v>
      </c>
      <c r="W16">
        <f t="shared" si="5"/>
        <v>2.6850204400009225</v>
      </c>
      <c r="X16">
        <f t="shared" si="6"/>
        <v>2.5036624145635282</v>
      </c>
      <c r="Y16">
        <f t="shared" si="7"/>
        <v>0</v>
      </c>
      <c r="Z16">
        <f t="shared" si="8"/>
        <v>0</v>
      </c>
      <c r="AA16">
        <f t="shared" si="9"/>
        <v>2.6850204400009225</v>
      </c>
    </row>
    <row r="17" spans="20:27">
      <c r="T17" s="2">
        <v>13</v>
      </c>
      <c r="U17">
        <f>EXP($AC$5*SIN(2*PI()*(T17-$AC$4)/$V$3))</f>
        <v>2.7034315091234902</v>
      </c>
      <c r="V17">
        <f t="shared" si="4"/>
        <v>1</v>
      </c>
      <c r="W17">
        <f t="shared" si="5"/>
        <v>2.7034315091234902</v>
      </c>
      <c r="X17">
        <f t="shared" si="6"/>
        <v>2.4715044454938728</v>
      </c>
      <c r="Y17">
        <f t="shared" si="7"/>
        <v>0</v>
      </c>
      <c r="Z17">
        <f t="shared" si="8"/>
        <v>0</v>
      </c>
      <c r="AA17">
        <f t="shared" si="9"/>
        <v>2.7034315091234902</v>
      </c>
    </row>
    <row r="18" spans="20:27">
      <c r="T18" s="2">
        <v>14</v>
      </c>
      <c r="U18">
        <f>EXP($AC$5*SIN(2*PI()*(T18-$AC$4)/$V$3))</f>
        <v>2.7145590692246087</v>
      </c>
      <c r="V18">
        <f t="shared" si="4"/>
        <v>1</v>
      </c>
      <c r="W18">
        <f t="shared" si="5"/>
        <v>2.7145590692246087</v>
      </c>
      <c r="X18">
        <f t="shared" si="6"/>
        <v>2.4375819021035601</v>
      </c>
      <c r="Y18">
        <f t="shared" si="7"/>
        <v>0</v>
      </c>
      <c r="Z18">
        <f t="shared" si="8"/>
        <v>0</v>
      </c>
      <c r="AA18">
        <f t="shared" si="9"/>
        <v>2.7145590692246087</v>
      </c>
    </row>
    <row r="19" spans="20:27">
      <c r="T19" s="2">
        <v>15</v>
      </c>
      <c r="U19">
        <f>EXP($AC$5*SIN(2*PI()*(T19-$AC$4)/$V$3))</f>
        <v>2.7182818284590451</v>
      </c>
      <c r="V19">
        <f t="shared" si="4"/>
        <v>1</v>
      </c>
      <c r="W19">
        <f t="shared" si="5"/>
        <v>2.7182818284590451</v>
      </c>
      <c r="X19">
        <f t="shared" si="6"/>
        <v>2.4020119052688478</v>
      </c>
      <c r="Y19">
        <f t="shared" si="7"/>
        <v>0</v>
      </c>
      <c r="Z19">
        <f t="shared" si="8"/>
        <v>0</v>
      </c>
      <c r="AA19">
        <f t="shared" si="9"/>
        <v>2.7182818284590451</v>
      </c>
    </row>
    <row r="20" spans="20:27">
      <c r="T20" s="2">
        <v>16</v>
      </c>
      <c r="U20">
        <f>EXP($AC$5*SIN(2*PI()*(T20-$AC$4)/$V$3))</f>
        <v>2.7145590692246087</v>
      </c>
      <c r="V20">
        <f t="shared" si="4"/>
        <v>1</v>
      </c>
      <c r="W20">
        <f t="shared" si="5"/>
        <v>2.7145590692246087</v>
      </c>
      <c r="X20">
        <f t="shared" si="6"/>
        <v>2.364914873499083</v>
      </c>
      <c r="Y20">
        <f t="shared" si="7"/>
        <v>0</v>
      </c>
      <c r="Z20">
        <f t="shared" si="8"/>
        <v>0</v>
      </c>
      <c r="AA20">
        <f t="shared" si="9"/>
        <v>2.7145590692246087</v>
      </c>
    </row>
    <row r="21" spans="20:27">
      <c r="T21" s="2">
        <v>17</v>
      </c>
      <c r="U21">
        <f>EXP($AC$5*SIN(2*PI()*(T21-$AC$4)/$V$3))</f>
        <v>2.7034315091234906</v>
      </c>
      <c r="V21">
        <f t="shared" si="4"/>
        <v>1</v>
      </c>
      <c r="W21">
        <f t="shared" si="5"/>
        <v>2.7034315091234906</v>
      </c>
      <c r="X21">
        <f t="shared" si="6"/>
        <v>2.3264137656867434</v>
      </c>
      <c r="Y21">
        <f t="shared" si="7"/>
        <v>0</v>
      </c>
      <c r="Z21">
        <f t="shared" si="8"/>
        <v>0</v>
      </c>
      <c r="AA21">
        <f t="shared" si="9"/>
        <v>2.7034315091234906</v>
      </c>
    </row>
    <row r="22" spans="20:27">
      <c r="T22" s="2">
        <v>18</v>
      </c>
      <c r="U22">
        <f>EXP($AC$5*SIN(2*PI()*(T22-$AC$4)/$V$3))</f>
        <v>2.6850204400009225</v>
      </c>
      <c r="V22">
        <f t="shared" si="4"/>
        <v>1</v>
      </c>
      <c r="W22">
        <f t="shared" si="5"/>
        <v>2.6850204400009225</v>
      </c>
      <c r="X22">
        <f t="shared" si="6"/>
        <v>2.2866333300648241</v>
      </c>
      <c r="Y22">
        <f t="shared" si="7"/>
        <v>0</v>
      </c>
      <c r="Z22">
        <f t="shared" si="8"/>
        <v>0</v>
      </c>
      <c r="AA22">
        <f t="shared" si="9"/>
        <v>2.6850204400009225</v>
      </c>
    </row>
    <row r="23" spans="20:27">
      <c r="T23" s="2">
        <v>19</v>
      </c>
      <c r="U23">
        <f>EXP($AC$5*SIN(2*PI()*(T23-$AC$4)/$V$3))</f>
        <v>2.6595251737056715</v>
      </c>
      <c r="V23">
        <f t="shared" si="4"/>
        <v>1</v>
      </c>
      <c r="W23">
        <f t="shared" si="5"/>
        <v>2.6595251737056715</v>
      </c>
      <c r="X23">
        <f t="shared" si="6"/>
        <v>2.245699366201992</v>
      </c>
      <c r="Y23">
        <f t="shared" si="7"/>
        <v>0</v>
      </c>
      <c r="Z23">
        <f t="shared" si="8"/>
        <v>0</v>
      </c>
      <c r="AA23">
        <f t="shared" si="9"/>
        <v>2.6595251737056715</v>
      </c>
    </row>
    <row r="24" spans="20:27">
      <c r="T24" s="2">
        <v>20</v>
      </c>
      <c r="U24">
        <f>EXP($AC$5*SIN(2*PI()*(T24-$AC$4)/$V$3))</f>
        <v>2.6272188791614393</v>
      </c>
      <c r="V24">
        <f t="shared" si="4"/>
        <v>1</v>
      </c>
      <c r="W24">
        <f t="shared" si="5"/>
        <v>2.6272188791614393</v>
      </c>
      <c r="X24">
        <f t="shared" si="6"/>
        <v>2.2037380064444525</v>
      </c>
      <c r="Y24">
        <f t="shared" si="7"/>
        <v>0</v>
      </c>
      <c r="Z24">
        <f t="shared" si="8"/>
        <v>0</v>
      </c>
      <c r="AA24">
        <f t="shared" si="9"/>
        <v>2.6272188791614393</v>
      </c>
    </row>
    <row r="25" spans="20:27">
      <c r="T25" s="2">
        <v>21</v>
      </c>
      <c r="U25">
        <f>EXP($AC$5*SIN(2*PI()*(T25-$AC$4)/$V$3))</f>
        <v>2.588442947332867</v>
      </c>
      <c r="V25">
        <f t="shared" si="4"/>
        <v>1</v>
      </c>
      <c r="W25">
        <f t="shared" si="5"/>
        <v>2.588442947332867</v>
      </c>
      <c r="X25">
        <f t="shared" si="6"/>
        <v>2.1608750227215481</v>
      </c>
      <c r="Y25">
        <f t="shared" si="7"/>
        <v>0</v>
      </c>
      <c r="Z25">
        <f t="shared" si="8"/>
        <v>0</v>
      </c>
      <c r="AA25">
        <f t="shared" si="9"/>
        <v>2.588442947332867</v>
      </c>
    </row>
    <row r="26" spans="20:27">
      <c r="T26" s="2">
        <v>22</v>
      </c>
      <c r="U26">
        <f>EXP($AC$5*SIN(2*PI()*(T26-$AC$4)/$V$3))</f>
        <v>2.5436000663525693</v>
      </c>
      <c r="V26">
        <f t="shared" si="4"/>
        <v>1</v>
      </c>
      <c r="W26">
        <f t="shared" si="5"/>
        <v>2.5436000663525693</v>
      </c>
      <c r="X26">
        <f t="shared" si="6"/>
        <v>2.117235164080832</v>
      </c>
      <c r="Y26">
        <f t="shared" si="7"/>
        <v>0</v>
      </c>
      <c r="Z26">
        <f t="shared" si="8"/>
        <v>0</v>
      </c>
      <c r="AA26">
        <f t="shared" si="9"/>
        <v>2.5436000663525693</v>
      </c>
    </row>
    <row r="27" spans="20:27">
      <c r="T27" s="2">
        <v>23</v>
      </c>
      <c r="U27">
        <f>EXP($AC$5*SIN(2*PI()*(T27-$AC$4)/$V$3))</f>
        <v>2.4931462264695181</v>
      </c>
      <c r="V27">
        <f t="shared" si="4"/>
        <v>1</v>
      </c>
      <c r="W27">
        <f t="shared" si="5"/>
        <v>2.4931462264695181</v>
      </c>
      <c r="X27">
        <f t="shared" si="6"/>
        <v>2.0729415297197962</v>
      </c>
      <c r="Y27">
        <f t="shared" si="7"/>
        <v>0</v>
      </c>
      <c r="Z27">
        <f t="shared" si="8"/>
        <v>0</v>
      </c>
      <c r="AA27">
        <f t="shared" si="9"/>
        <v>2.4931462264695181</v>
      </c>
    </row>
    <row r="28" spans="20:27">
      <c r="T28" s="2">
        <v>24</v>
      </c>
      <c r="U28">
        <f>EXP($AC$5*SIN(2*PI()*(T28-$AC$4)/$V$3))</f>
        <v>2.4375819021035601</v>
      </c>
      <c r="V28">
        <f t="shared" si="4"/>
        <v>1</v>
      </c>
      <c r="W28">
        <f t="shared" si="5"/>
        <v>2.4375819021035601</v>
      </c>
      <c r="X28">
        <f t="shared" si="6"/>
        <v>2.0281149816474717</v>
      </c>
      <c r="Y28">
        <f t="shared" si="7"/>
        <v>0</v>
      </c>
      <c r="Z28">
        <f t="shared" si="8"/>
        <v>0</v>
      </c>
      <c r="AA28">
        <f t="shared" si="9"/>
        <v>2.4375819021035601</v>
      </c>
    </row>
    <row r="29" spans="20:27">
      <c r="T29" s="2">
        <v>25</v>
      </c>
      <c r="U29">
        <f>EXP($AC$5*SIN(2*PI()*(T29-$AC$4)/$V$3))</f>
        <v>2.377442675236165</v>
      </c>
      <c r="V29">
        <f t="shared" si="4"/>
        <v>1</v>
      </c>
      <c r="W29">
        <f t="shared" si="5"/>
        <v>2.377442675236165</v>
      </c>
      <c r="X29">
        <f t="shared" si="6"/>
        <v>1.982873600452036</v>
      </c>
      <c r="Y29">
        <f t="shared" si="7"/>
        <v>0</v>
      </c>
      <c r="Z29">
        <f t="shared" si="8"/>
        <v>0</v>
      </c>
      <c r="AA29">
        <f t="shared" si="9"/>
        <v>2.377442675236165</v>
      </c>
    </row>
    <row r="30" spans="20:27">
      <c r="T30" s="2">
        <v>26</v>
      </c>
      <c r="U30">
        <f>EXP($AC$5*SIN(2*PI()*(T30-$AC$4)/$V$3))</f>
        <v>2.313289570326639</v>
      </c>
      <c r="V30">
        <f t="shared" si="4"/>
        <v>1</v>
      </c>
      <c r="W30">
        <f t="shared" si="5"/>
        <v>2.313289570326639</v>
      </c>
      <c r="X30">
        <f t="shared" si="6"/>
        <v>1.937332186982009</v>
      </c>
      <c r="Y30">
        <f t="shared" si="7"/>
        <v>0</v>
      </c>
      <c r="Z30">
        <f t="shared" si="8"/>
        <v>0</v>
      </c>
      <c r="AA30">
        <f t="shared" si="9"/>
        <v>2.313289570326639</v>
      </c>
    </row>
    <row r="31" spans="20:27">
      <c r="T31" s="2">
        <v>27</v>
      </c>
      <c r="U31">
        <f>EXP($AC$5*SIN(2*PI()*(T31-$AC$4)/$V$3))</f>
        <v>2.245699366201992</v>
      </c>
      <c r="V31">
        <f t="shared" si="4"/>
        <v>1</v>
      </c>
      <c r="W31">
        <f t="shared" si="5"/>
        <v>2.245699366201992</v>
      </c>
      <c r="X31">
        <f t="shared" si="6"/>
        <v>1.8916018120800959</v>
      </c>
      <c r="Y31">
        <f t="shared" si="7"/>
        <v>0</v>
      </c>
      <c r="Z31">
        <f t="shared" si="8"/>
        <v>0</v>
      </c>
      <c r="AA31">
        <f t="shared" si="9"/>
        <v>2.245699366201992</v>
      </c>
    </row>
    <row r="32" spans="20:27">
      <c r="T32" s="2">
        <v>28</v>
      </c>
      <c r="U32">
        <f>EXP($AC$5*SIN(2*PI()*(T32-$AC$4)/$V$3))</f>
        <v>2.1752551357560299</v>
      </c>
      <c r="V32">
        <f t="shared" si="4"/>
        <v>1</v>
      </c>
      <c r="W32">
        <f t="shared" si="5"/>
        <v>2.1752551357560299</v>
      </c>
      <c r="X32">
        <f t="shared" si="6"/>
        <v>1.8457894158506996</v>
      </c>
      <c r="Y32">
        <f t="shared" si="7"/>
        <v>0</v>
      </c>
      <c r="Z32">
        <f t="shared" si="8"/>
        <v>0</v>
      </c>
      <c r="AA32">
        <f t="shared" si="9"/>
        <v>2.1752551357560299</v>
      </c>
    </row>
    <row r="33" spans="20:27">
      <c r="T33" s="2">
        <v>29</v>
      </c>
      <c r="U33">
        <f>EXP($AC$5*SIN(2*PI()*(T33-$AC$4)/$V$3))</f>
        <v>2.1025372410974481</v>
      </c>
      <c r="V33">
        <f t="shared" si="4"/>
        <v>1</v>
      </c>
      <c r="W33">
        <f t="shared" si="5"/>
        <v>2.1025372410974481</v>
      </c>
      <c r="X33">
        <f t="shared" si="6"/>
        <v>1.7999974573044326</v>
      </c>
      <c r="Y33">
        <f t="shared" si="7"/>
        <v>0</v>
      </c>
      <c r="Z33">
        <f t="shared" si="8"/>
        <v>0</v>
      </c>
      <c r="AA33">
        <f t="shared" si="9"/>
        <v>2.1025372410974481</v>
      </c>
    </row>
    <row r="34" spans="20:27">
      <c r="T34" s="2">
        <v>30</v>
      </c>
      <c r="U34">
        <f>EXP($AC$5*SIN(2*PI()*(T34-$AC$4)/$V$3))</f>
        <v>2.0281149816474726</v>
      </c>
      <c r="V34">
        <f t="shared" si="4"/>
        <v>1</v>
      </c>
      <c r="W34">
        <f t="shared" si="5"/>
        <v>2.0281149816474726</v>
      </c>
      <c r="X34">
        <f t="shared" si="6"/>
        <v>1.7543236146142773</v>
      </c>
      <c r="Y34">
        <f t="shared" si="7"/>
        <v>0</v>
      </c>
      <c r="Z34">
        <f t="shared" si="8"/>
        <v>0</v>
      </c>
      <c r="AA34">
        <f t="shared" si="9"/>
        <v>2.0281149816474726</v>
      </c>
    </row>
    <row r="35" spans="20:27">
      <c r="T35" s="2">
        <v>31</v>
      </c>
      <c r="U35">
        <f>EXP($AC$5*SIN(2*PI()*(T35-$AC$4)/$V$3))</f>
        <v>1.9525390574726631</v>
      </c>
      <c r="V35">
        <f t="shared" si="4"/>
        <v>1</v>
      </c>
      <c r="W35">
        <f t="shared" si="5"/>
        <v>1.9525390574726631</v>
      </c>
      <c r="X35">
        <f t="shared" si="6"/>
        <v>1.7088605356458937</v>
      </c>
      <c r="Y35">
        <f t="shared" si="7"/>
        <v>0</v>
      </c>
      <c r="Z35">
        <f t="shared" si="8"/>
        <v>0</v>
      </c>
      <c r="AA35">
        <f t="shared" si="9"/>
        <v>1.9525390574726631</v>
      </c>
    </row>
    <row r="36" spans="20:27">
      <c r="T36" s="2">
        <v>32</v>
      </c>
      <c r="U36">
        <f>EXP($AC$5*SIN(2*PI()*(T36-$AC$4)/$V$3))</f>
        <v>1.8763349718159714</v>
      </c>
      <c r="V36">
        <f t="shared" si="4"/>
        <v>1</v>
      </c>
      <c r="W36">
        <f t="shared" si="5"/>
        <v>1.8763349718159714</v>
      </c>
      <c r="X36">
        <f t="shared" si="6"/>
        <v>1.6636956378954721</v>
      </c>
      <c r="Y36">
        <f t="shared" si="7"/>
        <v>0</v>
      </c>
      <c r="Z36">
        <f t="shared" si="8"/>
        <v>0</v>
      </c>
      <c r="AA36">
        <f t="shared" si="9"/>
        <v>1.8763349718159714</v>
      </c>
    </row>
    <row r="37" spans="20:27">
      <c r="T37" s="2">
        <v>33</v>
      </c>
      <c r="U37">
        <f>EXP($AC$5*SIN(2*PI()*(T37-$AC$4)/$V$3))</f>
        <v>1.7999974573044335</v>
      </c>
      <c r="V37">
        <f t="shared" si="4"/>
        <v>1</v>
      </c>
      <c r="W37">
        <f t="shared" si="5"/>
        <v>1.7999974573044335</v>
      </c>
      <c r="X37">
        <f t="shared" si="6"/>
        <v>1.6189109564874113</v>
      </c>
      <c r="Y37">
        <f t="shared" si="7"/>
        <v>0</v>
      </c>
      <c r="Z37">
        <f t="shared" si="8"/>
        <v>0</v>
      </c>
      <c r="AA37">
        <f t="shared" si="9"/>
        <v>1.7999974573044335</v>
      </c>
    </row>
    <row r="38" spans="20:27">
      <c r="T38" s="2">
        <v>34</v>
      </c>
      <c r="U38">
        <f>EXP($AC$5*SIN(2*PI()*(T38-$AC$4)/$V$3))</f>
        <v>1.7239859714786354</v>
      </c>
      <c r="V38">
        <f t="shared" si="4"/>
        <v>1</v>
      </c>
      <c r="W38">
        <f t="shared" si="5"/>
        <v>1.7239859714786354</v>
      </c>
      <c r="X38">
        <f t="shared" si="6"/>
        <v>1.5745830384549915</v>
      </c>
      <c r="Y38">
        <f t="shared" si="7"/>
        <v>0</v>
      </c>
      <c r="Z38">
        <f t="shared" si="8"/>
        <v>0</v>
      </c>
      <c r="AA38">
        <f t="shared" si="9"/>
        <v>1.7239859714786354</v>
      </c>
    </row>
    <row r="39" spans="20:27">
      <c r="T39" s="2">
        <v>35</v>
      </c>
      <c r="U39">
        <f>EXP($AC$5*SIN(2*PI()*(T39-$AC$4)/$V$3))</f>
        <v>1.648721270700128</v>
      </c>
      <c r="V39">
        <f t="shared" si="4"/>
        <v>1</v>
      </c>
      <c r="W39">
        <f t="shared" si="5"/>
        <v>1.648721270700128</v>
      </c>
      <c r="X39">
        <f t="shared" si="6"/>
        <v>1.5307828811526798</v>
      </c>
      <c r="Y39">
        <f t="shared" si="7"/>
        <v>0</v>
      </c>
      <c r="Z39">
        <f t="shared" si="8"/>
        <v>0</v>
      </c>
      <c r="AA39">
        <f t="shared" si="9"/>
        <v>1.648721270700128</v>
      </c>
    </row>
    <row r="40" spans="20:27">
      <c r="T40" s="2">
        <v>36</v>
      </c>
      <c r="U40">
        <f>EXP($AC$5*SIN(2*PI()*(T40-$AC$4)/$V$3))</f>
        <v>1.5745830384549913</v>
      </c>
      <c r="V40">
        <f t="shared" si="4"/>
        <v>1</v>
      </c>
      <c r="W40">
        <f t="shared" si="5"/>
        <v>1.5745830384549913</v>
      </c>
      <c r="X40">
        <f t="shared" si="6"/>
        <v>1.4875759123302048</v>
      </c>
      <c r="Y40">
        <f t="shared" si="7"/>
        <v>0</v>
      </c>
      <c r="Z40">
        <f t="shared" si="8"/>
        <v>0</v>
      </c>
      <c r="AA40">
        <f t="shared" si="9"/>
        <v>1.5745830384549913</v>
      </c>
    </row>
    <row r="41" spans="20:27">
      <c r="T41" s="2">
        <v>37</v>
      </c>
      <c r="U41">
        <f>EXP($AC$5*SIN(2*PI()*(T41-$AC$4)/$V$3))</f>
        <v>1.5019085155664522</v>
      </c>
      <c r="V41">
        <f t="shared" si="4"/>
        <v>1</v>
      </c>
      <c r="W41">
        <f t="shared" si="5"/>
        <v>1.5019085155664522</v>
      </c>
      <c r="X41">
        <f t="shared" si="6"/>
        <v>1.4450220091364196</v>
      </c>
      <c r="Y41">
        <f t="shared" si="7"/>
        <v>0</v>
      </c>
      <c r="Z41">
        <f t="shared" si="8"/>
        <v>0</v>
      </c>
      <c r="AA41">
        <f t="shared" si="9"/>
        <v>1.5019085155664522</v>
      </c>
    </row>
    <row r="42" spans="20:27">
      <c r="T42" s="2">
        <v>38</v>
      </c>
      <c r="U42">
        <f>EXP($AC$5*SIN(2*PI()*(T42-$AC$4)/$V$3))</f>
        <v>1.4309920564995289</v>
      </c>
      <c r="V42">
        <f t="shared" si="4"/>
        <v>1</v>
      </c>
      <c r="W42">
        <f t="shared" si="5"/>
        <v>1.4309920564995289</v>
      </c>
      <c r="X42">
        <f t="shared" si="6"/>
        <v>1.4031755531146266</v>
      </c>
      <c r="Y42">
        <f t="shared" si="7"/>
        <v>0</v>
      </c>
      <c r="Z42">
        <f t="shared" si="8"/>
        <v>0</v>
      </c>
      <c r="AA42">
        <f t="shared" si="9"/>
        <v>1.4309920564995289</v>
      </c>
    </row>
    <row r="43" spans="20:27">
      <c r="T43" s="2">
        <v>39</v>
      </c>
      <c r="U43">
        <f>EXP($AC$5*SIN(2*PI()*(T43-$AC$4)/$V$3))</f>
        <v>1.362085518098737</v>
      </c>
      <c r="V43">
        <f t="shared" si="4"/>
        <v>1</v>
      </c>
      <c r="W43">
        <f t="shared" si="5"/>
        <v>1.362085518098737</v>
      </c>
      <c r="X43">
        <f t="shared" si="6"/>
        <v>1.3620855180987368</v>
      </c>
      <c r="Y43">
        <f t="shared" si="7"/>
        <v>0</v>
      </c>
      <c r="Z43">
        <f t="shared" si="8"/>
        <v>0</v>
      </c>
      <c r="AA43">
        <f t="shared" si="9"/>
        <v>1.362085518098737</v>
      </c>
    </row>
    <row r="44" spans="20:27">
      <c r="T44" s="2">
        <v>40</v>
      </c>
      <c r="U44">
        <f>EXP($AC$5*SIN(2*PI()*(T44-$AC$4)/$V$3))</f>
        <v>1.2953993747569992</v>
      </c>
      <c r="V44">
        <f t="shared" si="4"/>
        <v>1</v>
      </c>
      <c r="W44">
        <f t="shared" si="5"/>
        <v>1.2953993747569992</v>
      </c>
      <c r="X44">
        <f t="shared" si="6"/>
        <v>1.3217955878191547</v>
      </c>
      <c r="Y44">
        <f t="shared" si="7"/>
        <v>0</v>
      </c>
      <c r="Z44">
        <f t="shared" si="8"/>
        <v>0</v>
      </c>
      <c r="AA44">
        <f t="shared" si="9"/>
        <v>1.2953993747569992</v>
      </c>
    </row>
    <row r="45" spans="20:27">
      <c r="T45" s="2">
        <v>41</v>
      </c>
      <c r="U45">
        <f>EXP($AC$5*SIN(2*PI()*(T45-$AC$4)/$V$3))</f>
        <v>1.2311044469213748</v>
      </c>
      <c r="V45">
        <f t="shared" si="4"/>
        <v>1</v>
      </c>
      <c r="W45">
        <f t="shared" si="5"/>
        <v>1.2311044469213748</v>
      </c>
      <c r="X45">
        <f t="shared" si="6"/>
        <v>1.2823442999754322</v>
      </c>
      <c r="Y45">
        <f t="shared" si="7"/>
        <v>0</v>
      </c>
      <c r="Z45">
        <f t="shared" si="8"/>
        <v>0</v>
      </c>
      <c r="AA45">
        <f t="shared" si="9"/>
        <v>1.2311044469213748</v>
      </c>
    </row>
    <row r="46" spans="20:27">
      <c r="T46" s="2">
        <v>42</v>
      </c>
      <c r="U46">
        <f>EXP($AC$5*SIN(2*PI()*(T46-$AC$4)/$V$3))</f>
        <v>1.169334127542937</v>
      </c>
      <c r="V46">
        <f t="shared" si="4"/>
        <v>1</v>
      </c>
      <c r="W46">
        <f t="shared" si="5"/>
        <v>1.169334127542937</v>
      </c>
      <c r="X46">
        <f t="shared" si="6"/>
        <v>1.2437652135259796</v>
      </c>
      <c r="Y46">
        <f t="shared" si="7"/>
        <v>0</v>
      </c>
      <c r="Z46">
        <f t="shared" si="8"/>
        <v>0</v>
      </c>
      <c r="AA46">
        <f t="shared" si="9"/>
        <v>1.169334127542937</v>
      </c>
    </row>
    <row r="47" spans="20:27">
      <c r="T47" s="2">
        <v>43</v>
      </c>
      <c r="U47">
        <f>EXP($AC$5*SIN(2*PI()*(T47-$AC$4)/$V$3))</f>
        <v>1.1101869929660337</v>
      </c>
      <c r="V47">
        <f t="shared" si="4"/>
        <v>1</v>
      </c>
      <c r="W47">
        <f t="shared" si="5"/>
        <v>1.1101869929660337</v>
      </c>
      <c r="X47">
        <f t="shared" si="6"/>
        <v>1.2060870959793977</v>
      </c>
      <c r="Y47">
        <f t="shared" si="7"/>
        <v>0</v>
      </c>
      <c r="Z47">
        <f t="shared" si="8"/>
        <v>0</v>
      </c>
      <c r="AA47">
        <f t="shared" si="9"/>
        <v>1.1101869929660337</v>
      </c>
    </row>
    <row r="48" spans="20:27">
      <c r="T48" s="2">
        <v>44</v>
      </c>
      <c r="U48">
        <f>EXP($AC$5*SIN(2*PI()*(T48-$AC$4)/$V$3))</f>
        <v>1.0537296901223532</v>
      </c>
      <c r="V48">
        <f t="shared" si="4"/>
        <v>1</v>
      </c>
      <c r="W48">
        <f t="shared" si="5"/>
        <v>1.0537296901223532</v>
      </c>
      <c r="X48">
        <f t="shared" si="6"/>
        <v>1.1693341275429365</v>
      </c>
      <c r="Y48">
        <f t="shared" si="7"/>
        <v>0</v>
      </c>
      <c r="Z48">
        <f t="shared" si="8"/>
        <v>0</v>
      </c>
      <c r="AA48">
        <f t="shared" si="9"/>
        <v>1.0537296901223532</v>
      </c>
    </row>
    <row r="49" spans="20:27">
      <c r="T49" s="2">
        <v>45</v>
      </c>
      <c r="U49">
        <f>EXP($AC$5*SIN(2*PI()*(T49-$AC$4)/$V$3))</f>
        <v>1.0000000000000007</v>
      </c>
      <c r="V49">
        <f t="shared" si="4"/>
        <v>1</v>
      </c>
      <c r="W49">
        <f t="shared" si="5"/>
        <v>1.0000000000000007</v>
      </c>
      <c r="X49">
        <f t="shared" si="6"/>
        <v>1.1335261190867298</v>
      </c>
      <c r="Y49">
        <f t="shared" si="7"/>
        <v>0</v>
      </c>
      <c r="Z49">
        <f t="shared" si="8"/>
        <v>0</v>
      </c>
      <c r="AA49">
        <f t="shared" si="9"/>
        <v>1.0000000000000007</v>
      </c>
    </row>
    <row r="50" spans="20:27">
      <c r="T50" s="2">
        <v>46</v>
      </c>
      <c r="U50">
        <f>EXP($AC$5*SIN(2*PI()*(T50-$AC$4)/$V$3))</f>
        <v>0.94900998745122755</v>
      </c>
      <c r="V50">
        <f t="shared" si="4"/>
        <v>1</v>
      </c>
      <c r="W50">
        <f t="shared" si="5"/>
        <v>0.94900998745122755</v>
      </c>
      <c r="X50">
        <f t="shared" si="6"/>
        <v>1.0986787410131005</v>
      </c>
      <c r="Y50">
        <f t="shared" si="7"/>
        <v>0</v>
      </c>
      <c r="Z50">
        <f t="shared" si="8"/>
        <v>0</v>
      </c>
      <c r="AA50">
        <f t="shared" si="9"/>
        <v>0.94900998745122755</v>
      </c>
    </row>
    <row r="51" spans="20:27">
      <c r="T51" s="2">
        <v>47</v>
      </c>
      <c r="U51">
        <f>EXP($AC$5*SIN(2*PI()*(T51-$AC$4)/$V$3))</f>
        <v>0.90074915877761075</v>
      </c>
      <c r="V51">
        <f t="shared" si="4"/>
        <v>1</v>
      </c>
      <c r="W51">
        <f t="shared" si="5"/>
        <v>0.90074915877761075</v>
      </c>
      <c r="X51">
        <f t="shared" si="6"/>
        <v>1.0648037602738876</v>
      </c>
      <c r="Y51">
        <f t="shared" si="7"/>
        <v>0</v>
      </c>
      <c r="Z51">
        <f t="shared" si="8"/>
        <v>0</v>
      </c>
      <c r="AA51">
        <f t="shared" si="9"/>
        <v>0.90074915877761075</v>
      </c>
    </row>
    <row r="52" spans="20:27">
      <c r="T52" s="2">
        <v>48</v>
      </c>
      <c r="U52">
        <f>EXP($AC$5*SIN(2*PI()*(T52-$AC$4)/$V$3))</f>
        <v>0.85518756054888267</v>
      </c>
      <c r="V52">
        <f t="shared" si="4"/>
        <v>1</v>
      </c>
      <c r="W52">
        <f t="shared" si="5"/>
        <v>0.85518756054888267</v>
      </c>
      <c r="X52">
        <f t="shared" si="6"/>
        <v>1.0319092829507919</v>
      </c>
      <c r="Y52">
        <f t="shared" si="7"/>
        <v>0</v>
      </c>
      <c r="Z52">
        <f t="shared" si="8"/>
        <v>0</v>
      </c>
      <c r="AA52">
        <f t="shared" si="9"/>
        <v>0.85518756054888267</v>
      </c>
    </row>
    <row r="53" spans="20:27">
      <c r="T53" s="2">
        <v>49</v>
      </c>
      <c r="U53">
        <f>EXP($AC$5*SIN(2*PI()*(T53-$AC$4)/$V$3))</f>
        <v>0.81227876521825759</v>
      </c>
      <c r="V53">
        <f t="shared" si="4"/>
        <v>1</v>
      </c>
      <c r="W53">
        <f t="shared" si="5"/>
        <v>0.81227876521825759</v>
      </c>
      <c r="X53">
        <f t="shared" si="6"/>
        <v>0.99999999999999989</v>
      </c>
      <c r="Y53">
        <f t="shared" si="7"/>
        <v>0</v>
      </c>
      <c r="Z53">
        <f t="shared" si="8"/>
        <v>0</v>
      </c>
      <c r="AA53">
        <f t="shared" si="9"/>
        <v>0.81227876521825759</v>
      </c>
    </row>
    <row r="54" spans="20:27">
      <c r="T54" s="2">
        <v>50</v>
      </c>
      <c r="U54">
        <f>EXP($AC$5*SIN(2*PI()*(T54-$AC$4)/$V$3))</f>
        <v>0.77196270083702001</v>
      </c>
      <c r="V54">
        <f t="shared" si="4"/>
        <v>1</v>
      </c>
      <c r="W54">
        <f t="shared" si="5"/>
        <v>0.77196270083702001</v>
      </c>
      <c r="X54">
        <f t="shared" si="6"/>
        <v>0.96907743395858781</v>
      </c>
      <c r="Y54">
        <f t="shared" si="7"/>
        <v>0</v>
      </c>
      <c r="Z54">
        <f t="shared" si="8"/>
        <v>0</v>
      </c>
      <c r="AA54">
        <f t="shared" si="9"/>
        <v>0.77196270083702001</v>
      </c>
    </row>
    <row r="55" spans="20:27">
      <c r="T55" s="2">
        <v>51</v>
      </c>
      <c r="U55">
        <f>EXP($AC$5*SIN(2*PI()*(T55-$AC$4)/$V$3))</f>
        <v>0.73416829318899679</v>
      </c>
      <c r="V55">
        <f t="shared" si="4"/>
        <v>1</v>
      </c>
      <c r="W55">
        <f t="shared" si="5"/>
        <v>0.73416829318899679</v>
      </c>
      <c r="X55">
        <f t="shared" si="6"/>
        <v>0.93914018461277871</v>
      </c>
      <c r="Y55">
        <f t="shared" si="7"/>
        <v>0</v>
      </c>
      <c r="Z55">
        <f t="shared" si="8"/>
        <v>0</v>
      </c>
      <c r="AA55">
        <f t="shared" si="9"/>
        <v>0.73416829318899679</v>
      </c>
    </row>
    <row r="56" spans="20:27">
      <c r="T56" s="2">
        <v>52</v>
      </c>
      <c r="U56">
        <f>EXP($AC$5*SIN(2*PI()*(T56-$AC$4)/$V$3))</f>
        <v>0.69881589870329897</v>
      </c>
      <c r="V56">
        <f t="shared" si="4"/>
        <v>1</v>
      </c>
      <c r="W56">
        <f t="shared" si="5"/>
        <v>0.69881589870329897</v>
      </c>
      <c r="X56">
        <f t="shared" si="6"/>
        <v>0.9101841718334257</v>
      </c>
      <c r="Y56">
        <f t="shared" si="7"/>
        <v>0</v>
      </c>
      <c r="Z56">
        <f t="shared" si="8"/>
        <v>0</v>
      </c>
      <c r="AA56">
        <f t="shared" si="9"/>
        <v>0.69881589870329897</v>
      </c>
    </row>
    <row r="57" spans="20:27">
      <c r="T57" s="2">
        <v>53</v>
      </c>
      <c r="U57">
        <f>EXP($AC$5*SIN(2*PI()*(T57-$AC$4)/$V$3))</f>
        <v>0.66581951539361561</v>
      </c>
      <c r="V57">
        <f t="shared" si="4"/>
        <v>1</v>
      </c>
      <c r="W57">
        <f t="shared" si="5"/>
        <v>0.66581951539361561</v>
      </c>
      <c r="X57">
        <f t="shared" si="6"/>
        <v>0.88220287398907871</v>
      </c>
      <c r="Y57">
        <f t="shared" si="7"/>
        <v>0</v>
      </c>
      <c r="Z57">
        <f t="shared" si="8"/>
        <v>0</v>
      </c>
      <c r="AA57">
        <f t="shared" si="9"/>
        <v>0.66581951539361561</v>
      </c>
    </row>
    <row r="58" spans="20:27">
      <c r="T58" s="2">
        <v>54</v>
      </c>
      <c r="U58">
        <f>EXP($AC$5*SIN(2*PI()*(T58-$AC$4)/$V$3))</f>
        <v>0.63508876672596315</v>
      </c>
      <c r="V58">
        <f t="shared" si="4"/>
        <v>1</v>
      </c>
      <c r="W58">
        <f t="shared" si="5"/>
        <v>0.63508876672596315</v>
      </c>
      <c r="X58">
        <f t="shared" si="6"/>
        <v>0.85518756054888245</v>
      </c>
      <c r="Y58">
        <f t="shared" si="7"/>
        <v>0</v>
      </c>
      <c r="Z58">
        <f t="shared" si="8"/>
        <v>0</v>
      </c>
      <c r="AA58">
        <f t="shared" si="9"/>
        <v>0.63508876672596315</v>
      </c>
    </row>
    <row r="59" spans="20:27">
      <c r="T59" s="2">
        <v>55</v>
      </c>
      <c r="U59">
        <f>EXP($AC$5*SIN(2*PI()*(T59-$AC$4)/$V$3))</f>
        <v>0.60653065971263365</v>
      </c>
      <c r="V59">
        <f t="shared" si="4"/>
        <v>1</v>
      </c>
      <c r="W59">
        <f t="shared" si="5"/>
        <v>0.60653065971263365</v>
      </c>
      <c r="X59">
        <f t="shared" si="6"/>
        <v>0.82912751768391535</v>
      </c>
      <c r="Y59">
        <f t="shared" si="7"/>
        <v>0</v>
      </c>
      <c r="Z59">
        <f t="shared" si="8"/>
        <v>0</v>
      </c>
      <c r="AA59">
        <f t="shared" si="9"/>
        <v>0.60653065971263365</v>
      </c>
    </row>
    <row r="60" spans="20:27">
      <c r="T60" s="2">
        <v>56</v>
      </c>
      <c r="U60">
        <f>EXP($AC$5*SIN(2*PI()*(T60-$AC$4)/$V$3))</f>
        <v>0.58005112370045331</v>
      </c>
      <c r="V60">
        <f t="shared" si="4"/>
        <v>1</v>
      </c>
      <c r="W60">
        <f t="shared" si="5"/>
        <v>0.58005112370045331</v>
      </c>
      <c r="X60">
        <f t="shared" si="6"/>
        <v>0.80401026586446811</v>
      </c>
      <c r="Y60">
        <f t="shared" si="7"/>
        <v>0</v>
      </c>
      <c r="Z60">
        <f t="shared" si="8"/>
        <v>0</v>
      </c>
      <c r="AA60">
        <f t="shared" si="9"/>
        <v>0.58005112370045331</v>
      </c>
    </row>
    <row r="61" spans="20:27">
      <c r="T61" s="2">
        <v>57</v>
      </c>
      <c r="U61">
        <f>EXP($AC$5*SIN(2*PI()*(T61-$AC$4)/$V$3))</f>
        <v>0.5555563403392465</v>
      </c>
      <c r="V61">
        <f t="shared" si="4"/>
        <v>1</v>
      </c>
      <c r="W61">
        <f t="shared" si="5"/>
        <v>0.5555563403392465</v>
      </c>
      <c r="X61">
        <f t="shared" si="6"/>
        <v>0.77982176863043562</v>
      </c>
      <c r="Y61">
        <f t="shared" si="7"/>
        <v>0</v>
      </c>
      <c r="Z61">
        <f t="shared" si="8"/>
        <v>0</v>
      </c>
      <c r="AA61">
        <f t="shared" si="9"/>
        <v>0.5555563403392465</v>
      </c>
    </row>
    <row r="62" spans="20:27">
      <c r="T62" s="2">
        <v>58</v>
      </c>
      <c r="U62">
        <f>EXP($AC$5*SIN(2*PI()*(T62-$AC$4)/$V$3))</f>
        <v>0.53295387818315365</v>
      </c>
      <c r="V62">
        <f t="shared" si="4"/>
        <v>1</v>
      </c>
      <c r="W62">
        <f t="shared" si="5"/>
        <v>0.53295387818315365</v>
      </c>
      <c r="X62">
        <f t="shared" si="6"/>
        <v>0.75654663188119009</v>
      </c>
      <c r="Y62">
        <f t="shared" si="7"/>
        <v>0</v>
      </c>
      <c r="Z62">
        <f t="shared" si="8"/>
        <v>0</v>
      </c>
      <c r="AA62">
        <f t="shared" si="9"/>
        <v>0.53295387818315365</v>
      </c>
    </row>
    <row r="63" spans="20:27">
      <c r="T63" s="2">
        <v>59</v>
      </c>
      <c r="U63">
        <f>EXP($AC$5*SIN(2*PI()*(T63-$AC$4)/$V$3))</f>
        <v>0.51215364741250546</v>
      </c>
      <c r="V63">
        <f t="shared" si="4"/>
        <v>1</v>
      </c>
      <c r="W63">
        <f t="shared" si="5"/>
        <v>0.51215364741250546</v>
      </c>
      <c r="X63">
        <f t="shared" si="6"/>
        <v>0.73416829318899668</v>
      </c>
      <c r="Y63">
        <f t="shared" si="7"/>
        <v>0</v>
      </c>
      <c r="Z63">
        <f t="shared" si="8"/>
        <v>0</v>
      </c>
      <c r="AA63">
        <f t="shared" si="9"/>
        <v>0.51215364741250546</v>
      </c>
    </row>
    <row r="64" spans="20:27">
      <c r="T64" s="2">
        <v>60</v>
      </c>
      <c r="U64">
        <f>EXP($AC$5*SIN(2*PI()*(T64-$AC$4)/$V$3))</f>
        <v>0.49306869139523984</v>
      </c>
      <c r="V64">
        <f t="shared" si="4"/>
        <v>1</v>
      </c>
      <c r="W64">
        <f t="shared" si="5"/>
        <v>0.49306869139523984</v>
      </c>
      <c r="X64">
        <f t="shared" si="6"/>
        <v>0.71266920078553375</v>
      </c>
      <c r="Y64">
        <f t="shared" si="7"/>
        <v>0</v>
      </c>
      <c r="Z64">
        <f t="shared" si="8"/>
        <v>0</v>
      </c>
      <c r="AA64">
        <f t="shared" si="9"/>
        <v>0.49306869139523984</v>
      </c>
    </row>
    <row r="65" spans="20:27">
      <c r="T65" s="2">
        <v>61</v>
      </c>
      <c r="U65">
        <f>EXP($AC$5*SIN(2*PI()*(T65-$AC$4)/$V$3))</f>
        <v>0.47561583236358596</v>
      </c>
      <c r="V65">
        <f t="shared" si="4"/>
        <v>0</v>
      </c>
      <c r="W65">
        <f t="shared" si="5"/>
        <v>0</v>
      </c>
      <c r="X65">
        <f t="shared" si="6"/>
        <v>0.69203098200395174</v>
      </c>
      <c r="Y65">
        <f t="shared" si="7"/>
        <v>0</v>
      </c>
      <c r="Z65">
        <f t="shared" si="8"/>
        <v>0</v>
      </c>
      <c r="AA65">
        <f t="shared" si="9"/>
        <v>0</v>
      </c>
    </row>
    <row r="66" spans="20:27">
      <c r="T66" s="2">
        <v>62</v>
      </c>
      <c r="U66">
        <f>EXP($AC$5*SIN(2*PI()*(T66-$AC$4)/$V$3))</f>
        <v>0.45971618848859364</v>
      </c>
      <c r="V66">
        <f t="shared" si="4"/>
        <v>0</v>
      </c>
      <c r="W66">
        <f t="shared" si="5"/>
        <v>0</v>
      </c>
      <c r="X66">
        <f t="shared" si="6"/>
        <v>0.67223460107898292</v>
      </c>
      <c r="Y66">
        <f t="shared" si="7"/>
        <v>0</v>
      </c>
      <c r="Z66">
        <f t="shared" si="8"/>
        <v>0</v>
      </c>
      <c r="AA66">
        <f t="shared" si="9"/>
        <v>0</v>
      </c>
    </row>
    <row r="67" spans="20:27">
      <c r="T67" s="2">
        <v>63</v>
      </c>
      <c r="U67">
        <f>EXP($AC$5*SIN(2*PI()*(T67-$AC$4)/$V$3))</f>
        <v>0.44529557920802026</v>
      </c>
      <c r="V67">
        <f t="shared" si="4"/>
        <v>0</v>
      </c>
      <c r="W67">
        <f t="shared" si="5"/>
        <v>0</v>
      </c>
      <c r="X67">
        <f t="shared" si="6"/>
        <v>0.65326050631491195</v>
      </c>
      <c r="Y67">
        <f t="shared" si="7"/>
        <v>0</v>
      </c>
      <c r="Z67">
        <f t="shared" si="8"/>
        <v>0</v>
      </c>
      <c r="AA67">
        <f t="shared" si="9"/>
        <v>0</v>
      </c>
    </row>
    <row r="68" spans="20:27">
      <c r="T68" s="2">
        <v>64</v>
      </c>
      <c r="U68">
        <f>EXP($AC$5*SIN(2*PI()*(T68-$AC$4)/$V$3))</f>
        <v>0.4322848349066819</v>
      </c>
      <c r="V68">
        <f t="shared" si="4"/>
        <v>0</v>
      </c>
      <c r="W68">
        <f t="shared" si="5"/>
        <v>0</v>
      </c>
      <c r="X68">
        <f t="shared" si="6"/>
        <v>0.63508876672596304</v>
      </c>
      <c r="Y68">
        <f t="shared" si="7"/>
        <v>0</v>
      </c>
      <c r="Z68">
        <f t="shared" si="8"/>
        <v>0</v>
      </c>
      <c r="AA68">
        <f t="shared" si="9"/>
        <v>0</v>
      </c>
    </row>
    <row r="69" spans="20:27">
      <c r="T69" s="2">
        <v>65</v>
      </c>
      <c r="U69">
        <f>EXP($AC$5*SIN(2*PI()*(T69-$AC$4)/$V$3))</f>
        <v>0.42062002605411491</v>
      </c>
      <c r="V69">
        <f t="shared" si="4"/>
        <v>0</v>
      </c>
      <c r="W69">
        <f t="shared" si="5"/>
        <v>0</v>
      </c>
      <c r="X69">
        <f t="shared" si="6"/>
        <v>0.61769919833622189</v>
      </c>
      <c r="Y69">
        <f t="shared" si="7"/>
        <v>0</v>
      </c>
      <c r="Z69">
        <f t="shared" si="8"/>
        <v>0</v>
      </c>
      <c r="AA69">
        <f t="shared" si="9"/>
        <v>0</v>
      </c>
    </row>
    <row r="70" spans="20:27">
      <c r="T70" s="2">
        <v>66</v>
      </c>
      <c r="U70">
        <f>EXP($AC$5*SIN(2*PI()*(T70-$AC$4)/$V$3))</f>
        <v>0.41024262575014608</v>
      </c>
      <c r="V70">
        <f t="shared" ref="V70:V133" si="10">IF(OR(MONTH(T70)=1, MONTH(T70)=2, MONTH(T70)=12), 1, 0)</f>
        <v>0</v>
      </c>
      <c r="W70">
        <f t="shared" ref="W70:W133" si="11">V70*U70</f>
        <v>0</v>
      </c>
      <c r="X70">
        <f t="shared" ref="X70:X133" si="12">EXP($AD$5*SIN(2*PI()*(T70-$AD$4)/$Y$3))</f>
        <v>0.60107148039708258</v>
      </c>
      <c r="Y70">
        <f t="shared" ref="Y70:Y133" si="13">IF(OR(MONTH(T70)=6, MONTH(T70)=7, MONTH(T70)=8), 1, 0)</f>
        <v>0</v>
      </c>
      <c r="Z70">
        <f t="shared" ref="Z70:Z133" si="14">Y70*X70</f>
        <v>0</v>
      </c>
      <c r="AA70">
        <f t="shared" ref="AA70:AA133" si="15">Z70+W70</f>
        <v>0</v>
      </c>
    </row>
    <row r="71" spans="20:27">
      <c r="T71" s="2">
        <v>67</v>
      </c>
      <c r="U71">
        <f>EXP($AC$5*SIN(2*PI()*(T71-$AC$4)/$V$3))</f>
        <v>0.40109961837901315</v>
      </c>
      <c r="V71">
        <f t="shared" si="10"/>
        <v>0</v>
      </c>
      <c r="W71">
        <f t="shared" si="11"/>
        <v>0</v>
      </c>
      <c r="X71">
        <f t="shared" si="12"/>
        <v>0.58518526184000852</v>
      </c>
      <c r="Y71">
        <f t="shared" si="13"/>
        <v>0</v>
      </c>
      <c r="Z71">
        <f t="shared" si="14"/>
        <v>0</v>
      </c>
      <c r="AA71">
        <f t="shared" si="15"/>
        <v>0</v>
      </c>
    </row>
    <row r="72" spans="20:27">
      <c r="T72" s="2">
        <v>68</v>
      </c>
      <c r="U72">
        <f>EXP($AC$5*SIN(2*PI()*(T72-$AC$4)/$V$3))</f>
        <v>0.39314356577839055</v>
      </c>
      <c r="V72">
        <f t="shared" si="10"/>
        <v>0</v>
      </c>
      <c r="W72">
        <f t="shared" si="11"/>
        <v>0</v>
      </c>
      <c r="X72">
        <f t="shared" si="12"/>
        <v>0.57002025833179537</v>
      </c>
      <c r="Y72">
        <f t="shared" si="13"/>
        <v>0</v>
      </c>
      <c r="Z72">
        <f t="shared" si="14"/>
        <v>0</v>
      </c>
      <c r="AA72">
        <f t="shared" si="15"/>
        <v>0</v>
      </c>
    </row>
    <row r="73" spans="20:27">
      <c r="T73" s="2">
        <v>69</v>
      </c>
      <c r="U73">
        <f>EXP($AC$5*SIN(2*PI()*(T73-$AC$4)/$V$3))</f>
        <v>0.38633264103054721</v>
      </c>
      <c r="V73">
        <f t="shared" si="10"/>
        <v>0</v>
      </c>
      <c r="W73">
        <f t="shared" si="11"/>
        <v>0</v>
      </c>
      <c r="X73">
        <f t="shared" si="12"/>
        <v>0.55555634033924639</v>
      </c>
      <c r="Y73">
        <f t="shared" si="13"/>
        <v>0</v>
      </c>
      <c r="Z73">
        <f t="shared" si="14"/>
        <v>0</v>
      </c>
      <c r="AA73">
        <f t="shared" si="15"/>
        <v>0</v>
      </c>
    </row>
    <row r="74" spans="20:27">
      <c r="T74" s="2">
        <v>70</v>
      </c>
      <c r="U74">
        <f>EXP($AC$5*SIN(2*PI()*(T74-$AC$4)/$V$3))</f>
        <v>0.3806306387076443</v>
      </c>
      <c r="V74">
        <f t="shared" si="10"/>
        <v>0</v>
      </c>
      <c r="W74">
        <f t="shared" si="11"/>
        <v>0</v>
      </c>
      <c r="X74">
        <f t="shared" si="12"/>
        <v>0.54177361264102475</v>
      </c>
      <c r="Y74">
        <f t="shared" si="13"/>
        <v>0</v>
      </c>
      <c r="Z74">
        <f t="shared" si="14"/>
        <v>0</v>
      </c>
      <c r="AA74">
        <f t="shared" si="15"/>
        <v>0</v>
      </c>
    </row>
    <row r="75" spans="20:27">
      <c r="T75" s="2">
        <v>71</v>
      </c>
      <c r="U75">
        <f>EXP($AC$5*SIN(2*PI()*(T75-$AC$4)/$V$3))</f>
        <v>0.3760069691713584</v>
      </c>
      <c r="V75">
        <f t="shared" si="10"/>
        <v>0</v>
      </c>
      <c r="W75">
        <f t="shared" si="11"/>
        <v>0</v>
      </c>
      <c r="X75">
        <f t="shared" si="12"/>
        <v>0.52865248574717316</v>
      </c>
      <c r="Y75">
        <f t="shared" si="13"/>
        <v>0</v>
      </c>
      <c r="Z75">
        <f t="shared" si="14"/>
        <v>0</v>
      </c>
      <c r="AA75">
        <f t="shared" si="15"/>
        <v>0</v>
      </c>
    </row>
    <row r="76" spans="20:27">
      <c r="T76" s="2">
        <v>72</v>
      </c>
      <c r="U76">
        <f>EXP($AC$5*SIN(2*PI()*(T76-$AC$4)/$V$3))</f>
        <v>0.37243664334996884</v>
      </c>
      <c r="V76">
        <f t="shared" si="10"/>
        <v>0</v>
      </c>
      <c r="W76">
        <f t="shared" si="11"/>
        <v>0</v>
      </c>
      <c r="X76">
        <f t="shared" si="12"/>
        <v>0.51617373970222813</v>
      </c>
      <c r="Y76">
        <f t="shared" si="13"/>
        <v>0</v>
      </c>
      <c r="Z76">
        <f t="shared" si="14"/>
        <v>0</v>
      </c>
      <c r="AA76">
        <f t="shared" si="15"/>
        <v>0</v>
      </c>
    </row>
    <row r="77" spans="20:27">
      <c r="T77" s="2">
        <v>73</v>
      </c>
      <c r="U77">
        <f>EXP($AC$5*SIN(2*PI()*(T77-$AC$4)/$V$3))</f>
        <v>0.36990025329852771</v>
      </c>
      <c r="V77">
        <f t="shared" si="10"/>
        <v>0</v>
      </c>
      <c r="W77">
        <f t="shared" si="11"/>
        <v>0</v>
      </c>
      <c r="X77">
        <f t="shared" si="12"/>
        <v>0.50431858075675096</v>
      </c>
      <c r="Y77">
        <f t="shared" si="13"/>
        <v>0</v>
      </c>
      <c r="Z77">
        <f t="shared" si="14"/>
        <v>0</v>
      </c>
      <c r="AA77">
        <f t="shared" si="15"/>
        <v>0</v>
      </c>
    </row>
    <row r="78" spans="20:27">
      <c r="T78" s="2">
        <v>74</v>
      </c>
      <c r="U78">
        <f>EXP($AC$5*SIN(2*PI()*(T78-$AC$4)/$V$3))</f>
        <v>0.36838395278892994</v>
      </c>
      <c r="V78">
        <f t="shared" si="10"/>
        <v>0</v>
      </c>
      <c r="W78">
        <f t="shared" si="11"/>
        <v>0</v>
      </c>
      <c r="X78">
        <f t="shared" si="12"/>
        <v>0.49306869139523979</v>
      </c>
      <c r="Y78">
        <f t="shared" si="13"/>
        <v>0</v>
      </c>
      <c r="Z78">
        <f t="shared" si="14"/>
        <v>0</v>
      </c>
      <c r="AA78">
        <f t="shared" si="15"/>
        <v>0</v>
      </c>
    </row>
    <row r="79" spans="20:27">
      <c r="T79" s="2">
        <v>75</v>
      </c>
      <c r="U79">
        <f>EXP($AC$5*SIN(2*PI()*(T79-$AC$4)/$V$3))</f>
        <v>0.36787944117144233</v>
      </c>
      <c r="V79">
        <f t="shared" si="10"/>
        <v>0</v>
      </c>
      <c r="W79">
        <f t="shared" si="11"/>
        <v>0</v>
      </c>
      <c r="X79">
        <f t="shared" si="12"/>
        <v>0.48240627420647608</v>
      </c>
      <c r="Y79">
        <f t="shared" si="13"/>
        <v>0</v>
      </c>
      <c r="Z79">
        <f t="shared" si="14"/>
        <v>0</v>
      </c>
      <c r="AA79">
        <f t="shared" si="15"/>
        <v>0</v>
      </c>
    </row>
    <row r="80" spans="20:27">
      <c r="T80" s="2">
        <v>76</v>
      </c>
      <c r="U80">
        <f>EXP($AC$5*SIN(2*PI()*(T80-$AC$4)/$V$3))</f>
        <v>0.36838395278892999</v>
      </c>
      <c r="V80">
        <f t="shared" si="10"/>
        <v>0</v>
      </c>
      <c r="W80">
        <f t="shared" si="11"/>
        <v>0</v>
      </c>
      <c r="X80">
        <f t="shared" si="12"/>
        <v>0.47231409007611858</v>
      </c>
      <c r="Y80">
        <f t="shared" si="13"/>
        <v>0</v>
      </c>
      <c r="Z80">
        <f t="shared" si="14"/>
        <v>0</v>
      </c>
      <c r="AA80">
        <f t="shared" si="15"/>
        <v>0</v>
      </c>
    </row>
    <row r="81" spans="20:27">
      <c r="T81" s="2">
        <v>77</v>
      </c>
      <c r="U81">
        <f>EXP($AC$5*SIN(2*PI()*(T81-$AC$4)/$V$3))</f>
        <v>0.36990025329852766</v>
      </c>
      <c r="V81">
        <f t="shared" si="10"/>
        <v>0</v>
      </c>
      <c r="W81">
        <f t="shared" si="11"/>
        <v>0</v>
      </c>
      <c r="X81">
        <f t="shared" si="12"/>
        <v>0.46277549117141187</v>
      </c>
      <c r="Y81">
        <f t="shared" si="13"/>
        <v>0</v>
      </c>
      <c r="Z81">
        <f t="shared" si="14"/>
        <v>0</v>
      </c>
      <c r="AA81">
        <f t="shared" si="15"/>
        <v>0</v>
      </c>
    </row>
    <row r="82" spans="20:27">
      <c r="T82" s="2">
        <v>78</v>
      </c>
      <c r="U82">
        <f>EXP($AC$5*SIN(2*PI()*(T82-$AC$4)/$V$3))</f>
        <v>0.37243664334996879</v>
      </c>
      <c r="V82">
        <f t="shared" si="10"/>
        <v>0</v>
      </c>
      <c r="W82">
        <f t="shared" si="11"/>
        <v>0</v>
      </c>
      <c r="X82">
        <f t="shared" si="12"/>
        <v>0.45377444917484389</v>
      </c>
      <c r="Y82">
        <f t="shared" si="13"/>
        <v>0</v>
      </c>
      <c r="Z82">
        <f t="shared" si="14"/>
        <v>0</v>
      </c>
      <c r="AA82">
        <f t="shared" si="15"/>
        <v>0</v>
      </c>
    </row>
    <row r="83" spans="20:27">
      <c r="T83" s="2">
        <v>79</v>
      </c>
      <c r="U83">
        <f>EXP($AC$5*SIN(2*PI()*(T83-$AC$4)/$V$3))</f>
        <v>0.3760069691713584</v>
      </c>
      <c r="V83">
        <f t="shared" si="10"/>
        <v>0</v>
      </c>
      <c r="W83">
        <f t="shared" si="11"/>
        <v>0</v>
      </c>
      <c r="X83">
        <f t="shared" si="12"/>
        <v>0.44529557920802021</v>
      </c>
      <c r="Y83">
        <f t="shared" si="13"/>
        <v>0</v>
      </c>
      <c r="Z83">
        <f t="shared" si="14"/>
        <v>0</v>
      </c>
      <c r="AA83">
        <f t="shared" si="15"/>
        <v>0</v>
      </c>
    </row>
    <row r="84" spans="20:27">
      <c r="T84" s="2">
        <v>80</v>
      </c>
      <c r="U84">
        <f>EXP($AC$5*SIN(2*PI()*(T84-$AC$4)/$V$3))</f>
        <v>0.3806306387076443</v>
      </c>
      <c r="V84">
        <f t="shared" si="10"/>
        <v>0</v>
      </c>
      <c r="W84">
        <f t="shared" si="11"/>
        <v>0</v>
      </c>
      <c r="X84">
        <f t="shared" si="12"/>
        <v>0.43732415986941409</v>
      </c>
      <c r="Y84">
        <f t="shared" si="13"/>
        <v>0</v>
      </c>
      <c r="Z84">
        <f t="shared" si="14"/>
        <v>0</v>
      </c>
      <c r="AA84">
        <f t="shared" si="15"/>
        <v>0</v>
      </c>
    </row>
    <row r="85" spans="20:27">
      <c r="T85" s="2">
        <v>81</v>
      </c>
      <c r="U85">
        <f>EXP($AC$5*SIN(2*PI()*(T85-$AC$4)/$V$3))</f>
        <v>0.38633264103054721</v>
      </c>
      <c r="V85">
        <f t="shared" si="10"/>
        <v>0</v>
      </c>
      <c r="W85">
        <f t="shared" si="11"/>
        <v>0</v>
      </c>
      <c r="X85">
        <f t="shared" si="12"/>
        <v>0.4298461497904722</v>
      </c>
      <c r="Y85">
        <f t="shared" si="13"/>
        <v>0</v>
      </c>
      <c r="Z85">
        <f t="shared" si="14"/>
        <v>0</v>
      </c>
      <c r="AA85">
        <f t="shared" si="15"/>
        <v>0</v>
      </c>
    </row>
    <row r="86" spans="20:27">
      <c r="T86" s="2">
        <v>82</v>
      </c>
      <c r="U86">
        <f>EXP($AC$5*SIN(2*PI()*(T86-$AC$4)/$V$3))</f>
        <v>0.39314356577839044</v>
      </c>
      <c r="V86">
        <f t="shared" si="10"/>
        <v>0</v>
      </c>
      <c r="W86">
        <f t="shared" si="11"/>
        <v>0</v>
      </c>
      <c r="X86">
        <f t="shared" si="12"/>
        <v>0.42284820109419802</v>
      </c>
      <c r="Y86">
        <f t="shared" si="13"/>
        <v>0</v>
      </c>
      <c r="Z86">
        <f t="shared" si="14"/>
        <v>0</v>
      </c>
      <c r="AA86">
        <f t="shared" si="15"/>
        <v>0</v>
      </c>
    </row>
    <row r="87" spans="20:27">
      <c r="T87" s="2">
        <v>83</v>
      </c>
      <c r="U87">
        <f>EXP($AC$5*SIN(2*PI()*(T87-$AC$4)/$V$3))</f>
        <v>0.40109961837901292</v>
      </c>
      <c r="V87">
        <f t="shared" si="10"/>
        <v>0</v>
      </c>
      <c r="W87">
        <f t="shared" si="11"/>
        <v>0</v>
      </c>
      <c r="X87">
        <f t="shared" si="12"/>
        <v>0.41631767011915538</v>
      </c>
      <c r="Y87">
        <f t="shared" si="13"/>
        <v>0</v>
      </c>
      <c r="Z87">
        <f t="shared" si="14"/>
        <v>0</v>
      </c>
      <c r="AA87">
        <f t="shared" si="15"/>
        <v>0</v>
      </c>
    </row>
    <row r="88" spans="20:27">
      <c r="T88" s="2">
        <v>84</v>
      </c>
      <c r="U88">
        <f>EXP($AC$5*SIN(2*PI()*(T88-$AC$4)/$V$3))</f>
        <v>0.41024262575014603</v>
      </c>
      <c r="V88">
        <f t="shared" si="10"/>
        <v>0</v>
      </c>
      <c r="W88">
        <f t="shared" si="11"/>
        <v>0</v>
      </c>
      <c r="X88">
        <f t="shared" si="12"/>
        <v>0.41024262575014603</v>
      </c>
      <c r="Y88">
        <f t="shared" si="13"/>
        <v>0</v>
      </c>
      <c r="Z88">
        <f t="shared" si="14"/>
        <v>0</v>
      </c>
      <c r="AA88">
        <f t="shared" si="15"/>
        <v>0</v>
      </c>
    </row>
    <row r="89" spans="20:27">
      <c r="T89" s="2">
        <v>85</v>
      </c>
      <c r="U89">
        <f>EXP($AC$5*SIN(2*PI()*(T89-$AC$4)/$V$3))</f>
        <v>0.4206200260541148</v>
      </c>
      <c r="V89">
        <f t="shared" si="10"/>
        <v>0</v>
      </c>
      <c r="W89">
        <f t="shared" si="11"/>
        <v>0</v>
      </c>
      <c r="X89">
        <f t="shared" si="12"/>
        <v>0.40461185567488372</v>
      </c>
      <c r="Y89">
        <f t="shared" si="13"/>
        <v>0</v>
      </c>
      <c r="Z89">
        <f t="shared" si="14"/>
        <v>0</v>
      </c>
      <c r="AA89">
        <f t="shared" si="15"/>
        <v>0</v>
      </c>
    </row>
    <row r="90" spans="20:27">
      <c r="T90" s="2">
        <v>86</v>
      </c>
      <c r="U90">
        <f>EXP($AC$5*SIN(2*PI()*(T90-$AC$4)/$V$3))</f>
        <v>0.43228483490668179</v>
      </c>
      <c r="V90">
        <f t="shared" si="10"/>
        <v>0</v>
      </c>
      <c r="W90">
        <f t="shared" si="11"/>
        <v>0</v>
      </c>
      <c r="X90">
        <f t="shared" si="12"/>
        <v>0.39941487086402322</v>
      </c>
      <c r="Y90">
        <f t="shared" si="13"/>
        <v>0</v>
      </c>
      <c r="Z90">
        <f t="shared" si="14"/>
        <v>0</v>
      </c>
      <c r="AA90">
        <f t="shared" si="15"/>
        <v>0</v>
      </c>
    </row>
    <row r="91" spans="20:27">
      <c r="T91" s="2">
        <v>87</v>
      </c>
      <c r="U91">
        <f>EXP($AC$5*SIN(2*PI()*(T91-$AC$4)/$V$3))</f>
        <v>0.44529557920802021</v>
      </c>
      <c r="V91">
        <f t="shared" si="10"/>
        <v>0</v>
      </c>
      <c r="W91">
        <f t="shared" si="11"/>
        <v>0</v>
      </c>
      <c r="X91">
        <f t="shared" si="12"/>
        <v>0.3946419085501135</v>
      </c>
      <c r="Y91">
        <f t="shared" si="13"/>
        <v>0</v>
      </c>
      <c r="Z91">
        <f t="shared" si="14"/>
        <v>0</v>
      </c>
      <c r="AA91">
        <f t="shared" si="15"/>
        <v>0</v>
      </c>
    </row>
    <row r="92" spans="20:27">
      <c r="T92" s="2">
        <v>88</v>
      </c>
      <c r="U92">
        <f>EXP($AC$5*SIN(2*PI()*(T92-$AC$4)/$V$3))</f>
        <v>0.4597161884885933</v>
      </c>
      <c r="V92">
        <f t="shared" si="10"/>
        <v>0</v>
      </c>
      <c r="W92">
        <f t="shared" si="11"/>
        <v>0</v>
      </c>
      <c r="X92">
        <f t="shared" si="12"/>
        <v>0.39028393395955069</v>
      </c>
      <c r="Y92">
        <f t="shared" si="13"/>
        <v>0</v>
      </c>
      <c r="Z92">
        <f t="shared" si="14"/>
        <v>0</v>
      </c>
      <c r="AA92">
        <f t="shared" si="15"/>
        <v>0</v>
      </c>
    </row>
    <row r="93" spans="20:27">
      <c r="T93" s="2">
        <v>89</v>
      </c>
      <c r="U93">
        <f>EXP($AC$5*SIN(2*PI()*(T93-$AC$4)/$V$3))</f>
        <v>0.47561583236358596</v>
      </c>
      <c r="V93">
        <f t="shared" si="10"/>
        <v>0</v>
      </c>
      <c r="W93">
        <f t="shared" si="11"/>
        <v>0</v>
      </c>
      <c r="X93">
        <f t="shared" si="12"/>
        <v>0.38633264103054721</v>
      </c>
      <c r="Y93">
        <f t="shared" si="13"/>
        <v>0</v>
      </c>
      <c r="Z93">
        <f t="shared" si="14"/>
        <v>0</v>
      </c>
      <c r="AA93">
        <f t="shared" si="15"/>
        <v>0</v>
      </c>
    </row>
    <row r="94" spans="20:27">
      <c r="T94" s="2">
        <v>90</v>
      </c>
      <c r="U94">
        <f>EXP($AC$5*SIN(2*PI()*(T94-$AC$4)/$V$3))</f>
        <v>0.49306869139523973</v>
      </c>
      <c r="V94">
        <f t="shared" si="10"/>
        <v>0</v>
      </c>
      <c r="W94">
        <f t="shared" si="11"/>
        <v>0</v>
      </c>
      <c r="X94">
        <f t="shared" si="12"/>
        <v>0.38278045232958152</v>
      </c>
      <c r="Y94">
        <f t="shared" si="13"/>
        <v>0</v>
      </c>
      <c r="Z94">
        <f t="shared" si="14"/>
        <v>0</v>
      </c>
      <c r="AA94">
        <f t="shared" si="15"/>
        <v>0</v>
      </c>
    </row>
    <row r="95" spans="20:27">
      <c r="T95" s="2">
        <v>91</v>
      </c>
      <c r="U95">
        <f>EXP($AC$5*SIN(2*PI()*(T95-$AC$4)/$V$3))</f>
        <v>0.51215364741250557</v>
      </c>
      <c r="V95">
        <f t="shared" si="10"/>
        <v>0</v>
      </c>
      <c r="W95">
        <f t="shared" si="11"/>
        <v>0</v>
      </c>
      <c r="X95">
        <f t="shared" si="12"/>
        <v>0.37962051835880661</v>
      </c>
      <c r="Y95">
        <f t="shared" si="13"/>
        <v>0</v>
      </c>
      <c r="Z95">
        <f t="shared" si="14"/>
        <v>0</v>
      </c>
      <c r="AA95">
        <f t="shared" si="15"/>
        <v>0</v>
      </c>
    </row>
    <row r="96" spans="20:27">
      <c r="T96" s="2">
        <v>92</v>
      </c>
      <c r="U96">
        <f>EXP($AC$5*SIN(2*PI()*(T96-$AC$4)/$V$3))</f>
        <v>0.53295387818315332</v>
      </c>
      <c r="V96">
        <f t="shared" si="10"/>
        <v>0</v>
      </c>
      <c r="W96">
        <f t="shared" si="11"/>
        <v>0</v>
      </c>
      <c r="X96">
        <f t="shared" si="12"/>
        <v>0.37684671642751655</v>
      </c>
      <c r="Y96">
        <f t="shared" si="13"/>
        <v>0</v>
      </c>
      <c r="Z96">
        <f t="shared" si="14"/>
        <v>0</v>
      </c>
      <c r="AA96">
        <f t="shared" si="15"/>
        <v>0</v>
      </c>
    </row>
    <row r="97" spans="20:27">
      <c r="T97" s="2">
        <v>93</v>
      </c>
      <c r="U97">
        <f>EXP($AC$5*SIN(2*PI()*(T97-$AC$4)/$V$3))</f>
        <v>0.55555634033924628</v>
      </c>
      <c r="V97">
        <f t="shared" si="10"/>
        <v>0</v>
      </c>
      <c r="W97">
        <f t="shared" si="11"/>
        <v>0</v>
      </c>
      <c r="X97">
        <f t="shared" si="12"/>
        <v>0.37445364924200208</v>
      </c>
      <c r="Y97">
        <f t="shared" si="13"/>
        <v>0</v>
      </c>
      <c r="Z97">
        <f t="shared" si="14"/>
        <v>0</v>
      </c>
      <c r="AA97">
        <f t="shared" si="15"/>
        <v>0</v>
      </c>
    </row>
    <row r="98" spans="20:27">
      <c r="T98" s="2">
        <v>94</v>
      </c>
      <c r="U98">
        <f>EXP($AC$5*SIN(2*PI()*(T98-$AC$4)/$V$3))</f>
        <v>0.58005112370045298</v>
      </c>
      <c r="V98">
        <f t="shared" si="10"/>
        <v>0</v>
      </c>
      <c r="W98">
        <f t="shared" si="11"/>
        <v>0</v>
      </c>
      <c r="X98">
        <f t="shared" si="12"/>
        <v>0.37243664334996879</v>
      </c>
      <c r="Y98">
        <f t="shared" si="13"/>
        <v>0</v>
      </c>
      <c r="Z98">
        <f t="shared" si="14"/>
        <v>0</v>
      </c>
      <c r="AA98">
        <f t="shared" si="15"/>
        <v>0</v>
      </c>
    </row>
    <row r="99" spans="20:27">
      <c r="T99" s="2">
        <v>95</v>
      </c>
      <c r="U99">
        <f>EXP($AC$5*SIN(2*PI()*(T99-$AC$4)/$V$3))</f>
        <v>0.60653065971263365</v>
      </c>
      <c r="V99">
        <f t="shared" si="10"/>
        <v>0</v>
      </c>
      <c r="W99">
        <f t="shared" si="11"/>
        <v>0</v>
      </c>
      <c r="X99">
        <f t="shared" si="12"/>
        <v>0.37079174755811922</v>
      </c>
      <c r="Y99">
        <f t="shared" si="13"/>
        <v>0</v>
      </c>
      <c r="Z99">
        <f t="shared" si="14"/>
        <v>0</v>
      </c>
      <c r="AA99">
        <f t="shared" si="15"/>
        <v>0</v>
      </c>
    </row>
    <row r="100" spans="20:27">
      <c r="T100" s="2">
        <v>96</v>
      </c>
      <c r="U100">
        <f>EXP($AC$5*SIN(2*PI()*(T100-$AC$4)/$V$3))</f>
        <v>0.63508876672596293</v>
      </c>
      <c r="V100">
        <f t="shared" si="10"/>
        <v>0</v>
      </c>
      <c r="W100">
        <f t="shared" si="11"/>
        <v>0</v>
      </c>
      <c r="X100">
        <f t="shared" si="12"/>
        <v>0.36951573142447319</v>
      </c>
      <c r="Y100">
        <f t="shared" si="13"/>
        <v>0</v>
      </c>
      <c r="Z100">
        <f t="shared" si="14"/>
        <v>0</v>
      </c>
      <c r="AA100">
        <f t="shared" si="15"/>
        <v>0</v>
      </c>
    </row>
    <row r="101" spans="20:27">
      <c r="T101" s="2">
        <v>97</v>
      </c>
      <c r="U101">
        <f>EXP($AC$5*SIN(2*PI()*(T101-$AC$4)/$V$3))</f>
        <v>0.66581951539361572</v>
      </c>
      <c r="V101">
        <f t="shared" si="10"/>
        <v>0</v>
      </c>
      <c r="W101">
        <f t="shared" si="11"/>
        <v>0</v>
      </c>
      <c r="X101">
        <f t="shared" si="12"/>
        <v>0.36860608391047567</v>
      </c>
      <c r="Y101">
        <f t="shared" si="13"/>
        <v>0</v>
      </c>
      <c r="Z101">
        <f t="shared" si="14"/>
        <v>0</v>
      </c>
      <c r="AA101">
        <f t="shared" si="15"/>
        <v>0</v>
      </c>
    </row>
    <row r="102" spans="20:27">
      <c r="T102" s="2">
        <v>98</v>
      </c>
      <c r="U102">
        <f>EXP($AC$5*SIN(2*PI()*(T102-$AC$4)/$V$3))</f>
        <v>0.69881589870329841</v>
      </c>
      <c r="V102">
        <f t="shared" si="10"/>
        <v>0</v>
      </c>
      <c r="W102">
        <f t="shared" si="11"/>
        <v>0</v>
      </c>
      <c r="X102">
        <f t="shared" si="12"/>
        <v>0.36806101226185095</v>
      </c>
      <c r="Y102">
        <f t="shared" si="13"/>
        <v>0</v>
      </c>
      <c r="Z102">
        <f t="shared" si="14"/>
        <v>0</v>
      </c>
      <c r="AA102">
        <f t="shared" si="15"/>
        <v>0</v>
      </c>
    </row>
    <row r="103" spans="20:27">
      <c r="T103" s="2">
        <v>99</v>
      </c>
      <c r="U103">
        <f>EXP($AC$5*SIN(2*PI()*(T103-$AC$4)/$V$3))</f>
        <v>0.73416829318899657</v>
      </c>
      <c r="V103">
        <f t="shared" si="10"/>
        <v>0</v>
      </c>
      <c r="W103">
        <f t="shared" si="11"/>
        <v>0</v>
      </c>
      <c r="X103">
        <f t="shared" si="12"/>
        <v>0.36787944117144233</v>
      </c>
      <c r="Y103">
        <f t="shared" si="13"/>
        <v>0</v>
      </c>
      <c r="Z103">
        <f t="shared" si="14"/>
        <v>0</v>
      </c>
      <c r="AA103">
        <f t="shared" si="15"/>
        <v>0</v>
      </c>
    </row>
    <row r="104" spans="20:27">
      <c r="T104" s="2">
        <v>100</v>
      </c>
      <c r="U104">
        <f>EXP($AC$5*SIN(2*PI()*(T104-$AC$4)/$V$3))</f>
        <v>0.77196270083701979</v>
      </c>
      <c r="V104">
        <f t="shared" si="10"/>
        <v>0</v>
      </c>
      <c r="W104">
        <f t="shared" si="11"/>
        <v>0</v>
      </c>
      <c r="X104">
        <f t="shared" si="12"/>
        <v>0.36806101226185095</v>
      </c>
      <c r="Y104">
        <f t="shared" si="13"/>
        <v>0</v>
      </c>
      <c r="Z104">
        <f t="shared" si="14"/>
        <v>0</v>
      </c>
      <c r="AA104">
        <f t="shared" si="15"/>
        <v>0</v>
      </c>
    </row>
    <row r="105" spans="20:27">
      <c r="T105" s="2">
        <v>101</v>
      </c>
      <c r="U105">
        <f>EXP($AC$5*SIN(2*PI()*(T105-$AC$4)/$V$3))</f>
        <v>0.8122787652182577</v>
      </c>
      <c r="V105">
        <f t="shared" si="10"/>
        <v>0</v>
      </c>
      <c r="W105">
        <f t="shared" si="11"/>
        <v>0</v>
      </c>
      <c r="X105">
        <f t="shared" si="12"/>
        <v>0.36860608391047567</v>
      </c>
      <c r="Y105">
        <f t="shared" si="13"/>
        <v>0</v>
      </c>
      <c r="Z105">
        <f t="shared" si="14"/>
        <v>0</v>
      </c>
      <c r="AA105">
        <f t="shared" si="15"/>
        <v>0</v>
      </c>
    </row>
    <row r="106" spans="20:27">
      <c r="T106" s="2">
        <v>102</v>
      </c>
      <c r="U106">
        <f>EXP($AC$5*SIN(2*PI()*(T106-$AC$4)/$V$3))</f>
        <v>0.85518756054888234</v>
      </c>
      <c r="V106">
        <f t="shared" si="10"/>
        <v>0</v>
      </c>
      <c r="W106">
        <f t="shared" si="11"/>
        <v>0</v>
      </c>
      <c r="X106">
        <f t="shared" si="12"/>
        <v>0.36951573142447319</v>
      </c>
      <c r="Y106">
        <f t="shared" si="13"/>
        <v>0</v>
      </c>
      <c r="Z106">
        <f t="shared" si="14"/>
        <v>0</v>
      </c>
      <c r="AA106">
        <f t="shared" si="15"/>
        <v>0</v>
      </c>
    </row>
    <row r="107" spans="20:27">
      <c r="T107" s="2">
        <v>103</v>
      </c>
      <c r="U107">
        <f>EXP($AC$5*SIN(2*PI()*(T107-$AC$4)/$V$3))</f>
        <v>0.90074915877761041</v>
      </c>
      <c r="V107">
        <f t="shared" si="10"/>
        <v>0</v>
      </c>
      <c r="W107">
        <f t="shared" si="11"/>
        <v>0</v>
      </c>
      <c r="X107">
        <f t="shared" si="12"/>
        <v>0.37079174755811928</v>
      </c>
      <c r="Y107">
        <f t="shared" si="13"/>
        <v>0</v>
      </c>
      <c r="Z107">
        <f t="shared" si="14"/>
        <v>0</v>
      </c>
      <c r="AA107">
        <f t="shared" si="15"/>
        <v>0</v>
      </c>
    </row>
    <row r="108" spans="20:27">
      <c r="T108" s="2">
        <v>104</v>
      </c>
      <c r="U108">
        <f>EXP($AC$5*SIN(2*PI()*(T108-$AC$4)/$V$3))</f>
        <v>0.94900998745122689</v>
      </c>
      <c r="V108">
        <f t="shared" si="10"/>
        <v>0</v>
      </c>
      <c r="W108">
        <f t="shared" si="11"/>
        <v>0</v>
      </c>
      <c r="X108">
        <f t="shared" si="12"/>
        <v>0.37243664334996879</v>
      </c>
      <c r="Y108">
        <f t="shared" si="13"/>
        <v>0</v>
      </c>
      <c r="Z108">
        <f t="shared" si="14"/>
        <v>0</v>
      </c>
      <c r="AA108">
        <f t="shared" si="15"/>
        <v>0</v>
      </c>
    </row>
    <row r="109" spans="20:27">
      <c r="T109" s="2">
        <v>105</v>
      </c>
      <c r="U109">
        <f>EXP($AC$5*SIN(2*PI()*(T109-$AC$4)/$V$3))</f>
        <v>0.99999999999999889</v>
      </c>
      <c r="V109">
        <f t="shared" si="10"/>
        <v>0</v>
      </c>
      <c r="W109">
        <f t="shared" si="11"/>
        <v>0</v>
      </c>
      <c r="X109">
        <f t="shared" si="12"/>
        <v>0.37445364924200208</v>
      </c>
      <c r="Y109">
        <f t="shared" si="13"/>
        <v>0</v>
      </c>
      <c r="Z109">
        <f t="shared" si="14"/>
        <v>0</v>
      </c>
      <c r="AA109">
        <f t="shared" si="15"/>
        <v>0</v>
      </c>
    </row>
    <row r="110" spans="20:27">
      <c r="T110" s="2">
        <v>106</v>
      </c>
      <c r="U110">
        <f>EXP($AC$5*SIN(2*PI()*(T110-$AC$4)/$V$3))</f>
        <v>1.0537296901223532</v>
      </c>
      <c r="V110">
        <f t="shared" si="10"/>
        <v>0</v>
      </c>
      <c r="W110">
        <f t="shared" si="11"/>
        <v>0</v>
      </c>
      <c r="X110">
        <f t="shared" si="12"/>
        <v>0.3768467164275166</v>
      </c>
      <c r="Y110">
        <f t="shared" si="13"/>
        <v>0</v>
      </c>
      <c r="Z110">
        <f t="shared" si="14"/>
        <v>0</v>
      </c>
      <c r="AA110">
        <f t="shared" si="15"/>
        <v>0</v>
      </c>
    </row>
    <row r="111" spans="20:27">
      <c r="T111" s="2">
        <v>107</v>
      </c>
      <c r="U111">
        <f>EXP($AC$5*SIN(2*PI()*(T111-$AC$4)/$V$3))</f>
        <v>1.1101869929660335</v>
      </c>
      <c r="V111">
        <f t="shared" si="10"/>
        <v>0</v>
      </c>
      <c r="W111">
        <f t="shared" si="11"/>
        <v>0</v>
      </c>
      <c r="X111">
        <f t="shared" si="12"/>
        <v>0.37962051835880661</v>
      </c>
      <c r="Y111">
        <f t="shared" si="13"/>
        <v>0</v>
      </c>
      <c r="Z111">
        <f t="shared" si="14"/>
        <v>0</v>
      </c>
      <c r="AA111">
        <f t="shared" si="15"/>
        <v>0</v>
      </c>
    </row>
    <row r="112" spans="20:27">
      <c r="T112" s="2">
        <v>108</v>
      </c>
      <c r="U112">
        <f>EXP($AC$5*SIN(2*PI()*(T112-$AC$4)/$V$3))</f>
        <v>1.1693341275429365</v>
      </c>
      <c r="V112">
        <f t="shared" si="10"/>
        <v>0</v>
      </c>
      <c r="W112">
        <f t="shared" si="11"/>
        <v>0</v>
      </c>
      <c r="X112">
        <f t="shared" si="12"/>
        <v>0.38278045232958158</v>
      </c>
      <c r="Y112">
        <f t="shared" si="13"/>
        <v>0</v>
      </c>
      <c r="Z112">
        <f t="shared" si="14"/>
        <v>0</v>
      </c>
      <c r="AA112">
        <f t="shared" si="15"/>
        <v>0</v>
      </c>
    </row>
    <row r="113" spans="20:27">
      <c r="T113" s="2">
        <v>109</v>
      </c>
      <c r="U113">
        <f>EXP($AC$5*SIN(2*PI()*(T113-$AC$4)/$V$3))</f>
        <v>1.2311044469213737</v>
      </c>
      <c r="V113">
        <f t="shared" si="10"/>
        <v>0</v>
      </c>
      <c r="W113">
        <f t="shared" si="11"/>
        <v>0</v>
      </c>
      <c r="X113">
        <f t="shared" si="12"/>
        <v>0.38633264103054721</v>
      </c>
      <c r="Y113">
        <f t="shared" si="13"/>
        <v>0</v>
      </c>
      <c r="Z113">
        <f t="shared" si="14"/>
        <v>0</v>
      </c>
      <c r="AA113">
        <f t="shared" si="15"/>
        <v>0</v>
      </c>
    </row>
    <row r="114" spans="20:27">
      <c r="T114" s="2">
        <v>110</v>
      </c>
      <c r="U114">
        <f>EXP($AC$5*SIN(2*PI()*(T114-$AC$4)/$V$3))</f>
        <v>1.2953993747569987</v>
      </c>
      <c r="V114">
        <f t="shared" si="10"/>
        <v>0</v>
      </c>
      <c r="W114">
        <f t="shared" si="11"/>
        <v>0</v>
      </c>
      <c r="X114">
        <f t="shared" si="12"/>
        <v>0.39028393395955069</v>
      </c>
      <c r="Y114">
        <f t="shared" si="13"/>
        <v>0</v>
      </c>
      <c r="Z114">
        <f t="shared" si="14"/>
        <v>0</v>
      </c>
      <c r="AA114">
        <f t="shared" si="15"/>
        <v>0</v>
      </c>
    </row>
    <row r="115" spans="20:27">
      <c r="T115" s="2">
        <v>111</v>
      </c>
      <c r="U115">
        <f>EXP($AC$5*SIN(2*PI()*(T115-$AC$4)/$V$3))</f>
        <v>1.3620855180987366</v>
      </c>
      <c r="V115">
        <f t="shared" si="10"/>
        <v>0</v>
      </c>
      <c r="W115">
        <f t="shared" si="11"/>
        <v>0</v>
      </c>
      <c r="X115">
        <f t="shared" si="12"/>
        <v>0.39464190855011355</v>
      </c>
      <c r="Y115">
        <f t="shared" si="13"/>
        <v>0</v>
      </c>
      <c r="Z115">
        <f t="shared" si="14"/>
        <v>0</v>
      </c>
      <c r="AA115">
        <f t="shared" si="15"/>
        <v>0</v>
      </c>
    </row>
    <row r="116" spans="20:27">
      <c r="T116" s="2">
        <v>112</v>
      </c>
      <c r="U116">
        <f>EXP($AC$5*SIN(2*PI()*(T116-$AC$4)/$V$3))</f>
        <v>1.4309920564995289</v>
      </c>
      <c r="V116">
        <f t="shared" si="10"/>
        <v>0</v>
      </c>
      <c r="W116">
        <f t="shared" si="11"/>
        <v>0</v>
      </c>
      <c r="X116">
        <f t="shared" si="12"/>
        <v>0.39941487086402322</v>
      </c>
      <c r="Y116">
        <f t="shared" si="13"/>
        <v>0</v>
      </c>
      <c r="Z116">
        <f t="shared" si="14"/>
        <v>0</v>
      </c>
      <c r="AA116">
        <f t="shared" si="15"/>
        <v>0</v>
      </c>
    </row>
    <row r="117" spans="20:27">
      <c r="T117" s="2">
        <v>113</v>
      </c>
      <c r="U117">
        <f>EXP($AC$5*SIN(2*PI()*(T117-$AC$4)/$V$3))</f>
        <v>1.5019085155664516</v>
      </c>
      <c r="V117">
        <f t="shared" si="10"/>
        <v>0</v>
      </c>
      <c r="W117">
        <f t="shared" si="11"/>
        <v>0</v>
      </c>
      <c r="X117">
        <f t="shared" si="12"/>
        <v>0.40461185567488367</v>
      </c>
      <c r="Y117">
        <f t="shared" si="13"/>
        <v>0</v>
      </c>
      <c r="Z117">
        <f t="shared" si="14"/>
        <v>0</v>
      </c>
      <c r="AA117">
        <f t="shared" si="15"/>
        <v>0</v>
      </c>
    </row>
    <row r="118" spans="20:27">
      <c r="T118" s="2">
        <v>114</v>
      </c>
      <c r="U118">
        <f>EXP($AC$5*SIN(2*PI()*(T118-$AC$4)/$V$3))</f>
        <v>1.5745830384549908</v>
      </c>
      <c r="V118">
        <f t="shared" si="10"/>
        <v>0</v>
      </c>
      <c r="W118">
        <f t="shared" si="11"/>
        <v>0</v>
      </c>
      <c r="X118">
        <f t="shared" si="12"/>
        <v>0.41024262575014608</v>
      </c>
      <c r="Y118">
        <f t="shared" si="13"/>
        <v>0</v>
      </c>
      <c r="Z118">
        <f t="shared" si="14"/>
        <v>0</v>
      </c>
      <c r="AA118">
        <f t="shared" si="15"/>
        <v>0</v>
      </c>
    </row>
    <row r="119" spans="20:27">
      <c r="T119" s="2">
        <v>115</v>
      </c>
      <c r="U119">
        <f>EXP($AC$5*SIN(2*PI()*(T119-$AC$4)/$V$3))</f>
        <v>1.6487212707001269</v>
      </c>
      <c r="V119">
        <f t="shared" si="10"/>
        <v>0</v>
      </c>
      <c r="W119">
        <f t="shared" si="11"/>
        <v>0</v>
      </c>
      <c r="X119">
        <f t="shared" si="12"/>
        <v>0.41631767011915527</v>
      </c>
      <c r="Y119">
        <f t="shared" si="13"/>
        <v>0</v>
      </c>
      <c r="Z119">
        <f t="shared" si="14"/>
        <v>0</v>
      </c>
      <c r="AA119">
        <f t="shared" si="15"/>
        <v>0</v>
      </c>
    </row>
    <row r="120" spans="20:27">
      <c r="T120" s="2">
        <v>116</v>
      </c>
      <c r="U120">
        <f>EXP($AC$5*SIN(2*PI()*(T120-$AC$4)/$V$3))</f>
        <v>1.7239859714786354</v>
      </c>
      <c r="V120">
        <f t="shared" si="10"/>
        <v>0</v>
      </c>
      <c r="W120">
        <f t="shared" si="11"/>
        <v>0</v>
      </c>
      <c r="X120">
        <f t="shared" si="12"/>
        <v>0.42284820109419802</v>
      </c>
      <c r="Y120">
        <f t="shared" si="13"/>
        <v>0</v>
      </c>
      <c r="Z120">
        <f t="shared" si="14"/>
        <v>0</v>
      </c>
      <c r="AA120">
        <f t="shared" si="15"/>
        <v>0</v>
      </c>
    </row>
    <row r="121" spans="20:27">
      <c r="T121" s="2">
        <v>117</v>
      </c>
      <c r="U121">
        <f>EXP($AC$5*SIN(2*PI()*(T121-$AC$4)/$V$3))</f>
        <v>1.7999974573044331</v>
      </c>
      <c r="V121">
        <f t="shared" si="10"/>
        <v>0</v>
      </c>
      <c r="W121">
        <f t="shared" si="11"/>
        <v>0</v>
      </c>
      <c r="X121">
        <f t="shared" si="12"/>
        <v>0.42984614979047214</v>
      </c>
      <c r="Y121">
        <f t="shared" si="13"/>
        <v>0</v>
      </c>
      <c r="Z121">
        <f t="shared" si="14"/>
        <v>0</v>
      </c>
      <c r="AA121">
        <f t="shared" si="15"/>
        <v>0</v>
      </c>
    </row>
    <row r="122" spans="20:27">
      <c r="T122" s="2">
        <v>118</v>
      </c>
      <c r="U122">
        <f>EXP($AC$5*SIN(2*PI()*(T122-$AC$4)/$V$3))</f>
        <v>1.8763349718159716</v>
      </c>
      <c r="V122">
        <f t="shared" si="10"/>
        <v>0</v>
      </c>
      <c r="W122">
        <f t="shared" si="11"/>
        <v>0</v>
      </c>
      <c r="X122">
        <f t="shared" si="12"/>
        <v>0.43732415986941409</v>
      </c>
      <c r="Y122">
        <f t="shared" si="13"/>
        <v>0</v>
      </c>
      <c r="Z122">
        <f t="shared" si="14"/>
        <v>0</v>
      </c>
      <c r="AA122">
        <f t="shared" si="15"/>
        <v>0</v>
      </c>
    </row>
    <row r="123" spans="20:27">
      <c r="T123" s="2">
        <v>119</v>
      </c>
      <c r="U123">
        <f>EXP($AC$5*SIN(2*PI()*(T123-$AC$4)/$V$3))</f>
        <v>1.952539057472662</v>
      </c>
      <c r="V123">
        <f t="shared" si="10"/>
        <v>0</v>
      </c>
      <c r="W123">
        <f t="shared" si="11"/>
        <v>0</v>
      </c>
      <c r="X123">
        <f t="shared" si="12"/>
        <v>0.44529557920802026</v>
      </c>
      <c r="Y123">
        <f t="shared" si="13"/>
        <v>0</v>
      </c>
      <c r="Z123">
        <f t="shared" si="14"/>
        <v>0</v>
      </c>
      <c r="AA123">
        <f t="shared" si="15"/>
        <v>0</v>
      </c>
    </row>
    <row r="124" spans="20:27">
      <c r="T124" s="2">
        <v>120</v>
      </c>
      <c r="U124">
        <f>EXP($AC$5*SIN(2*PI()*(T124-$AC$4)/$V$3))</f>
        <v>2.0281149816474722</v>
      </c>
      <c r="V124">
        <f t="shared" si="10"/>
        <v>0</v>
      </c>
      <c r="W124">
        <f t="shared" si="11"/>
        <v>0</v>
      </c>
      <c r="X124">
        <f t="shared" si="12"/>
        <v>0.45377444917484389</v>
      </c>
      <c r="Y124">
        <f t="shared" si="13"/>
        <v>0</v>
      </c>
      <c r="Z124">
        <f t="shared" si="14"/>
        <v>0</v>
      </c>
      <c r="AA124">
        <f t="shared" si="15"/>
        <v>0</v>
      </c>
    </row>
    <row r="125" spans="20:27">
      <c r="T125" s="2">
        <v>121</v>
      </c>
      <c r="U125">
        <f>EXP($AC$5*SIN(2*PI()*(T125-$AC$4)/$V$3))</f>
        <v>2.1025372410974477</v>
      </c>
      <c r="V125">
        <f t="shared" si="10"/>
        <v>0</v>
      </c>
      <c r="W125">
        <f t="shared" si="11"/>
        <v>0</v>
      </c>
      <c r="X125">
        <f t="shared" si="12"/>
        <v>0.46277549117141187</v>
      </c>
      <c r="Y125">
        <f t="shared" si="13"/>
        <v>0</v>
      </c>
      <c r="Z125">
        <f t="shared" si="14"/>
        <v>0</v>
      </c>
      <c r="AA125">
        <f t="shared" si="15"/>
        <v>0</v>
      </c>
    </row>
    <row r="126" spans="20:27">
      <c r="T126" s="2">
        <v>122</v>
      </c>
      <c r="U126">
        <f>EXP($AC$5*SIN(2*PI()*(T126-$AC$4)/$V$3))</f>
        <v>2.1752551357560304</v>
      </c>
      <c r="V126">
        <f t="shared" si="10"/>
        <v>0</v>
      </c>
      <c r="W126">
        <f t="shared" si="11"/>
        <v>0</v>
      </c>
      <c r="X126">
        <f t="shared" si="12"/>
        <v>0.47231409007611869</v>
      </c>
      <c r="Y126">
        <f t="shared" si="13"/>
        <v>0</v>
      </c>
      <c r="Z126">
        <f t="shared" si="14"/>
        <v>0</v>
      </c>
      <c r="AA126">
        <f t="shared" si="15"/>
        <v>0</v>
      </c>
    </row>
    <row r="127" spans="20:27">
      <c r="T127" s="2">
        <v>123</v>
      </c>
      <c r="U127">
        <f>EXP($AC$5*SIN(2*PI()*(T127-$AC$4)/$V$3))</f>
        <v>2.2456993662019915</v>
      </c>
      <c r="V127">
        <f t="shared" si="10"/>
        <v>0</v>
      </c>
      <c r="W127">
        <f t="shared" si="11"/>
        <v>0</v>
      </c>
      <c r="X127">
        <f t="shared" si="12"/>
        <v>0.48240627420647603</v>
      </c>
      <c r="Y127">
        <f t="shared" si="13"/>
        <v>0</v>
      </c>
      <c r="Z127">
        <f t="shared" si="14"/>
        <v>0</v>
      </c>
      <c r="AA127">
        <f t="shared" si="15"/>
        <v>0</v>
      </c>
    </row>
    <row r="128" spans="20:27">
      <c r="T128" s="2">
        <v>124</v>
      </c>
      <c r="U128">
        <f>EXP($AC$5*SIN(2*PI()*(T128-$AC$4)/$V$3))</f>
        <v>2.3132895703266385</v>
      </c>
      <c r="V128">
        <f t="shared" si="10"/>
        <v>0</v>
      </c>
      <c r="W128">
        <f t="shared" si="11"/>
        <v>0</v>
      </c>
      <c r="X128">
        <f t="shared" si="12"/>
        <v>0.49306869139523984</v>
      </c>
      <c r="Y128">
        <f t="shared" si="13"/>
        <v>0</v>
      </c>
      <c r="Z128">
        <f t="shared" si="14"/>
        <v>0</v>
      </c>
      <c r="AA128">
        <f t="shared" si="15"/>
        <v>0</v>
      </c>
    </row>
    <row r="129" spans="20:27">
      <c r="T129" s="2">
        <v>125</v>
      </c>
      <c r="U129">
        <f>EXP($AC$5*SIN(2*PI()*(T129-$AC$4)/$V$3))</f>
        <v>2.3774426752361641</v>
      </c>
      <c r="V129">
        <f t="shared" si="10"/>
        <v>0</v>
      </c>
      <c r="W129">
        <f t="shared" si="11"/>
        <v>0</v>
      </c>
      <c r="X129">
        <f t="shared" si="12"/>
        <v>0.50431858075675107</v>
      </c>
      <c r="Y129">
        <f t="shared" si="13"/>
        <v>0</v>
      </c>
      <c r="Z129">
        <f t="shared" si="14"/>
        <v>0</v>
      </c>
      <c r="AA129">
        <f t="shared" si="15"/>
        <v>0</v>
      </c>
    </row>
    <row r="130" spans="20:27">
      <c r="T130" s="2">
        <v>126</v>
      </c>
      <c r="U130">
        <f>EXP($AC$5*SIN(2*PI()*(T130-$AC$4)/$V$3))</f>
        <v>2.4375819021035596</v>
      </c>
      <c r="V130">
        <f t="shared" si="10"/>
        <v>0</v>
      </c>
      <c r="W130">
        <f t="shared" si="11"/>
        <v>0</v>
      </c>
      <c r="X130">
        <f t="shared" si="12"/>
        <v>0.51617373970222813</v>
      </c>
      <c r="Y130">
        <f t="shared" si="13"/>
        <v>0</v>
      </c>
      <c r="Z130">
        <f t="shared" si="14"/>
        <v>0</v>
      </c>
      <c r="AA130">
        <f t="shared" si="15"/>
        <v>0</v>
      </c>
    </row>
    <row r="131" spans="20:27">
      <c r="T131" s="2">
        <v>127</v>
      </c>
      <c r="U131">
        <f>EXP($AC$5*SIN(2*PI()*(T131-$AC$4)/$V$3))</f>
        <v>2.4931462264695177</v>
      </c>
      <c r="V131">
        <f t="shared" si="10"/>
        <v>0</v>
      </c>
      <c r="W131">
        <f t="shared" si="11"/>
        <v>0</v>
      </c>
      <c r="X131">
        <f t="shared" si="12"/>
        <v>0.52865248574717327</v>
      </c>
      <c r="Y131">
        <f t="shared" si="13"/>
        <v>0</v>
      </c>
      <c r="Z131">
        <f t="shared" si="14"/>
        <v>0</v>
      </c>
      <c r="AA131">
        <f t="shared" si="15"/>
        <v>0</v>
      </c>
    </row>
    <row r="132" spans="20:27">
      <c r="T132" s="2">
        <v>128</v>
      </c>
      <c r="U132">
        <f>EXP($AC$5*SIN(2*PI()*(T132-$AC$4)/$V$3))</f>
        <v>2.5436000663525697</v>
      </c>
      <c r="V132">
        <f t="shared" si="10"/>
        <v>0</v>
      </c>
      <c r="W132">
        <f t="shared" si="11"/>
        <v>0</v>
      </c>
      <c r="X132">
        <f t="shared" si="12"/>
        <v>0.54177361264102464</v>
      </c>
      <c r="Y132">
        <f t="shared" si="13"/>
        <v>0</v>
      </c>
      <c r="Z132">
        <f t="shared" si="14"/>
        <v>0</v>
      </c>
      <c r="AA132">
        <f t="shared" si="15"/>
        <v>0</v>
      </c>
    </row>
    <row r="133" spans="20:27">
      <c r="T133" s="2">
        <v>129</v>
      </c>
      <c r="U133">
        <f>EXP($AC$5*SIN(2*PI()*(T133-$AC$4)/$V$3))</f>
        <v>2.5884429473328665</v>
      </c>
      <c r="V133">
        <f t="shared" si="10"/>
        <v>0</v>
      </c>
      <c r="W133">
        <f t="shared" si="11"/>
        <v>0</v>
      </c>
      <c r="X133">
        <f t="shared" si="12"/>
        <v>0.5555563403392465</v>
      </c>
      <c r="Y133">
        <f t="shared" si="13"/>
        <v>0</v>
      </c>
      <c r="Z133">
        <f t="shared" si="14"/>
        <v>0</v>
      </c>
      <c r="AA133">
        <f t="shared" si="15"/>
        <v>0</v>
      </c>
    </row>
    <row r="134" spans="20:27">
      <c r="T134" s="2">
        <v>130</v>
      </c>
      <c r="U134">
        <f>EXP($AC$5*SIN(2*PI()*(T134-$AC$4)/$V$3))</f>
        <v>2.6272188791614388</v>
      </c>
      <c r="V134">
        <f t="shared" ref="V134:V197" si="16">IF(OR(MONTH(T134)=1, MONTH(T134)=2, MONTH(T134)=12), 1, 0)</f>
        <v>0</v>
      </c>
      <c r="W134">
        <f t="shared" ref="W134:W197" si="17">V134*U134</f>
        <v>0</v>
      </c>
      <c r="X134">
        <f t="shared" ref="X134:X197" si="18">EXP($AD$5*SIN(2*PI()*(T134-$AD$4)/$Y$3))</f>
        <v>0.57002025833179559</v>
      </c>
      <c r="Y134">
        <f t="shared" ref="Y134:Y197" si="19">IF(OR(MONTH(T134)=6, MONTH(T134)=7, MONTH(T134)=8), 1, 0)</f>
        <v>0</v>
      </c>
      <c r="Z134">
        <f t="shared" ref="Z134:Z197" si="20">Y134*X134</f>
        <v>0</v>
      </c>
      <c r="AA134">
        <f t="shared" ref="AA134:AA197" si="21">Z134+W134</f>
        <v>0</v>
      </c>
    </row>
    <row r="135" spans="20:27">
      <c r="T135" s="2">
        <v>131</v>
      </c>
      <c r="U135">
        <f>EXP($AC$5*SIN(2*PI()*(T135-$AC$4)/$V$3))</f>
        <v>2.6595251737056711</v>
      </c>
      <c r="V135">
        <f t="shared" si="16"/>
        <v>0</v>
      </c>
      <c r="W135">
        <f t="shared" si="17"/>
        <v>0</v>
      </c>
      <c r="X135">
        <f t="shared" si="18"/>
        <v>0.58518526184000863</v>
      </c>
      <c r="Y135">
        <f t="shared" si="19"/>
        <v>0</v>
      </c>
      <c r="Z135">
        <f t="shared" si="20"/>
        <v>0</v>
      </c>
      <c r="AA135">
        <f t="shared" si="21"/>
        <v>0</v>
      </c>
    </row>
    <row r="136" spans="20:27">
      <c r="T136" s="2">
        <v>132</v>
      </c>
      <c r="U136">
        <f>EXP($AC$5*SIN(2*PI()*(T136-$AC$4)/$V$3))</f>
        <v>2.6850204400009225</v>
      </c>
      <c r="V136">
        <f t="shared" si="16"/>
        <v>0</v>
      </c>
      <c r="W136">
        <f t="shared" si="17"/>
        <v>0</v>
      </c>
      <c r="X136">
        <f t="shared" si="18"/>
        <v>0.60107148039708247</v>
      </c>
      <c r="Y136">
        <f t="shared" si="19"/>
        <v>0</v>
      </c>
      <c r="Z136">
        <f t="shared" si="20"/>
        <v>0</v>
      </c>
      <c r="AA136">
        <f t="shared" si="21"/>
        <v>0</v>
      </c>
    </row>
    <row r="137" spans="20:27">
      <c r="T137" s="2">
        <v>133</v>
      </c>
      <c r="U137">
        <f>EXP($AC$5*SIN(2*PI()*(T137-$AC$4)/$V$3))</f>
        <v>2.7034315091234902</v>
      </c>
      <c r="V137">
        <f t="shared" si="16"/>
        <v>0</v>
      </c>
      <c r="W137">
        <f t="shared" si="17"/>
        <v>0</v>
      </c>
      <c r="X137">
        <f t="shared" si="18"/>
        <v>0.61769919833622178</v>
      </c>
      <c r="Y137">
        <f t="shared" si="19"/>
        <v>0</v>
      </c>
      <c r="Z137">
        <f t="shared" si="20"/>
        <v>0</v>
      </c>
      <c r="AA137">
        <f t="shared" si="21"/>
        <v>0</v>
      </c>
    </row>
    <row r="138" spans="20:27">
      <c r="T138" s="2">
        <v>134</v>
      </c>
      <c r="U138">
        <f>EXP($AC$5*SIN(2*PI()*(T138-$AC$4)/$V$3))</f>
        <v>2.7145590692246087</v>
      </c>
      <c r="V138">
        <f t="shared" si="16"/>
        <v>0</v>
      </c>
      <c r="W138">
        <f t="shared" si="17"/>
        <v>0</v>
      </c>
      <c r="X138">
        <f t="shared" si="18"/>
        <v>0.63508876672596315</v>
      </c>
      <c r="Y138">
        <f t="shared" si="19"/>
        <v>0</v>
      </c>
      <c r="Z138">
        <f t="shared" si="20"/>
        <v>0</v>
      </c>
      <c r="AA138">
        <f t="shared" si="21"/>
        <v>0</v>
      </c>
    </row>
    <row r="139" spans="20:27">
      <c r="T139" s="2">
        <v>135</v>
      </c>
      <c r="U139">
        <f>EXP($AC$5*SIN(2*PI()*(T139-$AC$4)/$V$3))</f>
        <v>2.7182818284590451</v>
      </c>
      <c r="V139">
        <f t="shared" si="16"/>
        <v>0</v>
      </c>
      <c r="W139">
        <f t="shared" si="17"/>
        <v>0</v>
      </c>
      <c r="X139">
        <f t="shared" si="18"/>
        <v>0.65326050631491217</v>
      </c>
      <c r="Y139">
        <f t="shared" si="19"/>
        <v>0</v>
      </c>
      <c r="Z139">
        <f t="shared" si="20"/>
        <v>0</v>
      </c>
      <c r="AA139">
        <f t="shared" si="21"/>
        <v>0</v>
      </c>
    </row>
    <row r="140" spans="20:27">
      <c r="T140" s="2">
        <v>136</v>
      </c>
      <c r="U140">
        <f>EXP($AC$5*SIN(2*PI()*(T140-$AC$4)/$V$3))</f>
        <v>2.7145590692246091</v>
      </c>
      <c r="V140">
        <f t="shared" si="16"/>
        <v>0</v>
      </c>
      <c r="W140">
        <f t="shared" si="17"/>
        <v>0</v>
      </c>
      <c r="X140">
        <f t="shared" si="18"/>
        <v>0.67223460107898325</v>
      </c>
      <c r="Y140">
        <f t="shared" si="19"/>
        <v>0</v>
      </c>
      <c r="Z140">
        <f t="shared" si="20"/>
        <v>0</v>
      </c>
      <c r="AA140">
        <f t="shared" si="21"/>
        <v>0</v>
      </c>
    </row>
    <row r="141" spans="20:27">
      <c r="T141" s="2">
        <v>137</v>
      </c>
      <c r="U141">
        <f>EXP($AC$5*SIN(2*PI()*(T141-$AC$4)/$V$3))</f>
        <v>2.7034315091234906</v>
      </c>
      <c r="V141">
        <f t="shared" si="16"/>
        <v>0</v>
      </c>
      <c r="W141">
        <f t="shared" si="17"/>
        <v>0</v>
      </c>
      <c r="X141">
        <f t="shared" si="18"/>
        <v>0.69203098200395186</v>
      </c>
      <c r="Y141">
        <f t="shared" si="19"/>
        <v>0</v>
      </c>
      <c r="Z141">
        <f t="shared" si="20"/>
        <v>0</v>
      </c>
      <c r="AA141">
        <f t="shared" si="21"/>
        <v>0</v>
      </c>
    </row>
    <row r="142" spans="20:27">
      <c r="T142" s="2">
        <v>138</v>
      </c>
      <c r="U142">
        <f>EXP($AC$5*SIN(2*PI()*(T142-$AC$4)/$V$3))</f>
        <v>2.6850204400009225</v>
      </c>
      <c r="V142">
        <f t="shared" si="16"/>
        <v>0</v>
      </c>
      <c r="W142">
        <f t="shared" si="17"/>
        <v>0</v>
      </c>
      <c r="X142">
        <f t="shared" si="18"/>
        <v>0.71266920078553375</v>
      </c>
      <c r="Y142">
        <f t="shared" si="19"/>
        <v>0</v>
      </c>
      <c r="Z142">
        <f t="shared" si="20"/>
        <v>0</v>
      </c>
      <c r="AA142">
        <f t="shared" si="21"/>
        <v>0</v>
      </c>
    </row>
    <row r="143" spans="20:27">
      <c r="T143" s="2">
        <v>139</v>
      </c>
      <c r="U143">
        <f>EXP($AC$5*SIN(2*PI()*(T143-$AC$4)/$V$3))</f>
        <v>2.659525173705672</v>
      </c>
      <c r="V143">
        <f t="shared" si="16"/>
        <v>0</v>
      </c>
      <c r="W143">
        <f t="shared" si="17"/>
        <v>0</v>
      </c>
      <c r="X143">
        <f t="shared" si="18"/>
        <v>0.73416829318899668</v>
      </c>
      <c r="Y143">
        <f t="shared" si="19"/>
        <v>0</v>
      </c>
      <c r="Z143">
        <f t="shared" si="20"/>
        <v>0</v>
      </c>
      <c r="AA143">
        <f t="shared" si="21"/>
        <v>0</v>
      </c>
    </row>
    <row r="144" spans="20:27">
      <c r="T144" s="2">
        <v>140</v>
      </c>
      <c r="U144">
        <f>EXP($AC$5*SIN(2*PI()*(T144-$AC$4)/$V$3))</f>
        <v>2.6272188791614397</v>
      </c>
      <c r="V144">
        <f t="shared" si="16"/>
        <v>0</v>
      </c>
      <c r="W144">
        <f t="shared" si="17"/>
        <v>0</v>
      </c>
      <c r="X144">
        <f t="shared" si="18"/>
        <v>0.75654663188119031</v>
      </c>
      <c r="Y144">
        <f t="shared" si="19"/>
        <v>0</v>
      </c>
      <c r="Z144">
        <f t="shared" si="20"/>
        <v>0</v>
      </c>
      <c r="AA144">
        <f t="shared" si="21"/>
        <v>0</v>
      </c>
    </row>
    <row r="145" spans="20:27">
      <c r="T145" s="2">
        <v>141</v>
      </c>
      <c r="U145">
        <f>EXP($AC$5*SIN(2*PI()*(T145-$AC$4)/$V$3))</f>
        <v>2.588442947332867</v>
      </c>
      <c r="V145">
        <f t="shared" si="16"/>
        <v>0</v>
      </c>
      <c r="W145">
        <f t="shared" si="17"/>
        <v>0</v>
      </c>
      <c r="X145">
        <f t="shared" si="18"/>
        <v>0.77982176863043595</v>
      </c>
      <c r="Y145">
        <f t="shared" si="19"/>
        <v>0</v>
      </c>
      <c r="Z145">
        <f t="shared" si="20"/>
        <v>0</v>
      </c>
      <c r="AA145">
        <f t="shared" si="21"/>
        <v>0</v>
      </c>
    </row>
    <row r="146" spans="20:27">
      <c r="T146" s="2">
        <v>142</v>
      </c>
      <c r="U146">
        <f>EXP($AC$5*SIN(2*PI()*(T146-$AC$4)/$V$3))</f>
        <v>2.5436000663525693</v>
      </c>
      <c r="V146">
        <f t="shared" si="16"/>
        <v>0</v>
      </c>
      <c r="W146">
        <f t="shared" si="17"/>
        <v>0</v>
      </c>
      <c r="X146">
        <f t="shared" si="18"/>
        <v>0.80401026586446822</v>
      </c>
      <c r="Y146">
        <f t="shared" si="19"/>
        <v>0</v>
      </c>
      <c r="Z146">
        <f t="shared" si="20"/>
        <v>0</v>
      </c>
      <c r="AA146">
        <f t="shared" si="21"/>
        <v>0</v>
      </c>
    </row>
    <row r="147" spans="20:27">
      <c r="T147" s="2">
        <v>143</v>
      </c>
      <c r="U147">
        <f>EXP($AC$5*SIN(2*PI()*(T147-$AC$4)/$V$3))</f>
        <v>2.4931462264695177</v>
      </c>
      <c r="V147">
        <f t="shared" si="16"/>
        <v>0</v>
      </c>
      <c r="W147">
        <f t="shared" si="17"/>
        <v>0</v>
      </c>
      <c r="X147">
        <f t="shared" si="18"/>
        <v>0.82912751768391535</v>
      </c>
      <c r="Y147">
        <f t="shared" si="19"/>
        <v>0</v>
      </c>
      <c r="Z147">
        <f t="shared" si="20"/>
        <v>0</v>
      </c>
      <c r="AA147">
        <f t="shared" si="21"/>
        <v>0</v>
      </c>
    </row>
    <row r="148" spans="20:27">
      <c r="T148" s="2">
        <v>144</v>
      </c>
      <c r="U148">
        <f>EXP($AC$5*SIN(2*PI()*(T148-$AC$4)/$V$3))</f>
        <v>2.4375819021035592</v>
      </c>
      <c r="V148">
        <f t="shared" si="16"/>
        <v>0</v>
      </c>
      <c r="W148">
        <f t="shared" si="17"/>
        <v>0</v>
      </c>
      <c r="X148">
        <f t="shared" si="18"/>
        <v>0.85518756054888256</v>
      </c>
      <c r="Y148">
        <f t="shared" si="19"/>
        <v>0</v>
      </c>
      <c r="Z148">
        <f t="shared" si="20"/>
        <v>0</v>
      </c>
      <c r="AA148">
        <f t="shared" si="21"/>
        <v>0</v>
      </c>
    </row>
    <row r="149" spans="20:27">
      <c r="T149" s="2">
        <v>145</v>
      </c>
      <c r="U149">
        <f>EXP($AC$5*SIN(2*PI()*(T149-$AC$4)/$V$3))</f>
        <v>2.3774426752361659</v>
      </c>
      <c r="V149">
        <f t="shared" si="16"/>
        <v>0</v>
      </c>
      <c r="W149">
        <f t="shared" si="17"/>
        <v>0</v>
      </c>
      <c r="X149">
        <f t="shared" si="18"/>
        <v>0.88220287398907893</v>
      </c>
      <c r="Y149">
        <f t="shared" si="19"/>
        <v>0</v>
      </c>
      <c r="Z149">
        <f t="shared" si="20"/>
        <v>0</v>
      </c>
      <c r="AA149">
        <f t="shared" si="21"/>
        <v>0</v>
      </c>
    </row>
    <row r="150" spans="20:27">
      <c r="T150" s="2">
        <v>146</v>
      </c>
      <c r="U150">
        <f>EXP($AC$5*SIN(2*PI()*(T150-$AC$4)/$V$3))</f>
        <v>2.3132895703266394</v>
      </c>
      <c r="V150">
        <f t="shared" si="16"/>
        <v>0</v>
      </c>
      <c r="W150">
        <f t="shared" si="17"/>
        <v>0</v>
      </c>
      <c r="X150">
        <f t="shared" si="18"/>
        <v>0.9101841718334257</v>
      </c>
      <c r="Y150">
        <f t="shared" si="19"/>
        <v>0</v>
      </c>
      <c r="Z150">
        <f t="shared" si="20"/>
        <v>0</v>
      </c>
      <c r="AA150">
        <f t="shared" si="21"/>
        <v>0</v>
      </c>
    </row>
    <row r="151" spans="20:27">
      <c r="T151" s="2">
        <v>147</v>
      </c>
      <c r="U151">
        <f>EXP($AC$5*SIN(2*PI()*(T151-$AC$4)/$V$3))</f>
        <v>2.2456993662019924</v>
      </c>
      <c r="V151">
        <f t="shared" si="16"/>
        <v>0</v>
      </c>
      <c r="W151">
        <f t="shared" si="17"/>
        <v>0</v>
      </c>
      <c r="X151">
        <f t="shared" si="18"/>
        <v>0.93914018461277893</v>
      </c>
      <c r="Y151">
        <f t="shared" si="19"/>
        <v>0</v>
      </c>
      <c r="Z151">
        <f t="shared" si="20"/>
        <v>0</v>
      </c>
      <c r="AA151">
        <f t="shared" si="21"/>
        <v>0</v>
      </c>
    </row>
    <row r="152" spans="20:27">
      <c r="T152" s="2">
        <v>148</v>
      </c>
      <c r="U152">
        <f>EXP($AC$5*SIN(2*PI()*(T152-$AC$4)/$V$3))</f>
        <v>2.1752551357560299</v>
      </c>
      <c r="V152">
        <f t="shared" si="16"/>
        <v>0</v>
      </c>
      <c r="W152">
        <f t="shared" si="17"/>
        <v>0</v>
      </c>
      <c r="X152">
        <f t="shared" si="18"/>
        <v>0.9690774339585877</v>
      </c>
      <c r="Y152">
        <f t="shared" si="19"/>
        <v>0</v>
      </c>
      <c r="Z152">
        <f t="shared" si="20"/>
        <v>0</v>
      </c>
      <c r="AA152">
        <f t="shared" si="21"/>
        <v>0</v>
      </c>
    </row>
    <row r="153" spans="20:27">
      <c r="T153" s="2">
        <v>149</v>
      </c>
      <c r="U153">
        <f>EXP($AC$5*SIN(2*PI()*(T153-$AC$4)/$V$3))</f>
        <v>2.1025372410974499</v>
      </c>
      <c r="V153">
        <f t="shared" si="16"/>
        <v>0</v>
      </c>
      <c r="W153">
        <f t="shared" si="17"/>
        <v>0</v>
      </c>
      <c r="X153">
        <f t="shared" si="18"/>
        <v>1</v>
      </c>
      <c r="Y153">
        <f t="shared" si="19"/>
        <v>0</v>
      </c>
      <c r="Z153">
        <f t="shared" si="20"/>
        <v>0</v>
      </c>
      <c r="AA153">
        <f t="shared" si="21"/>
        <v>0</v>
      </c>
    </row>
    <row r="154" spans="20:27">
      <c r="T154" s="2">
        <v>150</v>
      </c>
      <c r="U154">
        <f>EXP($AC$5*SIN(2*PI()*(T154-$AC$4)/$V$3))</f>
        <v>2.0281149816474739</v>
      </c>
      <c r="V154">
        <f t="shared" si="16"/>
        <v>0</v>
      </c>
      <c r="W154">
        <f t="shared" si="17"/>
        <v>0</v>
      </c>
      <c r="X154">
        <f t="shared" si="18"/>
        <v>1.0319092829507923</v>
      </c>
      <c r="Y154">
        <f t="shared" si="19"/>
        <v>0</v>
      </c>
      <c r="Z154">
        <f t="shared" si="20"/>
        <v>0</v>
      </c>
      <c r="AA154">
        <f t="shared" si="21"/>
        <v>0</v>
      </c>
    </row>
    <row r="155" spans="20:27">
      <c r="T155" s="2">
        <v>151</v>
      </c>
      <c r="U155">
        <f>EXP($AC$5*SIN(2*PI()*(T155-$AC$4)/$V$3))</f>
        <v>1.9525390574726615</v>
      </c>
      <c r="V155">
        <f t="shared" si="16"/>
        <v>0</v>
      </c>
      <c r="W155">
        <f t="shared" si="17"/>
        <v>0</v>
      </c>
      <c r="X155">
        <f t="shared" si="18"/>
        <v>1.0648037602738876</v>
      </c>
      <c r="Y155">
        <f t="shared" si="19"/>
        <v>0</v>
      </c>
      <c r="Z155">
        <f t="shared" si="20"/>
        <v>0</v>
      </c>
      <c r="AA155">
        <f t="shared" si="21"/>
        <v>0</v>
      </c>
    </row>
    <row r="156" spans="20:27">
      <c r="T156" s="2">
        <v>152</v>
      </c>
      <c r="U156">
        <f>EXP($AC$5*SIN(2*PI()*(T156-$AC$4)/$V$3))</f>
        <v>1.8763349718159699</v>
      </c>
      <c r="V156">
        <f t="shared" si="16"/>
        <v>0</v>
      </c>
      <c r="W156">
        <f t="shared" si="17"/>
        <v>0</v>
      </c>
      <c r="X156">
        <f t="shared" si="18"/>
        <v>1.0986787410131007</v>
      </c>
      <c r="Y156">
        <f t="shared" si="19"/>
        <v>0</v>
      </c>
      <c r="Z156">
        <f t="shared" si="20"/>
        <v>0</v>
      </c>
      <c r="AA156">
        <f t="shared" si="21"/>
        <v>0</v>
      </c>
    </row>
    <row r="157" spans="20:27">
      <c r="T157" s="2">
        <v>153</v>
      </c>
      <c r="U157">
        <f>EXP($AC$5*SIN(2*PI()*(T157-$AC$4)/$V$3))</f>
        <v>1.7999974573044337</v>
      </c>
      <c r="V157">
        <f t="shared" si="16"/>
        <v>0</v>
      </c>
      <c r="W157">
        <f t="shared" si="17"/>
        <v>0</v>
      </c>
      <c r="X157">
        <f t="shared" si="18"/>
        <v>1.1335261190867298</v>
      </c>
      <c r="Y157">
        <f t="shared" si="19"/>
        <v>1</v>
      </c>
      <c r="Z157">
        <f t="shared" si="20"/>
        <v>1.1335261190867298</v>
      </c>
      <c r="AA157">
        <f t="shared" si="21"/>
        <v>1.1335261190867298</v>
      </c>
    </row>
    <row r="158" spans="20:27">
      <c r="T158" s="2">
        <v>154</v>
      </c>
      <c r="U158">
        <f>EXP($AC$5*SIN(2*PI()*(T158-$AC$4)/$V$3))</f>
        <v>1.723985971478635</v>
      </c>
      <c r="V158">
        <f t="shared" si="16"/>
        <v>0</v>
      </c>
      <c r="W158">
        <f t="shared" si="17"/>
        <v>0</v>
      </c>
      <c r="X158">
        <f t="shared" si="18"/>
        <v>1.1693341275429368</v>
      </c>
      <c r="Y158">
        <f t="shared" si="19"/>
        <v>1</v>
      </c>
      <c r="Z158">
        <f t="shared" si="20"/>
        <v>1.1693341275429368</v>
      </c>
      <c r="AA158">
        <f t="shared" si="21"/>
        <v>1.1693341275429368</v>
      </c>
    </row>
    <row r="159" spans="20:27">
      <c r="T159" s="2">
        <v>155</v>
      </c>
      <c r="U159">
        <f>EXP($AC$5*SIN(2*PI()*(T159-$AC$4)/$V$3))</f>
        <v>1.6487212707001278</v>
      </c>
      <c r="V159">
        <f t="shared" si="16"/>
        <v>0</v>
      </c>
      <c r="W159">
        <f t="shared" si="17"/>
        <v>0</v>
      </c>
      <c r="X159">
        <f t="shared" si="18"/>
        <v>1.2060870959793974</v>
      </c>
      <c r="Y159">
        <f t="shared" si="19"/>
        <v>1</v>
      </c>
      <c r="Z159">
        <f t="shared" si="20"/>
        <v>1.2060870959793974</v>
      </c>
      <c r="AA159">
        <f t="shared" si="21"/>
        <v>1.2060870959793974</v>
      </c>
    </row>
    <row r="160" spans="20:27">
      <c r="T160" s="2">
        <v>156</v>
      </c>
      <c r="U160">
        <f>EXP($AC$5*SIN(2*PI()*(T160-$AC$4)/$V$3))</f>
        <v>1.5745830384549928</v>
      </c>
      <c r="V160">
        <f t="shared" si="16"/>
        <v>0</v>
      </c>
      <c r="W160">
        <f t="shared" si="17"/>
        <v>0</v>
      </c>
      <c r="X160">
        <f t="shared" si="18"/>
        <v>1.2437652135259796</v>
      </c>
      <c r="Y160">
        <f t="shared" si="19"/>
        <v>1</v>
      </c>
      <c r="Z160">
        <f t="shared" si="20"/>
        <v>1.2437652135259796</v>
      </c>
      <c r="AA160">
        <f t="shared" si="21"/>
        <v>1.2437652135259796</v>
      </c>
    </row>
    <row r="161" spans="20:27">
      <c r="T161" s="2">
        <v>157</v>
      </c>
      <c r="U161">
        <f>EXP($AC$5*SIN(2*PI()*(T161-$AC$4)/$V$3))</f>
        <v>1.5019085155664538</v>
      </c>
      <c r="V161">
        <f t="shared" si="16"/>
        <v>0</v>
      </c>
      <c r="W161">
        <f t="shared" si="17"/>
        <v>0</v>
      </c>
      <c r="X161">
        <f t="shared" si="18"/>
        <v>1.2823442999754324</v>
      </c>
      <c r="Y161">
        <f t="shared" si="19"/>
        <v>1</v>
      </c>
      <c r="Z161">
        <f t="shared" si="20"/>
        <v>1.2823442999754324</v>
      </c>
      <c r="AA161">
        <f t="shared" si="21"/>
        <v>1.2823442999754324</v>
      </c>
    </row>
    <row r="162" spans="20:27">
      <c r="T162" s="2">
        <v>158</v>
      </c>
      <c r="U162">
        <f>EXP($AC$5*SIN(2*PI()*(T162-$AC$4)/$V$3))</f>
        <v>1.4309920564995298</v>
      </c>
      <c r="V162">
        <f t="shared" si="16"/>
        <v>0</v>
      </c>
      <c r="W162">
        <f t="shared" si="17"/>
        <v>0</v>
      </c>
      <c r="X162">
        <f t="shared" si="18"/>
        <v>1.3217955878191554</v>
      </c>
      <c r="Y162">
        <f t="shared" si="19"/>
        <v>1</v>
      </c>
      <c r="Z162">
        <f t="shared" si="20"/>
        <v>1.3217955878191554</v>
      </c>
      <c r="AA162">
        <f t="shared" si="21"/>
        <v>1.3217955878191554</v>
      </c>
    </row>
    <row r="163" spans="20:27">
      <c r="T163" s="2">
        <v>159</v>
      </c>
      <c r="U163">
        <f>EXP($AC$5*SIN(2*PI()*(T163-$AC$4)/$V$3))</f>
        <v>1.3620855180987375</v>
      </c>
      <c r="V163">
        <f t="shared" si="16"/>
        <v>0</v>
      </c>
      <c r="W163">
        <f t="shared" si="17"/>
        <v>0</v>
      </c>
      <c r="X163">
        <f t="shared" si="18"/>
        <v>1.362085518098737</v>
      </c>
      <c r="Y163">
        <f t="shared" si="19"/>
        <v>1</v>
      </c>
      <c r="Z163">
        <f t="shared" si="20"/>
        <v>1.362085518098737</v>
      </c>
      <c r="AA163">
        <f t="shared" si="21"/>
        <v>1.362085518098737</v>
      </c>
    </row>
    <row r="164" spans="20:27">
      <c r="T164" s="2">
        <v>160</v>
      </c>
      <c r="U164">
        <f>EXP($AC$5*SIN(2*PI()*(T164-$AC$4)/$V$3))</f>
        <v>1.2953993747570018</v>
      </c>
      <c r="V164">
        <f t="shared" si="16"/>
        <v>0</v>
      </c>
      <c r="W164">
        <f t="shared" si="17"/>
        <v>0</v>
      </c>
      <c r="X164">
        <f t="shared" si="18"/>
        <v>1.4031755531146264</v>
      </c>
      <c r="Y164">
        <f t="shared" si="19"/>
        <v>1</v>
      </c>
      <c r="Z164">
        <f t="shared" si="20"/>
        <v>1.4031755531146264</v>
      </c>
      <c r="AA164">
        <f t="shared" si="21"/>
        <v>1.4031755531146264</v>
      </c>
    </row>
    <row r="165" spans="20:27">
      <c r="T165" s="2">
        <v>161</v>
      </c>
      <c r="U165">
        <f>EXP($AC$5*SIN(2*PI()*(T165-$AC$4)/$V$3))</f>
        <v>1.2311044469213765</v>
      </c>
      <c r="V165">
        <f t="shared" si="16"/>
        <v>0</v>
      </c>
      <c r="W165">
        <f t="shared" si="17"/>
        <v>0</v>
      </c>
      <c r="X165">
        <f t="shared" si="18"/>
        <v>1.4450220091364196</v>
      </c>
      <c r="Y165">
        <f t="shared" si="19"/>
        <v>1</v>
      </c>
      <c r="Z165">
        <f t="shared" si="20"/>
        <v>1.4450220091364196</v>
      </c>
      <c r="AA165">
        <f t="shared" si="21"/>
        <v>1.4450220091364196</v>
      </c>
    </row>
    <row r="166" spans="20:27">
      <c r="T166" s="2">
        <v>162</v>
      </c>
      <c r="U166">
        <f>EXP($AC$5*SIN(2*PI()*(T166-$AC$4)/$V$3))</f>
        <v>1.1693341275429361</v>
      </c>
      <c r="V166">
        <f t="shared" si="16"/>
        <v>0</v>
      </c>
      <c r="W166">
        <f t="shared" si="17"/>
        <v>0</v>
      </c>
      <c r="X166">
        <f t="shared" si="18"/>
        <v>1.487575912330205</v>
      </c>
      <c r="Y166">
        <f t="shared" si="19"/>
        <v>1</v>
      </c>
      <c r="Z166">
        <f t="shared" si="20"/>
        <v>1.487575912330205</v>
      </c>
      <c r="AA166">
        <f t="shared" si="21"/>
        <v>1.487575912330205</v>
      </c>
    </row>
    <row r="167" spans="20:27">
      <c r="T167" s="2">
        <v>163</v>
      </c>
      <c r="U167">
        <f>EXP($AC$5*SIN(2*PI()*(T167-$AC$4)/$V$3))</f>
        <v>1.1101869929660331</v>
      </c>
      <c r="V167">
        <f t="shared" si="16"/>
        <v>0</v>
      </c>
      <c r="W167">
        <f t="shared" si="17"/>
        <v>0</v>
      </c>
      <c r="X167">
        <f t="shared" si="18"/>
        <v>1.5307828811526805</v>
      </c>
      <c r="Y167">
        <f t="shared" si="19"/>
        <v>1</v>
      </c>
      <c r="Z167">
        <f t="shared" si="20"/>
        <v>1.5307828811526805</v>
      </c>
      <c r="AA167">
        <f t="shared" si="21"/>
        <v>1.5307828811526805</v>
      </c>
    </row>
    <row r="168" spans="20:27">
      <c r="T168" s="2">
        <v>164</v>
      </c>
      <c r="U168">
        <f>EXP($AC$5*SIN(2*PI()*(T168-$AC$4)/$V$3))</f>
        <v>1.0537296901223538</v>
      </c>
      <c r="V168">
        <f t="shared" si="16"/>
        <v>0</v>
      </c>
      <c r="W168">
        <f t="shared" si="17"/>
        <v>0</v>
      </c>
      <c r="X168">
        <f t="shared" si="18"/>
        <v>1.574583038454991</v>
      </c>
      <c r="Y168">
        <f t="shared" si="19"/>
        <v>1</v>
      </c>
      <c r="Z168">
        <f t="shared" si="20"/>
        <v>1.574583038454991</v>
      </c>
      <c r="AA168">
        <f t="shared" si="21"/>
        <v>1.574583038454991</v>
      </c>
    </row>
    <row r="169" spans="20:27">
      <c r="T169" s="2">
        <v>165</v>
      </c>
      <c r="U169">
        <f>EXP($AC$5*SIN(2*PI()*(T169-$AC$4)/$V$3))</f>
        <v>1.0000000000000004</v>
      </c>
      <c r="V169">
        <f t="shared" si="16"/>
        <v>0</v>
      </c>
      <c r="W169">
        <f t="shared" si="17"/>
        <v>0</v>
      </c>
      <c r="X169">
        <f t="shared" si="18"/>
        <v>1.6189109564874111</v>
      </c>
      <c r="Y169">
        <f t="shared" si="19"/>
        <v>1</v>
      </c>
      <c r="Z169">
        <f t="shared" si="20"/>
        <v>1.6189109564874111</v>
      </c>
      <c r="AA169">
        <f t="shared" si="21"/>
        <v>1.6189109564874111</v>
      </c>
    </row>
    <row r="170" spans="20:27">
      <c r="T170" s="2">
        <v>166</v>
      </c>
      <c r="U170">
        <f>EXP($AC$5*SIN(2*PI()*(T170-$AC$4)/$V$3))</f>
        <v>0.94900998745122744</v>
      </c>
      <c r="V170">
        <f t="shared" si="16"/>
        <v>0</v>
      </c>
      <c r="W170">
        <f t="shared" si="17"/>
        <v>0</v>
      </c>
      <c r="X170">
        <f t="shared" si="18"/>
        <v>1.6636956378954724</v>
      </c>
      <c r="Y170">
        <f t="shared" si="19"/>
        <v>1</v>
      </c>
      <c r="Z170">
        <f t="shared" si="20"/>
        <v>1.6636956378954724</v>
      </c>
      <c r="AA170">
        <f t="shared" si="21"/>
        <v>1.6636956378954724</v>
      </c>
    </row>
    <row r="171" spans="20:27">
      <c r="T171" s="2">
        <v>167</v>
      </c>
      <c r="U171">
        <f>EXP($AC$5*SIN(2*PI()*(T171-$AC$4)/$V$3))</f>
        <v>0.90074915877761019</v>
      </c>
      <c r="V171">
        <f t="shared" si="16"/>
        <v>0</v>
      </c>
      <c r="W171">
        <f t="shared" si="17"/>
        <v>0</v>
      </c>
      <c r="X171">
        <f t="shared" si="18"/>
        <v>1.7088605356458941</v>
      </c>
      <c r="Y171">
        <f t="shared" si="19"/>
        <v>1</v>
      </c>
      <c r="Z171">
        <f t="shared" si="20"/>
        <v>1.7088605356458941</v>
      </c>
      <c r="AA171">
        <f t="shared" si="21"/>
        <v>1.7088605356458941</v>
      </c>
    </row>
    <row r="172" spans="20:27">
      <c r="T172" s="2">
        <v>168</v>
      </c>
      <c r="U172">
        <f>EXP($AC$5*SIN(2*PI()*(T172-$AC$4)/$V$3))</f>
        <v>0.85518756054888367</v>
      </c>
      <c r="V172">
        <f t="shared" si="16"/>
        <v>0</v>
      </c>
      <c r="W172">
        <f t="shared" si="17"/>
        <v>0</v>
      </c>
      <c r="X172">
        <f t="shared" si="18"/>
        <v>1.754323614614278</v>
      </c>
      <c r="Y172">
        <f t="shared" si="19"/>
        <v>1</v>
      </c>
      <c r="Z172">
        <f t="shared" si="20"/>
        <v>1.754323614614278</v>
      </c>
      <c r="AA172">
        <f t="shared" si="21"/>
        <v>1.754323614614278</v>
      </c>
    </row>
    <row r="173" spans="20:27">
      <c r="T173" s="2">
        <v>169</v>
      </c>
      <c r="U173">
        <f>EXP($AC$5*SIN(2*PI()*(T173-$AC$4)/$V$3))</f>
        <v>0.81227876521825815</v>
      </c>
      <c r="V173">
        <f t="shared" si="16"/>
        <v>0</v>
      </c>
      <c r="W173">
        <f t="shared" si="17"/>
        <v>0</v>
      </c>
      <c r="X173">
        <f t="shared" si="18"/>
        <v>1.7999974573044333</v>
      </c>
      <c r="Y173">
        <f t="shared" si="19"/>
        <v>1</v>
      </c>
      <c r="Z173">
        <f t="shared" si="20"/>
        <v>1.7999974573044333</v>
      </c>
      <c r="AA173">
        <f t="shared" si="21"/>
        <v>1.7999974573044333</v>
      </c>
    </row>
    <row r="174" spans="20:27">
      <c r="T174" s="2">
        <v>170</v>
      </c>
      <c r="U174">
        <f>EXP($AC$5*SIN(2*PI()*(T174-$AC$4)/$V$3))</f>
        <v>0.77196270083702023</v>
      </c>
      <c r="V174">
        <f t="shared" si="16"/>
        <v>0</v>
      </c>
      <c r="W174">
        <f t="shared" si="17"/>
        <v>0</v>
      </c>
      <c r="X174">
        <f t="shared" si="18"/>
        <v>1.8457894158506993</v>
      </c>
      <c r="Y174">
        <f t="shared" si="19"/>
        <v>1</v>
      </c>
      <c r="Z174">
        <f t="shared" si="20"/>
        <v>1.8457894158506993</v>
      </c>
      <c r="AA174">
        <f t="shared" si="21"/>
        <v>1.8457894158506993</v>
      </c>
    </row>
    <row r="175" spans="20:27">
      <c r="T175" s="2">
        <v>171</v>
      </c>
      <c r="U175">
        <f>EXP($AC$5*SIN(2*PI()*(T175-$AC$4)/$V$3))</f>
        <v>0.73416829318899701</v>
      </c>
      <c r="V175">
        <f t="shared" si="16"/>
        <v>0</v>
      </c>
      <c r="W175">
        <f t="shared" si="17"/>
        <v>0</v>
      </c>
      <c r="X175">
        <f t="shared" si="18"/>
        <v>1.8916018120800959</v>
      </c>
      <c r="Y175">
        <f t="shared" si="19"/>
        <v>1</v>
      </c>
      <c r="Z175">
        <f t="shared" si="20"/>
        <v>1.8916018120800959</v>
      </c>
      <c r="AA175">
        <f t="shared" si="21"/>
        <v>1.8916018120800959</v>
      </c>
    </row>
    <row r="176" spans="20:27">
      <c r="T176" s="2">
        <v>172</v>
      </c>
      <c r="U176">
        <f>EXP($AC$5*SIN(2*PI()*(T176-$AC$4)/$V$3))</f>
        <v>0.69881589870329885</v>
      </c>
      <c r="V176">
        <f t="shared" si="16"/>
        <v>0</v>
      </c>
      <c r="W176">
        <f t="shared" si="17"/>
        <v>0</v>
      </c>
      <c r="X176">
        <f t="shared" si="18"/>
        <v>1.937332186982009</v>
      </c>
      <c r="Y176">
        <f t="shared" si="19"/>
        <v>1</v>
      </c>
      <c r="Z176">
        <f t="shared" si="20"/>
        <v>1.937332186982009</v>
      </c>
      <c r="AA176">
        <f t="shared" si="21"/>
        <v>1.937332186982009</v>
      </c>
    </row>
    <row r="177" spans="20:27">
      <c r="T177" s="2">
        <v>173</v>
      </c>
      <c r="U177">
        <f>EXP($AC$5*SIN(2*PI()*(T177-$AC$4)/$V$3))</f>
        <v>0.6658195153936155</v>
      </c>
      <c r="V177">
        <f t="shared" si="16"/>
        <v>0</v>
      </c>
      <c r="W177">
        <f t="shared" si="17"/>
        <v>0</v>
      </c>
      <c r="X177">
        <f t="shared" si="18"/>
        <v>1.9828736004520364</v>
      </c>
      <c r="Y177">
        <f t="shared" si="19"/>
        <v>1</v>
      </c>
      <c r="Z177">
        <f t="shared" si="20"/>
        <v>1.9828736004520364</v>
      </c>
      <c r="AA177">
        <f t="shared" si="21"/>
        <v>1.9828736004520364</v>
      </c>
    </row>
    <row r="178" spans="20:27">
      <c r="T178" s="2">
        <v>174</v>
      </c>
      <c r="U178">
        <f>EXP($AC$5*SIN(2*PI()*(T178-$AC$4)/$V$3))</f>
        <v>0.63508876672596282</v>
      </c>
      <c r="V178">
        <f t="shared" si="16"/>
        <v>0</v>
      </c>
      <c r="W178">
        <f t="shared" si="17"/>
        <v>0</v>
      </c>
      <c r="X178">
        <f t="shared" si="18"/>
        <v>2.0281149816474722</v>
      </c>
      <c r="Y178">
        <f t="shared" si="19"/>
        <v>1</v>
      </c>
      <c r="Z178">
        <f t="shared" si="20"/>
        <v>2.0281149816474722</v>
      </c>
      <c r="AA178">
        <f t="shared" si="21"/>
        <v>2.0281149816474722</v>
      </c>
    </row>
    <row r="179" spans="20:27">
      <c r="T179" s="2">
        <v>175</v>
      </c>
      <c r="U179">
        <f>EXP($AC$5*SIN(2*PI()*(T179-$AC$4)/$V$3))</f>
        <v>0.60653065971263298</v>
      </c>
      <c r="V179">
        <f t="shared" si="16"/>
        <v>0</v>
      </c>
      <c r="W179">
        <f t="shared" si="17"/>
        <v>0</v>
      </c>
      <c r="X179">
        <f t="shared" si="18"/>
        <v>2.0729415297197962</v>
      </c>
      <c r="Y179">
        <f t="shared" si="19"/>
        <v>1</v>
      </c>
      <c r="Z179">
        <f t="shared" si="20"/>
        <v>2.0729415297197962</v>
      </c>
      <c r="AA179">
        <f t="shared" si="21"/>
        <v>2.0729415297197962</v>
      </c>
    </row>
    <row r="180" spans="20:27">
      <c r="T180" s="2">
        <v>176</v>
      </c>
      <c r="U180">
        <f>EXP($AC$5*SIN(2*PI()*(T180-$AC$4)/$V$3))</f>
        <v>0.58005112370045364</v>
      </c>
      <c r="V180">
        <f t="shared" si="16"/>
        <v>0</v>
      </c>
      <c r="W180">
        <f t="shared" si="17"/>
        <v>0</v>
      </c>
      <c r="X180">
        <f t="shared" si="18"/>
        <v>2.117235164080832</v>
      </c>
      <c r="Y180">
        <f t="shared" si="19"/>
        <v>1</v>
      </c>
      <c r="Z180">
        <f t="shared" si="20"/>
        <v>2.117235164080832</v>
      </c>
      <c r="AA180">
        <f t="shared" si="21"/>
        <v>2.117235164080832</v>
      </c>
    </row>
    <row r="181" spans="20:27">
      <c r="T181" s="2">
        <v>177</v>
      </c>
      <c r="U181">
        <f>EXP($AC$5*SIN(2*PI()*(T181-$AC$4)/$V$3))</f>
        <v>0.55555634033924661</v>
      </c>
      <c r="V181">
        <f t="shared" si="16"/>
        <v>0</v>
      </c>
      <c r="W181">
        <f t="shared" si="17"/>
        <v>0</v>
      </c>
      <c r="X181">
        <f t="shared" si="18"/>
        <v>2.1608750227215476</v>
      </c>
      <c r="Y181">
        <f t="shared" si="19"/>
        <v>1</v>
      </c>
      <c r="Z181">
        <f t="shared" si="20"/>
        <v>2.1608750227215476</v>
      </c>
      <c r="AA181">
        <f t="shared" si="21"/>
        <v>2.1608750227215476</v>
      </c>
    </row>
    <row r="182" spans="20:27">
      <c r="T182" s="2">
        <v>178</v>
      </c>
      <c r="U182">
        <f>EXP($AC$5*SIN(2*PI()*(T182-$AC$4)/$V$3))</f>
        <v>0.53295387818315354</v>
      </c>
      <c r="V182">
        <f t="shared" si="16"/>
        <v>0</v>
      </c>
      <c r="W182">
        <f t="shared" si="17"/>
        <v>0</v>
      </c>
      <c r="X182">
        <f t="shared" si="18"/>
        <v>2.2037380064444525</v>
      </c>
      <c r="Y182">
        <f t="shared" si="19"/>
        <v>1</v>
      </c>
      <c r="Z182">
        <f t="shared" si="20"/>
        <v>2.2037380064444525</v>
      </c>
      <c r="AA182">
        <f t="shared" si="21"/>
        <v>2.2037380064444525</v>
      </c>
    </row>
    <row r="183" spans="20:27">
      <c r="T183" s="2">
        <v>179</v>
      </c>
      <c r="U183">
        <f>EXP($AC$5*SIN(2*PI()*(T183-$AC$4)/$V$3))</f>
        <v>0.51215364741250613</v>
      </c>
      <c r="V183">
        <f t="shared" si="16"/>
        <v>0</v>
      </c>
      <c r="W183">
        <f t="shared" si="17"/>
        <v>0</v>
      </c>
      <c r="X183">
        <f t="shared" si="18"/>
        <v>2.245699366201992</v>
      </c>
      <c r="Y183">
        <f t="shared" si="19"/>
        <v>1</v>
      </c>
      <c r="Z183">
        <f t="shared" si="20"/>
        <v>2.245699366201992</v>
      </c>
      <c r="AA183">
        <f t="shared" si="21"/>
        <v>2.245699366201992</v>
      </c>
    </row>
    <row r="184" spans="20:27">
      <c r="T184" s="2">
        <v>180</v>
      </c>
      <c r="U184">
        <f>EXP($AC$5*SIN(2*PI()*(T184-$AC$4)/$V$3))</f>
        <v>0.49306869139524023</v>
      </c>
      <c r="V184">
        <f t="shared" si="16"/>
        <v>0</v>
      </c>
      <c r="W184">
        <f t="shared" si="17"/>
        <v>0</v>
      </c>
      <c r="X184">
        <f t="shared" si="18"/>
        <v>2.2866333300648245</v>
      </c>
      <c r="Y184">
        <f t="shared" si="19"/>
        <v>1</v>
      </c>
      <c r="Z184">
        <f t="shared" si="20"/>
        <v>2.2866333300648245</v>
      </c>
      <c r="AA184">
        <f t="shared" si="21"/>
        <v>2.2866333300648245</v>
      </c>
    </row>
    <row r="185" spans="20:27">
      <c r="T185" s="2">
        <v>181</v>
      </c>
      <c r="U185">
        <f>EXP($AC$5*SIN(2*PI()*(T185-$AC$4)/$V$3))</f>
        <v>0.47561583236358618</v>
      </c>
      <c r="V185">
        <f t="shared" si="16"/>
        <v>0</v>
      </c>
      <c r="W185">
        <f t="shared" si="17"/>
        <v>0</v>
      </c>
      <c r="X185">
        <f t="shared" si="18"/>
        <v>2.326413765686743</v>
      </c>
      <c r="Y185">
        <f t="shared" si="19"/>
        <v>1</v>
      </c>
      <c r="Z185">
        <f t="shared" si="20"/>
        <v>2.326413765686743</v>
      </c>
      <c r="AA185">
        <f t="shared" si="21"/>
        <v>2.326413765686743</v>
      </c>
    </row>
    <row r="186" spans="20:27">
      <c r="T186" s="2">
        <v>182</v>
      </c>
      <c r="U186">
        <f>EXP($AC$5*SIN(2*PI()*(T186-$AC$4)/$V$3))</f>
        <v>0.45971618848859369</v>
      </c>
      <c r="V186">
        <f t="shared" si="16"/>
        <v>0</v>
      </c>
      <c r="W186">
        <f t="shared" si="17"/>
        <v>0</v>
      </c>
      <c r="X186">
        <f t="shared" si="18"/>
        <v>2.364914873499083</v>
      </c>
      <c r="Y186">
        <f t="shared" si="19"/>
        <v>1</v>
      </c>
      <c r="Z186">
        <f t="shared" si="20"/>
        <v>2.364914873499083</v>
      </c>
      <c r="AA186">
        <f t="shared" si="21"/>
        <v>2.364914873499083</v>
      </c>
    </row>
    <row r="187" spans="20:27">
      <c r="T187" s="2">
        <v>183</v>
      </c>
      <c r="U187">
        <f>EXP($AC$5*SIN(2*PI()*(T187-$AC$4)/$V$3))</f>
        <v>0.44529557920802032</v>
      </c>
      <c r="V187">
        <f t="shared" si="16"/>
        <v>0</v>
      </c>
      <c r="W187">
        <f t="shared" si="17"/>
        <v>0</v>
      </c>
      <c r="X187">
        <f t="shared" si="18"/>
        <v>2.4020119052688482</v>
      </c>
      <c r="Y187">
        <f t="shared" si="19"/>
        <v>1</v>
      </c>
      <c r="Z187">
        <f t="shared" si="20"/>
        <v>2.4020119052688482</v>
      </c>
      <c r="AA187">
        <f t="shared" si="21"/>
        <v>2.4020119052688482</v>
      </c>
    </row>
    <row r="188" spans="20:27">
      <c r="T188" s="2">
        <v>184</v>
      </c>
      <c r="U188">
        <f>EXP($AC$5*SIN(2*PI()*(T188-$AC$4)/$V$3))</f>
        <v>0.4322848349066819</v>
      </c>
      <c r="V188">
        <f t="shared" si="16"/>
        <v>0</v>
      </c>
      <c r="W188">
        <f t="shared" si="17"/>
        <v>0</v>
      </c>
      <c r="X188">
        <f t="shared" si="18"/>
        <v>2.4375819021035601</v>
      </c>
      <c r="Y188">
        <f t="shared" si="19"/>
        <v>1</v>
      </c>
      <c r="Z188">
        <f t="shared" si="20"/>
        <v>2.4375819021035601</v>
      </c>
      <c r="AA188">
        <f t="shared" si="21"/>
        <v>2.4375819021035601</v>
      </c>
    </row>
    <row r="189" spans="20:27">
      <c r="T189" s="2">
        <v>185</v>
      </c>
      <c r="U189">
        <f>EXP($AC$5*SIN(2*PI()*(T189-$AC$4)/$V$3))</f>
        <v>0.42062002605411475</v>
      </c>
      <c r="V189">
        <f t="shared" si="16"/>
        <v>0</v>
      </c>
      <c r="W189">
        <f t="shared" si="17"/>
        <v>0</v>
      </c>
      <c r="X189">
        <f t="shared" si="18"/>
        <v>2.4715044454938719</v>
      </c>
      <c r="Y189">
        <f t="shared" si="19"/>
        <v>1</v>
      </c>
      <c r="Z189">
        <f t="shared" si="20"/>
        <v>2.4715044454938719</v>
      </c>
      <c r="AA189">
        <f t="shared" si="21"/>
        <v>2.4715044454938719</v>
      </c>
    </row>
    <row r="190" spans="20:27">
      <c r="T190" s="2">
        <v>186</v>
      </c>
      <c r="U190">
        <f>EXP($AC$5*SIN(2*PI()*(T190-$AC$4)/$V$3))</f>
        <v>0.41024262575014597</v>
      </c>
      <c r="V190">
        <f t="shared" si="16"/>
        <v>0</v>
      </c>
      <c r="W190">
        <f t="shared" si="17"/>
        <v>0</v>
      </c>
      <c r="X190">
        <f t="shared" si="18"/>
        <v>2.5036624145635278</v>
      </c>
      <c r="Y190">
        <f t="shared" si="19"/>
        <v>1</v>
      </c>
      <c r="Z190">
        <f t="shared" si="20"/>
        <v>2.5036624145635278</v>
      </c>
      <c r="AA190">
        <f t="shared" si="21"/>
        <v>2.5036624145635278</v>
      </c>
    </row>
    <row r="191" spans="20:27">
      <c r="T191" s="2">
        <v>187</v>
      </c>
      <c r="U191">
        <f>EXP($AC$5*SIN(2*PI()*(T191-$AC$4)/$V$3))</f>
        <v>0.40109961837901315</v>
      </c>
      <c r="V191">
        <f t="shared" si="16"/>
        <v>0</v>
      </c>
      <c r="W191">
        <f t="shared" si="17"/>
        <v>0</v>
      </c>
      <c r="X191">
        <f t="shared" si="18"/>
        <v>2.5339427423557961</v>
      </c>
      <c r="Y191">
        <f t="shared" si="19"/>
        <v>1</v>
      </c>
      <c r="Z191">
        <f t="shared" si="20"/>
        <v>2.5339427423557961</v>
      </c>
      <c r="AA191">
        <f t="shared" si="21"/>
        <v>2.5339427423557961</v>
      </c>
    </row>
    <row r="192" spans="20:27">
      <c r="T192" s="2">
        <v>188</v>
      </c>
      <c r="U192">
        <f>EXP($AC$5*SIN(2*PI()*(T192-$AC$4)/$V$3))</f>
        <v>0.39314356577839066</v>
      </c>
      <c r="V192">
        <f t="shared" si="16"/>
        <v>0</v>
      </c>
      <c r="W192">
        <f t="shared" si="17"/>
        <v>0</v>
      </c>
      <c r="X192">
        <f t="shared" si="18"/>
        <v>2.5622371637353658</v>
      </c>
      <c r="Y192">
        <f t="shared" si="19"/>
        <v>1</v>
      </c>
      <c r="Z192">
        <f t="shared" si="20"/>
        <v>2.5622371637353658</v>
      </c>
      <c r="AA192">
        <f t="shared" si="21"/>
        <v>2.5622371637353658</v>
      </c>
    </row>
    <row r="193" spans="20:27">
      <c r="T193" s="2">
        <v>189</v>
      </c>
      <c r="U193">
        <f>EXP($AC$5*SIN(2*PI()*(T193-$AC$4)/$V$3))</f>
        <v>0.38633264103054726</v>
      </c>
      <c r="V193">
        <f t="shared" si="16"/>
        <v>0</v>
      </c>
      <c r="W193">
        <f t="shared" si="17"/>
        <v>0</v>
      </c>
      <c r="X193">
        <f t="shared" si="18"/>
        <v>2.5884429473328665</v>
      </c>
      <c r="Y193">
        <f t="shared" si="19"/>
        <v>1</v>
      </c>
      <c r="Z193">
        <f t="shared" si="20"/>
        <v>2.5884429473328665</v>
      </c>
      <c r="AA193">
        <f t="shared" si="21"/>
        <v>2.5884429473328665</v>
      </c>
    </row>
    <row r="194" spans="20:27">
      <c r="T194" s="2">
        <v>190</v>
      </c>
      <c r="U194">
        <f>EXP($AC$5*SIN(2*PI()*(T194-$AC$4)/$V$3))</f>
        <v>0.3806306387076443</v>
      </c>
      <c r="V194">
        <f t="shared" si="16"/>
        <v>0</v>
      </c>
      <c r="W194">
        <f t="shared" si="17"/>
        <v>0</v>
      </c>
      <c r="X194">
        <f t="shared" si="18"/>
        <v>2.6124636039119893</v>
      </c>
      <c r="Y194">
        <f t="shared" si="19"/>
        <v>1</v>
      </c>
      <c r="Z194">
        <f t="shared" si="20"/>
        <v>2.6124636039119893</v>
      </c>
      <c r="AA194">
        <f t="shared" si="21"/>
        <v>2.6124636039119893</v>
      </c>
    </row>
    <row r="195" spans="20:27">
      <c r="T195" s="2">
        <v>191</v>
      </c>
      <c r="U195">
        <f>EXP($AC$5*SIN(2*PI()*(T195-$AC$4)/$V$3))</f>
        <v>0.37600696917135851</v>
      </c>
      <c r="V195">
        <f t="shared" si="16"/>
        <v>0</v>
      </c>
      <c r="W195">
        <f t="shared" si="17"/>
        <v>0</v>
      </c>
      <c r="X195">
        <f t="shared" si="18"/>
        <v>2.6342095636011646</v>
      </c>
      <c r="Y195">
        <f t="shared" si="19"/>
        <v>1</v>
      </c>
      <c r="Z195">
        <f t="shared" si="20"/>
        <v>2.6342095636011646</v>
      </c>
      <c r="AA195">
        <f t="shared" si="21"/>
        <v>2.6342095636011646</v>
      </c>
    </row>
    <row r="196" spans="20:27">
      <c r="T196" s="2">
        <v>192</v>
      </c>
      <c r="U196">
        <f>EXP($AC$5*SIN(2*PI()*(T196-$AC$4)/$V$3))</f>
        <v>0.3724366433499689</v>
      </c>
      <c r="V196">
        <f t="shared" si="16"/>
        <v>0</v>
      </c>
      <c r="W196">
        <f t="shared" si="17"/>
        <v>0</v>
      </c>
      <c r="X196">
        <f t="shared" si="18"/>
        <v>2.6535988146054121</v>
      </c>
      <c r="Y196">
        <f t="shared" si="19"/>
        <v>1</v>
      </c>
      <c r="Z196">
        <f t="shared" si="20"/>
        <v>2.6535988146054121</v>
      </c>
      <c r="AA196">
        <f t="shared" si="21"/>
        <v>2.6535988146054121</v>
      </c>
    </row>
    <row r="197" spans="20:27">
      <c r="T197" s="2">
        <v>193</v>
      </c>
      <c r="U197">
        <f>EXP($AC$5*SIN(2*PI()*(T197-$AC$4)/$V$3))</f>
        <v>0.36990025329852766</v>
      </c>
      <c r="V197">
        <f t="shared" si="16"/>
        <v>0</v>
      </c>
      <c r="W197">
        <f t="shared" si="17"/>
        <v>0</v>
      </c>
      <c r="X197">
        <f t="shared" si="18"/>
        <v>2.6705574962996805</v>
      </c>
      <c r="Y197">
        <f t="shared" si="19"/>
        <v>1</v>
      </c>
      <c r="Z197">
        <f t="shared" si="20"/>
        <v>2.6705574962996805</v>
      </c>
      <c r="AA197">
        <f t="shared" si="21"/>
        <v>2.6705574962996805</v>
      </c>
    </row>
    <row r="198" spans="20:27">
      <c r="T198" s="2">
        <v>194</v>
      </c>
      <c r="U198">
        <f>EXP($AC$5*SIN(2*PI()*(T198-$AC$4)/$V$3))</f>
        <v>0.36838395278892994</v>
      </c>
      <c r="V198">
        <f t="shared" ref="V198:V261" si="22">IF(OR(MONTH(T198)=1, MONTH(T198)=2, MONTH(T198)=12), 1, 0)</f>
        <v>0</v>
      </c>
      <c r="W198">
        <f t="shared" ref="W198:W261" si="23">V198*U198</f>
        <v>0</v>
      </c>
      <c r="X198">
        <f t="shared" ref="X198:X261" si="24">EXP($AD$5*SIN(2*PI()*(T198-$AD$4)/$Y$3))</f>
        <v>2.6850204400009225</v>
      </c>
      <c r="Y198">
        <f t="shared" ref="Y198:Y261" si="25">IF(OR(MONTH(T198)=6, MONTH(T198)=7, MONTH(T198)=8), 1, 0)</f>
        <v>1</v>
      </c>
      <c r="Z198">
        <f t="shared" ref="Z198:Z261" si="26">Y198*X198</f>
        <v>2.6850204400009225</v>
      </c>
      <c r="AA198">
        <f t="shared" ref="AA198:AA261" si="27">Z198+W198</f>
        <v>2.6850204400009225</v>
      </c>
    </row>
    <row r="199" spans="20:27">
      <c r="T199" s="2">
        <v>195</v>
      </c>
      <c r="U199">
        <f>EXP($AC$5*SIN(2*PI()*(T199-$AC$4)/$V$3))</f>
        <v>0.36787944117144233</v>
      </c>
      <c r="V199">
        <f t="shared" si="22"/>
        <v>0</v>
      </c>
      <c r="W199">
        <f t="shared" si="23"/>
        <v>0</v>
      </c>
      <c r="X199">
        <f t="shared" si="24"/>
        <v>2.6969316512181982</v>
      </c>
      <c r="Y199">
        <f t="shared" si="25"/>
        <v>1</v>
      </c>
      <c r="Z199">
        <f t="shared" si="26"/>
        <v>2.6969316512181982</v>
      </c>
      <c r="AA199">
        <f t="shared" si="27"/>
        <v>2.6969316512181982</v>
      </c>
    </row>
    <row r="200" spans="20:27">
      <c r="T200" s="2">
        <v>196</v>
      </c>
      <c r="U200">
        <f>EXP($AC$5*SIN(2*PI()*(T200-$AC$4)/$V$3))</f>
        <v>0.36838395278892999</v>
      </c>
      <c r="V200">
        <f t="shared" si="22"/>
        <v>0</v>
      </c>
      <c r="W200">
        <f t="shared" si="23"/>
        <v>0</v>
      </c>
      <c r="X200">
        <f t="shared" si="24"/>
        <v>2.706244727782027</v>
      </c>
      <c r="Y200">
        <f t="shared" si="25"/>
        <v>1</v>
      </c>
      <c r="Z200">
        <f t="shared" si="26"/>
        <v>2.706244727782027</v>
      </c>
      <c r="AA200">
        <f t="shared" si="27"/>
        <v>2.706244727782027</v>
      </c>
    </row>
    <row r="201" spans="20:27">
      <c r="T201" s="2">
        <v>197</v>
      </c>
      <c r="U201">
        <f>EXP($AC$5*SIN(2*PI()*(T201-$AC$4)/$V$3))</f>
        <v>0.36990025329852771</v>
      </c>
      <c r="V201">
        <f t="shared" si="22"/>
        <v>0</v>
      </c>
      <c r="W201">
        <f t="shared" si="23"/>
        <v>0</v>
      </c>
      <c r="X201">
        <f t="shared" si="24"/>
        <v>2.7129232089475566</v>
      </c>
      <c r="Y201">
        <f t="shared" si="25"/>
        <v>1</v>
      </c>
      <c r="Z201">
        <f t="shared" si="26"/>
        <v>2.7129232089475566</v>
      </c>
      <c r="AA201">
        <f t="shared" si="27"/>
        <v>2.7129232089475566</v>
      </c>
    </row>
    <row r="202" spans="20:27">
      <c r="T202" s="2">
        <v>198</v>
      </c>
      <c r="U202">
        <f>EXP($AC$5*SIN(2*PI()*(T202-$AC$4)/$V$3))</f>
        <v>0.37243664334996884</v>
      </c>
      <c r="V202">
        <f t="shared" si="22"/>
        <v>0</v>
      </c>
      <c r="W202">
        <f t="shared" si="23"/>
        <v>0</v>
      </c>
      <c r="X202">
        <f t="shared" si="24"/>
        <v>2.7169408513406101</v>
      </c>
      <c r="Y202">
        <f t="shared" si="25"/>
        <v>1</v>
      </c>
      <c r="Z202">
        <f t="shared" si="26"/>
        <v>2.7169408513406101</v>
      </c>
      <c r="AA202">
        <f t="shared" si="27"/>
        <v>2.7169408513406101</v>
      </c>
    </row>
    <row r="203" spans="20:27">
      <c r="T203" s="2">
        <v>199</v>
      </c>
      <c r="U203">
        <f>EXP($AC$5*SIN(2*PI()*(T203-$AC$4)/$V$3))</f>
        <v>0.37600696917135834</v>
      </c>
      <c r="V203">
        <f t="shared" si="22"/>
        <v>0</v>
      </c>
      <c r="W203">
        <f t="shared" si="23"/>
        <v>0</v>
      </c>
      <c r="X203">
        <f t="shared" si="24"/>
        <v>2.7182818284590451</v>
      </c>
      <c r="Y203">
        <f t="shared" si="25"/>
        <v>1</v>
      </c>
      <c r="Z203">
        <f t="shared" si="26"/>
        <v>2.7182818284590451</v>
      </c>
      <c r="AA203">
        <f t="shared" si="27"/>
        <v>2.7182818284590451</v>
      </c>
    </row>
    <row r="204" spans="20:27">
      <c r="T204" s="2">
        <v>200</v>
      </c>
      <c r="U204">
        <f>EXP($AC$5*SIN(2*PI()*(T204-$AC$4)/$V$3))</f>
        <v>0.38063063870764424</v>
      </c>
      <c r="V204">
        <f t="shared" si="22"/>
        <v>0</v>
      </c>
      <c r="W204">
        <f t="shared" si="23"/>
        <v>0</v>
      </c>
      <c r="X204">
        <f t="shared" si="24"/>
        <v>2.7169408513406101</v>
      </c>
      <c r="Y204">
        <f t="shared" si="25"/>
        <v>1</v>
      </c>
      <c r="Z204">
        <f t="shared" si="26"/>
        <v>2.7169408513406101</v>
      </c>
      <c r="AA204">
        <f t="shared" si="27"/>
        <v>2.7169408513406101</v>
      </c>
    </row>
    <row r="205" spans="20:27">
      <c r="T205" s="2">
        <v>201</v>
      </c>
      <c r="U205">
        <f>EXP($AC$5*SIN(2*PI()*(T205-$AC$4)/$V$3))</f>
        <v>0.38633264103054715</v>
      </c>
      <c r="V205">
        <f t="shared" si="22"/>
        <v>0</v>
      </c>
      <c r="W205">
        <f t="shared" si="23"/>
        <v>0</v>
      </c>
      <c r="X205">
        <f t="shared" si="24"/>
        <v>2.7129232089475566</v>
      </c>
      <c r="Y205">
        <f t="shared" si="25"/>
        <v>1</v>
      </c>
      <c r="Z205">
        <f t="shared" si="26"/>
        <v>2.7129232089475566</v>
      </c>
      <c r="AA205">
        <f t="shared" si="27"/>
        <v>2.7129232089475566</v>
      </c>
    </row>
    <row r="206" spans="20:27">
      <c r="T206" s="2">
        <v>202</v>
      </c>
      <c r="U206">
        <f>EXP($AC$5*SIN(2*PI()*(T206-$AC$4)/$V$3))</f>
        <v>0.39314356577839032</v>
      </c>
      <c r="V206">
        <f t="shared" si="22"/>
        <v>0</v>
      </c>
      <c r="W206">
        <f t="shared" si="23"/>
        <v>0</v>
      </c>
      <c r="X206">
        <f t="shared" si="24"/>
        <v>2.706244727782027</v>
      </c>
      <c r="Y206">
        <f t="shared" si="25"/>
        <v>1</v>
      </c>
      <c r="Z206">
        <f t="shared" si="26"/>
        <v>2.706244727782027</v>
      </c>
      <c r="AA206">
        <f t="shared" si="27"/>
        <v>2.706244727782027</v>
      </c>
    </row>
    <row r="207" spans="20:27">
      <c r="T207" s="2">
        <v>203</v>
      </c>
      <c r="U207">
        <f>EXP($AC$5*SIN(2*PI()*(T207-$AC$4)/$V$3))</f>
        <v>0.40109961837901276</v>
      </c>
      <c r="V207">
        <f t="shared" si="22"/>
        <v>0</v>
      </c>
      <c r="W207">
        <f t="shared" si="23"/>
        <v>0</v>
      </c>
      <c r="X207">
        <f t="shared" si="24"/>
        <v>2.6969316512181987</v>
      </c>
      <c r="Y207">
        <f t="shared" si="25"/>
        <v>1</v>
      </c>
      <c r="Z207">
        <f t="shared" si="26"/>
        <v>2.6969316512181987</v>
      </c>
      <c r="AA207">
        <f t="shared" si="27"/>
        <v>2.6969316512181987</v>
      </c>
    </row>
    <row r="208" spans="20:27">
      <c r="T208" s="2">
        <v>204</v>
      </c>
      <c r="U208">
        <f>EXP($AC$5*SIN(2*PI()*(T208-$AC$4)/$V$3))</f>
        <v>0.41024262575014614</v>
      </c>
      <c r="V208">
        <f t="shared" si="22"/>
        <v>0</v>
      </c>
      <c r="W208">
        <f t="shared" si="23"/>
        <v>0</v>
      </c>
      <c r="X208">
        <f t="shared" si="24"/>
        <v>2.6850204400009225</v>
      </c>
      <c r="Y208">
        <f t="shared" si="25"/>
        <v>1</v>
      </c>
      <c r="Z208">
        <f t="shared" si="26"/>
        <v>2.6850204400009225</v>
      </c>
      <c r="AA208">
        <f t="shared" si="27"/>
        <v>2.6850204400009225</v>
      </c>
    </row>
    <row r="209" spans="20:27">
      <c r="T209" s="2">
        <v>205</v>
      </c>
      <c r="U209">
        <f>EXP($AC$5*SIN(2*PI()*(T209-$AC$4)/$V$3))</f>
        <v>0.42062002605411497</v>
      </c>
      <c r="V209">
        <f t="shared" si="22"/>
        <v>0</v>
      </c>
      <c r="W209">
        <f t="shared" si="23"/>
        <v>0</v>
      </c>
      <c r="X209">
        <f t="shared" si="24"/>
        <v>2.670557496299681</v>
      </c>
      <c r="Y209">
        <f t="shared" si="25"/>
        <v>1</v>
      </c>
      <c r="Z209">
        <f t="shared" si="26"/>
        <v>2.670557496299681</v>
      </c>
      <c r="AA209">
        <f t="shared" si="27"/>
        <v>2.670557496299681</v>
      </c>
    </row>
    <row r="210" spans="20:27">
      <c r="T210" s="2">
        <v>206</v>
      </c>
      <c r="U210">
        <f>EXP($AC$5*SIN(2*PI()*(T210-$AC$4)/$V$3))</f>
        <v>0.43228483490668174</v>
      </c>
      <c r="V210">
        <f t="shared" si="22"/>
        <v>0</v>
      </c>
      <c r="W210">
        <f t="shared" si="23"/>
        <v>0</v>
      </c>
      <c r="X210">
        <f t="shared" si="24"/>
        <v>2.6535988146054126</v>
      </c>
      <c r="Y210">
        <f t="shared" si="25"/>
        <v>1</v>
      </c>
      <c r="Z210">
        <f t="shared" si="26"/>
        <v>2.6535988146054126</v>
      </c>
      <c r="AA210">
        <f t="shared" si="27"/>
        <v>2.6535988146054126</v>
      </c>
    </row>
    <row r="211" spans="20:27">
      <c r="T211" s="2">
        <v>207</v>
      </c>
      <c r="U211">
        <f>EXP($AC$5*SIN(2*PI()*(T211-$AC$4)/$V$3))</f>
        <v>0.44529557920802015</v>
      </c>
      <c r="V211">
        <f t="shared" si="22"/>
        <v>0</v>
      </c>
      <c r="W211">
        <f t="shared" si="23"/>
        <v>0</v>
      </c>
      <c r="X211">
        <f t="shared" si="24"/>
        <v>2.6342095636011646</v>
      </c>
      <c r="Y211">
        <f t="shared" si="25"/>
        <v>1</v>
      </c>
      <c r="Z211">
        <f t="shared" si="26"/>
        <v>2.6342095636011646</v>
      </c>
      <c r="AA211">
        <f t="shared" si="27"/>
        <v>2.6342095636011646</v>
      </c>
    </row>
    <row r="212" spans="20:27">
      <c r="T212" s="2">
        <v>208</v>
      </c>
      <c r="U212">
        <f>EXP($AC$5*SIN(2*PI()*(T212-$AC$4)/$V$3))</f>
        <v>0.45971618848859341</v>
      </c>
      <c r="V212">
        <f t="shared" si="22"/>
        <v>0</v>
      </c>
      <c r="W212">
        <f t="shared" si="23"/>
        <v>0</v>
      </c>
      <c r="X212">
        <f t="shared" si="24"/>
        <v>2.6124636039119893</v>
      </c>
      <c r="Y212">
        <f t="shared" si="25"/>
        <v>1</v>
      </c>
      <c r="Z212">
        <f t="shared" si="26"/>
        <v>2.6124636039119893</v>
      </c>
      <c r="AA212">
        <f t="shared" si="27"/>
        <v>2.6124636039119893</v>
      </c>
    </row>
    <row r="213" spans="20:27">
      <c r="T213" s="2">
        <v>209</v>
      </c>
      <c r="U213">
        <f>EXP($AC$5*SIN(2*PI()*(T213-$AC$4)/$V$3))</f>
        <v>0.4756158323635859</v>
      </c>
      <c r="V213">
        <f t="shared" si="22"/>
        <v>0</v>
      </c>
      <c r="W213">
        <f t="shared" si="23"/>
        <v>0</v>
      </c>
      <c r="X213">
        <f t="shared" si="24"/>
        <v>2.588442947332867</v>
      </c>
      <c r="Y213">
        <f t="shared" si="25"/>
        <v>1</v>
      </c>
      <c r="Z213">
        <f t="shared" si="26"/>
        <v>2.588442947332867</v>
      </c>
      <c r="AA213">
        <f t="shared" si="27"/>
        <v>2.588442947332867</v>
      </c>
    </row>
    <row r="214" spans="20:27">
      <c r="T214" s="2">
        <v>210</v>
      </c>
      <c r="U214">
        <f>EXP($AC$5*SIN(2*PI()*(T214-$AC$4)/$V$3))</f>
        <v>0.49306869139523934</v>
      </c>
      <c r="V214">
        <f t="shared" si="22"/>
        <v>0</v>
      </c>
      <c r="W214">
        <f t="shared" si="23"/>
        <v>0</v>
      </c>
      <c r="X214">
        <f t="shared" si="24"/>
        <v>2.5622371637353658</v>
      </c>
      <c r="Y214">
        <f t="shared" si="25"/>
        <v>1</v>
      </c>
      <c r="Z214">
        <f t="shared" si="26"/>
        <v>2.5622371637353658</v>
      </c>
      <c r="AA214">
        <f t="shared" si="27"/>
        <v>2.5622371637353658</v>
      </c>
    </row>
    <row r="215" spans="20:27">
      <c r="T215" s="2">
        <v>211</v>
      </c>
      <c r="U215">
        <f>EXP($AC$5*SIN(2*PI()*(T215-$AC$4)/$V$3))</f>
        <v>0.51215364741250513</v>
      </c>
      <c r="V215">
        <f t="shared" si="22"/>
        <v>0</v>
      </c>
      <c r="W215">
        <f t="shared" si="23"/>
        <v>0</v>
      </c>
      <c r="X215">
        <f t="shared" si="24"/>
        <v>2.5339427423557965</v>
      </c>
      <c r="Y215">
        <f t="shared" si="25"/>
        <v>1</v>
      </c>
      <c r="Z215">
        <f t="shared" si="26"/>
        <v>2.5339427423557965</v>
      </c>
      <c r="AA215">
        <f t="shared" si="27"/>
        <v>2.5339427423557965</v>
      </c>
    </row>
    <row r="216" spans="20:27">
      <c r="T216" s="2">
        <v>212</v>
      </c>
      <c r="U216">
        <f>EXP($AC$5*SIN(2*PI()*(T216-$AC$4)/$V$3))</f>
        <v>0.53295387818315321</v>
      </c>
      <c r="V216">
        <f t="shared" si="22"/>
        <v>0</v>
      </c>
      <c r="W216">
        <f t="shared" si="23"/>
        <v>0</v>
      </c>
      <c r="X216">
        <f t="shared" si="24"/>
        <v>2.5036624145635278</v>
      </c>
      <c r="Y216">
        <f t="shared" si="25"/>
        <v>1</v>
      </c>
      <c r="Z216">
        <f t="shared" si="26"/>
        <v>2.5036624145635278</v>
      </c>
      <c r="AA216">
        <f t="shared" si="27"/>
        <v>2.5036624145635278</v>
      </c>
    </row>
    <row r="217" spans="20:27">
      <c r="T217" s="2">
        <v>213</v>
      </c>
      <c r="U217">
        <f>EXP($AC$5*SIN(2*PI()*(T217-$AC$4)/$V$3))</f>
        <v>0.55555634033924628</v>
      </c>
      <c r="V217">
        <f t="shared" si="22"/>
        <v>0</v>
      </c>
      <c r="W217">
        <f t="shared" si="23"/>
        <v>0</v>
      </c>
      <c r="X217">
        <f t="shared" si="24"/>
        <v>2.4715044454938719</v>
      </c>
      <c r="Y217">
        <f t="shared" si="25"/>
        <v>1</v>
      </c>
      <c r="Z217">
        <f t="shared" si="26"/>
        <v>2.4715044454938719</v>
      </c>
      <c r="AA217">
        <f t="shared" si="27"/>
        <v>2.4715044454938719</v>
      </c>
    </row>
    <row r="218" spans="20:27">
      <c r="T218" s="2">
        <v>214</v>
      </c>
      <c r="U218">
        <f>EXP($AC$5*SIN(2*PI()*(T218-$AC$4)/$V$3))</f>
        <v>0.58005112370045242</v>
      </c>
      <c r="V218">
        <f t="shared" si="22"/>
        <v>0</v>
      </c>
      <c r="W218">
        <f t="shared" si="23"/>
        <v>0</v>
      </c>
      <c r="X218">
        <f t="shared" si="24"/>
        <v>2.4375819021035601</v>
      </c>
      <c r="Y218">
        <f t="shared" si="25"/>
        <v>1</v>
      </c>
      <c r="Z218">
        <f t="shared" si="26"/>
        <v>2.4375819021035601</v>
      </c>
      <c r="AA218">
        <f t="shared" si="27"/>
        <v>2.4375819021035601</v>
      </c>
    </row>
    <row r="219" spans="20:27">
      <c r="T219" s="2">
        <v>215</v>
      </c>
      <c r="U219">
        <f>EXP($AC$5*SIN(2*PI()*(T219-$AC$4)/$V$3))</f>
        <v>0.60653065971263354</v>
      </c>
      <c r="V219">
        <f t="shared" si="22"/>
        <v>0</v>
      </c>
      <c r="W219">
        <f t="shared" si="23"/>
        <v>0</v>
      </c>
      <c r="X219">
        <f t="shared" si="24"/>
        <v>2.4020119052688478</v>
      </c>
      <c r="Y219">
        <f t="shared" si="25"/>
        <v>1</v>
      </c>
      <c r="Z219">
        <f t="shared" si="26"/>
        <v>2.4020119052688478</v>
      </c>
      <c r="AA219">
        <f t="shared" si="27"/>
        <v>2.4020119052688478</v>
      </c>
    </row>
    <row r="220" spans="20:27">
      <c r="T220" s="2">
        <v>216</v>
      </c>
      <c r="U220">
        <f>EXP($AC$5*SIN(2*PI()*(T220-$AC$4)/$V$3))</f>
        <v>0.63508876672596337</v>
      </c>
      <c r="V220">
        <f t="shared" si="22"/>
        <v>0</v>
      </c>
      <c r="W220">
        <f t="shared" si="23"/>
        <v>0</v>
      </c>
      <c r="X220">
        <f t="shared" si="24"/>
        <v>2.364914873499083</v>
      </c>
      <c r="Y220">
        <f t="shared" si="25"/>
        <v>1</v>
      </c>
      <c r="Z220">
        <f t="shared" si="26"/>
        <v>2.364914873499083</v>
      </c>
      <c r="AA220">
        <f t="shared" si="27"/>
        <v>2.364914873499083</v>
      </c>
    </row>
    <row r="221" spans="20:27">
      <c r="T221" s="2">
        <v>217</v>
      </c>
      <c r="U221">
        <f>EXP($AC$5*SIN(2*PI()*(T221-$AC$4)/$V$3))</f>
        <v>0.66581951539361606</v>
      </c>
      <c r="V221">
        <f t="shared" si="22"/>
        <v>0</v>
      </c>
      <c r="W221">
        <f t="shared" si="23"/>
        <v>0</v>
      </c>
      <c r="X221">
        <f t="shared" si="24"/>
        <v>2.3264137656867425</v>
      </c>
      <c r="Y221">
        <f t="shared" si="25"/>
        <v>1</v>
      </c>
      <c r="Z221">
        <f t="shared" si="26"/>
        <v>2.3264137656867425</v>
      </c>
      <c r="AA221">
        <f t="shared" si="27"/>
        <v>2.3264137656867425</v>
      </c>
    </row>
    <row r="222" spans="20:27">
      <c r="T222" s="2">
        <v>218</v>
      </c>
      <c r="U222">
        <f>EXP($AC$5*SIN(2*PI()*(T222-$AC$4)/$V$3))</f>
        <v>0.6988158987032983</v>
      </c>
      <c r="V222">
        <f t="shared" si="22"/>
        <v>0</v>
      </c>
      <c r="W222">
        <f t="shared" si="23"/>
        <v>0</v>
      </c>
      <c r="X222">
        <f t="shared" si="24"/>
        <v>2.2866333300648245</v>
      </c>
      <c r="Y222">
        <f t="shared" si="25"/>
        <v>1</v>
      </c>
      <c r="Z222">
        <f t="shared" si="26"/>
        <v>2.2866333300648245</v>
      </c>
      <c r="AA222">
        <f t="shared" si="27"/>
        <v>2.2866333300648245</v>
      </c>
    </row>
    <row r="223" spans="20:27">
      <c r="T223" s="2">
        <v>219</v>
      </c>
      <c r="U223">
        <f>EXP($AC$5*SIN(2*PI()*(T223-$AC$4)/$V$3))</f>
        <v>0.73416829318899635</v>
      </c>
      <c r="V223">
        <f t="shared" si="22"/>
        <v>0</v>
      </c>
      <c r="W223">
        <f t="shared" si="23"/>
        <v>0</v>
      </c>
      <c r="X223">
        <f t="shared" si="24"/>
        <v>2.245699366201992</v>
      </c>
      <c r="Y223">
        <f t="shared" si="25"/>
        <v>1</v>
      </c>
      <c r="Z223">
        <f t="shared" si="26"/>
        <v>2.245699366201992</v>
      </c>
      <c r="AA223">
        <f t="shared" si="27"/>
        <v>2.245699366201992</v>
      </c>
    </row>
    <row r="224" spans="20:27">
      <c r="T224" s="2">
        <v>220</v>
      </c>
      <c r="U224">
        <f>EXP($AC$5*SIN(2*PI()*(T224-$AC$4)/$V$3))</f>
        <v>0.77196270083701957</v>
      </c>
      <c r="V224">
        <f t="shared" si="22"/>
        <v>0</v>
      </c>
      <c r="W224">
        <f t="shared" si="23"/>
        <v>0</v>
      </c>
      <c r="X224">
        <f t="shared" si="24"/>
        <v>2.2037380064444525</v>
      </c>
      <c r="Y224">
        <f t="shared" si="25"/>
        <v>1</v>
      </c>
      <c r="Z224">
        <f t="shared" si="26"/>
        <v>2.2037380064444525</v>
      </c>
      <c r="AA224">
        <f t="shared" si="27"/>
        <v>2.2037380064444525</v>
      </c>
    </row>
    <row r="225" spans="20:27">
      <c r="T225" s="2">
        <v>221</v>
      </c>
      <c r="U225">
        <f>EXP($AC$5*SIN(2*PI()*(T225-$AC$4)/$V$3))</f>
        <v>0.81227876521825748</v>
      </c>
      <c r="V225">
        <f t="shared" si="22"/>
        <v>0</v>
      </c>
      <c r="W225">
        <f t="shared" si="23"/>
        <v>0</v>
      </c>
      <c r="X225">
        <f t="shared" si="24"/>
        <v>2.1608750227215476</v>
      </c>
      <c r="Y225">
        <f t="shared" si="25"/>
        <v>1</v>
      </c>
      <c r="Z225">
        <f t="shared" si="26"/>
        <v>2.1608750227215476</v>
      </c>
      <c r="AA225">
        <f t="shared" si="27"/>
        <v>2.1608750227215476</v>
      </c>
    </row>
    <row r="226" spans="20:27">
      <c r="T226" s="2">
        <v>222</v>
      </c>
      <c r="U226">
        <f>EXP($AC$5*SIN(2*PI()*(T226-$AC$4)/$V$3))</f>
        <v>0.85518756054888145</v>
      </c>
      <c r="V226">
        <f t="shared" si="22"/>
        <v>0</v>
      </c>
      <c r="W226">
        <f t="shared" si="23"/>
        <v>0</v>
      </c>
      <c r="X226">
        <f t="shared" si="24"/>
        <v>2.1172351640808325</v>
      </c>
      <c r="Y226">
        <f t="shared" si="25"/>
        <v>1</v>
      </c>
      <c r="Z226">
        <f t="shared" si="26"/>
        <v>2.1172351640808325</v>
      </c>
      <c r="AA226">
        <f t="shared" si="27"/>
        <v>2.1172351640808325</v>
      </c>
    </row>
    <row r="227" spans="20:27">
      <c r="T227" s="2">
        <v>223</v>
      </c>
      <c r="U227">
        <f>EXP($AC$5*SIN(2*PI()*(T227-$AC$4)/$V$3))</f>
        <v>0.90074915877760942</v>
      </c>
      <c r="V227">
        <f t="shared" si="22"/>
        <v>0</v>
      </c>
      <c r="W227">
        <f t="shared" si="23"/>
        <v>0</v>
      </c>
      <c r="X227">
        <f t="shared" si="24"/>
        <v>2.0729415297197962</v>
      </c>
      <c r="Y227">
        <f t="shared" si="25"/>
        <v>1</v>
      </c>
      <c r="Z227">
        <f t="shared" si="26"/>
        <v>2.0729415297197962</v>
      </c>
      <c r="AA227">
        <f t="shared" si="27"/>
        <v>2.0729415297197962</v>
      </c>
    </row>
    <row r="228" spans="20:27">
      <c r="T228" s="2">
        <v>224</v>
      </c>
      <c r="U228">
        <f>EXP($AC$5*SIN(2*PI()*(T228-$AC$4)/$V$3))</f>
        <v>0.94900998745122656</v>
      </c>
      <c r="V228">
        <f t="shared" si="22"/>
        <v>0</v>
      </c>
      <c r="W228">
        <f t="shared" si="23"/>
        <v>0</v>
      </c>
      <c r="X228">
        <f t="shared" si="24"/>
        <v>2.0281149816474726</v>
      </c>
      <c r="Y228">
        <f t="shared" si="25"/>
        <v>1</v>
      </c>
      <c r="Z228">
        <f t="shared" si="26"/>
        <v>2.0281149816474726</v>
      </c>
      <c r="AA228">
        <f t="shared" si="27"/>
        <v>2.0281149816474726</v>
      </c>
    </row>
    <row r="229" spans="20:27">
      <c r="T229" s="2">
        <v>225</v>
      </c>
      <c r="U229">
        <f>EXP($AC$5*SIN(2*PI()*(T229-$AC$4)/$V$3))</f>
        <v>0.99999999999999778</v>
      </c>
      <c r="V229">
        <f t="shared" si="22"/>
        <v>0</v>
      </c>
      <c r="W229">
        <f t="shared" si="23"/>
        <v>0</v>
      </c>
      <c r="X229">
        <f t="shared" si="24"/>
        <v>1.9828736004520369</v>
      </c>
      <c r="Y229">
        <f t="shared" si="25"/>
        <v>1</v>
      </c>
      <c r="Z229">
        <f t="shared" si="26"/>
        <v>1.9828736004520369</v>
      </c>
      <c r="AA229">
        <f t="shared" si="27"/>
        <v>1.9828736004520369</v>
      </c>
    </row>
    <row r="230" spans="20:27">
      <c r="T230" s="2">
        <v>226</v>
      </c>
      <c r="U230">
        <f>EXP($AC$5*SIN(2*PI()*(T230-$AC$4)/$V$3))</f>
        <v>1.053729690122353</v>
      </c>
      <c r="V230">
        <f t="shared" si="22"/>
        <v>0</v>
      </c>
      <c r="W230">
        <f t="shared" si="23"/>
        <v>0</v>
      </c>
      <c r="X230">
        <f t="shared" si="24"/>
        <v>1.937332186982009</v>
      </c>
      <c r="Y230">
        <f t="shared" si="25"/>
        <v>1</v>
      </c>
      <c r="Z230">
        <f t="shared" si="26"/>
        <v>1.937332186982009</v>
      </c>
      <c r="AA230">
        <f t="shared" si="27"/>
        <v>1.937332186982009</v>
      </c>
    </row>
    <row r="231" spans="20:27">
      <c r="T231" s="2">
        <v>227</v>
      </c>
      <c r="U231">
        <f>EXP($AC$5*SIN(2*PI()*(T231-$AC$4)/$V$3))</f>
        <v>1.1101869929660342</v>
      </c>
      <c r="V231">
        <f t="shared" si="22"/>
        <v>0</v>
      </c>
      <c r="W231">
        <f t="shared" si="23"/>
        <v>0</v>
      </c>
      <c r="X231">
        <f t="shared" si="24"/>
        <v>1.8916018120800964</v>
      </c>
      <c r="Y231">
        <f t="shared" si="25"/>
        <v>1</v>
      </c>
      <c r="Z231">
        <f t="shared" si="26"/>
        <v>1.8916018120800964</v>
      </c>
      <c r="AA231">
        <f t="shared" si="27"/>
        <v>1.8916018120800964</v>
      </c>
    </row>
    <row r="232" spans="20:27">
      <c r="T232" s="2">
        <v>228</v>
      </c>
      <c r="U232">
        <f>EXP($AC$5*SIN(2*PI()*(T232-$AC$4)/$V$3))</f>
        <v>1.1693341275429372</v>
      </c>
      <c r="V232">
        <f t="shared" si="22"/>
        <v>0</v>
      </c>
      <c r="W232">
        <f t="shared" si="23"/>
        <v>0</v>
      </c>
      <c r="X232">
        <f t="shared" si="24"/>
        <v>1.8457894158506991</v>
      </c>
      <c r="Y232">
        <f t="shared" si="25"/>
        <v>1</v>
      </c>
      <c r="Z232">
        <f t="shared" si="26"/>
        <v>1.8457894158506991</v>
      </c>
      <c r="AA232">
        <f t="shared" si="27"/>
        <v>1.8457894158506991</v>
      </c>
    </row>
    <row r="233" spans="20:27">
      <c r="T233" s="2">
        <v>229</v>
      </c>
      <c r="U233">
        <f>EXP($AC$5*SIN(2*PI()*(T233-$AC$4)/$V$3))</f>
        <v>1.2311044469213734</v>
      </c>
      <c r="V233">
        <f t="shared" si="22"/>
        <v>0</v>
      </c>
      <c r="W233">
        <f t="shared" si="23"/>
        <v>0</v>
      </c>
      <c r="X233">
        <f t="shared" si="24"/>
        <v>1.7999974573044335</v>
      </c>
      <c r="Y233">
        <f t="shared" si="25"/>
        <v>1</v>
      </c>
      <c r="Z233">
        <f t="shared" si="26"/>
        <v>1.7999974573044335</v>
      </c>
      <c r="AA233">
        <f t="shared" si="27"/>
        <v>1.7999974573044335</v>
      </c>
    </row>
    <row r="234" spans="20:27">
      <c r="T234" s="2">
        <v>230</v>
      </c>
      <c r="U234">
        <f>EXP($AC$5*SIN(2*PI()*(T234-$AC$4)/$V$3))</f>
        <v>1.2953993747569985</v>
      </c>
      <c r="V234">
        <f t="shared" si="22"/>
        <v>0</v>
      </c>
      <c r="W234">
        <f t="shared" si="23"/>
        <v>0</v>
      </c>
      <c r="X234">
        <f t="shared" si="24"/>
        <v>1.7543236146142782</v>
      </c>
      <c r="Y234">
        <f t="shared" si="25"/>
        <v>1</v>
      </c>
      <c r="Z234">
        <f t="shared" si="26"/>
        <v>1.7543236146142782</v>
      </c>
      <c r="AA234">
        <f t="shared" si="27"/>
        <v>1.7543236146142782</v>
      </c>
    </row>
    <row r="235" spans="20:27">
      <c r="T235" s="2">
        <v>231</v>
      </c>
      <c r="U235">
        <f>EXP($AC$5*SIN(2*PI()*(T235-$AC$4)/$V$3))</f>
        <v>1.3620855180987363</v>
      </c>
      <c r="V235">
        <f t="shared" si="22"/>
        <v>0</v>
      </c>
      <c r="W235">
        <f t="shared" si="23"/>
        <v>0</v>
      </c>
      <c r="X235">
        <f t="shared" si="24"/>
        <v>1.7088605356458946</v>
      </c>
      <c r="Y235">
        <f t="shared" si="25"/>
        <v>1</v>
      </c>
      <c r="Z235">
        <f t="shared" si="26"/>
        <v>1.7088605356458946</v>
      </c>
      <c r="AA235">
        <f t="shared" si="27"/>
        <v>1.7088605356458946</v>
      </c>
    </row>
    <row r="236" spans="20:27">
      <c r="T236" s="2">
        <v>232</v>
      </c>
      <c r="U236">
        <f>EXP($AC$5*SIN(2*PI()*(T236-$AC$4)/$V$3))</f>
        <v>1.4309920564995287</v>
      </c>
      <c r="V236">
        <f t="shared" si="22"/>
        <v>0</v>
      </c>
      <c r="W236">
        <f t="shared" si="23"/>
        <v>0</v>
      </c>
      <c r="X236">
        <f t="shared" si="24"/>
        <v>1.6636956378954721</v>
      </c>
      <c r="Y236">
        <f t="shared" si="25"/>
        <v>1</v>
      </c>
      <c r="Z236">
        <f t="shared" si="26"/>
        <v>1.6636956378954721</v>
      </c>
      <c r="AA236">
        <f t="shared" si="27"/>
        <v>1.6636956378954721</v>
      </c>
    </row>
    <row r="237" spans="20:27">
      <c r="T237" s="2">
        <v>233</v>
      </c>
      <c r="U237">
        <f>EXP($AC$5*SIN(2*PI()*(T237-$AC$4)/$V$3))</f>
        <v>1.50190851556645</v>
      </c>
      <c r="V237">
        <f t="shared" si="22"/>
        <v>0</v>
      </c>
      <c r="W237">
        <f t="shared" si="23"/>
        <v>0</v>
      </c>
      <c r="X237">
        <f t="shared" si="24"/>
        <v>1.6189109564874111</v>
      </c>
      <c r="Y237">
        <f t="shared" si="25"/>
        <v>1</v>
      </c>
      <c r="Z237">
        <f t="shared" si="26"/>
        <v>1.6189109564874111</v>
      </c>
      <c r="AA237">
        <f t="shared" si="27"/>
        <v>1.6189109564874111</v>
      </c>
    </row>
    <row r="238" spans="20:27">
      <c r="T238" s="2">
        <v>234</v>
      </c>
      <c r="U238">
        <f>EXP($AC$5*SIN(2*PI()*(T238-$AC$4)/$V$3))</f>
        <v>1.574583038454989</v>
      </c>
      <c r="V238">
        <f t="shared" si="22"/>
        <v>0</v>
      </c>
      <c r="W238">
        <f t="shared" si="23"/>
        <v>0</v>
      </c>
      <c r="X238">
        <f t="shared" si="24"/>
        <v>1.5745830384549913</v>
      </c>
      <c r="Y238">
        <f t="shared" si="25"/>
        <v>1</v>
      </c>
      <c r="Z238">
        <f t="shared" si="26"/>
        <v>1.5745830384549913</v>
      </c>
      <c r="AA238">
        <f t="shared" si="27"/>
        <v>1.5745830384549913</v>
      </c>
    </row>
    <row r="239" spans="20:27">
      <c r="T239" s="2">
        <v>235</v>
      </c>
      <c r="U239">
        <f>EXP($AC$5*SIN(2*PI()*(T239-$AC$4)/$V$3))</f>
        <v>1.6487212707001266</v>
      </c>
      <c r="V239">
        <f t="shared" si="22"/>
        <v>0</v>
      </c>
      <c r="W239">
        <f t="shared" si="23"/>
        <v>0</v>
      </c>
      <c r="X239">
        <f t="shared" si="24"/>
        <v>1.5307828811526807</v>
      </c>
      <c r="Y239">
        <f t="shared" si="25"/>
        <v>1</v>
      </c>
      <c r="Z239">
        <f t="shared" si="26"/>
        <v>1.5307828811526807</v>
      </c>
      <c r="AA239">
        <f t="shared" si="27"/>
        <v>1.5307828811526807</v>
      </c>
    </row>
    <row r="240" spans="20:27">
      <c r="T240" s="2">
        <v>236</v>
      </c>
      <c r="U240">
        <f>EXP($AC$5*SIN(2*PI()*(T240-$AC$4)/$V$3))</f>
        <v>1.7239859714786363</v>
      </c>
      <c r="V240">
        <f t="shared" si="22"/>
        <v>0</v>
      </c>
      <c r="W240">
        <f t="shared" si="23"/>
        <v>0</v>
      </c>
      <c r="X240">
        <f t="shared" si="24"/>
        <v>1.4875759123302057</v>
      </c>
      <c r="Y240">
        <f t="shared" si="25"/>
        <v>1</v>
      </c>
      <c r="Z240">
        <f t="shared" si="26"/>
        <v>1.4875759123302057</v>
      </c>
      <c r="AA240">
        <f t="shared" si="27"/>
        <v>1.4875759123302057</v>
      </c>
    </row>
    <row r="241" spans="20:27">
      <c r="T241" s="2">
        <v>237</v>
      </c>
      <c r="U241">
        <f>EXP($AC$5*SIN(2*PI()*(T241-$AC$4)/$V$3))</f>
        <v>1.7999974573044326</v>
      </c>
      <c r="V241">
        <f t="shared" si="22"/>
        <v>0</v>
      </c>
      <c r="W241">
        <f t="shared" si="23"/>
        <v>0</v>
      </c>
      <c r="X241">
        <f t="shared" si="24"/>
        <v>1.4450220091364199</v>
      </c>
      <c r="Y241">
        <f t="shared" si="25"/>
        <v>1</v>
      </c>
      <c r="Z241">
        <f t="shared" si="26"/>
        <v>1.4450220091364199</v>
      </c>
      <c r="AA241">
        <f t="shared" si="27"/>
        <v>1.4450220091364199</v>
      </c>
    </row>
    <row r="242" spans="20:27">
      <c r="T242" s="2">
        <v>238</v>
      </c>
      <c r="U242">
        <f>EXP($AC$5*SIN(2*PI()*(T242-$AC$4)/$V$3))</f>
        <v>1.8763349718159712</v>
      </c>
      <c r="V242">
        <f t="shared" si="22"/>
        <v>0</v>
      </c>
      <c r="W242">
        <f t="shared" si="23"/>
        <v>0</v>
      </c>
      <c r="X242">
        <f t="shared" si="24"/>
        <v>1.4031755531146264</v>
      </c>
      <c r="Y242">
        <f t="shared" si="25"/>
        <v>1</v>
      </c>
      <c r="Z242">
        <f t="shared" si="26"/>
        <v>1.4031755531146264</v>
      </c>
      <c r="AA242">
        <f t="shared" si="27"/>
        <v>1.4031755531146264</v>
      </c>
    </row>
    <row r="243" spans="20:27">
      <c r="T243" s="2">
        <v>239</v>
      </c>
      <c r="U243">
        <f>EXP($AC$5*SIN(2*PI()*(T243-$AC$4)/$V$3))</f>
        <v>1.9525390574726629</v>
      </c>
      <c r="V243">
        <f t="shared" si="22"/>
        <v>0</v>
      </c>
      <c r="W243">
        <f t="shared" si="23"/>
        <v>0</v>
      </c>
      <c r="X243">
        <f t="shared" si="24"/>
        <v>1.362085518098737</v>
      </c>
      <c r="Y243">
        <f t="shared" si="25"/>
        <v>1</v>
      </c>
      <c r="Z243">
        <f t="shared" si="26"/>
        <v>1.362085518098737</v>
      </c>
      <c r="AA243">
        <f t="shared" si="27"/>
        <v>1.362085518098737</v>
      </c>
    </row>
    <row r="244" spans="20:27">
      <c r="T244" s="2">
        <v>240</v>
      </c>
      <c r="U244">
        <f>EXP($AC$5*SIN(2*PI()*(T244-$AC$4)/$V$3))</f>
        <v>2.0281149816474731</v>
      </c>
      <c r="V244">
        <f t="shared" si="22"/>
        <v>0</v>
      </c>
      <c r="W244">
        <f t="shared" si="23"/>
        <v>0</v>
      </c>
      <c r="X244">
        <f t="shared" si="24"/>
        <v>1.3217955878191556</v>
      </c>
      <c r="Y244">
        <f t="shared" si="25"/>
        <v>1</v>
      </c>
      <c r="Z244">
        <f t="shared" si="26"/>
        <v>1.3217955878191556</v>
      </c>
      <c r="AA244">
        <f t="shared" si="27"/>
        <v>1.3217955878191556</v>
      </c>
    </row>
    <row r="245" spans="20:27">
      <c r="T245" s="2">
        <v>241</v>
      </c>
      <c r="U245">
        <f>EXP($AC$5*SIN(2*PI()*(T245-$AC$4)/$V$3))</f>
        <v>2.1025372410974463</v>
      </c>
      <c r="V245">
        <f t="shared" si="22"/>
        <v>0</v>
      </c>
      <c r="W245">
        <f t="shared" si="23"/>
        <v>0</v>
      </c>
      <c r="X245">
        <f t="shared" si="24"/>
        <v>1.2823442999754329</v>
      </c>
      <c r="Y245">
        <f t="shared" si="25"/>
        <v>1</v>
      </c>
      <c r="Z245">
        <f t="shared" si="26"/>
        <v>1.2823442999754329</v>
      </c>
      <c r="AA245">
        <f t="shared" si="27"/>
        <v>1.2823442999754329</v>
      </c>
    </row>
    <row r="246" spans="20:27">
      <c r="T246" s="2">
        <v>242</v>
      </c>
      <c r="U246">
        <f>EXP($AC$5*SIN(2*PI()*(T246-$AC$4)/$V$3))</f>
        <v>2.1752551357560286</v>
      </c>
      <c r="V246">
        <f t="shared" si="22"/>
        <v>0</v>
      </c>
      <c r="W246">
        <f t="shared" si="23"/>
        <v>0</v>
      </c>
      <c r="X246">
        <f t="shared" si="24"/>
        <v>1.2437652135259798</v>
      </c>
      <c r="Y246">
        <f t="shared" si="25"/>
        <v>1</v>
      </c>
      <c r="Z246">
        <f t="shared" si="26"/>
        <v>1.2437652135259798</v>
      </c>
      <c r="AA246">
        <f t="shared" si="27"/>
        <v>1.2437652135259798</v>
      </c>
    </row>
    <row r="247" spans="20:27">
      <c r="T247" s="2">
        <v>243</v>
      </c>
      <c r="U247">
        <f>EXP($AC$5*SIN(2*PI()*(T247-$AC$4)/$V$3))</f>
        <v>2.2456993662019915</v>
      </c>
      <c r="V247">
        <f t="shared" si="22"/>
        <v>0</v>
      </c>
      <c r="W247">
        <f t="shared" si="23"/>
        <v>0</v>
      </c>
      <c r="X247">
        <f t="shared" si="24"/>
        <v>1.2060870959793974</v>
      </c>
      <c r="Y247">
        <f t="shared" si="25"/>
        <v>1</v>
      </c>
      <c r="Z247">
        <f t="shared" si="26"/>
        <v>1.2060870959793974</v>
      </c>
      <c r="AA247">
        <f t="shared" si="27"/>
        <v>1.2060870959793974</v>
      </c>
    </row>
    <row r="248" spans="20:27">
      <c r="T248" s="2">
        <v>244</v>
      </c>
      <c r="U248">
        <f>EXP($AC$5*SIN(2*PI()*(T248-$AC$4)/$V$3))</f>
        <v>2.3132895703266381</v>
      </c>
      <c r="V248">
        <f t="shared" si="22"/>
        <v>0</v>
      </c>
      <c r="W248">
        <f t="shared" si="23"/>
        <v>0</v>
      </c>
      <c r="X248">
        <f t="shared" si="24"/>
        <v>1.169334127542937</v>
      </c>
      <c r="Y248">
        <f t="shared" si="25"/>
        <v>1</v>
      </c>
      <c r="Z248">
        <f t="shared" si="26"/>
        <v>1.169334127542937</v>
      </c>
      <c r="AA248">
        <f t="shared" si="27"/>
        <v>1.169334127542937</v>
      </c>
    </row>
    <row r="249" spans="20:27">
      <c r="T249" s="2">
        <v>245</v>
      </c>
      <c r="U249">
        <f>EXP($AC$5*SIN(2*PI()*(T249-$AC$4)/$V$3))</f>
        <v>2.3774426752361628</v>
      </c>
      <c r="V249">
        <f t="shared" si="22"/>
        <v>0</v>
      </c>
      <c r="W249">
        <f t="shared" si="23"/>
        <v>0</v>
      </c>
      <c r="X249">
        <f t="shared" si="24"/>
        <v>1.1335261190867301</v>
      </c>
      <c r="Y249">
        <f t="shared" si="25"/>
        <v>0</v>
      </c>
      <c r="Z249">
        <f t="shared" si="26"/>
        <v>0</v>
      </c>
      <c r="AA249">
        <f t="shared" si="27"/>
        <v>0</v>
      </c>
    </row>
    <row r="250" spans="20:27">
      <c r="T250" s="2">
        <v>246</v>
      </c>
      <c r="U250">
        <f>EXP($AC$5*SIN(2*PI()*(T250-$AC$4)/$V$3))</f>
        <v>2.4375819021035587</v>
      </c>
      <c r="V250">
        <f t="shared" si="22"/>
        <v>0</v>
      </c>
      <c r="W250">
        <f t="shared" si="23"/>
        <v>0</v>
      </c>
      <c r="X250">
        <f t="shared" si="24"/>
        <v>1.0986787410131009</v>
      </c>
      <c r="Y250">
        <f t="shared" si="25"/>
        <v>0</v>
      </c>
      <c r="Z250">
        <f t="shared" si="26"/>
        <v>0</v>
      </c>
      <c r="AA250">
        <f t="shared" si="27"/>
        <v>0</v>
      </c>
    </row>
    <row r="251" spans="20:27">
      <c r="T251" s="2">
        <v>247</v>
      </c>
      <c r="U251">
        <f>EXP($AC$5*SIN(2*PI()*(T251-$AC$4)/$V$3))</f>
        <v>2.4931462264695186</v>
      </c>
      <c r="V251">
        <f t="shared" si="22"/>
        <v>0</v>
      </c>
      <c r="W251">
        <f t="shared" si="23"/>
        <v>0</v>
      </c>
      <c r="X251">
        <f t="shared" si="24"/>
        <v>1.0648037602738878</v>
      </c>
      <c r="Y251">
        <f t="shared" si="25"/>
        <v>0</v>
      </c>
      <c r="Z251">
        <f t="shared" si="26"/>
        <v>0</v>
      </c>
      <c r="AA251">
        <f t="shared" si="27"/>
        <v>0</v>
      </c>
    </row>
    <row r="252" spans="20:27">
      <c r="T252" s="2">
        <v>248</v>
      </c>
      <c r="U252">
        <f>EXP($AC$5*SIN(2*PI()*(T252-$AC$4)/$V$3))</f>
        <v>2.5436000663525702</v>
      </c>
      <c r="V252">
        <f t="shared" si="22"/>
        <v>0</v>
      </c>
      <c r="W252">
        <f t="shared" si="23"/>
        <v>0</v>
      </c>
      <c r="X252">
        <f t="shared" si="24"/>
        <v>1.0319092829507923</v>
      </c>
      <c r="Y252">
        <f t="shared" si="25"/>
        <v>0</v>
      </c>
      <c r="Z252">
        <f t="shared" si="26"/>
        <v>0</v>
      </c>
      <c r="AA252">
        <f t="shared" si="27"/>
        <v>0</v>
      </c>
    </row>
    <row r="253" spans="20:27">
      <c r="T253" s="2">
        <v>249</v>
      </c>
      <c r="U253">
        <f>EXP($AC$5*SIN(2*PI()*(T253-$AC$4)/$V$3))</f>
        <v>2.5884429473328661</v>
      </c>
      <c r="V253">
        <f t="shared" si="22"/>
        <v>0</v>
      </c>
      <c r="W253">
        <f t="shared" si="23"/>
        <v>0</v>
      </c>
      <c r="X253">
        <f t="shared" si="24"/>
        <v>1.0000000000000002</v>
      </c>
      <c r="Y253">
        <f t="shared" si="25"/>
        <v>0</v>
      </c>
      <c r="Z253">
        <f t="shared" si="26"/>
        <v>0</v>
      </c>
      <c r="AA253">
        <f t="shared" si="27"/>
        <v>0</v>
      </c>
    </row>
    <row r="254" spans="20:27">
      <c r="T254" s="2">
        <v>250</v>
      </c>
      <c r="U254">
        <f>EXP($AC$5*SIN(2*PI()*(T254-$AC$4)/$V$3))</f>
        <v>2.6272188791614393</v>
      </c>
      <c r="V254">
        <f t="shared" si="22"/>
        <v>0</v>
      </c>
      <c r="W254">
        <f t="shared" si="23"/>
        <v>0</v>
      </c>
      <c r="X254">
        <f t="shared" si="24"/>
        <v>0.96907743395858803</v>
      </c>
      <c r="Y254">
        <f t="shared" si="25"/>
        <v>0</v>
      </c>
      <c r="Z254">
        <f t="shared" si="26"/>
        <v>0</v>
      </c>
      <c r="AA254">
        <f t="shared" si="27"/>
        <v>0</v>
      </c>
    </row>
    <row r="255" spans="20:27">
      <c r="T255" s="2">
        <v>251</v>
      </c>
      <c r="U255">
        <f>EXP($AC$5*SIN(2*PI()*(T255-$AC$4)/$V$3))</f>
        <v>2.6595251737056715</v>
      </c>
      <c r="V255">
        <f t="shared" si="22"/>
        <v>0</v>
      </c>
      <c r="W255">
        <f t="shared" si="23"/>
        <v>0</v>
      </c>
      <c r="X255">
        <f t="shared" si="24"/>
        <v>0.93914018461277893</v>
      </c>
      <c r="Y255">
        <f t="shared" si="25"/>
        <v>0</v>
      </c>
      <c r="Z255">
        <f t="shared" si="26"/>
        <v>0</v>
      </c>
      <c r="AA255">
        <f t="shared" si="27"/>
        <v>0</v>
      </c>
    </row>
    <row r="256" spans="20:27">
      <c r="T256" s="2">
        <v>252</v>
      </c>
      <c r="U256">
        <f>EXP($AC$5*SIN(2*PI()*(T256-$AC$4)/$V$3))</f>
        <v>2.6850204400009221</v>
      </c>
      <c r="V256">
        <f t="shared" si="22"/>
        <v>0</v>
      </c>
      <c r="W256">
        <f t="shared" si="23"/>
        <v>0</v>
      </c>
      <c r="X256">
        <f t="shared" si="24"/>
        <v>0.91018417183342593</v>
      </c>
      <c r="Y256">
        <f t="shared" si="25"/>
        <v>0</v>
      </c>
      <c r="Z256">
        <f t="shared" si="26"/>
        <v>0</v>
      </c>
      <c r="AA256">
        <f t="shared" si="27"/>
        <v>0</v>
      </c>
    </row>
    <row r="257" spans="20:27">
      <c r="T257" s="2">
        <v>253</v>
      </c>
      <c r="U257">
        <f>EXP($AC$5*SIN(2*PI()*(T257-$AC$4)/$V$3))</f>
        <v>2.7034315091234897</v>
      </c>
      <c r="V257">
        <f t="shared" si="22"/>
        <v>0</v>
      </c>
      <c r="W257">
        <f t="shared" si="23"/>
        <v>0</v>
      </c>
      <c r="X257">
        <f t="shared" si="24"/>
        <v>0.88220287398907893</v>
      </c>
      <c r="Y257">
        <f t="shared" si="25"/>
        <v>0</v>
      </c>
      <c r="Z257">
        <f t="shared" si="26"/>
        <v>0</v>
      </c>
      <c r="AA257">
        <f t="shared" si="27"/>
        <v>0</v>
      </c>
    </row>
    <row r="258" spans="20:27">
      <c r="T258" s="2">
        <v>254</v>
      </c>
      <c r="U258">
        <f>EXP($AC$5*SIN(2*PI()*(T258-$AC$4)/$V$3))</f>
        <v>2.7145590692246087</v>
      </c>
      <c r="V258">
        <f t="shared" si="22"/>
        <v>0</v>
      </c>
      <c r="W258">
        <f t="shared" si="23"/>
        <v>0</v>
      </c>
      <c r="X258">
        <f t="shared" si="24"/>
        <v>0.85518756054888267</v>
      </c>
      <c r="Y258">
        <f t="shared" si="25"/>
        <v>0</v>
      </c>
      <c r="Z258">
        <f t="shared" si="26"/>
        <v>0</v>
      </c>
      <c r="AA258">
        <f t="shared" si="27"/>
        <v>0</v>
      </c>
    </row>
    <row r="259" spans="20:27">
      <c r="T259" s="2">
        <v>255</v>
      </c>
      <c r="U259">
        <f>EXP($AC$5*SIN(2*PI()*(T259-$AC$4)/$V$3))</f>
        <v>2.7182818284590451</v>
      </c>
      <c r="V259">
        <f t="shared" si="22"/>
        <v>0</v>
      </c>
      <c r="W259">
        <f t="shared" si="23"/>
        <v>0</v>
      </c>
      <c r="X259">
        <f t="shared" si="24"/>
        <v>0.82912751768391524</v>
      </c>
      <c r="Y259">
        <f t="shared" si="25"/>
        <v>0</v>
      </c>
      <c r="Z259">
        <f t="shared" si="26"/>
        <v>0</v>
      </c>
      <c r="AA259">
        <f t="shared" si="27"/>
        <v>0</v>
      </c>
    </row>
    <row r="260" spans="20:27">
      <c r="T260" s="2">
        <v>256</v>
      </c>
      <c r="U260">
        <f>EXP($AC$5*SIN(2*PI()*(T260-$AC$4)/$V$3))</f>
        <v>2.7145590692246091</v>
      </c>
      <c r="V260">
        <f t="shared" si="22"/>
        <v>0</v>
      </c>
      <c r="W260">
        <f t="shared" si="23"/>
        <v>0</v>
      </c>
      <c r="X260">
        <f t="shared" si="24"/>
        <v>0.80401026586446833</v>
      </c>
      <c r="Y260">
        <f t="shared" si="25"/>
        <v>0</v>
      </c>
      <c r="Z260">
        <f t="shared" si="26"/>
        <v>0</v>
      </c>
      <c r="AA260">
        <f t="shared" si="27"/>
        <v>0</v>
      </c>
    </row>
    <row r="261" spans="20:27">
      <c r="T261" s="2">
        <v>257</v>
      </c>
      <c r="U261">
        <f>EXP($AC$5*SIN(2*PI()*(T261-$AC$4)/$V$3))</f>
        <v>2.7034315091234902</v>
      </c>
      <c r="V261">
        <f t="shared" si="22"/>
        <v>0</v>
      </c>
      <c r="W261">
        <f t="shared" si="23"/>
        <v>0</v>
      </c>
      <c r="X261">
        <f t="shared" si="24"/>
        <v>0.77982176863043617</v>
      </c>
      <c r="Y261">
        <f t="shared" si="25"/>
        <v>0</v>
      </c>
      <c r="Z261">
        <f t="shared" si="26"/>
        <v>0</v>
      </c>
      <c r="AA261">
        <f t="shared" si="27"/>
        <v>0</v>
      </c>
    </row>
    <row r="262" spans="20:27">
      <c r="T262" s="2">
        <v>258</v>
      </c>
      <c r="U262">
        <f>EXP($AC$5*SIN(2*PI()*(T262-$AC$4)/$V$3))</f>
        <v>2.6850204400009225</v>
      </c>
      <c r="V262">
        <f t="shared" ref="V262:V325" si="28">IF(OR(MONTH(T262)=1, MONTH(T262)=2, MONTH(T262)=12), 1, 0)</f>
        <v>0</v>
      </c>
      <c r="W262">
        <f t="shared" ref="W262:W325" si="29">V262*U262</f>
        <v>0</v>
      </c>
      <c r="X262">
        <f t="shared" ref="X262:X325" si="30">EXP($AD$5*SIN(2*PI()*(T262-$AD$4)/$Y$3))</f>
        <v>0.75654663188119053</v>
      </c>
      <c r="Y262">
        <f t="shared" ref="Y262:Y325" si="31">IF(OR(MONTH(T262)=6, MONTH(T262)=7, MONTH(T262)=8), 1, 0)</f>
        <v>0</v>
      </c>
      <c r="Z262">
        <f t="shared" ref="Z262:Z325" si="32">Y262*X262</f>
        <v>0</v>
      </c>
      <c r="AA262">
        <f t="shared" ref="AA262:AA325" si="33">Z262+W262</f>
        <v>0</v>
      </c>
    </row>
    <row r="263" spans="20:27">
      <c r="T263" s="2">
        <v>259</v>
      </c>
      <c r="U263">
        <f>EXP($AC$5*SIN(2*PI()*(T263-$AC$4)/$V$3))</f>
        <v>2.6595251737056711</v>
      </c>
      <c r="V263">
        <f t="shared" si="28"/>
        <v>0</v>
      </c>
      <c r="W263">
        <f t="shared" si="29"/>
        <v>0</v>
      </c>
      <c r="X263">
        <f t="shared" si="30"/>
        <v>0.73416829318899679</v>
      </c>
      <c r="Y263">
        <f t="shared" si="31"/>
        <v>0</v>
      </c>
      <c r="Z263">
        <f t="shared" si="32"/>
        <v>0</v>
      </c>
      <c r="AA263">
        <f t="shared" si="33"/>
        <v>0</v>
      </c>
    </row>
    <row r="264" spans="20:27">
      <c r="T264" s="2">
        <v>260</v>
      </c>
      <c r="U264">
        <f>EXP($AC$5*SIN(2*PI()*(T264-$AC$4)/$V$3))</f>
        <v>2.6272188791614401</v>
      </c>
      <c r="V264">
        <f t="shared" si="28"/>
        <v>0</v>
      </c>
      <c r="W264">
        <f t="shared" si="29"/>
        <v>0</v>
      </c>
      <c r="X264">
        <f t="shared" si="30"/>
        <v>0.71266920078553364</v>
      </c>
      <c r="Y264">
        <f t="shared" si="31"/>
        <v>0</v>
      </c>
      <c r="Z264">
        <f t="shared" si="32"/>
        <v>0</v>
      </c>
      <c r="AA264">
        <f t="shared" si="33"/>
        <v>0</v>
      </c>
    </row>
    <row r="265" spans="20:27">
      <c r="T265" s="2">
        <v>261</v>
      </c>
      <c r="U265">
        <f>EXP($AC$5*SIN(2*PI()*(T265-$AC$4)/$V$3))</f>
        <v>2.588442947332867</v>
      </c>
      <c r="V265">
        <f t="shared" si="28"/>
        <v>0</v>
      </c>
      <c r="W265">
        <f t="shared" si="29"/>
        <v>0</v>
      </c>
      <c r="X265">
        <f t="shared" si="30"/>
        <v>0.69203098200395186</v>
      </c>
      <c r="Y265">
        <f t="shared" si="31"/>
        <v>0</v>
      </c>
      <c r="Z265">
        <f t="shared" si="32"/>
        <v>0</v>
      </c>
      <c r="AA265">
        <f t="shared" si="33"/>
        <v>0</v>
      </c>
    </row>
    <row r="266" spans="20:27">
      <c r="T266" s="2">
        <v>262</v>
      </c>
      <c r="U266">
        <f>EXP($AC$5*SIN(2*PI()*(T266-$AC$4)/$V$3))</f>
        <v>2.5436000663525697</v>
      </c>
      <c r="V266">
        <f t="shared" si="28"/>
        <v>0</v>
      </c>
      <c r="W266">
        <f t="shared" si="29"/>
        <v>0</v>
      </c>
      <c r="X266">
        <f t="shared" si="30"/>
        <v>0.67223460107898336</v>
      </c>
      <c r="Y266">
        <f t="shared" si="31"/>
        <v>0</v>
      </c>
      <c r="Z266">
        <f t="shared" si="32"/>
        <v>0</v>
      </c>
      <c r="AA266">
        <f t="shared" si="33"/>
        <v>0</v>
      </c>
    </row>
    <row r="267" spans="20:27">
      <c r="T267" s="2">
        <v>263</v>
      </c>
      <c r="U267">
        <f>EXP($AC$5*SIN(2*PI()*(T267-$AC$4)/$V$3))</f>
        <v>2.4931462264695177</v>
      </c>
      <c r="V267">
        <f t="shared" si="28"/>
        <v>0</v>
      </c>
      <c r="W267">
        <f t="shared" si="29"/>
        <v>0</v>
      </c>
      <c r="X267">
        <f t="shared" si="30"/>
        <v>0.65326050631491239</v>
      </c>
      <c r="Y267">
        <f t="shared" si="31"/>
        <v>0</v>
      </c>
      <c r="Z267">
        <f t="shared" si="32"/>
        <v>0</v>
      </c>
      <c r="AA267">
        <f t="shared" si="33"/>
        <v>0</v>
      </c>
    </row>
    <row r="268" spans="20:27">
      <c r="T268" s="2">
        <v>264</v>
      </c>
      <c r="U268">
        <f>EXP($AC$5*SIN(2*PI()*(T268-$AC$4)/$V$3))</f>
        <v>2.4375819021035618</v>
      </c>
      <c r="V268">
        <f t="shared" si="28"/>
        <v>0</v>
      </c>
      <c r="W268">
        <f t="shared" si="29"/>
        <v>0</v>
      </c>
      <c r="X268">
        <f t="shared" si="30"/>
        <v>0.63508876672596293</v>
      </c>
      <c r="Y268">
        <f t="shared" si="31"/>
        <v>0</v>
      </c>
      <c r="Z268">
        <f t="shared" si="32"/>
        <v>0</v>
      </c>
      <c r="AA268">
        <f t="shared" si="33"/>
        <v>0</v>
      </c>
    </row>
    <row r="269" spans="20:27">
      <c r="T269" s="2">
        <v>265</v>
      </c>
      <c r="U269">
        <f>EXP($AC$5*SIN(2*PI()*(T269-$AC$4)/$V$3))</f>
        <v>2.3774426752361664</v>
      </c>
      <c r="V269">
        <f t="shared" si="28"/>
        <v>0</v>
      </c>
      <c r="W269">
        <f t="shared" si="29"/>
        <v>0</v>
      </c>
      <c r="X269">
        <f t="shared" si="30"/>
        <v>0.61769919833622178</v>
      </c>
      <c r="Y269">
        <f t="shared" si="31"/>
        <v>0</v>
      </c>
      <c r="Z269">
        <f t="shared" si="32"/>
        <v>0</v>
      </c>
      <c r="AA269">
        <f t="shared" si="33"/>
        <v>0</v>
      </c>
    </row>
    <row r="270" spans="20:27">
      <c r="T270" s="2">
        <v>266</v>
      </c>
      <c r="U270">
        <f>EXP($AC$5*SIN(2*PI()*(T270-$AC$4)/$V$3))</f>
        <v>2.3132895703266394</v>
      </c>
      <c r="V270">
        <f t="shared" si="28"/>
        <v>0</v>
      </c>
      <c r="W270">
        <f t="shared" si="29"/>
        <v>0</v>
      </c>
      <c r="X270">
        <f t="shared" si="30"/>
        <v>0.60107148039708247</v>
      </c>
      <c r="Y270">
        <f t="shared" si="31"/>
        <v>0</v>
      </c>
      <c r="Z270">
        <f t="shared" si="32"/>
        <v>0</v>
      </c>
      <c r="AA270">
        <f t="shared" si="33"/>
        <v>0</v>
      </c>
    </row>
    <row r="271" spans="20:27">
      <c r="T271" s="2">
        <v>267</v>
      </c>
      <c r="U271">
        <f>EXP($AC$5*SIN(2*PI()*(T271-$AC$4)/$V$3))</f>
        <v>2.2456993662019928</v>
      </c>
      <c r="V271">
        <f t="shared" si="28"/>
        <v>0</v>
      </c>
      <c r="W271">
        <f t="shared" si="29"/>
        <v>0</v>
      </c>
      <c r="X271">
        <f t="shared" si="30"/>
        <v>0.58518526184000885</v>
      </c>
      <c r="Y271">
        <f t="shared" si="31"/>
        <v>0</v>
      </c>
      <c r="Z271">
        <f t="shared" si="32"/>
        <v>0</v>
      </c>
      <c r="AA271">
        <f t="shared" si="33"/>
        <v>0</v>
      </c>
    </row>
    <row r="272" spans="20:27">
      <c r="T272" s="2">
        <v>268</v>
      </c>
      <c r="U272">
        <f>EXP($AC$5*SIN(2*PI()*(T272-$AC$4)/$V$3))</f>
        <v>2.1752551357560299</v>
      </c>
      <c r="V272">
        <f t="shared" si="28"/>
        <v>0</v>
      </c>
      <c r="W272">
        <f t="shared" si="29"/>
        <v>0</v>
      </c>
      <c r="X272">
        <f t="shared" si="30"/>
        <v>0.5700202583317957</v>
      </c>
      <c r="Y272">
        <f t="shared" si="31"/>
        <v>0</v>
      </c>
      <c r="Z272">
        <f t="shared" si="32"/>
        <v>0</v>
      </c>
      <c r="AA272">
        <f t="shared" si="33"/>
        <v>0</v>
      </c>
    </row>
    <row r="273" spans="20:27">
      <c r="T273" s="2">
        <v>269</v>
      </c>
      <c r="U273">
        <f>EXP($AC$5*SIN(2*PI()*(T273-$AC$4)/$V$3))</f>
        <v>2.1025372410974477</v>
      </c>
      <c r="V273">
        <f t="shared" si="28"/>
        <v>0</v>
      </c>
      <c r="W273">
        <f t="shared" si="29"/>
        <v>0</v>
      </c>
      <c r="X273">
        <f t="shared" si="30"/>
        <v>0.55555634033924672</v>
      </c>
      <c r="Y273">
        <f t="shared" si="31"/>
        <v>0</v>
      </c>
      <c r="Z273">
        <f t="shared" si="32"/>
        <v>0</v>
      </c>
      <c r="AA273">
        <f t="shared" si="33"/>
        <v>0</v>
      </c>
    </row>
    <row r="274" spans="20:27">
      <c r="T274" s="2">
        <v>270</v>
      </c>
      <c r="U274">
        <f>EXP($AC$5*SIN(2*PI()*(T274-$AC$4)/$V$3))</f>
        <v>2.0281149816474722</v>
      </c>
      <c r="V274">
        <f t="shared" si="28"/>
        <v>0</v>
      </c>
      <c r="W274">
        <f t="shared" si="29"/>
        <v>0</v>
      </c>
      <c r="X274">
        <f t="shared" si="30"/>
        <v>0.54177361264102464</v>
      </c>
      <c r="Y274">
        <f t="shared" si="31"/>
        <v>0</v>
      </c>
      <c r="Z274">
        <f t="shared" si="32"/>
        <v>0</v>
      </c>
      <c r="AA274">
        <f t="shared" si="33"/>
        <v>0</v>
      </c>
    </row>
    <row r="275" spans="20:27">
      <c r="T275" s="2">
        <v>271</v>
      </c>
      <c r="U275">
        <f>EXP($AC$5*SIN(2*PI()*(T275-$AC$4)/$V$3))</f>
        <v>1.952539057472662</v>
      </c>
      <c r="V275">
        <f t="shared" si="28"/>
        <v>0</v>
      </c>
      <c r="W275">
        <f t="shared" si="29"/>
        <v>0</v>
      </c>
      <c r="X275">
        <f t="shared" si="30"/>
        <v>0.52865248574717327</v>
      </c>
      <c r="Y275">
        <f t="shared" si="31"/>
        <v>0</v>
      </c>
      <c r="Z275">
        <f t="shared" si="32"/>
        <v>0</v>
      </c>
      <c r="AA275">
        <f t="shared" si="33"/>
        <v>0</v>
      </c>
    </row>
    <row r="276" spans="20:27">
      <c r="T276" s="2">
        <v>272</v>
      </c>
      <c r="U276">
        <f>EXP($AC$5*SIN(2*PI()*(T276-$AC$4)/$V$3))</f>
        <v>1.8763349718159728</v>
      </c>
      <c r="V276">
        <f t="shared" si="28"/>
        <v>0</v>
      </c>
      <c r="W276">
        <f t="shared" si="29"/>
        <v>0</v>
      </c>
      <c r="X276">
        <f t="shared" si="30"/>
        <v>0.51617373970222824</v>
      </c>
      <c r="Y276">
        <f t="shared" si="31"/>
        <v>0</v>
      </c>
      <c r="Z276">
        <f t="shared" si="32"/>
        <v>0</v>
      </c>
      <c r="AA276">
        <f t="shared" si="33"/>
        <v>0</v>
      </c>
    </row>
    <row r="277" spans="20:27">
      <c r="T277" s="2">
        <v>273</v>
      </c>
      <c r="U277">
        <f>EXP($AC$5*SIN(2*PI()*(T277-$AC$4)/$V$3))</f>
        <v>1.7999974573044342</v>
      </c>
      <c r="V277">
        <f t="shared" si="28"/>
        <v>0</v>
      </c>
      <c r="W277">
        <f t="shared" si="29"/>
        <v>0</v>
      </c>
      <c r="X277">
        <f t="shared" si="30"/>
        <v>0.50431858075675118</v>
      </c>
      <c r="Y277">
        <f t="shared" si="31"/>
        <v>0</v>
      </c>
      <c r="Z277">
        <f t="shared" si="32"/>
        <v>0</v>
      </c>
      <c r="AA277">
        <f t="shared" si="33"/>
        <v>0</v>
      </c>
    </row>
    <row r="278" spans="20:27">
      <c r="T278" s="2">
        <v>274</v>
      </c>
      <c r="U278">
        <f>EXP($AC$5*SIN(2*PI()*(T278-$AC$4)/$V$3))</f>
        <v>1.7239859714786354</v>
      </c>
      <c r="V278">
        <f t="shared" si="28"/>
        <v>0</v>
      </c>
      <c r="W278">
        <f t="shared" si="29"/>
        <v>0</v>
      </c>
      <c r="X278">
        <f t="shared" si="30"/>
        <v>0.49306869139523996</v>
      </c>
      <c r="Y278">
        <f t="shared" si="31"/>
        <v>0</v>
      </c>
      <c r="Z278">
        <f t="shared" si="32"/>
        <v>0</v>
      </c>
      <c r="AA278">
        <f t="shared" si="33"/>
        <v>0</v>
      </c>
    </row>
    <row r="279" spans="20:27">
      <c r="T279" s="2">
        <v>275</v>
      </c>
      <c r="U279">
        <f>EXP($AC$5*SIN(2*PI()*(T279-$AC$4)/$V$3))</f>
        <v>1.6487212707001306</v>
      </c>
      <c r="V279">
        <f t="shared" si="28"/>
        <v>0</v>
      </c>
      <c r="W279">
        <f t="shared" si="29"/>
        <v>0</v>
      </c>
      <c r="X279">
        <f t="shared" si="30"/>
        <v>0.48240627420647603</v>
      </c>
      <c r="Y279">
        <f t="shared" si="31"/>
        <v>0</v>
      </c>
      <c r="Z279">
        <f t="shared" si="32"/>
        <v>0</v>
      </c>
      <c r="AA279">
        <f t="shared" si="33"/>
        <v>0</v>
      </c>
    </row>
    <row r="280" spans="20:27">
      <c r="T280" s="2">
        <v>276</v>
      </c>
      <c r="U280">
        <f>EXP($AC$5*SIN(2*PI()*(T280-$AC$4)/$V$3))</f>
        <v>1.5745830384549933</v>
      </c>
      <c r="V280">
        <f t="shared" si="28"/>
        <v>0</v>
      </c>
      <c r="W280">
        <f t="shared" si="29"/>
        <v>0</v>
      </c>
      <c r="X280">
        <f t="shared" si="30"/>
        <v>0.47231409007611869</v>
      </c>
      <c r="Y280">
        <f t="shared" si="31"/>
        <v>0</v>
      </c>
      <c r="Z280">
        <f t="shared" si="32"/>
        <v>0</v>
      </c>
      <c r="AA280">
        <f t="shared" si="33"/>
        <v>0</v>
      </c>
    </row>
    <row r="281" spans="20:27">
      <c r="T281" s="2">
        <v>277</v>
      </c>
      <c r="U281">
        <f>EXP($AC$5*SIN(2*PI()*(T281-$AC$4)/$V$3))</f>
        <v>1.501908515566454</v>
      </c>
      <c r="V281">
        <f t="shared" si="28"/>
        <v>0</v>
      </c>
      <c r="W281">
        <f t="shared" si="29"/>
        <v>0</v>
      </c>
      <c r="X281">
        <f t="shared" si="30"/>
        <v>0.46277549117141181</v>
      </c>
      <c r="Y281">
        <f t="shared" si="31"/>
        <v>0</v>
      </c>
      <c r="Z281">
        <f t="shared" si="32"/>
        <v>0</v>
      </c>
      <c r="AA281">
        <f t="shared" si="33"/>
        <v>0</v>
      </c>
    </row>
    <row r="282" spans="20:27">
      <c r="T282" s="2">
        <v>278</v>
      </c>
      <c r="U282">
        <f>EXP($AC$5*SIN(2*PI()*(T282-$AC$4)/$V$3))</f>
        <v>1.43099205649953</v>
      </c>
      <c r="V282">
        <f t="shared" si="28"/>
        <v>0</v>
      </c>
      <c r="W282">
        <f t="shared" si="29"/>
        <v>0</v>
      </c>
      <c r="X282">
        <f t="shared" si="30"/>
        <v>0.45377444917484389</v>
      </c>
      <c r="Y282">
        <f t="shared" si="31"/>
        <v>0</v>
      </c>
      <c r="Z282">
        <f t="shared" si="32"/>
        <v>0</v>
      </c>
      <c r="AA282">
        <f t="shared" si="33"/>
        <v>0</v>
      </c>
    </row>
    <row r="283" spans="20:27">
      <c r="T283" s="2">
        <v>279</v>
      </c>
      <c r="U283">
        <f>EXP($AC$5*SIN(2*PI()*(T283-$AC$4)/$V$3))</f>
        <v>1.3620855180987377</v>
      </c>
      <c r="V283">
        <f t="shared" si="28"/>
        <v>0</v>
      </c>
      <c r="W283">
        <f t="shared" si="29"/>
        <v>0</v>
      </c>
      <c r="X283">
        <f t="shared" si="30"/>
        <v>0.44529557920802026</v>
      </c>
      <c r="Y283">
        <f t="shared" si="31"/>
        <v>0</v>
      </c>
      <c r="Z283">
        <f t="shared" si="32"/>
        <v>0</v>
      </c>
      <c r="AA283">
        <f t="shared" si="33"/>
        <v>0</v>
      </c>
    </row>
    <row r="284" spans="20:27">
      <c r="T284" s="2">
        <v>280</v>
      </c>
      <c r="U284">
        <f>EXP($AC$5*SIN(2*PI()*(T284-$AC$4)/$V$3))</f>
        <v>1.2953993747569998</v>
      </c>
      <c r="V284">
        <f t="shared" si="28"/>
        <v>0</v>
      </c>
      <c r="W284">
        <f t="shared" si="29"/>
        <v>0</v>
      </c>
      <c r="X284">
        <f t="shared" si="30"/>
        <v>0.43732415986941414</v>
      </c>
      <c r="Y284">
        <f t="shared" si="31"/>
        <v>0</v>
      </c>
      <c r="Z284">
        <f t="shared" si="32"/>
        <v>0</v>
      </c>
      <c r="AA284">
        <f t="shared" si="33"/>
        <v>0</v>
      </c>
    </row>
    <row r="285" spans="20:27">
      <c r="T285" s="2">
        <v>281</v>
      </c>
      <c r="U285">
        <f>EXP($AC$5*SIN(2*PI()*(T285-$AC$4)/$V$3))</f>
        <v>1.2311044469213748</v>
      </c>
      <c r="V285">
        <f t="shared" si="28"/>
        <v>0</v>
      </c>
      <c r="W285">
        <f t="shared" si="29"/>
        <v>0</v>
      </c>
      <c r="X285">
        <f t="shared" si="30"/>
        <v>0.42984614979047203</v>
      </c>
      <c r="Y285">
        <f t="shared" si="31"/>
        <v>0</v>
      </c>
      <c r="Z285">
        <f t="shared" si="32"/>
        <v>0</v>
      </c>
      <c r="AA285">
        <f t="shared" si="33"/>
        <v>0</v>
      </c>
    </row>
    <row r="286" spans="20:27">
      <c r="T286" s="2">
        <v>282</v>
      </c>
      <c r="U286">
        <f>EXP($AC$5*SIN(2*PI()*(T286-$AC$4)/$V$3))</f>
        <v>1.1693341275429363</v>
      </c>
      <c r="V286">
        <f t="shared" si="28"/>
        <v>0</v>
      </c>
      <c r="W286">
        <f t="shared" si="29"/>
        <v>0</v>
      </c>
      <c r="X286">
        <f t="shared" si="30"/>
        <v>0.42284820109419796</v>
      </c>
      <c r="Y286">
        <f t="shared" si="31"/>
        <v>0</v>
      </c>
      <c r="Z286">
        <f t="shared" si="32"/>
        <v>0</v>
      </c>
      <c r="AA286">
        <f t="shared" si="33"/>
        <v>0</v>
      </c>
    </row>
    <row r="287" spans="20:27">
      <c r="T287" s="2">
        <v>283</v>
      </c>
      <c r="U287">
        <f>EXP($AC$5*SIN(2*PI()*(T287-$AC$4)/$V$3))</f>
        <v>1.1101869929660353</v>
      </c>
      <c r="V287">
        <f t="shared" si="28"/>
        <v>0</v>
      </c>
      <c r="W287">
        <f t="shared" si="29"/>
        <v>0</v>
      </c>
      <c r="X287">
        <f t="shared" si="30"/>
        <v>0.41631767011915533</v>
      </c>
      <c r="Y287">
        <f t="shared" si="31"/>
        <v>0</v>
      </c>
      <c r="Z287">
        <f t="shared" si="32"/>
        <v>0</v>
      </c>
      <c r="AA287">
        <f t="shared" si="33"/>
        <v>0</v>
      </c>
    </row>
    <row r="288" spans="20:27">
      <c r="T288" s="2">
        <v>284</v>
      </c>
      <c r="U288">
        <f>EXP($AC$5*SIN(2*PI()*(T288-$AC$4)/$V$3))</f>
        <v>1.0537296901223541</v>
      </c>
      <c r="V288">
        <f t="shared" si="28"/>
        <v>0</v>
      </c>
      <c r="W288">
        <f t="shared" si="29"/>
        <v>0</v>
      </c>
      <c r="X288">
        <f t="shared" si="30"/>
        <v>0.41024262575014608</v>
      </c>
      <c r="Y288">
        <f t="shared" si="31"/>
        <v>0</v>
      </c>
      <c r="Z288">
        <f t="shared" si="32"/>
        <v>0</v>
      </c>
      <c r="AA288">
        <f t="shared" si="33"/>
        <v>0</v>
      </c>
    </row>
    <row r="289" spans="20:27">
      <c r="T289" s="2">
        <v>285</v>
      </c>
      <c r="U289">
        <f>EXP($AC$5*SIN(2*PI()*(T289-$AC$4)/$V$3))</f>
        <v>1.0000000000000007</v>
      </c>
      <c r="V289">
        <f t="shared" si="28"/>
        <v>0</v>
      </c>
      <c r="W289">
        <f t="shared" si="29"/>
        <v>0</v>
      </c>
      <c r="X289">
        <f t="shared" si="30"/>
        <v>0.40461185567488361</v>
      </c>
      <c r="Y289">
        <f t="shared" si="31"/>
        <v>0</v>
      </c>
      <c r="Z289">
        <f t="shared" si="32"/>
        <v>0</v>
      </c>
      <c r="AA289">
        <f t="shared" si="33"/>
        <v>0</v>
      </c>
    </row>
    <row r="290" spans="20:27">
      <c r="T290" s="2">
        <v>286</v>
      </c>
      <c r="U290">
        <f>EXP($AC$5*SIN(2*PI()*(T290-$AC$4)/$V$3))</f>
        <v>0.94900998745122767</v>
      </c>
      <c r="V290">
        <f t="shared" si="28"/>
        <v>0</v>
      </c>
      <c r="W290">
        <f t="shared" si="29"/>
        <v>0</v>
      </c>
      <c r="X290">
        <f t="shared" si="30"/>
        <v>0.39941487086402316</v>
      </c>
      <c r="Y290">
        <f t="shared" si="31"/>
        <v>0</v>
      </c>
      <c r="Z290">
        <f t="shared" si="32"/>
        <v>0</v>
      </c>
      <c r="AA290">
        <f t="shared" si="33"/>
        <v>0</v>
      </c>
    </row>
    <row r="291" spans="20:27">
      <c r="T291" s="2">
        <v>287</v>
      </c>
      <c r="U291">
        <f>EXP($AC$5*SIN(2*PI()*(T291-$AC$4)/$V$3))</f>
        <v>0.90074915877761197</v>
      </c>
      <c r="V291">
        <f t="shared" si="28"/>
        <v>0</v>
      </c>
      <c r="W291">
        <f t="shared" si="29"/>
        <v>0</v>
      </c>
      <c r="X291">
        <f t="shared" si="30"/>
        <v>0.3946419085501135</v>
      </c>
      <c r="Y291">
        <f t="shared" si="31"/>
        <v>0</v>
      </c>
      <c r="Z291">
        <f t="shared" si="32"/>
        <v>0</v>
      </c>
      <c r="AA291">
        <f t="shared" si="33"/>
        <v>0</v>
      </c>
    </row>
    <row r="292" spans="20:27">
      <c r="T292" s="2">
        <v>288</v>
      </c>
      <c r="U292">
        <f>EXP($AC$5*SIN(2*PI()*(T292-$AC$4)/$V$3))</f>
        <v>0.8551875605488839</v>
      </c>
      <c r="V292">
        <f t="shared" si="28"/>
        <v>0</v>
      </c>
      <c r="W292">
        <f t="shared" si="29"/>
        <v>0</v>
      </c>
      <c r="X292">
        <f t="shared" si="30"/>
        <v>0.39028393395955069</v>
      </c>
      <c r="Y292">
        <f t="shared" si="31"/>
        <v>0</v>
      </c>
      <c r="Z292">
        <f t="shared" si="32"/>
        <v>0</v>
      </c>
      <c r="AA292">
        <f t="shared" si="33"/>
        <v>0</v>
      </c>
    </row>
    <row r="293" spans="20:27">
      <c r="T293" s="2">
        <v>289</v>
      </c>
      <c r="U293">
        <f>EXP($AC$5*SIN(2*PI()*(T293-$AC$4)/$V$3))</f>
        <v>0.81227876521825837</v>
      </c>
      <c r="V293">
        <f t="shared" si="28"/>
        <v>0</v>
      </c>
      <c r="W293">
        <f t="shared" si="29"/>
        <v>0</v>
      </c>
      <c r="X293">
        <f t="shared" si="30"/>
        <v>0.38633264103054721</v>
      </c>
      <c r="Y293">
        <f t="shared" si="31"/>
        <v>0</v>
      </c>
      <c r="Z293">
        <f t="shared" si="32"/>
        <v>0</v>
      </c>
      <c r="AA293">
        <f t="shared" si="33"/>
        <v>0</v>
      </c>
    </row>
    <row r="294" spans="20:27">
      <c r="T294" s="2">
        <v>290</v>
      </c>
      <c r="U294">
        <f>EXP($AC$5*SIN(2*PI()*(T294-$AC$4)/$V$3))</f>
        <v>0.77196270083701912</v>
      </c>
      <c r="V294">
        <f t="shared" si="28"/>
        <v>0</v>
      </c>
      <c r="W294">
        <f t="shared" si="29"/>
        <v>0</v>
      </c>
      <c r="X294">
        <f t="shared" si="30"/>
        <v>0.38278045232958158</v>
      </c>
      <c r="Y294">
        <f t="shared" si="31"/>
        <v>0</v>
      </c>
      <c r="Z294">
        <f t="shared" si="32"/>
        <v>0</v>
      </c>
      <c r="AA294">
        <f t="shared" si="33"/>
        <v>0</v>
      </c>
    </row>
    <row r="295" spans="20:27">
      <c r="T295" s="2">
        <v>291</v>
      </c>
      <c r="U295">
        <f>EXP($AC$5*SIN(2*PI()*(T295-$AC$4)/$V$3))</f>
        <v>0.7341682931889959</v>
      </c>
      <c r="V295">
        <f t="shared" si="28"/>
        <v>0</v>
      </c>
      <c r="W295">
        <f t="shared" si="29"/>
        <v>0</v>
      </c>
      <c r="X295">
        <f t="shared" si="30"/>
        <v>0.37962051835880661</v>
      </c>
      <c r="Y295">
        <f t="shared" si="31"/>
        <v>0</v>
      </c>
      <c r="Z295">
        <f t="shared" si="32"/>
        <v>0</v>
      </c>
      <c r="AA295">
        <f t="shared" si="33"/>
        <v>0</v>
      </c>
    </row>
    <row r="296" spans="20:27">
      <c r="T296" s="2">
        <v>292</v>
      </c>
      <c r="U296">
        <f>EXP($AC$5*SIN(2*PI()*(T296-$AC$4)/$V$3))</f>
        <v>0.69881589870329786</v>
      </c>
      <c r="V296">
        <f t="shared" si="28"/>
        <v>0</v>
      </c>
      <c r="W296">
        <f t="shared" si="29"/>
        <v>0</v>
      </c>
      <c r="X296">
        <f t="shared" si="30"/>
        <v>0.37684671642751655</v>
      </c>
      <c r="Y296">
        <f t="shared" si="31"/>
        <v>0</v>
      </c>
      <c r="Z296">
        <f t="shared" si="32"/>
        <v>0</v>
      </c>
      <c r="AA296">
        <f t="shared" si="33"/>
        <v>0</v>
      </c>
    </row>
    <row r="297" spans="20:27">
      <c r="T297" s="2">
        <v>293</v>
      </c>
      <c r="U297">
        <f>EXP($AC$5*SIN(2*PI()*(T297-$AC$4)/$V$3))</f>
        <v>0.66581951539361672</v>
      </c>
      <c r="V297">
        <f t="shared" si="28"/>
        <v>0</v>
      </c>
      <c r="W297">
        <f t="shared" si="29"/>
        <v>0</v>
      </c>
      <c r="X297">
        <f t="shared" si="30"/>
        <v>0.37445364924200208</v>
      </c>
      <c r="Y297">
        <f t="shared" si="31"/>
        <v>0</v>
      </c>
      <c r="Z297">
        <f t="shared" si="32"/>
        <v>0</v>
      </c>
      <c r="AA297">
        <f t="shared" si="33"/>
        <v>0</v>
      </c>
    </row>
    <row r="298" spans="20:27">
      <c r="T298" s="2">
        <v>294</v>
      </c>
      <c r="U298">
        <f>EXP($AC$5*SIN(2*PI()*(T298-$AC$4)/$V$3))</f>
        <v>0.63508876672596393</v>
      </c>
      <c r="V298">
        <f t="shared" si="28"/>
        <v>0</v>
      </c>
      <c r="W298">
        <f t="shared" si="29"/>
        <v>0</v>
      </c>
      <c r="X298">
        <f t="shared" si="30"/>
        <v>0.37243664334996884</v>
      </c>
      <c r="Y298">
        <f t="shared" si="31"/>
        <v>0</v>
      </c>
      <c r="Z298">
        <f t="shared" si="32"/>
        <v>0</v>
      </c>
      <c r="AA298">
        <f t="shared" si="33"/>
        <v>0</v>
      </c>
    </row>
    <row r="299" spans="20:27">
      <c r="T299" s="2">
        <v>295</v>
      </c>
      <c r="U299">
        <f>EXP($AC$5*SIN(2*PI()*(T299-$AC$4)/$V$3))</f>
        <v>0.60653065971263409</v>
      </c>
      <c r="V299">
        <f t="shared" si="28"/>
        <v>0</v>
      </c>
      <c r="W299">
        <f t="shared" si="29"/>
        <v>0</v>
      </c>
      <c r="X299">
        <f t="shared" si="30"/>
        <v>0.37079174755811928</v>
      </c>
      <c r="Y299">
        <f t="shared" si="31"/>
        <v>0</v>
      </c>
      <c r="Z299">
        <f t="shared" si="32"/>
        <v>0</v>
      </c>
      <c r="AA299">
        <f t="shared" si="33"/>
        <v>0</v>
      </c>
    </row>
    <row r="300" spans="20:27">
      <c r="T300" s="2">
        <v>296</v>
      </c>
      <c r="U300">
        <f>EXP($AC$5*SIN(2*PI()*(T300-$AC$4)/$V$3))</f>
        <v>0.58005112370045375</v>
      </c>
      <c r="V300">
        <f t="shared" si="28"/>
        <v>0</v>
      </c>
      <c r="W300">
        <f t="shared" si="29"/>
        <v>0</v>
      </c>
      <c r="X300">
        <f t="shared" si="30"/>
        <v>0.36951573142447319</v>
      </c>
      <c r="Y300">
        <f t="shared" si="31"/>
        <v>0</v>
      </c>
      <c r="Z300">
        <f t="shared" si="32"/>
        <v>0</v>
      </c>
      <c r="AA300">
        <f t="shared" si="33"/>
        <v>0</v>
      </c>
    </row>
    <row r="301" spans="20:27">
      <c r="T301" s="2">
        <v>297</v>
      </c>
      <c r="U301">
        <f>EXP($AC$5*SIN(2*PI()*(T301-$AC$4)/$V$3))</f>
        <v>0.55555634033924672</v>
      </c>
      <c r="V301">
        <f t="shared" si="28"/>
        <v>0</v>
      </c>
      <c r="W301">
        <f t="shared" si="29"/>
        <v>0</v>
      </c>
      <c r="X301">
        <f t="shared" si="30"/>
        <v>0.36860608391047567</v>
      </c>
      <c r="Y301">
        <f t="shared" si="31"/>
        <v>0</v>
      </c>
      <c r="Z301">
        <f t="shared" si="32"/>
        <v>0</v>
      </c>
      <c r="AA301">
        <f t="shared" si="33"/>
        <v>0</v>
      </c>
    </row>
    <row r="302" spans="20:27">
      <c r="T302" s="2">
        <v>298</v>
      </c>
      <c r="U302">
        <f>EXP($AC$5*SIN(2*PI()*(T302-$AC$4)/$V$3))</f>
        <v>0.53295387818315365</v>
      </c>
      <c r="V302">
        <f t="shared" si="28"/>
        <v>0</v>
      </c>
      <c r="W302">
        <f t="shared" si="29"/>
        <v>0</v>
      </c>
      <c r="X302">
        <f t="shared" si="30"/>
        <v>0.36806101226185095</v>
      </c>
      <c r="Y302">
        <f t="shared" si="31"/>
        <v>0</v>
      </c>
      <c r="Z302">
        <f t="shared" si="32"/>
        <v>0</v>
      </c>
      <c r="AA302">
        <f t="shared" si="33"/>
        <v>0</v>
      </c>
    </row>
    <row r="303" spans="20:27">
      <c r="T303" s="2">
        <v>299</v>
      </c>
      <c r="U303">
        <f>EXP($AC$5*SIN(2*PI()*(T303-$AC$4)/$V$3))</f>
        <v>0.51215364741250557</v>
      </c>
      <c r="V303">
        <f t="shared" si="28"/>
        <v>0</v>
      </c>
      <c r="W303">
        <f t="shared" si="29"/>
        <v>0</v>
      </c>
      <c r="X303">
        <f t="shared" si="30"/>
        <v>0.36787944117144233</v>
      </c>
      <c r="Y303">
        <f t="shared" si="31"/>
        <v>0</v>
      </c>
      <c r="Z303">
        <f t="shared" si="32"/>
        <v>0</v>
      </c>
      <c r="AA303">
        <f t="shared" si="33"/>
        <v>0</v>
      </c>
    </row>
    <row r="304" spans="20:27">
      <c r="T304" s="2">
        <v>300</v>
      </c>
      <c r="U304">
        <f>EXP($AC$5*SIN(2*PI()*(T304-$AC$4)/$V$3))</f>
        <v>0.49306869139523973</v>
      </c>
      <c r="V304">
        <f t="shared" si="28"/>
        <v>0</v>
      </c>
      <c r="W304">
        <f t="shared" si="29"/>
        <v>0</v>
      </c>
      <c r="X304">
        <f t="shared" si="30"/>
        <v>0.36806101226185095</v>
      </c>
      <c r="Y304">
        <f t="shared" si="31"/>
        <v>0</v>
      </c>
      <c r="Z304">
        <f t="shared" si="32"/>
        <v>0</v>
      </c>
      <c r="AA304">
        <f t="shared" si="33"/>
        <v>0</v>
      </c>
    </row>
    <row r="305" spans="20:27">
      <c r="T305" s="2">
        <v>301</v>
      </c>
      <c r="U305">
        <f>EXP($AC$5*SIN(2*PI()*(T305-$AC$4)/$V$3))</f>
        <v>0.47561583236358568</v>
      </c>
      <c r="V305">
        <f t="shared" si="28"/>
        <v>0</v>
      </c>
      <c r="W305">
        <f t="shared" si="29"/>
        <v>0</v>
      </c>
      <c r="X305">
        <f t="shared" si="30"/>
        <v>0.36860608391047567</v>
      </c>
      <c r="Y305">
        <f t="shared" si="31"/>
        <v>0</v>
      </c>
      <c r="Z305">
        <f t="shared" si="32"/>
        <v>0</v>
      </c>
      <c r="AA305">
        <f t="shared" si="33"/>
        <v>0</v>
      </c>
    </row>
    <row r="306" spans="20:27">
      <c r="T306" s="2">
        <v>302</v>
      </c>
      <c r="U306">
        <f>EXP($AC$5*SIN(2*PI()*(T306-$AC$4)/$V$3))</f>
        <v>0.45971618848859325</v>
      </c>
      <c r="V306">
        <f t="shared" si="28"/>
        <v>0</v>
      </c>
      <c r="W306">
        <f t="shared" si="29"/>
        <v>0</v>
      </c>
      <c r="X306">
        <f t="shared" si="30"/>
        <v>0.36951573142447319</v>
      </c>
      <c r="Y306">
        <f t="shared" si="31"/>
        <v>0</v>
      </c>
      <c r="Z306">
        <f t="shared" si="32"/>
        <v>0</v>
      </c>
      <c r="AA306">
        <f t="shared" si="33"/>
        <v>0</v>
      </c>
    </row>
    <row r="307" spans="20:27">
      <c r="T307" s="2">
        <v>303</v>
      </c>
      <c r="U307">
        <f>EXP($AC$5*SIN(2*PI()*(T307-$AC$4)/$V$3))</f>
        <v>0.44529557920801993</v>
      </c>
      <c r="V307">
        <f t="shared" si="28"/>
        <v>0</v>
      </c>
      <c r="W307">
        <f t="shared" si="29"/>
        <v>0</v>
      </c>
      <c r="X307">
        <f t="shared" si="30"/>
        <v>0.37079174755811922</v>
      </c>
      <c r="Y307">
        <f t="shared" si="31"/>
        <v>0</v>
      </c>
      <c r="Z307">
        <f t="shared" si="32"/>
        <v>0</v>
      </c>
      <c r="AA307">
        <f t="shared" si="33"/>
        <v>0</v>
      </c>
    </row>
    <row r="308" spans="20:27">
      <c r="T308" s="2">
        <v>304</v>
      </c>
      <c r="U308">
        <f>EXP($AC$5*SIN(2*PI()*(T308-$AC$4)/$V$3))</f>
        <v>0.4322848349066824</v>
      </c>
      <c r="V308">
        <f t="shared" si="28"/>
        <v>0</v>
      </c>
      <c r="W308">
        <f t="shared" si="29"/>
        <v>0</v>
      </c>
      <c r="X308">
        <f t="shared" si="30"/>
        <v>0.37243664334996879</v>
      </c>
      <c r="Y308">
        <f t="shared" si="31"/>
        <v>0</v>
      </c>
      <c r="Z308">
        <f t="shared" si="32"/>
        <v>0</v>
      </c>
      <c r="AA308">
        <f t="shared" si="33"/>
        <v>0</v>
      </c>
    </row>
    <row r="309" spans="20:27">
      <c r="T309" s="2">
        <v>305</v>
      </c>
      <c r="U309">
        <f>EXP($AC$5*SIN(2*PI()*(T309-$AC$4)/$V$3))</f>
        <v>0.42062002605411519</v>
      </c>
      <c r="V309">
        <f t="shared" si="28"/>
        <v>0</v>
      </c>
      <c r="W309">
        <f t="shared" si="29"/>
        <v>0</v>
      </c>
      <c r="X309">
        <f t="shared" si="30"/>
        <v>0.37445364924200208</v>
      </c>
      <c r="Y309">
        <f t="shared" si="31"/>
        <v>0</v>
      </c>
      <c r="Z309">
        <f t="shared" si="32"/>
        <v>0</v>
      </c>
      <c r="AA309">
        <f t="shared" si="33"/>
        <v>0</v>
      </c>
    </row>
    <row r="310" spans="20:27">
      <c r="T310" s="2">
        <v>306</v>
      </c>
      <c r="U310">
        <f>EXP($AC$5*SIN(2*PI()*(T310-$AC$4)/$V$3))</f>
        <v>0.41024262575014636</v>
      </c>
      <c r="V310">
        <f t="shared" si="28"/>
        <v>0</v>
      </c>
      <c r="W310">
        <f t="shared" si="29"/>
        <v>0</v>
      </c>
      <c r="X310">
        <f t="shared" si="30"/>
        <v>0.37684671642751655</v>
      </c>
      <c r="Y310">
        <f t="shared" si="31"/>
        <v>0</v>
      </c>
      <c r="Z310">
        <f t="shared" si="32"/>
        <v>0</v>
      </c>
      <c r="AA310">
        <f t="shared" si="33"/>
        <v>0</v>
      </c>
    </row>
    <row r="311" spans="20:27">
      <c r="T311" s="2">
        <v>307</v>
      </c>
      <c r="U311">
        <f>EXP($AC$5*SIN(2*PI()*(T311-$AC$4)/$V$3))</f>
        <v>0.4010996183790132</v>
      </c>
      <c r="V311">
        <f t="shared" si="28"/>
        <v>0</v>
      </c>
      <c r="W311">
        <f t="shared" si="29"/>
        <v>0</v>
      </c>
      <c r="X311">
        <f t="shared" si="30"/>
        <v>0.37962051835880661</v>
      </c>
      <c r="Y311">
        <f t="shared" si="31"/>
        <v>0</v>
      </c>
      <c r="Z311">
        <f t="shared" si="32"/>
        <v>0</v>
      </c>
      <c r="AA311">
        <f t="shared" si="33"/>
        <v>0</v>
      </c>
    </row>
    <row r="312" spans="20:27">
      <c r="T312" s="2">
        <v>308</v>
      </c>
      <c r="U312">
        <f>EXP($AC$5*SIN(2*PI()*(T312-$AC$4)/$V$3))</f>
        <v>0.39314356577839071</v>
      </c>
      <c r="V312">
        <f t="shared" si="28"/>
        <v>0</v>
      </c>
      <c r="W312">
        <f t="shared" si="29"/>
        <v>0</v>
      </c>
      <c r="X312">
        <f t="shared" si="30"/>
        <v>0.38278045232958152</v>
      </c>
      <c r="Y312">
        <f t="shared" si="31"/>
        <v>0</v>
      </c>
      <c r="Z312">
        <f t="shared" si="32"/>
        <v>0</v>
      </c>
      <c r="AA312">
        <f t="shared" si="33"/>
        <v>0</v>
      </c>
    </row>
    <row r="313" spans="20:27">
      <c r="T313" s="2">
        <v>309</v>
      </c>
      <c r="U313">
        <f>EXP($AC$5*SIN(2*PI()*(T313-$AC$4)/$V$3))</f>
        <v>0.38633264103054726</v>
      </c>
      <c r="V313">
        <f t="shared" si="28"/>
        <v>0</v>
      </c>
      <c r="W313">
        <f t="shared" si="29"/>
        <v>0</v>
      </c>
      <c r="X313">
        <f t="shared" si="30"/>
        <v>0.38633264103054721</v>
      </c>
      <c r="Y313">
        <f t="shared" si="31"/>
        <v>0</v>
      </c>
      <c r="Z313">
        <f t="shared" si="32"/>
        <v>0</v>
      </c>
      <c r="AA313">
        <f t="shared" si="33"/>
        <v>0</v>
      </c>
    </row>
    <row r="314" spans="20:27">
      <c r="T314" s="2">
        <v>310</v>
      </c>
      <c r="U314">
        <f>EXP($AC$5*SIN(2*PI()*(T314-$AC$4)/$V$3))</f>
        <v>0.3806306387076443</v>
      </c>
      <c r="V314">
        <f t="shared" si="28"/>
        <v>0</v>
      </c>
      <c r="W314">
        <f t="shared" si="29"/>
        <v>0</v>
      </c>
      <c r="X314">
        <f t="shared" si="30"/>
        <v>0.39028393395955063</v>
      </c>
      <c r="Y314">
        <f t="shared" si="31"/>
        <v>0</v>
      </c>
      <c r="Z314">
        <f t="shared" si="32"/>
        <v>0</v>
      </c>
      <c r="AA314">
        <f t="shared" si="33"/>
        <v>0</v>
      </c>
    </row>
    <row r="315" spans="20:27">
      <c r="T315" s="2">
        <v>311</v>
      </c>
      <c r="U315">
        <f>EXP($AC$5*SIN(2*PI()*(T315-$AC$4)/$V$3))</f>
        <v>0.3760069691713584</v>
      </c>
      <c r="V315">
        <f t="shared" si="28"/>
        <v>0</v>
      </c>
      <c r="W315">
        <f t="shared" si="29"/>
        <v>0</v>
      </c>
      <c r="X315">
        <f t="shared" si="30"/>
        <v>0.39464190855011344</v>
      </c>
      <c r="Y315">
        <f t="shared" si="31"/>
        <v>0</v>
      </c>
      <c r="Z315">
        <f t="shared" si="32"/>
        <v>0</v>
      </c>
      <c r="AA315">
        <f t="shared" si="33"/>
        <v>0</v>
      </c>
    </row>
    <row r="316" spans="20:27">
      <c r="T316" s="2">
        <v>312</v>
      </c>
      <c r="U316">
        <f>EXP($AC$5*SIN(2*PI()*(T316-$AC$4)/$V$3))</f>
        <v>0.37243664334996879</v>
      </c>
      <c r="V316">
        <f t="shared" si="28"/>
        <v>0</v>
      </c>
      <c r="W316">
        <f t="shared" si="29"/>
        <v>0</v>
      </c>
      <c r="X316">
        <f t="shared" si="30"/>
        <v>0.39941487086402305</v>
      </c>
      <c r="Y316">
        <f t="shared" si="31"/>
        <v>0</v>
      </c>
      <c r="Z316">
        <f t="shared" si="32"/>
        <v>0</v>
      </c>
      <c r="AA316">
        <f t="shared" si="33"/>
        <v>0</v>
      </c>
    </row>
    <row r="317" spans="20:27">
      <c r="T317" s="2">
        <v>313</v>
      </c>
      <c r="U317">
        <f>EXP($AC$5*SIN(2*PI()*(T317-$AC$4)/$V$3))</f>
        <v>0.36990025329852777</v>
      </c>
      <c r="V317">
        <f t="shared" si="28"/>
        <v>0</v>
      </c>
      <c r="W317">
        <f t="shared" si="29"/>
        <v>0</v>
      </c>
      <c r="X317">
        <f t="shared" si="30"/>
        <v>0.40461185567488356</v>
      </c>
      <c r="Y317">
        <f t="shared" si="31"/>
        <v>0</v>
      </c>
      <c r="Z317">
        <f t="shared" si="32"/>
        <v>0</v>
      </c>
      <c r="AA317">
        <f t="shared" si="33"/>
        <v>0</v>
      </c>
    </row>
    <row r="318" spans="20:27">
      <c r="T318" s="2">
        <v>314</v>
      </c>
      <c r="U318">
        <f>EXP($AC$5*SIN(2*PI()*(T318-$AC$4)/$V$3))</f>
        <v>0.36838395278892994</v>
      </c>
      <c r="V318">
        <f t="shared" si="28"/>
        <v>0</v>
      </c>
      <c r="W318">
        <f t="shared" si="29"/>
        <v>0</v>
      </c>
      <c r="X318">
        <f t="shared" si="30"/>
        <v>0.41024262575014586</v>
      </c>
      <c r="Y318">
        <f t="shared" si="31"/>
        <v>0</v>
      </c>
      <c r="Z318">
        <f t="shared" si="32"/>
        <v>0</v>
      </c>
      <c r="AA318">
        <f t="shared" si="33"/>
        <v>0</v>
      </c>
    </row>
    <row r="319" spans="20:27">
      <c r="T319" s="2">
        <v>315</v>
      </c>
      <c r="U319">
        <f>EXP($AC$5*SIN(2*PI()*(T319-$AC$4)/$V$3))</f>
        <v>0.36787944117144233</v>
      </c>
      <c r="V319">
        <f t="shared" si="28"/>
        <v>0</v>
      </c>
      <c r="W319">
        <f t="shared" si="29"/>
        <v>0</v>
      </c>
      <c r="X319">
        <f t="shared" si="30"/>
        <v>0.41631767011915544</v>
      </c>
      <c r="Y319">
        <f t="shared" si="31"/>
        <v>0</v>
      </c>
      <c r="Z319">
        <f t="shared" si="32"/>
        <v>0</v>
      </c>
      <c r="AA319">
        <f t="shared" si="33"/>
        <v>0</v>
      </c>
    </row>
    <row r="320" spans="20:27">
      <c r="T320" s="2">
        <v>316</v>
      </c>
      <c r="U320">
        <f>EXP($AC$5*SIN(2*PI()*(T320-$AC$4)/$V$3))</f>
        <v>0.36838395278892994</v>
      </c>
      <c r="V320">
        <f t="shared" si="28"/>
        <v>0</v>
      </c>
      <c r="W320">
        <f t="shared" si="29"/>
        <v>0</v>
      </c>
      <c r="X320">
        <f t="shared" si="30"/>
        <v>0.42284820109419807</v>
      </c>
      <c r="Y320">
        <f t="shared" si="31"/>
        <v>0</v>
      </c>
      <c r="Z320">
        <f t="shared" si="32"/>
        <v>0</v>
      </c>
      <c r="AA320">
        <f t="shared" si="33"/>
        <v>0</v>
      </c>
    </row>
    <row r="321" spans="20:27">
      <c r="T321" s="2">
        <v>317</v>
      </c>
      <c r="U321">
        <f>EXP($AC$5*SIN(2*PI()*(T321-$AC$4)/$V$3))</f>
        <v>0.36990025329852771</v>
      </c>
      <c r="V321">
        <f t="shared" si="28"/>
        <v>0</v>
      </c>
      <c r="W321">
        <f t="shared" si="29"/>
        <v>0</v>
      </c>
      <c r="X321">
        <f t="shared" si="30"/>
        <v>0.4298461497904722</v>
      </c>
      <c r="Y321">
        <f t="shared" si="31"/>
        <v>0</v>
      </c>
      <c r="Z321">
        <f t="shared" si="32"/>
        <v>0</v>
      </c>
      <c r="AA321">
        <f t="shared" si="33"/>
        <v>0</v>
      </c>
    </row>
    <row r="322" spans="20:27">
      <c r="T322" s="2">
        <v>318</v>
      </c>
      <c r="U322">
        <f>EXP($AC$5*SIN(2*PI()*(T322-$AC$4)/$V$3))</f>
        <v>0.37243664334996873</v>
      </c>
      <c r="V322">
        <f t="shared" si="28"/>
        <v>0</v>
      </c>
      <c r="W322">
        <f t="shared" si="29"/>
        <v>0</v>
      </c>
      <c r="X322">
        <f t="shared" si="30"/>
        <v>0.43732415986941409</v>
      </c>
      <c r="Y322">
        <f t="shared" si="31"/>
        <v>0</v>
      </c>
      <c r="Z322">
        <f t="shared" si="32"/>
        <v>0</v>
      </c>
      <c r="AA322">
        <f t="shared" si="33"/>
        <v>0</v>
      </c>
    </row>
    <row r="323" spans="20:27">
      <c r="T323" s="2">
        <v>319</v>
      </c>
      <c r="U323">
        <f>EXP($AC$5*SIN(2*PI()*(T323-$AC$4)/$V$3))</f>
        <v>0.37600696917135856</v>
      </c>
      <c r="V323">
        <f t="shared" si="28"/>
        <v>0</v>
      </c>
      <c r="W323">
        <f t="shared" si="29"/>
        <v>0</v>
      </c>
      <c r="X323">
        <f t="shared" si="30"/>
        <v>0.44529557920802021</v>
      </c>
      <c r="Y323">
        <f t="shared" si="31"/>
        <v>0</v>
      </c>
      <c r="Z323">
        <f t="shared" si="32"/>
        <v>0</v>
      </c>
      <c r="AA323">
        <f t="shared" si="33"/>
        <v>0</v>
      </c>
    </row>
    <row r="324" spans="20:27">
      <c r="T324" s="2">
        <v>320</v>
      </c>
      <c r="U324">
        <f>EXP($AC$5*SIN(2*PI()*(T324-$AC$4)/$V$3))</f>
        <v>0.38063063870764419</v>
      </c>
      <c r="V324">
        <f t="shared" si="28"/>
        <v>0</v>
      </c>
      <c r="W324">
        <f t="shared" si="29"/>
        <v>0</v>
      </c>
      <c r="X324">
        <f t="shared" si="30"/>
        <v>0.45377444917484377</v>
      </c>
      <c r="Y324">
        <f t="shared" si="31"/>
        <v>0</v>
      </c>
      <c r="Z324">
        <f t="shared" si="32"/>
        <v>0</v>
      </c>
      <c r="AA324">
        <f t="shared" si="33"/>
        <v>0</v>
      </c>
    </row>
    <row r="325" spans="20:27">
      <c r="T325" s="2">
        <v>321</v>
      </c>
      <c r="U325">
        <f>EXP($AC$5*SIN(2*PI()*(T325-$AC$4)/$V$3))</f>
        <v>0.38633264103054715</v>
      </c>
      <c r="V325">
        <f t="shared" si="28"/>
        <v>0</v>
      </c>
      <c r="W325">
        <f t="shared" si="29"/>
        <v>0</v>
      </c>
      <c r="X325">
        <f t="shared" si="30"/>
        <v>0.4627754911714117</v>
      </c>
      <c r="Y325">
        <f t="shared" si="31"/>
        <v>0</v>
      </c>
      <c r="Z325">
        <f t="shared" si="32"/>
        <v>0</v>
      </c>
      <c r="AA325">
        <f t="shared" si="33"/>
        <v>0</v>
      </c>
    </row>
    <row r="326" spans="20:27">
      <c r="T326" s="2">
        <v>322</v>
      </c>
      <c r="U326">
        <f>EXP($AC$5*SIN(2*PI()*(T326-$AC$4)/$V$3))</f>
        <v>0.39314356577839055</v>
      </c>
      <c r="V326">
        <f t="shared" ref="V326:V370" si="34">IF(OR(MONTH(T326)=1, MONTH(T326)=2, MONTH(T326)=12), 1, 0)</f>
        <v>0</v>
      </c>
      <c r="W326">
        <f t="shared" ref="W326:W370" si="35">V326*U326</f>
        <v>0</v>
      </c>
      <c r="X326">
        <f t="shared" ref="X326:X370" si="36">EXP($AD$5*SIN(2*PI()*(T326-$AD$4)/$Y$3))</f>
        <v>0.47231409007611841</v>
      </c>
      <c r="Y326">
        <f t="shared" ref="Y326:Y370" si="37">IF(OR(MONTH(T326)=6, MONTH(T326)=7, MONTH(T326)=8), 1, 0)</f>
        <v>0</v>
      </c>
      <c r="Z326">
        <f t="shared" ref="Z326:Z370" si="38">Y326*X326</f>
        <v>0</v>
      </c>
      <c r="AA326">
        <f t="shared" ref="AA326:AA370" si="39">Z326+W326</f>
        <v>0</v>
      </c>
    </row>
    <row r="327" spans="20:27">
      <c r="T327" s="2">
        <v>323</v>
      </c>
      <c r="U327">
        <f>EXP($AC$5*SIN(2*PI()*(T327-$AC$4)/$V$3))</f>
        <v>0.40109961837901298</v>
      </c>
      <c r="V327">
        <f t="shared" si="34"/>
        <v>0</v>
      </c>
      <c r="W327">
        <f t="shared" si="35"/>
        <v>0</v>
      </c>
      <c r="X327">
        <f t="shared" si="36"/>
        <v>0.4824062742064758</v>
      </c>
      <c r="Y327">
        <f t="shared" si="37"/>
        <v>0</v>
      </c>
      <c r="Z327">
        <f t="shared" si="38"/>
        <v>0</v>
      </c>
      <c r="AA327">
        <f t="shared" si="39"/>
        <v>0</v>
      </c>
    </row>
    <row r="328" spans="20:27">
      <c r="T328" s="2">
        <v>324</v>
      </c>
      <c r="U328">
        <f>EXP($AC$5*SIN(2*PI()*(T328-$AC$4)/$V$3))</f>
        <v>0.41024262575014547</v>
      </c>
      <c r="V328">
        <f t="shared" si="34"/>
        <v>0</v>
      </c>
      <c r="W328">
        <f t="shared" si="35"/>
        <v>0</v>
      </c>
      <c r="X328">
        <f t="shared" si="36"/>
        <v>0.4930686913952394</v>
      </c>
      <c r="Y328">
        <f t="shared" si="37"/>
        <v>0</v>
      </c>
      <c r="Z328">
        <f t="shared" si="38"/>
        <v>0</v>
      </c>
      <c r="AA328">
        <f t="shared" si="39"/>
        <v>0</v>
      </c>
    </row>
    <row r="329" spans="20:27">
      <c r="T329" s="2">
        <v>325</v>
      </c>
      <c r="U329">
        <f>EXP($AC$5*SIN(2*PI()*(T329-$AC$4)/$V$3))</f>
        <v>0.42062002605411491</v>
      </c>
      <c r="V329">
        <f t="shared" si="34"/>
        <v>0</v>
      </c>
      <c r="W329">
        <f t="shared" si="35"/>
        <v>0</v>
      </c>
      <c r="X329">
        <f t="shared" si="36"/>
        <v>0.50431858075675084</v>
      </c>
      <c r="Y329">
        <f t="shared" si="37"/>
        <v>0</v>
      </c>
      <c r="Z329">
        <f t="shared" si="38"/>
        <v>0</v>
      </c>
      <c r="AA329">
        <f t="shared" si="39"/>
        <v>0</v>
      </c>
    </row>
    <row r="330" spans="20:27">
      <c r="T330" s="2">
        <v>326</v>
      </c>
      <c r="U330">
        <f>EXP($AC$5*SIN(2*PI()*(T330-$AC$4)/$V$3))</f>
        <v>0.43228483490668124</v>
      </c>
      <c r="V330">
        <f t="shared" si="34"/>
        <v>0</v>
      </c>
      <c r="W330">
        <f t="shared" si="35"/>
        <v>0</v>
      </c>
      <c r="X330">
        <f t="shared" si="36"/>
        <v>0.51617373970222824</v>
      </c>
      <c r="Y330">
        <f t="shared" si="37"/>
        <v>0</v>
      </c>
      <c r="Z330">
        <f t="shared" si="38"/>
        <v>0</v>
      </c>
      <c r="AA330">
        <f t="shared" si="39"/>
        <v>0</v>
      </c>
    </row>
    <row r="331" spans="20:27">
      <c r="T331" s="2">
        <v>327</v>
      </c>
      <c r="U331">
        <f>EXP($AC$5*SIN(2*PI()*(T331-$AC$4)/$V$3))</f>
        <v>0.4452955792080196</v>
      </c>
      <c r="V331">
        <f t="shared" si="34"/>
        <v>0</v>
      </c>
      <c r="W331">
        <f t="shared" si="35"/>
        <v>0</v>
      </c>
      <c r="X331">
        <f t="shared" si="36"/>
        <v>0.52865248574717327</v>
      </c>
      <c r="Y331">
        <f t="shared" si="37"/>
        <v>0</v>
      </c>
      <c r="Z331">
        <f t="shared" si="38"/>
        <v>0</v>
      </c>
      <c r="AA331">
        <f t="shared" si="39"/>
        <v>0</v>
      </c>
    </row>
    <row r="332" spans="20:27">
      <c r="T332" s="2">
        <v>328</v>
      </c>
      <c r="U332">
        <f>EXP($AC$5*SIN(2*PI()*(T332-$AC$4)/$V$3))</f>
        <v>0.45971618848859391</v>
      </c>
      <c r="V332">
        <f t="shared" si="34"/>
        <v>0</v>
      </c>
      <c r="W332">
        <f t="shared" si="35"/>
        <v>0</v>
      </c>
      <c r="X332">
        <f t="shared" si="36"/>
        <v>0.54177361264102464</v>
      </c>
      <c r="Y332">
        <f t="shared" si="37"/>
        <v>0</v>
      </c>
      <c r="Z332">
        <f t="shared" si="38"/>
        <v>0</v>
      </c>
      <c r="AA332">
        <f t="shared" si="39"/>
        <v>0</v>
      </c>
    </row>
    <row r="333" spans="20:27">
      <c r="T333" s="2">
        <v>329</v>
      </c>
      <c r="U333">
        <f>EXP($AC$5*SIN(2*PI()*(T333-$AC$4)/$V$3))</f>
        <v>0.47561583236358523</v>
      </c>
      <c r="V333">
        <f t="shared" si="34"/>
        <v>0</v>
      </c>
      <c r="W333">
        <f t="shared" si="35"/>
        <v>0</v>
      </c>
      <c r="X333">
        <f t="shared" si="36"/>
        <v>0.55555634033924628</v>
      </c>
      <c r="Y333">
        <f t="shared" si="37"/>
        <v>0</v>
      </c>
      <c r="Z333">
        <f t="shared" si="38"/>
        <v>0</v>
      </c>
      <c r="AA333">
        <f t="shared" si="39"/>
        <v>0</v>
      </c>
    </row>
    <row r="334" spans="20:27">
      <c r="T334" s="2">
        <v>330</v>
      </c>
      <c r="U334">
        <f>EXP($AC$5*SIN(2*PI()*(T334-$AC$4)/$V$3))</f>
        <v>0.49306869139524045</v>
      </c>
      <c r="V334">
        <f t="shared" si="34"/>
        <v>0</v>
      </c>
      <c r="W334">
        <f t="shared" si="35"/>
        <v>0</v>
      </c>
      <c r="X334">
        <f t="shared" si="36"/>
        <v>0.57002025833179537</v>
      </c>
      <c r="Y334">
        <f t="shared" si="37"/>
        <v>0</v>
      </c>
      <c r="Z334">
        <f t="shared" si="38"/>
        <v>0</v>
      </c>
      <c r="AA334">
        <f t="shared" si="39"/>
        <v>0</v>
      </c>
    </row>
    <row r="335" spans="20:27">
      <c r="T335" s="2">
        <v>331</v>
      </c>
      <c r="U335">
        <f>EXP($AC$5*SIN(2*PI()*(T335-$AC$4)/$V$3))</f>
        <v>0.51215364741250502</v>
      </c>
      <c r="V335">
        <f t="shared" si="34"/>
        <v>0</v>
      </c>
      <c r="W335">
        <f t="shared" si="35"/>
        <v>0</v>
      </c>
      <c r="X335">
        <f t="shared" si="36"/>
        <v>0.58518526184000841</v>
      </c>
      <c r="Y335">
        <f t="shared" si="37"/>
        <v>0</v>
      </c>
      <c r="Z335">
        <f t="shared" si="38"/>
        <v>0</v>
      </c>
      <c r="AA335">
        <f t="shared" si="39"/>
        <v>0</v>
      </c>
    </row>
    <row r="336" spans="20:27">
      <c r="T336" s="2">
        <v>332</v>
      </c>
      <c r="U336">
        <f>EXP($AC$5*SIN(2*PI()*(T336-$AC$4)/$V$3))</f>
        <v>0.5329538781831531</v>
      </c>
      <c r="V336">
        <f t="shared" si="34"/>
        <v>0</v>
      </c>
      <c r="W336">
        <f t="shared" si="35"/>
        <v>0</v>
      </c>
      <c r="X336">
        <f t="shared" si="36"/>
        <v>0.60107148039708203</v>
      </c>
      <c r="Y336">
        <f t="shared" si="37"/>
        <v>0</v>
      </c>
      <c r="Z336">
        <f t="shared" si="38"/>
        <v>0</v>
      </c>
      <c r="AA336">
        <f t="shared" si="39"/>
        <v>0</v>
      </c>
    </row>
    <row r="337" spans="20:27">
      <c r="T337" s="2">
        <v>333</v>
      </c>
      <c r="U337">
        <f>EXP($AC$5*SIN(2*PI()*(T337-$AC$4)/$V$3))</f>
        <v>0.55555634033924617</v>
      </c>
      <c r="V337">
        <f t="shared" si="34"/>
        <v>0</v>
      </c>
      <c r="W337">
        <f t="shared" si="35"/>
        <v>0</v>
      </c>
      <c r="X337">
        <f t="shared" si="36"/>
        <v>0.61769919833622133</v>
      </c>
      <c r="Y337">
        <f t="shared" si="37"/>
        <v>0</v>
      </c>
      <c r="Z337">
        <f t="shared" si="38"/>
        <v>0</v>
      </c>
      <c r="AA337">
        <f t="shared" si="39"/>
        <v>0</v>
      </c>
    </row>
    <row r="338" spans="20:27">
      <c r="T338" s="2">
        <v>334</v>
      </c>
      <c r="U338">
        <f>EXP($AC$5*SIN(2*PI()*(T338-$AC$4)/$V$3))</f>
        <v>0.5800511237004532</v>
      </c>
      <c r="V338">
        <f t="shared" si="34"/>
        <v>0</v>
      </c>
      <c r="W338">
        <f t="shared" si="35"/>
        <v>0</v>
      </c>
      <c r="X338">
        <f t="shared" si="36"/>
        <v>0.63508876672596293</v>
      </c>
      <c r="Y338">
        <f t="shared" si="37"/>
        <v>0</v>
      </c>
      <c r="Z338">
        <f t="shared" si="38"/>
        <v>0</v>
      </c>
      <c r="AA338">
        <f t="shared" si="39"/>
        <v>0</v>
      </c>
    </row>
    <row r="339" spans="20:27">
      <c r="T339" s="2">
        <v>335</v>
      </c>
      <c r="U339">
        <f>EXP($AC$5*SIN(2*PI()*(T339-$AC$4)/$V$3))</f>
        <v>0.60653065971263143</v>
      </c>
      <c r="V339">
        <f t="shared" si="34"/>
        <v>0</v>
      </c>
      <c r="W339">
        <f t="shared" si="35"/>
        <v>0</v>
      </c>
      <c r="X339">
        <f t="shared" si="36"/>
        <v>0.65326050631491195</v>
      </c>
      <c r="Y339">
        <f t="shared" si="37"/>
        <v>0</v>
      </c>
      <c r="Z339">
        <f t="shared" si="38"/>
        <v>0</v>
      </c>
      <c r="AA339">
        <f t="shared" si="39"/>
        <v>0</v>
      </c>
    </row>
    <row r="340" spans="20:27">
      <c r="T340" s="2">
        <v>336</v>
      </c>
      <c r="U340">
        <f>EXP($AC$5*SIN(2*PI()*(T340-$AC$4)/$V$3))</f>
        <v>0.63508876672596315</v>
      </c>
      <c r="V340">
        <f t="shared" si="34"/>
        <v>1</v>
      </c>
      <c r="W340">
        <f t="shared" si="35"/>
        <v>0.63508876672596315</v>
      </c>
      <c r="X340">
        <f t="shared" si="36"/>
        <v>0.67223460107898347</v>
      </c>
      <c r="Y340">
        <f t="shared" si="37"/>
        <v>0</v>
      </c>
      <c r="Z340">
        <f t="shared" si="38"/>
        <v>0</v>
      </c>
      <c r="AA340">
        <f t="shared" si="39"/>
        <v>0.63508876672596315</v>
      </c>
    </row>
    <row r="341" spans="20:27">
      <c r="T341" s="2">
        <v>337</v>
      </c>
      <c r="U341">
        <f>EXP($AC$5*SIN(2*PI()*(T341-$AC$4)/$V$3))</f>
        <v>0.66581951539361373</v>
      </c>
      <c r="V341">
        <f t="shared" si="34"/>
        <v>1</v>
      </c>
      <c r="W341">
        <f t="shared" si="35"/>
        <v>0.66581951539361373</v>
      </c>
      <c r="X341">
        <f t="shared" si="36"/>
        <v>0.69203098200395197</v>
      </c>
      <c r="Y341">
        <f t="shared" si="37"/>
        <v>0</v>
      </c>
      <c r="Z341">
        <f t="shared" si="38"/>
        <v>0</v>
      </c>
      <c r="AA341">
        <f t="shared" si="39"/>
        <v>0.66581951539361373</v>
      </c>
    </row>
    <row r="342" spans="20:27">
      <c r="T342" s="2">
        <v>338</v>
      </c>
      <c r="U342">
        <f>EXP($AC$5*SIN(2*PI()*(T342-$AC$4)/$V$3))</f>
        <v>0.6988158987032993</v>
      </c>
      <c r="V342">
        <f t="shared" si="34"/>
        <v>1</v>
      </c>
      <c r="W342">
        <f t="shared" si="35"/>
        <v>0.6988158987032993</v>
      </c>
      <c r="X342">
        <f t="shared" si="36"/>
        <v>0.71266920078553364</v>
      </c>
      <c r="Y342">
        <f t="shared" si="37"/>
        <v>0</v>
      </c>
      <c r="Z342">
        <f t="shared" si="38"/>
        <v>0</v>
      </c>
      <c r="AA342">
        <f t="shared" si="39"/>
        <v>0.6988158987032993</v>
      </c>
    </row>
    <row r="343" spans="20:27">
      <c r="T343" s="2">
        <v>339</v>
      </c>
      <c r="U343">
        <f>EXP($AC$5*SIN(2*PI()*(T343-$AC$4)/$V$3))</f>
        <v>0.73416829318899746</v>
      </c>
      <c r="V343">
        <f t="shared" si="34"/>
        <v>1</v>
      </c>
      <c r="W343">
        <f t="shared" si="35"/>
        <v>0.73416829318899746</v>
      </c>
      <c r="X343">
        <f t="shared" si="36"/>
        <v>0.73416829318899657</v>
      </c>
      <c r="Y343">
        <f t="shared" si="37"/>
        <v>0</v>
      </c>
      <c r="Z343">
        <f t="shared" si="38"/>
        <v>0</v>
      </c>
      <c r="AA343">
        <f t="shared" si="39"/>
        <v>0.73416829318899746</v>
      </c>
    </row>
    <row r="344" spans="20:27">
      <c r="T344" s="2">
        <v>340</v>
      </c>
      <c r="U344">
        <f>EXP($AC$5*SIN(2*PI()*(T344-$AC$4)/$V$3))</f>
        <v>0.77196270083701801</v>
      </c>
      <c r="V344">
        <f t="shared" si="34"/>
        <v>1</v>
      </c>
      <c r="W344">
        <f t="shared" si="35"/>
        <v>0.77196270083701801</v>
      </c>
      <c r="X344">
        <f t="shared" si="36"/>
        <v>0.75654663188118998</v>
      </c>
      <c r="Y344">
        <f t="shared" si="37"/>
        <v>0</v>
      </c>
      <c r="Z344">
        <f t="shared" si="38"/>
        <v>0</v>
      </c>
      <c r="AA344">
        <f t="shared" si="39"/>
        <v>0.77196270083701801</v>
      </c>
    </row>
    <row r="345" spans="20:27">
      <c r="T345" s="2">
        <v>341</v>
      </c>
      <c r="U345">
        <f>EXP($AC$5*SIN(2*PI()*(T345-$AC$4)/$V$3))</f>
        <v>0.8122787652182587</v>
      </c>
      <c r="V345">
        <f t="shared" si="34"/>
        <v>1</v>
      </c>
      <c r="W345">
        <f t="shared" si="35"/>
        <v>0.8122787652182587</v>
      </c>
      <c r="X345">
        <f t="shared" si="36"/>
        <v>0.77982176863043551</v>
      </c>
      <c r="Y345">
        <f t="shared" si="37"/>
        <v>0</v>
      </c>
      <c r="Z345">
        <f t="shared" si="38"/>
        <v>0</v>
      </c>
      <c r="AA345">
        <f t="shared" si="39"/>
        <v>0.8122787652182587</v>
      </c>
    </row>
    <row r="346" spans="20:27">
      <c r="T346" s="2">
        <v>342</v>
      </c>
      <c r="U346">
        <f>EXP($AC$5*SIN(2*PI()*(T346-$AC$4)/$V$3))</f>
        <v>0.85518756054888123</v>
      </c>
      <c r="V346">
        <f t="shared" si="34"/>
        <v>1</v>
      </c>
      <c r="W346">
        <f t="shared" si="35"/>
        <v>0.85518756054888123</v>
      </c>
      <c r="X346">
        <f t="shared" si="36"/>
        <v>0.80401026586446767</v>
      </c>
      <c r="Y346">
        <f t="shared" si="37"/>
        <v>0</v>
      </c>
      <c r="Z346">
        <f t="shared" si="38"/>
        <v>0</v>
      </c>
      <c r="AA346">
        <f t="shared" si="39"/>
        <v>0.85518756054888123</v>
      </c>
    </row>
    <row r="347" spans="20:27">
      <c r="T347" s="2">
        <v>343</v>
      </c>
      <c r="U347">
        <f>EXP($AC$5*SIN(2*PI()*(T347-$AC$4)/$V$3))</f>
        <v>0.90074915877760919</v>
      </c>
      <c r="V347">
        <f t="shared" si="34"/>
        <v>1</v>
      </c>
      <c r="W347">
        <f t="shared" si="35"/>
        <v>0.90074915877760919</v>
      </c>
      <c r="X347">
        <f t="shared" si="36"/>
        <v>0.82912751768391535</v>
      </c>
      <c r="Y347">
        <f t="shared" si="37"/>
        <v>0</v>
      </c>
      <c r="Z347">
        <f t="shared" si="38"/>
        <v>0</v>
      </c>
      <c r="AA347">
        <f t="shared" si="39"/>
        <v>0.90074915877760919</v>
      </c>
    </row>
    <row r="348" spans="20:27">
      <c r="T348" s="2">
        <v>344</v>
      </c>
      <c r="U348">
        <f>EXP($AC$5*SIN(2*PI()*(T348-$AC$4)/$V$3))</f>
        <v>0.94900998745122633</v>
      </c>
      <c r="V348">
        <f t="shared" si="34"/>
        <v>1</v>
      </c>
      <c r="W348">
        <f t="shared" si="35"/>
        <v>0.94900998745122633</v>
      </c>
      <c r="X348">
        <f t="shared" si="36"/>
        <v>0.85518756054888234</v>
      </c>
      <c r="Y348">
        <f t="shared" si="37"/>
        <v>0</v>
      </c>
      <c r="Z348">
        <f t="shared" si="38"/>
        <v>0</v>
      </c>
      <c r="AA348">
        <f t="shared" si="39"/>
        <v>0.94900998745122633</v>
      </c>
    </row>
    <row r="349" spans="20:27">
      <c r="T349" s="2">
        <v>345</v>
      </c>
      <c r="U349">
        <f>EXP($AC$5*SIN(2*PI()*(T349-$AC$4)/$V$3))</f>
        <v>0.99999999999999922</v>
      </c>
      <c r="V349">
        <f t="shared" si="34"/>
        <v>1</v>
      </c>
      <c r="W349">
        <f t="shared" si="35"/>
        <v>0.99999999999999922</v>
      </c>
      <c r="X349">
        <f t="shared" si="36"/>
        <v>0.8822028739890786</v>
      </c>
      <c r="Y349">
        <f t="shared" si="37"/>
        <v>0</v>
      </c>
      <c r="Z349">
        <f t="shared" si="38"/>
        <v>0</v>
      </c>
      <c r="AA349">
        <f t="shared" si="39"/>
        <v>0.99999999999999922</v>
      </c>
    </row>
    <row r="350" spans="20:27">
      <c r="T350" s="2">
        <v>346</v>
      </c>
      <c r="U350">
        <f>EXP($AC$5*SIN(2*PI()*(T350-$AC$4)/$V$3))</f>
        <v>1.053729690122349</v>
      </c>
      <c r="V350">
        <f t="shared" si="34"/>
        <v>1</v>
      </c>
      <c r="W350">
        <f t="shared" si="35"/>
        <v>1.053729690122349</v>
      </c>
      <c r="X350">
        <f t="shared" si="36"/>
        <v>0.91018417183342526</v>
      </c>
      <c r="Y350">
        <f t="shared" si="37"/>
        <v>0</v>
      </c>
      <c r="Z350">
        <f t="shared" si="38"/>
        <v>0</v>
      </c>
      <c r="AA350">
        <f t="shared" si="39"/>
        <v>1.053729690122349</v>
      </c>
    </row>
    <row r="351" spans="20:27">
      <c r="T351" s="2">
        <v>347</v>
      </c>
      <c r="U351">
        <f>EXP($AC$5*SIN(2*PI()*(T351-$AC$4)/$V$3))</f>
        <v>1.110186992966034</v>
      </c>
      <c r="V351">
        <f t="shared" si="34"/>
        <v>1</v>
      </c>
      <c r="W351">
        <f t="shared" si="35"/>
        <v>1.110186992966034</v>
      </c>
      <c r="X351">
        <f t="shared" si="36"/>
        <v>0.93914018461277893</v>
      </c>
      <c r="Y351">
        <f t="shared" si="37"/>
        <v>0</v>
      </c>
      <c r="Z351">
        <f t="shared" si="38"/>
        <v>0</v>
      </c>
      <c r="AA351">
        <f t="shared" si="39"/>
        <v>1.110186992966034</v>
      </c>
    </row>
    <row r="352" spans="20:27">
      <c r="T352" s="2">
        <v>348</v>
      </c>
      <c r="U352">
        <f>EXP($AC$5*SIN(2*PI()*(T352-$AC$4)/$V$3))</f>
        <v>1.169334127542937</v>
      </c>
      <c r="V352">
        <f t="shared" si="34"/>
        <v>1</v>
      </c>
      <c r="W352">
        <f t="shared" si="35"/>
        <v>1.169334127542937</v>
      </c>
      <c r="X352">
        <f t="shared" si="36"/>
        <v>0.96907743395858759</v>
      </c>
      <c r="Y352">
        <f t="shared" si="37"/>
        <v>0</v>
      </c>
      <c r="Z352">
        <f t="shared" si="38"/>
        <v>0</v>
      </c>
      <c r="AA352">
        <f t="shared" si="39"/>
        <v>1.169334127542937</v>
      </c>
    </row>
    <row r="353" spans="20:27">
      <c r="T353" s="2">
        <v>349</v>
      </c>
      <c r="U353">
        <f>EXP($AC$5*SIN(2*PI()*(T353-$AC$4)/$V$3))</f>
        <v>1.2311044469213752</v>
      </c>
      <c r="V353">
        <f t="shared" si="34"/>
        <v>1</v>
      </c>
      <c r="W353">
        <f t="shared" si="35"/>
        <v>1.2311044469213752</v>
      </c>
      <c r="X353">
        <f t="shared" si="36"/>
        <v>0.99999999999999978</v>
      </c>
      <c r="Y353">
        <f t="shared" si="37"/>
        <v>0</v>
      </c>
      <c r="Z353">
        <f t="shared" si="38"/>
        <v>0</v>
      </c>
      <c r="AA353">
        <f t="shared" si="39"/>
        <v>1.2311044469213752</v>
      </c>
    </row>
    <row r="354" spans="20:27">
      <c r="T354" s="2">
        <v>350</v>
      </c>
      <c r="U354">
        <f>EXP($AC$5*SIN(2*PI()*(T354-$AC$4)/$V$3))</f>
        <v>1.2953993747570005</v>
      </c>
      <c r="V354">
        <f t="shared" si="34"/>
        <v>1</v>
      </c>
      <c r="W354">
        <f t="shared" si="35"/>
        <v>1.2953993747570005</v>
      </c>
      <c r="X354">
        <f t="shared" si="36"/>
        <v>1.0319092829507919</v>
      </c>
      <c r="Y354">
        <f t="shared" si="37"/>
        <v>0</v>
      </c>
      <c r="Z354">
        <f t="shared" si="38"/>
        <v>0</v>
      </c>
      <c r="AA354">
        <f t="shared" si="39"/>
        <v>1.2953993747570005</v>
      </c>
    </row>
    <row r="355" spans="20:27">
      <c r="T355" s="2">
        <v>351</v>
      </c>
      <c r="U355">
        <f>EXP($AC$5*SIN(2*PI()*(T355-$AC$4)/$V$3))</f>
        <v>1.3620855180987337</v>
      </c>
      <c r="V355">
        <f t="shared" si="34"/>
        <v>1</v>
      </c>
      <c r="W355">
        <f t="shared" si="35"/>
        <v>1.3620855180987337</v>
      </c>
      <c r="X355">
        <f t="shared" si="36"/>
        <v>1.0648037602738871</v>
      </c>
      <c r="Y355">
        <f t="shared" si="37"/>
        <v>0</v>
      </c>
      <c r="Z355">
        <f t="shared" si="38"/>
        <v>0</v>
      </c>
      <c r="AA355">
        <f t="shared" si="39"/>
        <v>1.3620855180987337</v>
      </c>
    </row>
    <row r="356" spans="20:27">
      <c r="T356" s="2">
        <v>352</v>
      </c>
      <c r="U356">
        <f>EXP($AC$5*SIN(2*PI()*(T356-$AC$4)/$V$3))</f>
        <v>1.4309920564995307</v>
      </c>
      <c r="V356">
        <f t="shared" si="34"/>
        <v>1</v>
      </c>
      <c r="W356">
        <f t="shared" si="35"/>
        <v>1.4309920564995307</v>
      </c>
      <c r="X356">
        <f t="shared" si="36"/>
        <v>1.0986787410131009</v>
      </c>
      <c r="Y356">
        <f t="shared" si="37"/>
        <v>0</v>
      </c>
      <c r="Z356">
        <f t="shared" si="38"/>
        <v>0</v>
      </c>
      <c r="AA356">
        <f t="shared" si="39"/>
        <v>1.4309920564995307</v>
      </c>
    </row>
    <row r="357" spans="20:27">
      <c r="T357" s="2">
        <v>353</v>
      </c>
      <c r="U357">
        <f>EXP($AC$5*SIN(2*PI()*(T357-$AC$4)/$V$3))</f>
        <v>1.5019085155664498</v>
      </c>
      <c r="V357">
        <f t="shared" si="34"/>
        <v>1</v>
      </c>
      <c r="W357">
        <f t="shared" si="35"/>
        <v>1.5019085155664498</v>
      </c>
      <c r="X357">
        <f t="shared" si="36"/>
        <v>1.1335261190867296</v>
      </c>
      <c r="Y357">
        <f t="shared" si="37"/>
        <v>0</v>
      </c>
      <c r="Z357">
        <f t="shared" si="38"/>
        <v>0</v>
      </c>
      <c r="AA357">
        <f t="shared" si="39"/>
        <v>1.5019085155664498</v>
      </c>
    </row>
    <row r="358" spans="20:27">
      <c r="T358" s="2">
        <v>354</v>
      </c>
      <c r="U358">
        <f>EXP($AC$5*SIN(2*PI()*(T358-$AC$4)/$V$3))</f>
        <v>1.5745830384549888</v>
      </c>
      <c r="V358">
        <f t="shared" si="34"/>
        <v>1</v>
      </c>
      <c r="W358">
        <f t="shared" si="35"/>
        <v>1.5745830384549888</v>
      </c>
      <c r="X358">
        <f t="shared" si="36"/>
        <v>1.1693341275429365</v>
      </c>
      <c r="Y358">
        <f t="shared" si="37"/>
        <v>0</v>
      </c>
      <c r="Z358">
        <f t="shared" si="38"/>
        <v>0</v>
      </c>
      <c r="AA358">
        <f t="shared" si="39"/>
        <v>1.5745830384549888</v>
      </c>
    </row>
    <row r="359" spans="20:27">
      <c r="T359" s="2">
        <v>355</v>
      </c>
      <c r="U359">
        <f>EXP($AC$5*SIN(2*PI()*(T359-$AC$4)/$V$3))</f>
        <v>1.6487212707001262</v>
      </c>
      <c r="V359">
        <f t="shared" si="34"/>
        <v>1</v>
      </c>
      <c r="W359">
        <f t="shared" si="35"/>
        <v>1.6487212707001262</v>
      </c>
      <c r="X359">
        <f t="shared" si="36"/>
        <v>1.206087095979397</v>
      </c>
      <c r="Y359">
        <f t="shared" si="37"/>
        <v>0</v>
      </c>
      <c r="Z359">
        <f t="shared" si="38"/>
        <v>0</v>
      </c>
      <c r="AA359">
        <f t="shared" si="39"/>
        <v>1.6487212707001262</v>
      </c>
    </row>
    <row r="360" spans="20:27">
      <c r="T360" s="2">
        <v>356</v>
      </c>
      <c r="U360">
        <f>EXP($AC$5*SIN(2*PI()*(T360-$AC$4)/$V$3))</f>
        <v>1.7239859714786336</v>
      </c>
      <c r="V360">
        <f t="shared" si="34"/>
        <v>1</v>
      </c>
      <c r="W360">
        <f t="shared" si="35"/>
        <v>1.7239859714786336</v>
      </c>
      <c r="X360">
        <f t="shared" si="36"/>
        <v>1.2437652135259789</v>
      </c>
      <c r="Y360">
        <f t="shared" si="37"/>
        <v>0</v>
      </c>
      <c r="Z360">
        <f t="shared" si="38"/>
        <v>0</v>
      </c>
      <c r="AA360">
        <f t="shared" si="39"/>
        <v>1.7239859714786336</v>
      </c>
    </row>
    <row r="361" spans="20:27">
      <c r="T361" s="2">
        <v>357</v>
      </c>
      <c r="U361">
        <f>EXP($AC$5*SIN(2*PI()*(T361-$AC$4)/$V$3))</f>
        <v>1.7999974573044322</v>
      </c>
      <c r="V361">
        <f t="shared" si="34"/>
        <v>1</v>
      </c>
      <c r="W361">
        <f t="shared" si="35"/>
        <v>1.7999974573044322</v>
      </c>
      <c r="X361">
        <f t="shared" si="36"/>
        <v>1.2823442999754324</v>
      </c>
      <c r="Y361">
        <f t="shared" si="37"/>
        <v>0</v>
      </c>
      <c r="Z361">
        <f t="shared" si="38"/>
        <v>0</v>
      </c>
      <c r="AA361">
        <f t="shared" si="39"/>
        <v>1.7999974573044322</v>
      </c>
    </row>
    <row r="362" spans="20:27">
      <c r="T362" s="2">
        <v>358</v>
      </c>
      <c r="U362">
        <f>EXP($AC$5*SIN(2*PI()*(T362-$AC$4)/$V$3))</f>
        <v>1.8763349718159708</v>
      </c>
      <c r="V362">
        <f t="shared" si="34"/>
        <v>1</v>
      </c>
      <c r="W362">
        <f t="shared" si="35"/>
        <v>1.8763349718159708</v>
      </c>
      <c r="X362">
        <f t="shared" si="36"/>
        <v>1.3217955878191552</v>
      </c>
      <c r="Y362">
        <f t="shared" si="37"/>
        <v>0</v>
      </c>
      <c r="Z362">
        <f t="shared" si="38"/>
        <v>0</v>
      </c>
      <c r="AA362">
        <f t="shared" si="39"/>
        <v>1.8763349718159708</v>
      </c>
    </row>
    <row r="363" spans="20:27">
      <c r="T363" s="2">
        <v>359</v>
      </c>
      <c r="U363">
        <f>EXP($AC$5*SIN(2*PI()*(T363-$AC$4)/$V$3))</f>
        <v>1.9525390574726627</v>
      </c>
      <c r="V363">
        <f t="shared" si="34"/>
        <v>1</v>
      </c>
      <c r="W363">
        <f t="shared" si="35"/>
        <v>1.9525390574726627</v>
      </c>
      <c r="X363">
        <f t="shared" si="36"/>
        <v>1.3620855180987366</v>
      </c>
      <c r="Y363">
        <f t="shared" si="37"/>
        <v>0</v>
      </c>
      <c r="Z363">
        <f t="shared" si="38"/>
        <v>0</v>
      </c>
      <c r="AA363">
        <f t="shared" si="39"/>
        <v>1.9525390574726627</v>
      </c>
    </row>
    <row r="364" spans="20:27">
      <c r="T364" s="2">
        <v>360</v>
      </c>
      <c r="U364">
        <f>EXP($AC$5*SIN(2*PI()*(T364-$AC$4)/$V$3))</f>
        <v>2.0281149816474726</v>
      </c>
      <c r="V364">
        <f t="shared" si="34"/>
        <v>1</v>
      </c>
      <c r="W364">
        <f t="shared" si="35"/>
        <v>2.0281149816474726</v>
      </c>
      <c r="X364">
        <f t="shared" si="36"/>
        <v>1.4031755531146259</v>
      </c>
      <c r="Y364">
        <f t="shared" si="37"/>
        <v>0</v>
      </c>
      <c r="Z364">
        <f t="shared" si="38"/>
        <v>0</v>
      </c>
      <c r="AA364">
        <f t="shared" si="39"/>
        <v>2.0281149816474726</v>
      </c>
    </row>
    <row r="365" spans="20:27">
      <c r="T365" s="2">
        <v>361</v>
      </c>
      <c r="U365">
        <f>EXP($AC$5*SIN(2*PI()*(T365-$AC$4)/$V$3))</f>
        <v>2.1025372410974481</v>
      </c>
      <c r="V365">
        <f t="shared" si="34"/>
        <v>1</v>
      </c>
      <c r="W365">
        <f t="shared" si="35"/>
        <v>2.1025372410974481</v>
      </c>
      <c r="X365">
        <f t="shared" si="36"/>
        <v>1.4450220091364201</v>
      </c>
      <c r="Y365">
        <f t="shared" si="37"/>
        <v>0</v>
      </c>
      <c r="Z365">
        <f t="shared" si="38"/>
        <v>0</v>
      </c>
      <c r="AA365">
        <f t="shared" si="39"/>
        <v>2.1025372410974481</v>
      </c>
    </row>
    <row r="366" spans="20:27">
      <c r="T366" s="2">
        <v>362</v>
      </c>
      <c r="U366">
        <f>EXP($AC$5*SIN(2*PI()*(T366-$AC$4)/$V$3))</f>
        <v>2.1752551357560259</v>
      </c>
      <c r="V366">
        <f t="shared" si="34"/>
        <v>1</v>
      </c>
      <c r="W366">
        <f t="shared" si="35"/>
        <v>2.1752551357560259</v>
      </c>
      <c r="X366">
        <f t="shared" si="36"/>
        <v>1.4875759123302053</v>
      </c>
      <c r="Y366">
        <f t="shared" si="37"/>
        <v>0</v>
      </c>
      <c r="Z366">
        <f t="shared" si="38"/>
        <v>0</v>
      </c>
      <c r="AA366">
        <f t="shared" si="39"/>
        <v>2.1752551357560259</v>
      </c>
    </row>
    <row r="367" spans="20:27">
      <c r="T367" s="2">
        <v>363</v>
      </c>
      <c r="U367">
        <f>EXP($AC$5*SIN(2*PI()*(T367-$AC$4)/$V$3))</f>
        <v>2.2456993662019933</v>
      </c>
      <c r="V367">
        <f t="shared" si="34"/>
        <v>1</v>
      </c>
      <c r="W367">
        <f t="shared" si="35"/>
        <v>2.2456993662019933</v>
      </c>
      <c r="X367">
        <f t="shared" si="36"/>
        <v>1.5307828811526802</v>
      </c>
      <c r="Y367">
        <f t="shared" si="37"/>
        <v>0</v>
      </c>
      <c r="Z367">
        <f t="shared" si="38"/>
        <v>0</v>
      </c>
      <c r="AA367">
        <f t="shared" si="39"/>
        <v>2.2456993662019933</v>
      </c>
    </row>
    <row r="368" spans="20:27">
      <c r="T368" s="2">
        <v>364</v>
      </c>
      <c r="U368">
        <f>EXP($AC$5*SIN(2*PI()*(T368-$AC$4)/$V$3))</f>
        <v>2.3132895703266358</v>
      </c>
      <c r="V368">
        <f t="shared" si="34"/>
        <v>1</v>
      </c>
      <c r="W368">
        <f t="shared" si="35"/>
        <v>2.3132895703266358</v>
      </c>
      <c r="X368">
        <f t="shared" si="36"/>
        <v>1.5745830384549908</v>
      </c>
      <c r="Y368">
        <f t="shared" si="37"/>
        <v>0</v>
      </c>
      <c r="Z368">
        <f t="shared" si="38"/>
        <v>0</v>
      </c>
      <c r="AA368">
        <f t="shared" si="39"/>
        <v>2.3132895703266358</v>
      </c>
    </row>
    <row r="369" spans="20:27">
      <c r="T369" s="2">
        <v>365</v>
      </c>
      <c r="U369">
        <f>EXP($AC$5*SIN(2*PI()*(T369-$AC$4)/$V$3))</f>
        <v>2.3774426752361668</v>
      </c>
      <c r="V369">
        <f t="shared" si="34"/>
        <v>1</v>
      </c>
      <c r="W369">
        <f t="shared" si="35"/>
        <v>2.3774426752361668</v>
      </c>
      <c r="X369">
        <f t="shared" si="36"/>
        <v>1.6189109564874105</v>
      </c>
      <c r="Y369">
        <f t="shared" si="37"/>
        <v>0</v>
      </c>
      <c r="Z369">
        <f t="shared" si="38"/>
        <v>0</v>
      </c>
      <c r="AA369">
        <f t="shared" si="39"/>
        <v>2.3774426752361668</v>
      </c>
    </row>
    <row r="370" spans="20:27">
      <c r="T370" s="2">
        <v>366</v>
      </c>
      <c r="U370">
        <f>EXP($AC$5*SIN(2*PI()*(T370-$AC$4)/$V$3))</f>
        <v>2.4375819021035583</v>
      </c>
      <c r="V370">
        <f t="shared" si="34"/>
        <v>1</v>
      </c>
      <c r="W370">
        <f t="shared" si="35"/>
        <v>2.4375819021035583</v>
      </c>
      <c r="X370">
        <f t="shared" si="36"/>
        <v>1.6636956378954715</v>
      </c>
      <c r="Y370">
        <f t="shared" si="37"/>
        <v>0</v>
      </c>
      <c r="Z370">
        <f t="shared" si="38"/>
        <v>0</v>
      </c>
      <c r="AA370">
        <f t="shared" si="39"/>
        <v>2.4375819021035583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FF12-C432-48BC-806D-D7A9AB97ACFE}">
  <dimension ref="A1:AD370"/>
  <sheetViews>
    <sheetView topLeftCell="X1" zoomScale="76" workbookViewId="0">
      <selection activeCell="Y5" sqref="Y5"/>
    </sheetView>
  </sheetViews>
  <sheetFormatPr defaultRowHeight="17.649999999999999"/>
  <cols>
    <col min="20" max="20" width="10.9375" bestFit="1" customWidth="1"/>
    <col min="29" max="30" width="9.875" bestFit="1" customWidth="1"/>
  </cols>
  <sheetData>
    <row r="1" spans="1:30">
      <c r="A1" t="s">
        <v>37</v>
      </c>
    </row>
    <row r="2" spans="1:30">
      <c r="A2" s="3" t="s">
        <v>31</v>
      </c>
      <c r="T2" s="3" t="s">
        <v>32</v>
      </c>
    </row>
    <row r="3" spans="1:30">
      <c r="B3" t="s">
        <v>55</v>
      </c>
      <c r="C3">
        <v>3</v>
      </c>
      <c r="E3" t="s">
        <v>54</v>
      </c>
      <c r="F3">
        <v>5</v>
      </c>
      <c r="J3" t="s">
        <v>36</v>
      </c>
      <c r="K3">
        <v>1</v>
      </c>
      <c r="L3">
        <v>8</v>
      </c>
      <c r="U3" t="s">
        <v>55</v>
      </c>
      <c r="V3">
        <v>120</v>
      </c>
      <c r="X3" t="s">
        <v>54</v>
      </c>
      <c r="Y3">
        <v>100</v>
      </c>
      <c r="AB3" t="s">
        <v>36</v>
      </c>
      <c r="AC3" s="2">
        <v>15</v>
      </c>
      <c r="AD3" s="2">
        <v>199</v>
      </c>
    </row>
    <row r="4" spans="1:30">
      <c r="A4" t="s">
        <v>23</v>
      </c>
      <c r="B4" t="s">
        <v>51</v>
      </c>
      <c r="C4" t="s">
        <v>50</v>
      </c>
      <c r="D4" t="s">
        <v>56</v>
      </c>
      <c r="E4" t="s">
        <v>52</v>
      </c>
      <c r="F4" t="s">
        <v>53</v>
      </c>
      <c r="G4" t="s">
        <v>57</v>
      </c>
      <c r="H4" t="s">
        <v>39</v>
      </c>
      <c r="J4" t="s">
        <v>35</v>
      </c>
      <c r="K4">
        <f>K3-$C$3/4</f>
        <v>0.25</v>
      </c>
      <c r="L4">
        <f>L3-$F$3/4</f>
        <v>6.75</v>
      </c>
      <c r="T4" t="s">
        <v>23</v>
      </c>
      <c r="U4" t="s">
        <v>51</v>
      </c>
      <c r="V4" t="s">
        <v>50</v>
      </c>
      <c r="W4" t="s">
        <v>56</v>
      </c>
      <c r="X4" t="s">
        <v>52</v>
      </c>
      <c r="Y4" t="s">
        <v>53</v>
      </c>
      <c r="Z4" t="s">
        <v>57</v>
      </c>
      <c r="AA4" t="s">
        <v>39</v>
      </c>
      <c r="AB4" t="s">
        <v>35</v>
      </c>
      <c r="AC4" s="2">
        <f>AC3-V3/4</f>
        <v>-15</v>
      </c>
      <c r="AD4" s="2">
        <f>AD3-Y3/4</f>
        <v>174</v>
      </c>
    </row>
    <row r="5" spans="1:30">
      <c r="A5">
        <v>1</v>
      </c>
      <c r="B5">
        <f>EXP($K$5*SIN(2*PI()*(A5-$K$4)/$C$3))-EXP(-$K$5)</f>
        <v>2.3504023872876028</v>
      </c>
      <c r="C5">
        <v>1</v>
      </c>
      <c r="D5">
        <f>C5*B5</f>
        <v>2.3504023872876028</v>
      </c>
      <c r="E5">
        <f>EXP($L$5*SIN(2*PI()*(A5-$L$4)/$F$3))-EXP(-$L$5)</f>
        <v>6.2952869625593599E-2</v>
      </c>
      <c r="F5">
        <v>0</v>
      </c>
      <c r="G5">
        <f>F5*E5</f>
        <v>0</v>
      </c>
      <c r="H5">
        <f>D5+G5</f>
        <v>2.3504023872876028</v>
      </c>
      <c r="J5" t="s">
        <v>28</v>
      </c>
      <c r="K5">
        <v>1</v>
      </c>
      <c r="L5">
        <v>2</v>
      </c>
      <c r="T5" s="2">
        <v>1</v>
      </c>
      <c r="U5">
        <f>EXP($AC$5*SIN(2*PI()*(T5-$AC$4)/$V$3))-EXP(-$AC$5)</f>
        <v>1.7346577999260053</v>
      </c>
      <c r="V5">
        <f>IF(OR(MONTH(T5)=1, MONTH(T5)=2, MONTH(T5)=12), 1, 0)</f>
        <v>1</v>
      </c>
      <c r="W5">
        <f>V5*U5</f>
        <v>1.7346577999260053</v>
      </c>
      <c r="X5">
        <f>EXP($AD$5*SIN(2*PI()*(T5-$AD$4)/$Y$3))-EXP(-$AD$5)</f>
        <v>2.3290522100467559</v>
      </c>
      <c r="Y5">
        <f>IF(OR(MONTH(T5)=6, MONTH(T5)=7, MONTH(T5)=8), 1, 0)</f>
        <v>0</v>
      </c>
      <c r="Z5">
        <f>Y5*X5</f>
        <v>0</v>
      </c>
      <c r="AA5">
        <f>Z5+W5</f>
        <v>1.7346577999260053</v>
      </c>
      <c r="AB5" t="s">
        <v>28</v>
      </c>
      <c r="AC5">
        <v>1</v>
      </c>
      <c r="AD5">
        <v>1</v>
      </c>
    </row>
    <row r="6" spans="1:30">
      <c r="A6">
        <v>2</v>
      </c>
      <c r="B6">
        <f t="shared" ref="B6:B16" si="0">EXP($K$5*SIN(2*PI()*(A6-$K$4)/$C$3))-EXP(-$K$5)</f>
        <v>0.23865121854119131</v>
      </c>
      <c r="C6">
        <v>1</v>
      </c>
      <c r="D6">
        <f t="shared" ref="D6:D16" si="1">C6*B6</f>
        <v>0.23865121854119131</v>
      </c>
      <c r="E6">
        <f t="shared" ref="E6:E16" si="2">EXP($L$5*SIN(2*PI()*(A6-$L$4)/$F$3))-EXP(-$L$5)</f>
        <v>1.7199416753776928</v>
      </c>
      <c r="F6">
        <v>0</v>
      </c>
      <c r="G6">
        <f t="shared" ref="G6:G16" si="3">F6*E6</f>
        <v>0</v>
      </c>
      <c r="H6">
        <f t="shared" ref="H6:H16" si="4">D6+G6</f>
        <v>0.23865121854119131</v>
      </c>
      <c r="T6" s="2">
        <v>2</v>
      </c>
      <c r="U6">
        <f t="shared" ref="U6:U69" si="5">EXP($AC$5*SIN(2*PI()*(T6-$AC$4)/$V$3))-EXP(-$AC$5)</f>
        <v>1.8073756945845876</v>
      </c>
      <c r="V6">
        <f t="shared" ref="V6:V69" si="6">IF(OR(MONTH(T6)=1, MONTH(T6)=2, MONTH(T6)=12), 1, 0)</f>
        <v>1</v>
      </c>
      <c r="W6">
        <f t="shared" ref="W6:W69" si="7">V6*U6</f>
        <v>1.8073756945845876</v>
      </c>
      <c r="X6">
        <f t="shared" ref="X6:X69" si="8">EXP($AD$5*SIN(2*PI()*(T6-$AD$4)/$Y$3))-EXP(-$AD$5)</f>
        <v>2.3026780551282382</v>
      </c>
      <c r="Y6">
        <f t="shared" ref="Y6:Y69" si="9">IF(OR(MONTH(T6)=6, MONTH(T6)=7, MONTH(T6)=8), 1, 0)</f>
        <v>0</v>
      </c>
      <c r="Z6">
        <f t="shared" ref="Z6:Z69" si="10">Y6*X6</f>
        <v>0</v>
      </c>
      <c r="AA6">
        <f t="shared" ref="AA6:AA69" si="11">Z6+W6</f>
        <v>1.8073756945845876</v>
      </c>
    </row>
    <row r="7" spans="1:30">
      <c r="A7">
        <v>3</v>
      </c>
      <c r="B7">
        <f t="shared" si="0"/>
        <v>0.23865121854119087</v>
      </c>
      <c r="C7">
        <v>0</v>
      </c>
      <c r="D7">
        <f t="shared" si="1"/>
        <v>0</v>
      </c>
      <c r="E7">
        <f t="shared" si="2"/>
        <v>7.253720815694038</v>
      </c>
      <c r="F7">
        <v>0</v>
      </c>
      <c r="G7">
        <f t="shared" si="3"/>
        <v>0</v>
      </c>
      <c r="H7">
        <f t="shared" si="4"/>
        <v>0</v>
      </c>
      <c r="T7" s="2">
        <v>3</v>
      </c>
      <c r="U7">
        <f t="shared" si="5"/>
        <v>1.8778199250305496</v>
      </c>
      <c r="V7">
        <f t="shared" si="6"/>
        <v>1</v>
      </c>
      <c r="W7">
        <f t="shared" si="7"/>
        <v>1.8778199250305496</v>
      </c>
      <c r="X7">
        <f t="shared" si="8"/>
        <v>2.2663301224297223</v>
      </c>
      <c r="Y7">
        <f t="shared" si="9"/>
        <v>0</v>
      </c>
      <c r="Z7">
        <f t="shared" si="10"/>
        <v>0</v>
      </c>
      <c r="AA7">
        <f t="shared" si="11"/>
        <v>1.8778199250305496</v>
      </c>
    </row>
    <row r="8" spans="1:30">
      <c r="A8">
        <v>4</v>
      </c>
      <c r="B8">
        <f t="shared" si="0"/>
        <v>2.3504023872876028</v>
      </c>
      <c r="C8">
        <v>0</v>
      </c>
      <c r="D8">
        <f t="shared" si="1"/>
        <v>0</v>
      </c>
      <c r="E8">
        <f t="shared" si="2"/>
        <v>1.7199416753776902</v>
      </c>
      <c r="F8">
        <v>0</v>
      </c>
      <c r="G8">
        <f t="shared" si="3"/>
        <v>0</v>
      </c>
      <c r="H8">
        <f t="shared" si="4"/>
        <v>0</v>
      </c>
      <c r="T8" s="2">
        <v>4</v>
      </c>
      <c r="U8">
        <f t="shared" si="5"/>
        <v>1.9454101291551957</v>
      </c>
      <c r="V8">
        <f t="shared" si="6"/>
        <v>1</v>
      </c>
      <c r="W8">
        <f t="shared" si="7"/>
        <v>1.9454101291551957</v>
      </c>
      <c r="X8">
        <f t="shared" si="8"/>
        <v>2.2205635061614237</v>
      </c>
      <c r="Y8">
        <f t="shared" si="9"/>
        <v>0</v>
      </c>
      <c r="Z8">
        <f t="shared" si="10"/>
        <v>0</v>
      </c>
      <c r="AA8">
        <f t="shared" si="11"/>
        <v>1.9454101291551957</v>
      </c>
    </row>
    <row r="9" spans="1:30">
      <c r="A9">
        <v>5</v>
      </c>
      <c r="B9">
        <f t="shared" si="0"/>
        <v>0.23865121854119165</v>
      </c>
      <c r="C9">
        <v>0</v>
      </c>
      <c r="D9">
        <f t="shared" si="1"/>
        <v>0</v>
      </c>
      <c r="E9">
        <f t="shared" si="2"/>
        <v>6.2952869625593516E-2</v>
      </c>
      <c r="F9">
        <v>0</v>
      </c>
      <c r="G9">
        <f t="shared" si="3"/>
        <v>0</v>
      </c>
      <c r="H9">
        <f t="shared" si="4"/>
        <v>0</v>
      </c>
      <c r="T9" s="2">
        <v>5</v>
      </c>
      <c r="U9">
        <f t="shared" si="5"/>
        <v>2.0095632340647223</v>
      </c>
      <c r="V9">
        <f t="shared" si="6"/>
        <v>1</v>
      </c>
      <c r="W9">
        <f t="shared" si="7"/>
        <v>2.0095632340647223</v>
      </c>
      <c r="X9">
        <f t="shared" si="8"/>
        <v>2.1660633011843538</v>
      </c>
      <c r="Y9">
        <f t="shared" si="9"/>
        <v>0</v>
      </c>
      <c r="Z9">
        <f t="shared" si="10"/>
        <v>0</v>
      </c>
      <c r="AA9">
        <f t="shared" si="11"/>
        <v>2.0095632340647223</v>
      </c>
    </row>
    <row r="10" spans="1:30">
      <c r="A10">
        <v>6</v>
      </c>
      <c r="B10">
        <f t="shared" si="0"/>
        <v>0.2386512185411902</v>
      </c>
      <c r="C10">
        <v>0</v>
      </c>
      <c r="D10">
        <f t="shared" si="1"/>
        <v>0</v>
      </c>
      <c r="E10">
        <f t="shared" si="2"/>
        <v>6.2952869625593516E-2</v>
      </c>
      <c r="F10">
        <v>1</v>
      </c>
      <c r="G10">
        <f t="shared" si="3"/>
        <v>6.2952869625593516E-2</v>
      </c>
      <c r="H10">
        <f t="shared" si="4"/>
        <v>6.2952869625593516E-2</v>
      </c>
      <c r="T10" s="2">
        <v>6</v>
      </c>
      <c r="U10">
        <f t="shared" si="5"/>
        <v>2.0697024609321177</v>
      </c>
      <c r="V10">
        <f t="shared" si="6"/>
        <v>1</v>
      </c>
      <c r="W10">
        <f t="shared" si="7"/>
        <v>2.0697024609321177</v>
      </c>
      <c r="X10">
        <f t="shared" si="8"/>
        <v>2.10362500432243</v>
      </c>
      <c r="Y10">
        <f t="shared" si="9"/>
        <v>0</v>
      </c>
      <c r="Z10">
        <f t="shared" si="10"/>
        <v>0</v>
      </c>
      <c r="AA10">
        <f t="shared" si="11"/>
        <v>2.0697024609321177</v>
      </c>
    </row>
    <row r="11" spans="1:30">
      <c r="A11">
        <v>7</v>
      </c>
      <c r="B11">
        <f t="shared" si="0"/>
        <v>2.3504023872876028</v>
      </c>
      <c r="C11">
        <v>0</v>
      </c>
      <c r="D11">
        <f t="shared" si="1"/>
        <v>0</v>
      </c>
      <c r="E11">
        <f t="shared" si="2"/>
        <v>1.7199416753776919</v>
      </c>
      <c r="F11">
        <v>1</v>
      </c>
      <c r="G11">
        <f t="shared" si="3"/>
        <v>1.7199416753776919</v>
      </c>
      <c r="H11">
        <f t="shared" si="4"/>
        <v>1.7199416753776919</v>
      </c>
      <c r="T11" s="2">
        <v>7</v>
      </c>
      <c r="U11">
        <f t="shared" si="5"/>
        <v>2.1252667852980753</v>
      </c>
      <c r="V11">
        <f t="shared" si="6"/>
        <v>1</v>
      </c>
      <c r="W11">
        <f t="shared" si="7"/>
        <v>2.1252667852980753</v>
      </c>
      <c r="X11">
        <f t="shared" si="8"/>
        <v>2.0341324640974063</v>
      </c>
      <c r="Y11">
        <f t="shared" si="9"/>
        <v>0</v>
      </c>
      <c r="Z11">
        <f t="shared" si="10"/>
        <v>0</v>
      </c>
      <c r="AA11">
        <f t="shared" si="11"/>
        <v>2.1252667852980753</v>
      </c>
    </row>
    <row r="12" spans="1:30">
      <c r="A12">
        <v>8</v>
      </c>
      <c r="B12">
        <f t="shared" si="0"/>
        <v>0.23865121854119176</v>
      </c>
      <c r="C12">
        <v>0</v>
      </c>
      <c r="D12">
        <f t="shared" si="1"/>
        <v>0</v>
      </c>
      <c r="E12">
        <f t="shared" si="2"/>
        <v>7.253720815694038</v>
      </c>
      <c r="F12">
        <v>1</v>
      </c>
      <c r="G12">
        <f t="shared" si="3"/>
        <v>7.253720815694038</v>
      </c>
      <c r="H12">
        <f t="shared" si="4"/>
        <v>7.253720815694038</v>
      </c>
      <c r="T12" s="2">
        <v>8</v>
      </c>
      <c r="U12">
        <f t="shared" si="5"/>
        <v>2.175720625181127</v>
      </c>
      <c r="V12">
        <f t="shared" si="6"/>
        <v>1</v>
      </c>
      <c r="W12">
        <f t="shared" si="7"/>
        <v>2.175720625181127</v>
      </c>
      <c r="X12">
        <f t="shared" si="8"/>
        <v>1.958534324515302</v>
      </c>
      <c r="Y12">
        <f t="shared" si="9"/>
        <v>0</v>
      </c>
      <c r="Z12">
        <f t="shared" si="10"/>
        <v>0</v>
      </c>
      <c r="AA12">
        <f t="shared" si="11"/>
        <v>2.175720625181127</v>
      </c>
    </row>
    <row r="13" spans="1:30">
      <c r="A13">
        <v>9</v>
      </c>
      <c r="B13">
        <f t="shared" si="0"/>
        <v>0.23865121854119098</v>
      </c>
      <c r="C13">
        <v>0</v>
      </c>
      <c r="D13">
        <f t="shared" si="1"/>
        <v>0</v>
      </c>
      <c r="E13">
        <f t="shared" si="2"/>
        <v>1.7199416753776924</v>
      </c>
      <c r="F13">
        <v>0</v>
      </c>
      <c r="G13">
        <f t="shared" si="3"/>
        <v>0</v>
      </c>
      <c r="H13">
        <f t="shared" si="4"/>
        <v>0</v>
      </c>
      <c r="T13" s="2">
        <v>9</v>
      </c>
      <c r="U13">
        <f t="shared" si="5"/>
        <v>2.2205635061614242</v>
      </c>
      <c r="V13">
        <f t="shared" si="6"/>
        <v>1</v>
      </c>
      <c r="W13">
        <f t="shared" si="7"/>
        <v>2.2205635061614242</v>
      </c>
      <c r="X13">
        <f t="shared" si="8"/>
        <v>1.877819925030547</v>
      </c>
      <c r="Y13">
        <f t="shared" si="9"/>
        <v>0</v>
      </c>
      <c r="Z13">
        <f t="shared" si="10"/>
        <v>0</v>
      </c>
      <c r="AA13">
        <f t="shared" si="11"/>
        <v>2.2205635061614242</v>
      </c>
    </row>
    <row r="14" spans="1:30">
      <c r="A14">
        <v>10</v>
      </c>
      <c r="B14">
        <f t="shared" si="0"/>
        <v>2.3504023872876028</v>
      </c>
      <c r="C14">
        <v>0</v>
      </c>
      <c r="D14">
        <f t="shared" si="1"/>
        <v>0</v>
      </c>
      <c r="E14">
        <f t="shared" si="2"/>
        <v>6.2952869625593572E-2</v>
      </c>
      <c r="F14">
        <v>0</v>
      </c>
      <c r="G14">
        <f t="shared" si="3"/>
        <v>0</v>
      </c>
      <c r="H14">
        <f t="shared" si="4"/>
        <v>0</v>
      </c>
      <c r="T14" s="2">
        <v>10</v>
      </c>
      <c r="U14">
        <f t="shared" si="5"/>
        <v>2.2593394379899969</v>
      </c>
      <c r="V14">
        <f t="shared" si="6"/>
        <v>1</v>
      </c>
      <c r="W14">
        <f t="shared" si="7"/>
        <v>2.2593394379899969</v>
      </c>
      <c r="X14">
        <f t="shared" si="8"/>
        <v>1.7929955815501026</v>
      </c>
      <c r="Y14">
        <f t="shared" si="9"/>
        <v>0</v>
      </c>
      <c r="Z14">
        <f t="shared" si="10"/>
        <v>0</v>
      </c>
      <c r="AA14">
        <f t="shared" si="11"/>
        <v>2.2593394379899969</v>
      </c>
    </row>
    <row r="15" spans="1:30">
      <c r="A15">
        <v>11</v>
      </c>
      <c r="B15">
        <f t="shared" si="0"/>
        <v>0.23865121854119187</v>
      </c>
      <c r="C15">
        <v>0</v>
      </c>
      <c r="D15">
        <f t="shared" si="1"/>
        <v>0</v>
      </c>
      <c r="E15">
        <f t="shared" si="2"/>
        <v>6.2952869625593488E-2</v>
      </c>
      <c r="F15">
        <v>0</v>
      </c>
      <c r="G15">
        <f t="shared" si="3"/>
        <v>0</v>
      </c>
      <c r="H15">
        <f t="shared" si="4"/>
        <v>0</v>
      </c>
      <c r="T15" s="2">
        <v>11</v>
      </c>
      <c r="U15">
        <f t="shared" si="5"/>
        <v>2.2916457325342292</v>
      </c>
      <c r="V15">
        <f t="shared" si="6"/>
        <v>1</v>
      </c>
      <c r="W15">
        <f t="shared" si="7"/>
        <v>2.2916457325342292</v>
      </c>
      <c r="X15">
        <f t="shared" si="8"/>
        <v>1.7050620885483521</v>
      </c>
      <c r="Y15">
        <f t="shared" si="9"/>
        <v>0</v>
      </c>
      <c r="Z15">
        <f t="shared" si="10"/>
        <v>0</v>
      </c>
      <c r="AA15">
        <f t="shared" si="11"/>
        <v>2.2916457325342292</v>
      </c>
    </row>
    <row r="16" spans="1:30">
      <c r="A16">
        <v>12</v>
      </c>
      <c r="B16">
        <f t="shared" si="0"/>
        <v>0.23865121854119087</v>
      </c>
      <c r="C16">
        <v>1</v>
      </c>
      <c r="D16">
        <f t="shared" si="1"/>
        <v>0.23865121854119087</v>
      </c>
      <c r="E16">
        <f t="shared" si="2"/>
        <v>1.719941675377691</v>
      </c>
      <c r="F16">
        <v>0</v>
      </c>
      <c r="G16">
        <f t="shared" si="3"/>
        <v>0</v>
      </c>
      <c r="H16">
        <f t="shared" si="4"/>
        <v>0.23865121854119087</v>
      </c>
      <c r="T16" s="2">
        <v>12</v>
      </c>
      <c r="U16">
        <f t="shared" si="5"/>
        <v>2.3171409988294802</v>
      </c>
      <c r="V16">
        <f t="shared" si="6"/>
        <v>1</v>
      </c>
      <c r="W16">
        <f t="shared" si="7"/>
        <v>2.3171409988294802</v>
      </c>
      <c r="X16">
        <f t="shared" si="8"/>
        <v>1.6149941592805925</v>
      </c>
      <c r="Y16">
        <f t="shared" si="9"/>
        <v>0</v>
      </c>
      <c r="Z16">
        <f t="shared" si="10"/>
        <v>0</v>
      </c>
      <c r="AA16">
        <f t="shared" si="11"/>
        <v>2.3171409988294802</v>
      </c>
    </row>
    <row r="17" spans="20:27">
      <c r="T17" s="2">
        <v>13</v>
      </c>
      <c r="U17">
        <f t="shared" si="5"/>
        <v>2.3355520679520478</v>
      </c>
      <c r="V17">
        <f t="shared" si="6"/>
        <v>1</v>
      </c>
      <c r="W17">
        <f t="shared" si="7"/>
        <v>2.3355520679520478</v>
      </c>
      <c r="X17">
        <f t="shared" si="8"/>
        <v>1.5237223709086527</v>
      </c>
      <c r="Y17">
        <f t="shared" si="9"/>
        <v>0</v>
      </c>
      <c r="Z17">
        <f t="shared" si="10"/>
        <v>0</v>
      </c>
      <c r="AA17">
        <f t="shared" si="11"/>
        <v>2.3355520679520478</v>
      </c>
    </row>
    <row r="18" spans="20:27">
      <c r="T18" s="2">
        <v>14</v>
      </c>
      <c r="U18">
        <f t="shared" si="5"/>
        <v>2.3466796280531663</v>
      </c>
      <c r="V18">
        <f t="shared" si="6"/>
        <v>1</v>
      </c>
      <c r="W18">
        <f t="shared" si="7"/>
        <v>2.3466796280531663</v>
      </c>
      <c r="X18">
        <f t="shared" si="8"/>
        <v>1.4321180161329905</v>
      </c>
      <c r="Y18">
        <f t="shared" si="9"/>
        <v>0</v>
      </c>
      <c r="Z18">
        <f t="shared" si="10"/>
        <v>0</v>
      </c>
      <c r="AA18">
        <f t="shared" si="11"/>
        <v>2.3466796280531663</v>
      </c>
    </row>
    <row r="19" spans="20:27">
      <c r="T19" s="2">
        <v>15</v>
      </c>
      <c r="U19">
        <f t="shared" si="5"/>
        <v>2.3504023872876028</v>
      </c>
      <c r="V19">
        <f t="shared" si="6"/>
        <v>1</v>
      </c>
      <c r="W19">
        <f t="shared" si="7"/>
        <v>2.3504023872876028</v>
      </c>
      <c r="X19">
        <f t="shared" si="8"/>
        <v>1.3409810944744516</v>
      </c>
      <c r="Y19">
        <f t="shared" si="9"/>
        <v>0</v>
      </c>
      <c r="Z19">
        <f t="shared" si="10"/>
        <v>0</v>
      </c>
      <c r="AA19">
        <f t="shared" si="11"/>
        <v>2.3504023872876028</v>
      </c>
    </row>
    <row r="20" spans="20:27">
      <c r="T20" s="2">
        <v>16</v>
      </c>
      <c r="U20">
        <f t="shared" si="5"/>
        <v>2.3466796280531663</v>
      </c>
      <c r="V20">
        <f t="shared" si="6"/>
        <v>1</v>
      </c>
      <c r="W20">
        <f t="shared" si="7"/>
        <v>2.3466796280531663</v>
      </c>
      <c r="X20">
        <f t="shared" si="8"/>
        <v>1.2510315153159692</v>
      </c>
      <c r="Y20">
        <f t="shared" si="9"/>
        <v>0</v>
      </c>
      <c r="Z20">
        <f t="shared" si="10"/>
        <v>0</v>
      </c>
      <c r="AA20">
        <f t="shared" si="11"/>
        <v>2.3466796280531663</v>
      </c>
    </row>
    <row r="21" spans="20:27">
      <c r="T21" s="2">
        <v>17</v>
      </c>
      <c r="U21">
        <f t="shared" si="5"/>
        <v>2.3355520679520483</v>
      </c>
      <c r="V21">
        <f t="shared" si="6"/>
        <v>1</v>
      </c>
      <c r="W21">
        <f t="shared" si="7"/>
        <v>2.3355520679520483</v>
      </c>
      <c r="X21">
        <f t="shared" si="8"/>
        <v>1.1629034399812366</v>
      </c>
      <c r="Y21">
        <f t="shared" si="9"/>
        <v>0</v>
      </c>
      <c r="Z21">
        <f t="shared" si="10"/>
        <v>0</v>
      </c>
      <c r="AA21">
        <f t="shared" si="11"/>
        <v>2.3355520679520483</v>
      </c>
    </row>
    <row r="22" spans="20:27">
      <c r="T22" s="2">
        <v>18</v>
      </c>
      <c r="U22">
        <f t="shared" si="5"/>
        <v>2.3171409988294802</v>
      </c>
      <c r="V22">
        <f t="shared" si="6"/>
        <v>1</v>
      </c>
      <c r="W22">
        <f t="shared" si="7"/>
        <v>2.3171409988294802</v>
      </c>
      <c r="X22">
        <f t="shared" si="8"/>
        <v>1.0771425679649762</v>
      </c>
      <c r="Y22">
        <f t="shared" si="9"/>
        <v>0</v>
      </c>
      <c r="Z22">
        <f t="shared" si="10"/>
        <v>0</v>
      </c>
      <c r="AA22">
        <f t="shared" si="11"/>
        <v>2.3171409988294802</v>
      </c>
    </row>
    <row r="23" spans="20:27">
      <c r="T23" s="2">
        <v>19</v>
      </c>
      <c r="U23">
        <f t="shared" si="5"/>
        <v>2.2916457325342292</v>
      </c>
      <c r="V23">
        <f t="shared" si="6"/>
        <v>1</v>
      </c>
      <c r="W23">
        <f t="shared" si="7"/>
        <v>2.2916457325342292</v>
      </c>
      <c r="X23">
        <f t="shared" si="8"/>
        <v>0.99420607692729424</v>
      </c>
      <c r="Y23">
        <f t="shared" si="9"/>
        <v>0</v>
      </c>
      <c r="Z23">
        <f t="shared" si="10"/>
        <v>0</v>
      </c>
      <c r="AA23">
        <f t="shared" si="11"/>
        <v>2.2916457325342292</v>
      </c>
    </row>
    <row r="24" spans="20:27">
      <c r="T24" s="2">
        <v>20</v>
      </c>
      <c r="U24">
        <f t="shared" si="5"/>
        <v>2.2593394379899969</v>
      </c>
      <c r="V24">
        <f t="shared" si="6"/>
        <v>1</v>
      </c>
      <c r="W24">
        <f t="shared" si="7"/>
        <v>2.2593394379899969</v>
      </c>
      <c r="X24">
        <f t="shared" si="8"/>
        <v>0.91446485880399009</v>
      </c>
      <c r="Y24">
        <f t="shared" si="9"/>
        <v>0</v>
      </c>
      <c r="Z24">
        <f t="shared" si="10"/>
        <v>0</v>
      </c>
      <c r="AA24">
        <f t="shared" si="11"/>
        <v>2.2593394379899969</v>
      </c>
    </row>
    <row r="25" spans="20:27">
      <c r="T25" s="2">
        <v>21</v>
      </c>
      <c r="U25">
        <f t="shared" si="5"/>
        <v>2.2205635061614246</v>
      </c>
      <c r="V25">
        <f t="shared" si="6"/>
        <v>1</v>
      </c>
      <c r="W25">
        <f t="shared" si="7"/>
        <v>2.2205635061614246</v>
      </c>
      <c r="X25">
        <f t="shared" si="8"/>
        <v>0.83820765480795556</v>
      </c>
      <c r="Y25">
        <f t="shared" si="9"/>
        <v>0</v>
      </c>
      <c r="Z25">
        <f t="shared" si="10"/>
        <v>0</v>
      </c>
      <c r="AA25">
        <f t="shared" si="11"/>
        <v>2.2205635061614246</v>
      </c>
    </row>
    <row r="26" spans="20:27">
      <c r="T26" s="2">
        <v>22</v>
      </c>
      <c r="U26">
        <f t="shared" si="5"/>
        <v>2.175720625181127</v>
      </c>
      <c r="V26">
        <f t="shared" si="6"/>
        <v>1</v>
      </c>
      <c r="W26">
        <f t="shared" si="7"/>
        <v>2.175720625181127</v>
      </c>
      <c r="X26">
        <f t="shared" si="8"/>
        <v>0.76564667791528618</v>
      </c>
      <c r="Y26">
        <f t="shared" si="9"/>
        <v>0</v>
      </c>
      <c r="Z26">
        <f t="shared" si="10"/>
        <v>0</v>
      </c>
      <c r="AA26">
        <f t="shared" si="11"/>
        <v>2.175720625181127</v>
      </c>
    </row>
    <row r="27" spans="20:27">
      <c r="T27" s="2">
        <v>23</v>
      </c>
      <c r="U27">
        <f t="shared" si="5"/>
        <v>2.1252667852980758</v>
      </c>
      <c r="V27">
        <f t="shared" si="6"/>
        <v>1</v>
      </c>
      <c r="W27">
        <f t="shared" si="7"/>
        <v>2.1252667852980758</v>
      </c>
      <c r="X27">
        <f t="shared" si="8"/>
        <v>0.69692431910244457</v>
      </c>
      <c r="Y27">
        <f t="shared" si="9"/>
        <v>0</v>
      </c>
      <c r="Z27">
        <f t="shared" si="10"/>
        <v>0</v>
      </c>
      <c r="AA27">
        <f t="shared" si="11"/>
        <v>2.1252667852980758</v>
      </c>
    </row>
    <row r="28" spans="20:27">
      <c r="T28" s="2">
        <v>24</v>
      </c>
      <c r="U28">
        <f t="shared" si="5"/>
        <v>2.0697024609321177</v>
      </c>
      <c r="V28">
        <f t="shared" si="6"/>
        <v>1</v>
      </c>
      <c r="W28">
        <f t="shared" si="7"/>
        <v>2.0697024609321177</v>
      </c>
      <c r="X28">
        <f t="shared" si="8"/>
        <v>0.63212055882855733</v>
      </c>
      <c r="Y28">
        <f t="shared" si="9"/>
        <v>0</v>
      </c>
      <c r="Z28">
        <f t="shared" si="10"/>
        <v>0</v>
      </c>
      <c r="AA28">
        <f t="shared" si="11"/>
        <v>2.0697024609321177</v>
      </c>
    </row>
    <row r="29" spans="20:27">
      <c r="T29" s="2">
        <v>25</v>
      </c>
      <c r="U29">
        <f t="shared" si="5"/>
        <v>2.0095632340647227</v>
      </c>
      <c r="V29">
        <f t="shared" si="6"/>
        <v>1</v>
      </c>
      <c r="W29">
        <f t="shared" si="7"/>
        <v>2.0095632340647227</v>
      </c>
      <c r="X29">
        <f t="shared" si="8"/>
        <v>0.57126074344133648</v>
      </c>
      <c r="Y29">
        <f t="shared" si="9"/>
        <v>0</v>
      </c>
      <c r="Z29">
        <f t="shared" si="10"/>
        <v>0</v>
      </c>
      <c r="AA29">
        <f t="shared" si="11"/>
        <v>2.0095632340647227</v>
      </c>
    </row>
    <row r="30" spans="20:27">
      <c r="T30" s="2">
        <v>26</v>
      </c>
      <c r="U30">
        <f t="shared" si="5"/>
        <v>1.9454101291551966</v>
      </c>
      <c r="V30">
        <f t="shared" si="6"/>
        <v>1</v>
      </c>
      <c r="W30">
        <f t="shared" si="7"/>
        <v>1.9454101291551966</v>
      </c>
      <c r="X30">
        <f t="shared" si="8"/>
        <v>0.51432343281763693</v>
      </c>
      <c r="Y30">
        <f t="shared" si="9"/>
        <v>0</v>
      </c>
      <c r="Z30">
        <f t="shared" si="10"/>
        <v>0</v>
      </c>
      <c r="AA30">
        <f t="shared" si="11"/>
        <v>1.9454101291551966</v>
      </c>
    </row>
    <row r="31" spans="20:27">
      <c r="T31" s="2">
        <v>27</v>
      </c>
      <c r="U31">
        <f t="shared" si="5"/>
        <v>1.8778199250305496</v>
      </c>
      <c r="V31">
        <f t="shared" si="6"/>
        <v>1</v>
      </c>
      <c r="W31">
        <f t="shared" si="7"/>
        <v>1.8778199250305496</v>
      </c>
      <c r="X31">
        <f t="shared" si="8"/>
        <v>0.46124807651247357</v>
      </c>
      <c r="Y31">
        <f t="shared" si="9"/>
        <v>0</v>
      </c>
      <c r="Z31">
        <f t="shared" si="10"/>
        <v>0</v>
      </c>
      <c r="AA31">
        <f t="shared" si="11"/>
        <v>1.8778199250305496</v>
      </c>
    </row>
    <row r="32" spans="20:27">
      <c r="T32" s="2">
        <v>28</v>
      </c>
      <c r="U32">
        <f t="shared" si="5"/>
        <v>1.8073756945845876</v>
      </c>
      <c r="V32">
        <f t="shared" si="6"/>
        <v>1</v>
      </c>
      <c r="W32">
        <f t="shared" si="7"/>
        <v>1.8073756945845876</v>
      </c>
      <c r="X32">
        <f t="shared" si="8"/>
        <v>0.41194232745899306</v>
      </c>
      <c r="Y32">
        <f t="shared" si="9"/>
        <v>0</v>
      </c>
      <c r="Z32">
        <f t="shared" si="10"/>
        <v>0</v>
      </c>
      <c r="AA32">
        <f t="shared" si="11"/>
        <v>1.8073756945845876</v>
      </c>
    </row>
    <row r="33" spans="20:27">
      <c r="T33" s="2">
        <v>29</v>
      </c>
      <c r="U33">
        <f t="shared" si="5"/>
        <v>1.7346577999260058</v>
      </c>
      <c r="V33">
        <f t="shared" si="6"/>
        <v>1</v>
      </c>
      <c r="W33">
        <f t="shared" si="7"/>
        <v>1.7346577999260058</v>
      </c>
      <c r="X33">
        <f t="shared" si="8"/>
        <v>0.36628885201755412</v>
      </c>
      <c r="Y33">
        <f t="shared" si="9"/>
        <v>0</v>
      </c>
      <c r="Z33">
        <f t="shared" si="10"/>
        <v>0</v>
      </c>
      <c r="AA33">
        <f t="shared" si="11"/>
        <v>1.7346577999260058</v>
      </c>
    </row>
    <row r="34" spans="20:27">
      <c r="T34" s="2">
        <v>30</v>
      </c>
      <c r="U34">
        <f t="shared" si="5"/>
        <v>1.6602355404760303</v>
      </c>
      <c r="V34">
        <f t="shared" si="6"/>
        <v>1</v>
      </c>
      <c r="W34">
        <f t="shared" si="7"/>
        <v>1.6602355404760303</v>
      </c>
      <c r="X34">
        <f t="shared" si="8"/>
        <v>0.32415154083250952</v>
      </c>
      <c r="Y34">
        <f t="shared" si="9"/>
        <v>0</v>
      </c>
      <c r="Z34">
        <f t="shared" si="10"/>
        <v>0</v>
      </c>
      <c r="AA34">
        <f t="shared" si="11"/>
        <v>1.6602355404760303</v>
      </c>
    </row>
    <row r="35" spans="20:27">
      <c r="T35" s="2">
        <v>31</v>
      </c>
      <c r="U35">
        <f t="shared" si="5"/>
        <v>1.5846596163012208</v>
      </c>
      <c r="V35">
        <f t="shared" si="6"/>
        <v>1</v>
      </c>
      <c r="W35">
        <f t="shared" si="7"/>
        <v>1.5846596163012208</v>
      </c>
      <c r="X35">
        <f t="shared" si="8"/>
        <v>0.28538106514347006</v>
      </c>
      <c r="Y35">
        <f t="shared" si="9"/>
        <v>0</v>
      </c>
      <c r="Z35">
        <f t="shared" si="10"/>
        <v>0</v>
      </c>
      <c r="AA35">
        <f t="shared" si="11"/>
        <v>1.5846596163012208</v>
      </c>
    </row>
    <row r="36" spans="20:27">
      <c r="T36" s="2">
        <v>32</v>
      </c>
      <c r="U36">
        <f t="shared" si="5"/>
        <v>1.5084555306445291</v>
      </c>
      <c r="V36">
        <f t="shared" si="6"/>
        <v>1</v>
      </c>
      <c r="W36">
        <f t="shared" si="7"/>
        <v>1.5084555306445291</v>
      </c>
      <c r="X36">
        <f t="shared" si="8"/>
        <v>0.24981975716477989</v>
      </c>
      <c r="Y36">
        <f t="shared" si="9"/>
        <v>0</v>
      </c>
      <c r="Z36">
        <f t="shared" si="10"/>
        <v>0</v>
      </c>
      <c r="AA36">
        <f t="shared" si="11"/>
        <v>1.5084555306445291</v>
      </c>
    </row>
    <row r="37" spans="20:27">
      <c r="T37" s="2">
        <v>33</v>
      </c>
      <c r="U37">
        <f t="shared" si="5"/>
        <v>1.4321180161329912</v>
      </c>
      <c r="V37">
        <f t="shared" si="6"/>
        <v>1</v>
      </c>
      <c r="W37">
        <f t="shared" si="7"/>
        <v>1.4321180161329912</v>
      </c>
      <c r="X37">
        <f t="shared" si="8"/>
        <v>0.21730582066856596</v>
      </c>
      <c r="Y37">
        <f t="shared" si="9"/>
        <v>0</v>
      </c>
      <c r="Z37">
        <f t="shared" si="10"/>
        <v>0</v>
      </c>
      <c r="AA37">
        <f t="shared" si="11"/>
        <v>1.4321180161329912</v>
      </c>
    </row>
    <row r="38" spans="20:27">
      <c r="T38" s="2">
        <v>34</v>
      </c>
      <c r="U38">
        <f t="shared" si="5"/>
        <v>1.3561065303071931</v>
      </c>
      <c r="V38">
        <f t="shared" si="6"/>
        <v>1</v>
      </c>
      <c r="W38">
        <f t="shared" si="7"/>
        <v>1.3561065303071931</v>
      </c>
      <c r="X38">
        <f t="shared" si="8"/>
        <v>0.18767689916780395</v>
      </c>
      <c r="Y38">
        <f t="shared" si="9"/>
        <v>0</v>
      </c>
      <c r="Z38">
        <f t="shared" si="10"/>
        <v>0</v>
      </c>
      <c r="AA38">
        <f t="shared" si="11"/>
        <v>1.3561065303071931</v>
      </c>
    </row>
    <row r="39" spans="20:27">
      <c r="T39" s="2">
        <v>35</v>
      </c>
      <c r="U39">
        <f t="shared" si="5"/>
        <v>1.2808418295286856</v>
      </c>
      <c r="V39">
        <f t="shared" si="6"/>
        <v>1</v>
      </c>
      <c r="W39">
        <f t="shared" si="7"/>
        <v>1.2808418295286856</v>
      </c>
      <c r="X39">
        <f t="shared" si="8"/>
        <v>0.16077304457573083</v>
      </c>
      <c r="Y39">
        <f t="shared" si="9"/>
        <v>0</v>
      </c>
      <c r="Z39">
        <f t="shared" si="10"/>
        <v>0</v>
      </c>
      <c r="AA39">
        <f t="shared" si="11"/>
        <v>1.2808418295286856</v>
      </c>
    </row>
    <row r="40" spans="20:27">
      <c r="T40" s="2">
        <v>36</v>
      </c>
      <c r="U40">
        <f t="shared" si="5"/>
        <v>1.2067035972835489</v>
      </c>
      <c r="V40">
        <f t="shared" si="6"/>
        <v>1</v>
      </c>
      <c r="W40">
        <f t="shared" si="7"/>
        <v>1.2067035972835489</v>
      </c>
      <c r="X40">
        <f t="shared" si="8"/>
        <v>0.13643913958530884</v>
      </c>
      <c r="Y40">
        <f t="shared" si="9"/>
        <v>0</v>
      </c>
      <c r="Z40">
        <f t="shared" si="10"/>
        <v>0</v>
      </c>
      <c r="AA40">
        <f t="shared" si="11"/>
        <v>1.2067035972835489</v>
      </c>
    </row>
    <row r="41" spans="20:27">
      <c r="T41" s="2">
        <v>37</v>
      </c>
      <c r="U41">
        <f t="shared" si="5"/>
        <v>1.1340290743950099</v>
      </c>
      <c r="V41">
        <f t="shared" si="6"/>
        <v>1</v>
      </c>
      <c r="W41">
        <f t="shared" si="7"/>
        <v>1.1340290743950099</v>
      </c>
      <c r="X41">
        <f t="shared" si="8"/>
        <v>0.11452683303503397</v>
      </c>
      <c r="Y41">
        <f t="shared" si="9"/>
        <v>0</v>
      </c>
      <c r="Z41">
        <f t="shared" si="10"/>
        <v>0</v>
      </c>
      <c r="AA41">
        <f t="shared" si="11"/>
        <v>1.1340290743950099</v>
      </c>
    </row>
    <row r="42" spans="20:27">
      <c r="T42" s="2">
        <v>38</v>
      </c>
      <c r="U42">
        <f t="shared" si="5"/>
        <v>1.0631126153280865</v>
      </c>
      <c r="V42">
        <f t="shared" si="6"/>
        <v>1</v>
      </c>
      <c r="W42">
        <f t="shared" si="7"/>
        <v>1.0631126153280865</v>
      </c>
      <c r="X42">
        <f t="shared" si="8"/>
        <v>9.4896049999969811E-2</v>
      </c>
      <c r="Y42">
        <f t="shared" si="9"/>
        <v>0</v>
      </c>
      <c r="Z42">
        <f t="shared" si="10"/>
        <v>0</v>
      </c>
      <c r="AA42">
        <f t="shared" si="11"/>
        <v>1.0631126153280865</v>
      </c>
    </row>
    <row r="43" spans="20:27">
      <c r="T43" s="2">
        <v>39</v>
      </c>
      <c r="U43">
        <f t="shared" si="5"/>
        <v>0.99420607692729468</v>
      </c>
      <c r="V43">
        <f t="shared" si="6"/>
        <v>1</v>
      </c>
      <c r="W43">
        <f t="shared" si="7"/>
        <v>0.99420607692729468</v>
      </c>
      <c r="X43">
        <f t="shared" si="8"/>
        <v>7.741613803657782E-2</v>
      </c>
      <c r="Y43">
        <f t="shared" si="9"/>
        <v>0</v>
      </c>
      <c r="Z43">
        <f t="shared" si="10"/>
        <v>0</v>
      </c>
      <c r="AA43">
        <f t="shared" si="11"/>
        <v>0.99420607692729468</v>
      </c>
    </row>
    <row r="44" spans="20:27">
      <c r="T44" s="2">
        <v>40</v>
      </c>
      <c r="U44">
        <f t="shared" si="5"/>
        <v>0.92751993358555684</v>
      </c>
      <c r="V44">
        <f t="shared" si="6"/>
        <v>1</v>
      </c>
      <c r="W44">
        <f t="shared" si="7"/>
        <v>0.92751993358555684</v>
      </c>
      <c r="X44">
        <f t="shared" si="8"/>
        <v>6.1966708619029809E-2</v>
      </c>
      <c r="Y44">
        <f t="shared" si="9"/>
        <v>0</v>
      </c>
      <c r="Z44">
        <f t="shared" si="10"/>
        <v>0</v>
      </c>
      <c r="AA44">
        <f t="shared" si="11"/>
        <v>0.92751993358555684</v>
      </c>
    </row>
    <row r="45" spans="20:27">
      <c r="T45" s="2">
        <v>41</v>
      </c>
      <c r="U45">
        <f t="shared" si="5"/>
        <v>0.86322500574993244</v>
      </c>
      <c r="V45">
        <f t="shared" si="6"/>
        <v>1</v>
      </c>
      <c r="W45">
        <f t="shared" si="7"/>
        <v>0.86322500574993244</v>
      </c>
      <c r="X45">
        <f t="shared" si="8"/>
        <v>4.8438228947713102E-2</v>
      </c>
      <c r="Y45">
        <f t="shared" si="9"/>
        <v>0</v>
      </c>
      <c r="Z45">
        <f t="shared" si="10"/>
        <v>0</v>
      </c>
      <c r="AA45">
        <f t="shared" si="11"/>
        <v>0.86322500574993244</v>
      </c>
    </row>
    <row r="46" spans="20:27">
      <c r="T46" s="2">
        <v>42</v>
      </c>
      <c r="U46">
        <f t="shared" si="5"/>
        <v>0.80145468637149464</v>
      </c>
      <c r="V46">
        <f t="shared" si="6"/>
        <v>1</v>
      </c>
      <c r="W46">
        <f t="shared" si="7"/>
        <v>0.80145468637149464</v>
      </c>
      <c r="X46">
        <f t="shared" si="8"/>
        <v>3.6732414503441502E-2</v>
      </c>
      <c r="Y46">
        <f t="shared" si="9"/>
        <v>0</v>
      </c>
      <c r="Z46">
        <f t="shared" si="10"/>
        <v>0</v>
      </c>
      <c r="AA46">
        <f t="shared" si="11"/>
        <v>0.80145468637149464</v>
      </c>
    </row>
    <row r="47" spans="20:27">
      <c r="T47" s="2">
        <v>43</v>
      </c>
      <c r="U47">
        <f t="shared" si="5"/>
        <v>0.7423075517945914</v>
      </c>
      <c r="V47">
        <f t="shared" si="6"/>
        <v>1</v>
      </c>
      <c r="W47">
        <f t="shared" si="7"/>
        <v>0.7423075517945914</v>
      </c>
      <c r="X47">
        <f t="shared" si="8"/>
        <v>2.6762467378671106E-2</v>
      </c>
      <c r="Y47">
        <f t="shared" si="9"/>
        <v>0</v>
      </c>
      <c r="Z47">
        <f t="shared" si="10"/>
        <v>0</v>
      </c>
      <c r="AA47">
        <f t="shared" si="11"/>
        <v>0.7423075517945914</v>
      </c>
    </row>
    <row r="48" spans="20:27">
      <c r="T48" s="2">
        <v>44</v>
      </c>
      <c r="U48">
        <f t="shared" si="5"/>
        <v>0.68585024895091085</v>
      </c>
      <c r="V48">
        <f t="shared" si="6"/>
        <v>1</v>
      </c>
      <c r="W48">
        <f t="shared" si="7"/>
        <v>0.68585024895091085</v>
      </c>
      <c r="X48">
        <f t="shared" si="8"/>
        <v>1.8453199859104874E-2</v>
      </c>
      <c r="Y48">
        <f t="shared" si="9"/>
        <v>0</v>
      </c>
      <c r="Z48">
        <f t="shared" si="10"/>
        <v>0</v>
      </c>
      <c r="AA48">
        <f t="shared" si="11"/>
        <v>0.68585024895091085</v>
      </c>
    </row>
    <row r="49" spans="20:27">
      <c r="T49" s="2">
        <v>45</v>
      </c>
      <c r="U49">
        <f t="shared" si="5"/>
        <v>0.63212055882855833</v>
      </c>
      <c r="V49">
        <f t="shared" si="6"/>
        <v>1</v>
      </c>
      <c r="W49">
        <f t="shared" si="7"/>
        <v>0.63212055882855833</v>
      </c>
      <c r="X49">
        <f t="shared" si="8"/>
        <v>1.1741077187364279E-2</v>
      </c>
      <c r="Y49">
        <f t="shared" si="9"/>
        <v>0</v>
      </c>
      <c r="Z49">
        <f t="shared" si="10"/>
        <v>0</v>
      </c>
      <c r="AA49">
        <f t="shared" si="11"/>
        <v>0.63212055882855833</v>
      </c>
    </row>
    <row r="50" spans="20:27">
      <c r="T50" s="2">
        <v>46</v>
      </c>
      <c r="U50">
        <f t="shared" si="5"/>
        <v>0.58113054627978522</v>
      </c>
      <c r="V50">
        <f t="shared" si="6"/>
        <v>1</v>
      </c>
      <c r="W50">
        <f t="shared" si="7"/>
        <v>0.58113054627978522</v>
      </c>
      <c r="X50">
        <f t="shared" si="8"/>
        <v>6.5742080705597505E-3</v>
      </c>
      <c r="Y50">
        <f t="shared" si="9"/>
        <v>0</v>
      </c>
      <c r="Z50">
        <f t="shared" si="10"/>
        <v>0</v>
      </c>
      <c r="AA50">
        <f t="shared" si="11"/>
        <v>0.58113054627978522</v>
      </c>
    </row>
    <row r="51" spans="20:27">
      <c r="T51" s="2">
        <v>47</v>
      </c>
      <c r="U51">
        <f t="shared" si="5"/>
        <v>0.53286971760616841</v>
      </c>
      <c r="V51">
        <f t="shared" si="6"/>
        <v>1</v>
      </c>
      <c r="W51">
        <f t="shared" si="7"/>
        <v>0.53286971760616841</v>
      </c>
      <c r="X51">
        <f t="shared" si="8"/>
        <v>2.9123063866768883E-3</v>
      </c>
      <c r="Y51">
        <f t="shared" si="9"/>
        <v>0</v>
      </c>
      <c r="Z51">
        <f t="shared" si="10"/>
        <v>0</v>
      </c>
      <c r="AA51">
        <f t="shared" si="11"/>
        <v>0.53286971760616841</v>
      </c>
    </row>
    <row r="52" spans="20:27">
      <c r="T52" s="2">
        <v>48</v>
      </c>
      <c r="U52">
        <f t="shared" si="5"/>
        <v>0.48730811937744034</v>
      </c>
      <c r="V52">
        <f t="shared" si="6"/>
        <v>1</v>
      </c>
      <c r="W52">
        <f t="shared" si="7"/>
        <v>0.48730811937744034</v>
      </c>
      <c r="X52">
        <f t="shared" si="8"/>
        <v>7.266427390333341E-4</v>
      </c>
      <c r="Y52">
        <f t="shared" si="9"/>
        <v>0</v>
      </c>
      <c r="Z52">
        <f t="shared" si="10"/>
        <v>0</v>
      </c>
      <c r="AA52">
        <f t="shared" si="11"/>
        <v>0.48730811937744034</v>
      </c>
    </row>
    <row r="53" spans="20:27">
      <c r="T53" s="2">
        <v>49</v>
      </c>
      <c r="U53">
        <f t="shared" si="5"/>
        <v>0.44439932404681526</v>
      </c>
      <c r="V53">
        <f t="shared" si="6"/>
        <v>1</v>
      </c>
      <c r="W53">
        <f t="shared" si="7"/>
        <v>0.44439932404681526</v>
      </c>
      <c r="X53">
        <f t="shared" si="8"/>
        <v>0</v>
      </c>
      <c r="Y53">
        <f t="shared" si="9"/>
        <v>0</v>
      </c>
      <c r="Z53">
        <f t="shared" si="10"/>
        <v>0</v>
      </c>
      <c r="AA53">
        <f t="shared" si="11"/>
        <v>0.44439932404681526</v>
      </c>
    </row>
    <row r="54" spans="20:27">
      <c r="T54" s="2">
        <v>50</v>
      </c>
      <c r="U54">
        <f t="shared" si="5"/>
        <v>0.40408325966557768</v>
      </c>
      <c r="V54">
        <f t="shared" si="6"/>
        <v>1</v>
      </c>
      <c r="W54">
        <f t="shared" si="7"/>
        <v>0.40408325966557768</v>
      </c>
      <c r="X54">
        <f t="shared" si="8"/>
        <v>7.266427390333341E-4</v>
      </c>
      <c r="Y54">
        <f t="shared" si="9"/>
        <v>0</v>
      </c>
      <c r="Z54">
        <f t="shared" si="10"/>
        <v>0</v>
      </c>
      <c r="AA54">
        <f t="shared" si="11"/>
        <v>0.40408325966557768</v>
      </c>
    </row>
    <row r="55" spans="20:27">
      <c r="T55" s="2">
        <v>51</v>
      </c>
      <c r="U55">
        <f t="shared" si="5"/>
        <v>0.36628885201755446</v>
      </c>
      <c r="V55">
        <f t="shared" si="6"/>
        <v>1</v>
      </c>
      <c r="W55">
        <f t="shared" si="7"/>
        <v>0.36628885201755446</v>
      </c>
      <c r="X55">
        <f t="shared" si="8"/>
        <v>2.9123063866769439E-3</v>
      </c>
      <c r="Y55">
        <f t="shared" si="9"/>
        <v>0</v>
      </c>
      <c r="Z55">
        <f t="shared" si="10"/>
        <v>0</v>
      </c>
      <c r="AA55">
        <f t="shared" si="11"/>
        <v>0.36628885201755446</v>
      </c>
    </row>
    <row r="56" spans="20:27">
      <c r="T56" s="2">
        <v>52</v>
      </c>
      <c r="U56">
        <f t="shared" si="5"/>
        <v>0.33093645753185663</v>
      </c>
      <c r="V56">
        <f t="shared" si="6"/>
        <v>1</v>
      </c>
      <c r="W56">
        <f t="shared" si="7"/>
        <v>0.33093645753185663</v>
      </c>
      <c r="X56">
        <f t="shared" si="8"/>
        <v>6.5742080705597505E-3</v>
      </c>
      <c r="Y56">
        <f t="shared" si="9"/>
        <v>0</v>
      </c>
      <c r="Z56">
        <f t="shared" si="10"/>
        <v>0</v>
      </c>
      <c r="AA56">
        <f t="shared" si="11"/>
        <v>0.33093645753185663</v>
      </c>
    </row>
    <row r="57" spans="20:27">
      <c r="T57" s="2">
        <v>53</v>
      </c>
      <c r="U57">
        <f t="shared" si="5"/>
        <v>0.29794007422217328</v>
      </c>
      <c r="V57">
        <f t="shared" si="6"/>
        <v>1</v>
      </c>
      <c r="W57">
        <f t="shared" si="7"/>
        <v>0.29794007422217328</v>
      </c>
      <c r="X57">
        <f t="shared" si="8"/>
        <v>1.1741077187364279E-2</v>
      </c>
      <c r="Y57">
        <f t="shared" si="9"/>
        <v>0</v>
      </c>
      <c r="Z57">
        <f t="shared" si="10"/>
        <v>0</v>
      </c>
      <c r="AA57">
        <f t="shared" si="11"/>
        <v>0.29794007422217328</v>
      </c>
    </row>
    <row r="58" spans="20:27">
      <c r="T58" s="2">
        <v>54</v>
      </c>
      <c r="U58">
        <f t="shared" si="5"/>
        <v>0.26720932555452082</v>
      </c>
      <c r="V58">
        <f t="shared" si="6"/>
        <v>1</v>
      </c>
      <c r="W58">
        <f t="shared" si="7"/>
        <v>0.26720932555452082</v>
      </c>
      <c r="X58">
        <f t="shared" si="8"/>
        <v>1.8453199859105041E-2</v>
      </c>
      <c r="Y58">
        <f t="shared" si="9"/>
        <v>0</v>
      </c>
      <c r="Z58">
        <f t="shared" si="10"/>
        <v>0</v>
      </c>
      <c r="AA58">
        <f t="shared" si="11"/>
        <v>0.26720932555452082</v>
      </c>
    </row>
    <row r="59" spans="20:27">
      <c r="T59" s="2">
        <v>55</v>
      </c>
      <c r="U59">
        <f t="shared" si="5"/>
        <v>0.23865121854119131</v>
      </c>
      <c r="V59">
        <f t="shared" si="6"/>
        <v>1</v>
      </c>
      <c r="W59">
        <f t="shared" si="7"/>
        <v>0.23865121854119131</v>
      </c>
      <c r="X59">
        <f t="shared" si="8"/>
        <v>2.6762467378671329E-2</v>
      </c>
      <c r="Y59">
        <f t="shared" si="9"/>
        <v>0</v>
      </c>
      <c r="Z59">
        <f t="shared" si="10"/>
        <v>0</v>
      </c>
      <c r="AA59">
        <f t="shared" si="11"/>
        <v>0.23865121854119131</v>
      </c>
    </row>
    <row r="60" spans="20:27">
      <c r="T60" s="2">
        <v>56</v>
      </c>
      <c r="U60">
        <f t="shared" si="5"/>
        <v>0.21217168252901097</v>
      </c>
      <c r="V60">
        <f t="shared" si="6"/>
        <v>1</v>
      </c>
      <c r="W60">
        <f t="shared" si="7"/>
        <v>0.21217168252901097</v>
      </c>
      <c r="X60">
        <f t="shared" si="8"/>
        <v>3.6732414503441446E-2</v>
      </c>
      <c r="Y60">
        <f t="shared" si="9"/>
        <v>0</v>
      </c>
      <c r="Z60">
        <f t="shared" si="10"/>
        <v>0</v>
      </c>
      <c r="AA60">
        <f t="shared" si="11"/>
        <v>0.21217168252901097</v>
      </c>
    </row>
    <row r="61" spans="20:27">
      <c r="T61" s="2">
        <v>57</v>
      </c>
      <c r="U61">
        <f t="shared" si="5"/>
        <v>0.18767689916780417</v>
      </c>
      <c r="V61">
        <f t="shared" si="6"/>
        <v>1</v>
      </c>
      <c r="W61">
        <f t="shared" si="7"/>
        <v>0.18767689916780417</v>
      </c>
      <c r="X61">
        <f t="shared" si="8"/>
        <v>4.8438228947712991E-2</v>
      </c>
      <c r="Y61">
        <f t="shared" si="9"/>
        <v>0</v>
      </c>
      <c r="Z61">
        <f t="shared" si="10"/>
        <v>0</v>
      </c>
      <c r="AA61">
        <f t="shared" si="11"/>
        <v>0.18767689916780417</v>
      </c>
    </row>
    <row r="62" spans="20:27">
      <c r="T62" s="2">
        <v>58</v>
      </c>
      <c r="U62">
        <f t="shared" si="5"/>
        <v>0.16507443701171132</v>
      </c>
      <c r="V62">
        <f t="shared" si="6"/>
        <v>1</v>
      </c>
      <c r="W62">
        <f t="shared" si="7"/>
        <v>0.16507443701171132</v>
      </c>
      <c r="X62">
        <f t="shared" si="8"/>
        <v>6.1966708619029753E-2</v>
      </c>
      <c r="Y62">
        <f t="shared" si="9"/>
        <v>0</v>
      </c>
      <c r="Z62">
        <f t="shared" si="10"/>
        <v>0</v>
      </c>
      <c r="AA62">
        <f t="shared" si="11"/>
        <v>0.16507443701171132</v>
      </c>
    </row>
    <row r="63" spans="20:27">
      <c r="T63" s="2">
        <v>59</v>
      </c>
      <c r="U63">
        <f t="shared" si="5"/>
        <v>0.14427420624106313</v>
      </c>
      <c r="V63">
        <f t="shared" si="6"/>
        <v>1</v>
      </c>
      <c r="W63">
        <f t="shared" si="7"/>
        <v>0.14427420624106313</v>
      </c>
      <c r="X63">
        <f t="shared" si="8"/>
        <v>7.7416138036577764E-2</v>
      </c>
      <c r="Y63">
        <f t="shared" si="9"/>
        <v>0</v>
      </c>
      <c r="Z63">
        <f t="shared" si="10"/>
        <v>0</v>
      </c>
      <c r="AA63">
        <f t="shared" si="11"/>
        <v>0.14427420624106313</v>
      </c>
    </row>
    <row r="64" spans="20:27">
      <c r="T64" s="2">
        <v>60</v>
      </c>
      <c r="U64">
        <f t="shared" si="5"/>
        <v>0.12518925022379751</v>
      </c>
      <c r="V64">
        <f t="shared" si="6"/>
        <v>1</v>
      </c>
      <c r="W64">
        <f t="shared" si="7"/>
        <v>0.12518925022379751</v>
      </c>
      <c r="X64">
        <f t="shared" si="8"/>
        <v>9.4896049999969756E-2</v>
      </c>
      <c r="Y64">
        <f t="shared" si="9"/>
        <v>0</v>
      </c>
      <c r="Z64">
        <f t="shared" si="10"/>
        <v>0</v>
      </c>
      <c r="AA64">
        <f t="shared" si="11"/>
        <v>0.12518925022379751</v>
      </c>
    </row>
    <row r="65" spans="20:27">
      <c r="T65" s="2">
        <v>61</v>
      </c>
      <c r="U65">
        <f t="shared" si="5"/>
        <v>0.10773639119214362</v>
      </c>
      <c r="V65">
        <f t="shared" si="6"/>
        <v>0</v>
      </c>
      <c r="W65">
        <f t="shared" si="7"/>
        <v>0</v>
      </c>
      <c r="X65">
        <f t="shared" si="8"/>
        <v>0.11452683303503386</v>
      </c>
      <c r="Y65">
        <f t="shared" si="9"/>
        <v>0</v>
      </c>
      <c r="Z65">
        <f t="shared" si="10"/>
        <v>0</v>
      </c>
      <c r="AA65">
        <f t="shared" si="11"/>
        <v>0</v>
      </c>
    </row>
    <row r="66" spans="20:27">
      <c r="T66" s="2">
        <v>62</v>
      </c>
      <c r="U66">
        <f t="shared" si="5"/>
        <v>9.1836747317151302E-2</v>
      </c>
      <c r="V66">
        <f t="shared" si="6"/>
        <v>0</v>
      </c>
      <c r="W66">
        <f t="shared" si="7"/>
        <v>0</v>
      </c>
      <c r="X66">
        <f t="shared" si="8"/>
        <v>0.13643913958530873</v>
      </c>
      <c r="Y66">
        <f t="shared" si="9"/>
        <v>0</v>
      </c>
      <c r="Z66">
        <f t="shared" si="10"/>
        <v>0</v>
      </c>
      <c r="AA66">
        <f t="shared" si="11"/>
        <v>0</v>
      </c>
    </row>
    <row r="67" spans="20:27">
      <c r="T67" s="2">
        <v>63</v>
      </c>
      <c r="U67">
        <f t="shared" si="5"/>
        <v>7.7416138036577931E-2</v>
      </c>
      <c r="V67">
        <f t="shared" si="6"/>
        <v>0</v>
      </c>
      <c r="W67">
        <f t="shared" si="7"/>
        <v>0</v>
      </c>
      <c r="X67">
        <f t="shared" si="8"/>
        <v>0.16077304457573083</v>
      </c>
      <c r="Y67">
        <f t="shared" si="9"/>
        <v>0</v>
      </c>
      <c r="Z67">
        <f t="shared" si="10"/>
        <v>0</v>
      </c>
      <c r="AA67">
        <f t="shared" si="11"/>
        <v>0</v>
      </c>
    </row>
    <row r="68" spans="20:27">
      <c r="T68" s="2">
        <v>64</v>
      </c>
      <c r="U68">
        <f t="shared" si="5"/>
        <v>6.4405393735239569E-2</v>
      </c>
      <c r="V68">
        <f t="shared" si="6"/>
        <v>0</v>
      </c>
      <c r="W68">
        <f t="shared" si="7"/>
        <v>0</v>
      </c>
      <c r="X68">
        <f t="shared" si="8"/>
        <v>0.18767689916780428</v>
      </c>
      <c r="Y68">
        <f t="shared" si="9"/>
        <v>0</v>
      </c>
      <c r="Z68">
        <f t="shared" si="10"/>
        <v>0</v>
      </c>
      <c r="AA68">
        <f t="shared" si="11"/>
        <v>0</v>
      </c>
    </row>
    <row r="69" spans="20:27">
      <c r="T69" s="2">
        <v>65</v>
      </c>
      <c r="U69">
        <f t="shared" si="5"/>
        <v>5.2740584882672581E-2</v>
      </c>
      <c r="V69">
        <f t="shared" si="6"/>
        <v>0</v>
      </c>
      <c r="W69">
        <f t="shared" si="7"/>
        <v>0</v>
      </c>
      <c r="X69">
        <f t="shared" si="8"/>
        <v>0.21730582066856674</v>
      </c>
      <c r="Y69">
        <f t="shared" si="9"/>
        <v>0</v>
      </c>
      <c r="Z69">
        <f t="shared" si="10"/>
        <v>0</v>
      </c>
      <c r="AA69">
        <f t="shared" si="11"/>
        <v>0</v>
      </c>
    </row>
    <row r="70" spans="20:27">
      <c r="T70" s="2">
        <v>66</v>
      </c>
      <c r="U70">
        <f t="shared" ref="U70:U133" si="12">EXP($AC$5*SIN(2*PI()*(T70-$AC$4)/$V$3))-EXP(-$AC$5)</f>
        <v>4.236318457870375E-2</v>
      </c>
      <c r="V70">
        <f t="shared" ref="V70:V133" si="13">IF(OR(MONTH(T70)=1, MONTH(T70)=2, MONTH(T70)=12), 1, 0)</f>
        <v>0</v>
      </c>
      <c r="W70">
        <f t="shared" ref="W70:W133" si="14">V70*U70</f>
        <v>0</v>
      </c>
      <c r="X70">
        <f t="shared" ref="X70:X133" si="15">EXP($AD$5*SIN(2*PI()*(T70-$AD$4)/$Y$3))-EXP(-$AD$5)</f>
        <v>0.24981975716477978</v>
      </c>
      <c r="Y70">
        <f t="shared" ref="Y70:Y133" si="16">IF(OR(MONTH(T70)=6, MONTH(T70)=7, MONTH(T70)=8), 1, 0)</f>
        <v>0</v>
      </c>
      <c r="Z70">
        <f t="shared" ref="Z70:Z133" si="17">Y70*X70</f>
        <v>0</v>
      </c>
      <c r="AA70">
        <f t="shared" ref="AA70:AA133" si="18">Z70+W70</f>
        <v>0</v>
      </c>
    </row>
    <row r="71" spans="20:27">
      <c r="T71" s="2">
        <v>67</v>
      </c>
      <c r="U71">
        <f t="shared" si="12"/>
        <v>3.3220177207570811E-2</v>
      </c>
      <c r="V71">
        <f t="shared" si="13"/>
        <v>0</v>
      </c>
      <c r="W71">
        <f t="shared" si="14"/>
        <v>0</v>
      </c>
      <c r="X71">
        <f t="shared" si="15"/>
        <v>0.28538106514346984</v>
      </c>
      <c r="Y71">
        <f t="shared" si="16"/>
        <v>0</v>
      </c>
      <c r="Z71">
        <f t="shared" si="17"/>
        <v>0</v>
      </c>
      <c r="AA71">
        <f t="shared" si="18"/>
        <v>0</v>
      </c>
    </row>
    <row r="72" spans="20:27">
      <c r="T72" s="2">
        <v>68</v>
      </c>
      <c r="U72">
        <f t="shared" si="12"/>
        <v>2.5264124606948213E-2</v>
      </c>
      <c r="V72">
        <f t="shared" si="13"/>
        <v>0</v>
      </c>
      <c r="W72">
        <f t="shared" si="14"/>
        <v>0</v>
      </c>
      <c r="X72">
        <f t="shared" si="15"/>
        <v>0.32415154083250941</v>
      </c>
      <c r="Y72">
        <f t="shared" si="16"/>
        <v>0</v>
      </c>
      <c r="Z72">
        <f t="shared" si="17"/>
        <v>0</v>
      </c>
      <c r="AA72">
        <f t="shared" si="18"/>
        <v>0</v>
      </c>
    </row>
    <row r="73" spans="20:27">
      <c r="T73" s="2">
        <v>69</v>
      </c>
      <c r="U73">
        <f t="shared" si="12"/>
        <v>1.8453199859104874E-2</v>
      </c>
      <c r="V73">
        <f t="shared" si="13"/>
        <v>0</v>
      </c>
      <c r="W73">
        <f t="shared" si="14"/>
        <v>0</v>
      </c>
      <c r="X73">
        <f t="shared" si="15"/>
        <v>0.36628885201755457</v>
      </c>
      <c r="Y73">
        <f t="shared" si="16"/>
        <v>0</v>
      </c>
      <c r="Z73">
        <f t="shared" si="17"/>
        <v>0</v>
      </c>
      <c r="AA73">
        <f t="shared" si="18"/>
        <v>0</v>
      </c>
    </row>
    <row r="74" spans="20:27">
      <c r="T74" s="2">
        <v>70</v>
      </c>
      <c r="U74">
        <f t="shared" si="12"/>
        <v>1.2751197536201964E-2</v>
      </c>
      <c r="V74">
        <f t="shared" si="13"/>
        <v>0</v>
      </c>
      <c r="W74">
        <f t="shared" si="14"/>
        <v>0</v>
      </c>
      <c r="X74">
        <f t="shared" si="15"/>
        <v>0.41194232745899351</v>
      </c>
      <c r="Y74">
        <f t="shared" si="16"/>
        <v>0</v>
      </c>
      <c r="Z74">
        <f t="shared" si="17"/>
        <v>0</v>
      </c>
      <c r="AA74">
        <f t="shared" si="18"/>
        <v>0</v>
      </c>
    </row>
    <row r="75" spans="20:27">
      <c r="T75" s="2">
        <v>71</v>
      </c>
      <c r="U75">
        <f t="shared" si="12"/>
        <v>8.1275279999160621E-3</v>
      </c>
      <c r="V75">
        <f t="shared" si="13"/>
        <v>0</v>
      </c>
      <c r="W75">
        <f t="shared" si="14"/>
        <v>0</v>
      </c>
      <c r="X75">
        <f t="shared" si="15"/>
        <v>0.46124807651247335</v>
      </c>
      <c r="Y75">
        <f t="shared" si="16"/>
        <v>0</v>
      </c>
      <c r="Z75">
        <f t="shared" si="17"/>
        <v>0</v>
      </c>
      <c r="AA75">
        <f t="shared" si="18"/>
        <v>0</v>
      </c>
    </row>
    <row r="76" spans="20:27">
      <c r="T76" s="2">
        <v>72</v>
      </c>
      <c r="U76">
        <f t="shared" si="12"/>
        <v>4.5572021785265093E-3</v>
      </c>
      <c r="V76">
        <f t="shared" si="13"/>
        <v>0</v>
      </c>
      <c r="W76">
        <f t="shared" si="14"/>
        <v>0</v>
      </c>
      <c r="X76">
        <f t="shared" si="15"/>
        <v>0.51432343281763671</v>
      </c>
      <c r="Y76">
        <f t="shared" si="16"/>
        <v>0</v>
      </c>
      <c r="Z76">
        <f t="shared" si="17"/>
        <v>0</v>
      </c>
      <c r="AA76">
        <f t="shared" si="18"/>
        <v>0</v>
      </c>
    </row>
    <row r="77" spans="20:27">
      <c r="T77" s="2">
        <v>73</v>
      </c>
      <c r="U77">
        <f t="shared" si="12"/>
        <v>2.0208121270853807E-3</v>
      </c>
      <c r="V77">
        <f t="shared" si="13"/>
        <v>0</v>
      </c>
      <c r="W77">
        <f t="shared" si="14"/>
        <v>0</v>
      </c>
      <c r="X77">
        <f t="shared" si="15"/>
        <v>0.57126074344133715</v>
      </c>
      <c r="Y77">
        <f t="shared" si="16"/>
        <v>0</v>
      </c>
      <c r="Z77">
        <f t="shared" si="17"/>
        <v>0</v>
      </c>
      <c r="AA77">
        <f t="shared" si="18"/>
        <v>0</v>
      </c>
    </row>
    <row r="78" spans="20:27">
      <c r="T78" s="2">
        <v>74</v>
      </c>
      <c r="U78">
        <f t="shared" si="12"/>
        <v>5.0451161748760187E-4</v>
      </c>
      <c r="V78">
        <f t="shared" si="13"/>
        <v>0</v>
      </c>
      <c r="W78">
        <f t="shared" si="14"/>
        <v>0</v>
      </c>
      <c r="X78">
        <f t="shared" si="15"/>
        <v>0.63212055882855789</v>
      </c>
      <c r="Y78">
        <f t="shared" si="16"/>
        <v>0</v>
      </c>
      <c r="Z78">
        <f t="shared" si="17"/>
        <v>0</v>
      </c>
      <c r="AA78">
        <f t="shared" si="18"/>
        <v>0</v>
      </c>
    </row>
    <row r="79" spans="20:27">
      <c r="T79" s="2">
        <v>75</v>
      </c>
      <c r="U79">
        <f t="shared" si="12"/>
        <v>0</v>
      </c>
      <c r="V79">
        <f t="shared" si="13"/>
        <v>0</v>
      </c>
      <c r="W79">
        <f t="shared" si="14"/>
        <v>0</v>
      </c>
      <c r="X79">
        <f t="shared" si="15"/>
        <v>0.69692431910244523</v>
      </c>
      <c r="Y79">
        <f t="shared" si="16"/>
        <v>0</v>
      </c>
      <c r="Z79">
        <f t="shared" si="17"/>
        <v>0</v>
      </c>
      <c r="AA79">
        <f t="shared" si="18"/>
        <v>0</v>
      </c>
    </row>
    <row r="80" spans="20:27">
      <c r="T80" s="2">
        <v>76</v>
      </c>
      <c r="U80">
        <f t="shared" si="12"/>
        <v>5.0451161748765738E-4</v>
      </c>
      <c r="V80">
        <f t="shared" si="13"/>
        <v>0</v>
      </c>
      <c r="W80">
        <f t="shared" si="14"/>
        <v>0</v>
      </c>
      <c r="X80">
        <f t="shared" si="15"/>
        <v>0.76564667791528795</v>
      </c>
      <c r="Y80">
        <f t="shared" si="16"/>
        <v>0</v>
      </c>
      <c r="Z80">
        <f t="shared" si="17"/>
        <v>0</v>
      </c>
      <c r="AA80">
        <f t="shared" si="18"/>
        <v>0</v>
      </c>
    </row>
    <row r="81" spans="20:27">
      <c r="T81" s="2">
        <v>77</v>
      </c>
      <c r="U81">
        <f t="shared" si="12"/>
        <v>2.0208121270853252E-3</v>
      </c>
      <c r="V81">
        <f t="shared" si="13"/>
        <v>0</v>
      </c>
      <c r="W81">
        <f t="shared" si="14"/>
        <v>0</v>
      </c>
      <c r="X81">
        <f t="shared" si="15"/>
        <v>0.83820765480795534</v>
      </c>
      <c r="Y81">
        <f t="shared" si="16"/>
        <v>0</v>
      </c>
      <c r="Z81">
        <f t="shared" si="17"/>
        <v>0</v>
      </c>
      <c r="AA81">
        <f t="shared" si="18"/>
        <v>0</v>
      </c>
    </row>
    <row r="82" spans="20:27">
      <c r="T82" s="2">
        <v>78</v>
      </c>
      <c r="U82">
        <f t="shared" si="12"/>
        <v>4.5572021785264538E-3</v>
      </c>
      <c r="V82">
        <f t="shared" si="13"/>
        <v>0</v>
      </c>
      <c r="W82">
        <f t="shared" si="14"/>
        <v>0</v>
      </c>
      <c r="X82">
        <f t="shared" si="15"/>
        <v>0.91446485880399075</v>
      </c>
      <c r="Y82">
        <f t="shared" si="16"/>
        <v>0</v>
      </c>
      <c r="Z82">
        <f t="shared" si="17"/>
        <v>0</v>
      </c>
      <c r="AA82">
        <f t="shared" si="18"/>
        <v>0</v>
      </c>
    </row>
    <row r="83" spans="20:27">
      <c r="T83" s="2">
        <v>79</v>
      </c>
      <c r="U83">
        <f t="shared" si="12"/>
        <v>8.1275279999160621E-3</v>
      </c>
      <c r="V83">
        <f t="shared" si="13"/>
        <v>0</v>
      </c>
      <c r="W83">
        <f t="shared" si="14"/>
        <v>0</v>
      </c>
      <c r="X83">
        <f t="shared" si="15"/>
        <v>0.9942060769272949</v>
      </c>
      <c r="Y83">
        <f t="shared" si="16"/>
        <v>0</v>
      </c>
      <c r="Z83">
        <f t="shared" si="17"/>
        <v>0</v>
      </c>
      <c r="AA83">
        <f t="shared" si="18"/>
        <v>0</v>
      </c>
    </row>
    <row r="84" spans="20:27">
      <c r="T84" s="2">
        <v>80</v>
      </c>
      <c r="U84">
        <f t="shared" si="12"/>
        <v>1.2751197536201964E-2</v>
      </c>
      <c r="V84">
        <f t="shared" si="13"/>
        <v>0</v>
      </c>
      <c r="W84">
        <f t="shared" si="14"/>
        <v>0</v>
      </c>
      <c r="X84">
        <f t="shared" si="15"/>
        <v>1.0771425679649771</v>
      </c>
      <c r="Y84">
        <f t="shared" si="16"/>
        <v>0</v>
      </c>
      <c r="Z84">
        <f t="shared" si="17"/>
        <v>0</v>
      </c>
      <c r="AA84">
        <f t="shared" si="18"/>
        <v>0</v>
      </c>
    </row>
    <row r="85" spans="20:27">
      <c r="T85" s="2">
        <v>81</v>
      </c>
      <c r="U85">
        <f t="shared" si="12"/>
        <v>1.8453199859104874E-2</v>
      </c>
      <c r="V85">
        <f t="shared" si="13"/>
        <v>0</v>
      </c>
      <c r="W85">
        <f t="shared" si="14"/>
        <v>0</v>
      </c>
      <c r="X85">
        <f t="shared" si="15"/>
        <v>1.1629034399812386</v>
      </c>
      <c r="Y85">
        <f t="shared" si="16"/>
        <v>0</v>
      </c>
      <c r="Z85">
        <f t="shared" si="17"/>
        <v>0</v>
      </c>
      <c r="AA85">
        <f t="shared" si="18"/>
        <v>0</v>
      </c>
    </row>
    <row r="86" spans="20:27">
      <c r="T86" s="2">
        <v>82</v>
      </c>
      <c r="U86">
        <f t="shared" si="12"/>
        <v>2.5264124606948102E-2</v>
      </c>
      <c r="V86">
        <f t="shared" si="13"/>
        <v>0</v>
      </c>
      <c r="W86">
        <f t="shared" si="14"/>
        <v>0</v>
      </c>
      <c r="X86">
        <f t="shared" si="15"/>
        <v>1.2510315153159701</v>
      </c>
      <c r="Y86">
        <f t="shared" si="16"/>
        <v>0</v>
      </c>
      <c r="Z86">
        <f t="shared" si="17"/>
        <v>0</v>
      </c>
      <c r="AA86">
        <f t="shared" si="18"/>
        <v>0</v>
      </c>
    </row>
    <row r="87" spans="20:27">
      <c r="T87" s="2">
        <v>83</v>
      </c>
      <c r="U87">
        <f t="shared" si="12"/>
        <v>3.3220177207570589E-2</v>
      </c>
      <c r="V87">
        <f t="shared" si="13"/>
        <v>0</v>
      </c>
      <c r="W87">
        <f t="shared" si="14"/>
        <v>0</v>
      </c>
      <c r="X87">
        <f t="shared" si="15"/>
        <v>1.3409810944744525</v>
      </c>
      <c r="Y87">
        <f t="shared" si="16"/>
        <v>0</v>
      </c>
      <c r="Z87">
        <f t="shared" si="17"/>
        <v>0</v>
      </c>
      <c r="AA87">
        <f t="shared" si="18"/>
        <v>0</v>
      </c>
    </row>
    <row r="88" spans="20:27">
      <c r="T88" s="2">
        <v>84</v>
      </c>
      <c r="U88">
        <f t="shared" si="12"/>
        <v>4.2363184578703694E-2</v>
      </c>
      <c r="V88">
        <f t="shared" si="13"/>
        <v>0</v>
      </c>
      <c r="W88">
        <f t="shared" si="14"/>
        <v>0</v>
      </c>
      <c r="X88">
        <f t="shared" si="15"/>
        <v>1.4321180161329914</v>
      </c>
      <c r="Y88">
        <f t="shared" si="16"/>
        <v>0</v>
      </c>
      <c r="Z88">
        <f t="shared" si="17"/>
        <v>0</v>
      </c>
      <c r="AA88">
        <f t="shared" si="18"/>
        <v>0</v>
      </c>
    </row>
    <row r="89" spans="20:27">
      <c r="T89" s="2">
        <v>85</v>
      </c>
      <c r="U89">
        <f t="shared" si="12"/>
        <v>5.274058488267247E-2</v>
      </c>
      <c r="V89">
        <f t="shared" si="13"/>
        <v>0</v>
      </c>
      <c r="W89">
        <f t="shared" si="14"/>
        <v>0</v>
      </c>
      <c r="X89">
        <f t="shared" si="15"/>
        <v>1.5237223709086536</v>
      </c>
      <c r="Y89">
        <f t="shared" si="16"/>
        <v>0</v>
      </c>
      <c r="Z89">
        <f t="shared" si="17"/>
        <v>0</v>
      </c>
      <c r="AA89">
        <f t="shared" si="18"/>
        <v>0</v>
      </c>
    </row>
    <row r="90" spans="20:27">
      <c r="T90" s="2">
        <v>86</v>
      </c>
      <c r="U90">
        <f t="shared" si="12"/>
        <v>6.4405393735239458E-2</v>
      </c>
      <c r="V90">
        <f t="shared" si="13"/>
        <v>0</v>
      </c>
      <c r="W90">
        <f t="shared" si="14"/>
        <v>0</v>
      </c>
      <c r="X90">
        <f t="shared" si="15"/>
        <v>1.6149941592805948</v>
      </c>
      <c r="Y90">
        <f t="shared" si="16"/>
        <v>0</v>
      </c>
      <c r="Z90">
        <f t="shared" si="17"/>
        <v>0</v>
      </c>
      <c r="AA90">
        <f t="shared" si="18"/>
        <v>0</v>
      </c>
    </row>
    <row r="91" spans="20:27">
      <c r="T91" s="2">
        <v>87</v>
      </c>
      <c r="U91">
        <f t="shared" si="12"/>
        <v>7.7416138036577875E-2</v>
      </c>
      <c r="V91">
        <f t="shared" si="13"/>
        <v>0</v>
      </c>
      <c r="W91">
        <f t="shared" si="14"/>
        <v>0</v>
      </c>
      <c r="X91">
        <f t="shared" si="15"/>
        <v>1.7050620885483552</v>
      </c>
      <c r="Y91">
        <f t="shared" si="16"/>
        <v>0</v>
      </c>
      <c r="Z91">
        <f t="shared" si="17"/>
        <v>0</v>
      </c>
      <c r="AA91">
        <f t="shared" si="18"/>
        <v>0</v>
      </c>
    </row>
    <row r="92" spans="20:27">
      <c r="T92" s="2">
        <v>88</v>
      </c>
      <c r="U92">
        <f t="shared" si="12"/>
        <v>9.1836747317150969E-2</v>
      </c>
      <c r="V92">
        <f t="shared" si="13"/>
        <v>0</v>
      </c>
      <c r="W92">
        <f t="shared" si="14"/>
        <v>0</v>
      </c>
      <c r="X92">
        <f t="shared" si="15"/>
        <v>1.7929955815501062</v>
      </c>
      <c r="Y92">
        <f t="shared" si="16"/>
        <v>0</v>
      </c>
      <c r="Z92">
        <f t="shared" si="17"/>
        <v>0</v>
      </c>
      <c r="AA92">
        <f t="shared" si="18"/>
        <v>0</v>
      </c>
    </row>
    <row r="93" spans="20:27">
      <c r="T93" s="2">
        <v>89</v>
      </c>
      <c r="U93">
        <f t="shared" si="12"/>
        <v>0.10773639119214362</v>
      </c>
      <c r="V93">
        <f t="shared" si="13"/>
        <v>0</v>
      </c>
      <c r="W93">
        <f t="shared" si="14"/>
        <v>0</v>
      </c>
      <c r="X93">
        <f t="shared" si="15"/>
        <v>1.8778199250305501</v>
      </c>
      <c r="Y93">
        <f t="shared" si="16"/>
        <v>0</v>
      </c>
      <c r="Z93">
        <f t="shared" si="17"/>
        <v>0</v>
      </c>
      <c r="AA93">
        <f t="shared" si="18"/>
        <v>0</v>
      </c>
    </row>
    <row r="94" spans="20:27">
      <c r="T94" s="2">
        <v>90</v>
      </c>
      <c r="U94">
        <f t="shared" si="12"/>
        <v>0.1251892502237974</v>
      </c>
      <c r="V94">
        <f t="shared" si="13"/>
        <v>0</v>
      </c>
      <c r="W94">
        <f t="shared" si="14"/>
        <v>0</v>
      </c>
      <c r="X94">
        <f t="shared" si="15"/>
        <v>1.9585343245153002</v>
      </c>
      <c r="Y94">
        <f t="shared" si="16"/>
        <v>0</v>
      </c>
      <c r="Z94">
        <f t="shared" si="17"/>
        <v>0</v>
      </c>
      <c r="AA94">
        <f t="shared" si="18"/>
        <v>0</v>
      </c>
    </row>
    <row r="95" spans="20:27">
      <c r="T95" s="2">
        <v>91</v>
      </c>
      <c r="U95">
        <f t="shared" si="12"/>
        <v>0.14427420624106324</v>
      </c>
      <c r="V95">
        <f t="shared" si="13"/>
        <v>0</v>
      </c>
      <c r="W95">
        <f t="shared" si="14"/>
        <v>0</v>
      </c>
      <c r="X95">
        <f t="shared" si="15"/>
        <v>2.034132464097405</v>
      </c>
      <c r="Y95">
        <f t="shared" si="16"/>
        <v>0</v>
      </c>
      <c r="Z95">
        <f t="shared" si="17"/>
        <v>0</v>
      </c>
      <c r="AA95">
        <f t="shared" si="18"/>
        <v>0</v>
      </c>
    </row>
    <row r="96" spans="20:27">
      <c r="T96" s="2">
        <v>92</v>
      </c>
      <c r="U96">
        <f t="shared" si="12"/>
        <v>0.16507443701171098</v>
      </c>
      <c r="V96">
        <f t="shared" si="13"/>
        <v>0</v>
      </c>
      <c r="W96">
        <f t="shared" si="14"/>
        <v>0</v>
      </c>
      <c r="X96">
        <f t="shared" si="15"/>
        <v>2.1036250043224305</v>
      </c>
      <c r="Y96">
        <f t="shared" si="16"/>
        <v>0</v>
      </c>
      <c r="Z96">
        <f t="shared" si="17"/>
        <v>0</v>
      </c>
      <c r="AA96">
        <f t="shared" si="18"/>
        <v>0</v>
      </c>
    </row>
    <row r="97" spans="20:27">
      <c r="T97" s="2">
        <v>93</v>
      </c>
      <c r="U97">
        <f t="shared" si="12"/>
        <v>0.18767689916780395</v>
      </c>
      <c r="V97">
        <f t="shared" si="13"/>
        <v>0</v>
      </c>
      <c r="W97">
        <f t="shared" si="14"/>
        <v>0</v>
      </c>
      <c r="X97">
        <f t="shared" si="15"/>
        <v>2.1660633011843542</v>
      </c>
      <c r="Y97">
        <f t="shared" si="16"/>
        <v>0</v>
      </c>
      <c r="Z97">
        <f t="shared" si="17"/>
        <v>0</v>
      </c>
      <c r="AA97">
        <f t="shared" si="18"/>
        <v>0</v>
      </c>
    </row>
    <row r="98" spans="20:27">
      <c r="T98" s="2">
        <v>94</v>
      </c>
      <c r="U98">
        <f t="shared" si="12"/>
        <v>0.21217168252901064</v>
      </c>
      <c r="V98">
        <f t="shared" si="13"/>
        <v>0</v>
      </c>
      <c r="W98">
        <f t="shared" si="14"/>
        <v>0</v>
      </c>
      <c r="X98">
        <f t="shared" si="15"/>
        <v>2.2205635061614246</v>
      </c>
      <c r="Y98">
        <f t="shared" si="16"/>
        <v>0</v>
      </c>
      <c r="Z98">
        <f t="shared" si="17"/>
        <v>0</v>
      </c>
      <c r="AA98">
        <f t="shared" si="18"/>
        <v>0</v>
      </c>
    </row>
    <row r="99" spans="20:27">
      <c r="T99" s="2">
        <v>95</v>
      </c>
      <c r="U99">
        <f t="shared" si="12"/>
        <v>0.23865121854119131</v>
      </c>
      <c r="V99">
        <f t="shared" si="13"/>
        <v>0</v>
      </c>
      <c r="W99">
        <f t="shared" si="14"/>
        <v>0</v>
      </c>
      <c r="X99">
        <f t="shared" si="15"/>
        <v>2.2663301224297223</v>
      </c>
      <c r="Y99">
        <f t="shared" si="16"/>
        <v>0</v>
      </c>
      <c r="Z99">
        <f t="shared" si="17"/>
        <v>0</v>
      </c>
      <c r="AA99">
        <f t="shared" si="18"/>
        <v>0</v>
      </c>
    </row>
    <row r="100" spans="20:27">
      <c r="T100" s="2">
        <v>96</v>
      </c>
      <c r="U100">
        <f t="shared" si="12"/>
        <v>0.26720932555452059</v>
      </c>
      <c r="V100">
        <f t="shared" si="13"/>
        <v>0</v>
      </c>
      <c r="W100">
        <f t="shared" si="14"/>
        <v>0</v>
      </c>
      <c r="X100">
        <f t="shared" si="15"/>
        <v>2.3026780551282386</v>
      </c>
      <c r="Y100">
        <f t="shared" si="16"/>
        <v>0</v>
      </c>
      <c r="Z100">
        <f t="shared" si="17"/>
        <v>0</v>
      </c>
      <c r="AA100">
        <f t="shared" si="18"/>
        <v>0</v>
      </c>
    </row>
    <row r="101" spans="20:27">
      <c r="T101" s="2">
        <v>97</v>
      </c>
      <c r="U101">
        <f t="shared" si="12"/>
        <v>0.29794007422217339</v>
      </c>
      <c r="V101">
        <f t="shared" si="13"/>
        <v>0</v>
      </c>
      <c r="W101">
        <f t="shared" si="14"/>
        <v>0</v>
      </c>
      <c r="X101">
        <f t="shared" si="15"/>
        <v>2.3290522100467563</v>
      </c>
      <c r="Y101">
        <f t="shared" si="16"/>
        <v>0</v>
      </c>
      <c r="Z101">
        <f t="shared" si="17"/>
        <v>0</v>
      </c>
      <c r="AA101">
        <f t="shared" si="18"/>
        <v>0</v>
      </c>
    </row>
    <row r="102" spans="20:27">
      <c r="T102" s="2">
        <v>98</v>
      </c>
      <c r="U102">
        <f t="shared" si="12"/>
        <v>0.33093645753185608</v>
      </c>
      <c r="V102">
        <f t="shared" si="13"/>
        <v>0</v>
      </c>
      <c r="W102">
        <f t="shared" si="14"/>
        <v>0</v>
      </c>
      <c r="X102">
        <f t="shared" si="15"/>
        <v>2.3450437677761142</v>
      </c>
      <c r="Y102">
        <f t="shared" si="16"/>
        <v>0</v>
      </c>
      <c r="Z102">
        <f t="shared" si="17"/>
        <v>0</v>
      </c>
      <c r="AA102">
        <f t="shared" si="18"/>
        <v>0</v>
      </c>
    </row>
    <row r="103" spans="20:27">
      <c r="T103" s="2">
        <v>99</v>
      </c>
      <c r="U103">
        <f t="shared" si="12"/>
        <v>0.36628885201755423</v>
      </c>
      <c r="V103">
        <f t="shared" si="13"/>
        <v>0</v>
      </c>
      <c r="W103">
        <f t="shared" si="14"/>
        <v>0</v>
      </c>
      <c r="X103">
        <f t="shared" si="15"/>
        <v>2.3504023872876028</v>
      </c>
      <c r="Y103">
        <f t="shared" si="16"/>
        <v>0</v>
      </c>
      <c r="Z103">
        <f t="shared" si="17"/>
        <v>0</v>
      </c>
      <c r="AA103">
        <f t="shared" si="18"/>
        <v>0</v>
      </c>
    </row>
    <row r="104" spans="20:27">
      <c r="T104" s="2">
        <v>100</v>
      </c>
      <c r="U104">
        <f t="shared" si="12"/>
        <v>0.40408325966557745</v>
      </c>
      <c r="V104">
        <f t="shared" si="13"/>
        <v>0</v>
      </c>
      <c r="W104">
        <f t="shared" si="14"/>
        <v>0</v>
      </c>
      <c r="X104">
        <f t="shared" si="15"/>
        <v>2.3450437677761142</v>
      </c>
      <c r="Y104">
        <f t="shared" si="16"/>
        <v>0</v>
      </c>
      <c r="Z104">
        <f t="shared" si="17"/>
        <v>0</v>
      </c>
      <c r="AA104">
        <f t="shared" si="18"/>
        <v>0</v>
      </c>
    </row>
    <row r="105" spans="20:27">
      <c r="T105" s="2">
        <v>101</v>
      </c>
      <c r="U105">
        <f t="shared" si="12"/>
        <v>0.44439932404681537</v>
      </c>
      <c r="V105">
        <f t="shared" si="13"/>
        <v>0</v>
      </c>
      <c r="W105">
        <f t="shared" si="14"/>
        <v>0</v>
      </c>
      <c r="X105">
        <f t="shared" si="15"/>
        <v>2.3290522100467559</v>
      </c>
      <c r="Y105">
        <f t="shared" si="16"/>
        <v>0</v>
      </c>
      <c r="Z105">
        <f t="shared" si="17"/>
        <v>0</v>
      </c>
      <c r="AA105">
        <f t="shared" si="18"/>
        <v>0</v>
      </c>
    </row>
    <row r="106" spans="20:27">
      <c r="T106" s="2">
        <v>102</v>
      </c>
      <c r="U106">
        <f t="shared" si="12"/>
        <v>0.48730811937744001</v>
      </c>
      <c r="V106">
        <f t="shared" si="13"/>
        <v>0</v>
      </c>
      <c r="W106">
        <f t="shared" si="14"/>
        <v>0</v>
      </c>
      <c r="X106">
        <f t="shared" si="15"/>
        <v>2.3026780551282386</v>
      </c>
      <c r="Y106">
        <f t="shared" si="16"/>
        <v>0</v>
      </c>
      <c r="Z106">
        <f t="shared" si="17"/>
        <v>0</v>
      </c>
      <c r="AA106">
        <f t="shared" si="18"/>
        <v>0</v>
      </c>
    </row>
    <row r="107" spans="20:27">
      <c r="T107" s="2">
        <v>103</v>
      </c>
      <c r="U107">
        <f t="shared" si="12"/>
        <v>0.53286971760616808</v>
      </c>
      <c r="V107">
        <f t="shared" si="13"/>
        <v>0</v>
      </c>
      <c r="W107">
        <f t="shared" si="14"/>
        <v>0</v>
      </c>
      <c r="X107">
        <f t="shared" si="15"/>
        <v>2.2663301224297228</v>
      </c>
      <c r="Y107">
        <f t="shared" si="16"/>
        <v>0</v>
      </c>
      <c r="Z107">
        <f t="shared" si="17"/>
        <v>0</v>
      </c>
      <c r="AA107">
        <f t="shared" si="18"/>
        <v>0</v>
      </c>
    </row>
    <row r="108" spans="20:27">
      <c r="T108" s="2">
        <v>104</v>
      </c>
      <c r="U108">
        <f t="shared" si="12"/>
        <v>0.58113054627978455</v>
      </c>
      <c r="V108">
        <f t="shared" si="13"/>
        <v>0</v>
      </c>
      <c r="W108">
        <f t="shared" si="14"/>
        <v>0</v>
      </c>
      <c r="X108">
        <f t="shared" si="15"/>
        <v>2.2205635061614242</v>
      </c>
      <c r="Y108">
        <f t="shared" si="16"/>
        <v>0</v>
      </c>
      <c r="Z108">
        <f t="shared" si="17"/>
        <v>0</v>
      </c>
      <c r="AA108">
        <f t="shared" si="18"/>
        <v>0</v>
      </c>
    </row>
    <row r="109" spans="20:27">
      <c r="T109" s="2">
        <v>105</v>
      </c>
      <c r="U109">
        <f t="shared" si="12"/>
        <v>0.63212055882855656</v>
      </c>
      <c r="V109">
        <f t="shared" si="13"/>
        <v>0</v>
      </c>
      <c r="W109">
        <f t="shared" si="14"/>
        <v>0</v>
      </c>
      <c r="X109">
        <f t="shared" si="15"/>
        <v>2.1660633011843542</v>
      </c>
      <c r="Y109">
        <f t="shared" si="16"/>
        <v>0</v>
      </c>
      <c r="Z109">
        <f t="shared" si="17"/>
        <v>0</v>
      </c>
      <c r="AA109">
        <f t="shared" si="18"/>
        <v>0</v>
      </c>
    </row>
    <row r="110" spans="20:27">
      <c r="T110" s="2">
        <v>106</v>
      </c>
      <c r="U110">
        <f t="shared" si="12"/>
        <v>0.68585024895091085</v>
      </c>
      <c r="V110">
        <f t="shared" si="13"/>
        <v>0</v>
      </c>
      <c r="W110">
        <f t="shared" si="14"/>
        <v>0</v>
      </c>
      <c r="X110">
        <f t="shared" si="15"/>
        <v>2.1036250043224305</v>
      </c>
      <c r="Y110">
        <f t="shared" si="16"/>
        <v>0</v>
      </c>
      <c r="Z110">
        <f t="shared" si="17"/>
        <v>0</v>
      </c>
      <c r="AA110">
        <f t="shared" si="18"/>
        <v>0</v>
      </c>
    </row>
    <row r="111" spans="20:27">
      <c r="T111" s="2">
        <v>107</v>
      </c>
      <c r="U111">
        <f t="shared" si="12"/>
        <v>0.74230755179459118</v>
      </c>
      <c r="V111">
        <f t="shared" si="13"/>
        <v>0</v>
      </c>
      <c r="W111">
        <f t="shared" si="14"/>
        <v>0</v>
      </c>
      <c r="X111">
        <f t="shared" si="15"/>
        <v>2.0341324640974054</v>
      </c>
      <c r="Y111">
        <f t="shared" si="16"/>
        <v>0</v>
      </c>
      <c r="Z111">
        <f t="shared" si="17"/>
        <v>0</v>
      </c>
      <c r="AA111">
        <f t="shared" si="18"/>
        <v>0</v>
      </c>
    </row>
    <row r="112" spans="20:27">
      <c r="T112" s="2">
        <v>108</v>
      </c>
      <c r="U112">
        <f t="shared" si="12"/>
        <v>0.8014546863714942</v>
      </c>
      <c r="V112">
        <f t="shared" si="13"/>
        <v>0</v>
      </c>
      <c r="W112">
        <f t="shared" si="14"/>
        <v>0</v>
      </c>
      <c r="X112">
        <f t="shared" si="15"/>
        <v>1.9585343245153011</v>
      </c>
      <c r="Y112">
        <f t="shared" si="16"/>
        <v>0</v>
      </c>
      <c r="Z112">
        <f t="shared" si="17"/>
        <v>0</v>
      </c>
      <c r="AA112">
        <f t="shared" si="18"/>
        <v>0</v>
      </c>
    </row>
    <row r="113" spans="20:27">
      <c r="T113" s="2">
        <v>109</v>
      </c>
      <c r="U113">
        <f t="shared" si="12"/>
        <v>0.86322500574993133</v>
      </c>
      <c r="V113">
        <f t="shared" si="13"/>
        <v>0</v>
      </c>
      <c r="W113">
        <f t="shared" si="14"/>
        <v>0</v>
      </c>
      <c r="X113">
        <f t="shared" si="15"/>
        <v>1.8778199250305496</v>
      </c>
      <c r="Y113">
        <f t="shared" si="16"/>
        <v>0</v>
      </c>
      <c r="Z113">
        <f t="shared" si="17"/>
        <v>0</v>
      </c>
      <c r="AA113">
        <f t="shared" si="18"/>
        <v>0</v>
      </c>
    </row>
    <row r="114" spans="20:27">
      <c r="T114" s="2">
        <v>110</v>
      </c>
      <c r="U114">
        <f t="shared" si="12"/>
        <v>0.9275199335855564</v>
      </c>
      <c r="V114">
        <f t="shared" si="13"/>
        <v>0</v>
      </c>
      <c r="W114">
        <f t="shared" si="14"/>
        <v>0</v>
      </c>
      <c r="X114">
        <f t="shared" si="15"/>
        <v>1.7929955815501057</v>
      </c>
      <c r="Y114">
        <f t="shared" si="16"/>
        <v>0</v>
      </c>
      <c r="Z114">
        <f t="shared" si="17"/>
        <v>0</v>
      </c>
      <c r="AA114">
        <f t="shared" si="18"/>
        <v>0</v>
      </c>
    </row>
    <row r="115" spans="20:27">
      <c r="T115" s="2">
        <v>111</v>
      </c>
      <c r="U115">
        <f t="shared" si="12"/>
        <v>0.99420607692729424</v>
      </c>
      <c r="V115">
        <f t="shared" si="13"/>
        <v>0</v>
      </c>
      <c r="W115">
        <f t="shared" si="14"/>
        <v>0</v>
      </c>
      <c r="X115">
        <f t="shared" si="15"/>
        <v>1.7050620885483538</v>
      </c>
      <c r="Y115">
        <f t="shared" si="16"/>
        <v>0</v>
      </c>
      <c r="Z115">
        <f t="shared" si="17"/>
        <v>0</v>
      </c>
      <c r="AA115">
        <f t="shared" si="18"/>
        <v>0</v>
      </c>
    </row>
    <row r="116" spans="20:27">
      <c r="T116" s="2">
        <v>112</v>
      </c>
      <c r="U116">
        <f t="shared" si="12"/>
        <v>1.0631126153280865</v>
      </c>
      <c r="V116">
        <f t="shared" si="13"/>
        <v>0</v>
      </c>
      <c r="W116">
        <f t="shared" si="14"/>
        <v>0</v>
      </c>
      <c r="X116">
        <f t="shared" si="15"/>
        <v>1.6149941592805936</v>
      </c>
      <c r="Y116">
        <f t="shared" si="16"/>
        <v>0</v>
      </c>
      <c r="Z116">
        <f t="shared" si="17"/>
        <v>0</v>
      </c>
      <c r="AA116">
        <f t="shared" si="18"/>
        <v>0</v>
      </c>
    </row>
    <row r="117" spans="20:27">
      <c r="T117" s="2">
        <v>113</v>
      </c>
      <c r="U117">
        <f t="shared" si="12"/>
        <v>1.1340290743950092</v>
      </c>
      <c r="V117">
        <f t="shared" si="13"/>
        <v>0</v>
      </c>
      <c r="W117">
        <f t="shared" si="14"/>
        <v>0</v>
      </c>
      <c r="X117">
        <f t="shared" si="15"/>
        <v>1.5237223709086536</v>
      </c>
      <c r="Y117">
        <f t="shared" si="16"/>
        <v>0</v>
      </c>
      <c r="Z117">
        <f t="shared" si="17"/>
        <v>0</v>
      </c>
      <c r="AA117">
        <f t="shared" si="18"/>
        <v>0</v>
      </c>
    </row>
    <row r="118" spans="20:27">
      <c r="T118" s="2">
        <v>114</v>
      </c>
      <c r="U118">
        <f t="shared" si="12"/>
        <v>1.2067035972835485</v>
      </c>
      <c r="V118">
        <f t="shared" si="13"/>
        <v>0</v>
      </c>
      <c r="W118">
        <f t="shared" si="14"/>
        <v>0</v>
      </c>
      <c r="X118">
        <f t="shared" si="15"/>
        <v>1.4321180161329903</v>
      </c>
      <c r="Y118">
        <f t="shared" si="16"/>
        <v>0</v>
      </c>
      <c r="Z118">
        <f t="shared" si="17"/>
        <v>0</v>
      </c>
      <c r="AA118">
        <f t="shared" si="18"/>
        <v>0</v>
      </c>
    </row>
    <row r="119" spans="20:27">
      <c r="T119" s="2">
        <v>115</v>
      </c>
      <c r="U119">
        <f t="shared" si="12"/>
        <v>1.2808418295286845</v>
      </c>
      <c r="V119">
        <f t="shared" si="13"/>
        <v>0</v>
      </c>
      <c r="W119">
        <f t="shared" si="14"/>
        <v>0</v>
      </c>
      <c r="X119">
        <f t="shared" si="15"/>
        <v>1.3409810944744514</v>
      </c>
      <c r="Y119">
        <f t="shared" si="16"/>
        <v>0</v>
      </c>
      <c r="Z119">
        <f t="shared" si="17"/>
        <v>0</v>
      </c>
      <c r="AA119">
        <f t="shared" si="18"/>
        <v>0</v>
      </c>
    </row>
    <row r="120" spans="20:27">
      <c r="T120" s="2">
        <v>116</v>
      </c>
      <c r="U120">
        <f t="shared" si="12"/>
        <v>1.3561065303071931</v>
      </c>
      <c r="V120">
        <f t="shared" si="13"/>
        <v>0</v>
      </c>
      <c r="W120">
        <f t="shared" si="14"/>
        <v>0</v>
      </c>
      <c r="X120">
        <f t="shared" si="15"/>
        <v>1.251031515315969</v>
      </c>
      <c r="Y120">
        <f t="shared" si="16"/>
        <v>0</v>
      </c>
      <c r="Z120">
        <f t="shared" si="17"/>
        <v>0</v>
      </c>
      <c r="AA120">
        <f t="shared" si="18"/>
        <v>0</v>
      </c>
    </row>
    <row r="121" spans="20:27">
      <c r="T121" s="2">
        <v>117</v>
      </c>
      <c r="U121">
        <f t="shared" si="12"/>
        <v>1.4321180161329907</v>
      </c>
      <c r="V121">
        <f t="shared" si="13"/>
        <v>0</v>
      </c>
      <c r="W121">
        <f t="shared" si="14"/>
        <v>0</v>
      </c>
      <c r="X121">
        <f t="shared" si="15"/>
        <v>1.1629034399812375</v>
      </c>
      <c r="Y121">
        <f t="shared" si="16"/>
        <v>0</v>
      </c>
      <c r="Z121">
        <f t="shared" si="17"/>
        <v>0</v>
      </c>
      <c r="AA121">
        <f t="shared" si="18"/>
        <v>0</v>
      </c>
    </row>
    <row r="122" spans="20:27">
      <c r="T122" s="2">
        <v>118</v>
      </c>
      <c r="U122">
        <f t="shared" si="12"/>
        <v>1.5084555306445293</v>
      </c>
      <c r="V122">
        <f t="shared" si="13"/>
        <v>0</v>
      </c>
      <c r="W122">
        <f t="shared" si="14"/>
        <v>0</v>
      </c>
      <c r="X122">
        <f t="shared" si="15"/>
        <v>1.0771425679649773</v>
      </c>
      <c r="Y122">
        <f t="shared" si="16"/>
        <v>0</v>
      </c>
      <c r="Z122">
        <f t="shared" si="17"/>
        <v>0</v>
      </c>
      <c r="AA122">
        <f t="shared" si="18"/>
        <v>0</v>
      </c>
    </row>
    <row r="123" spans="20:27">
      <c r="T123" s="2">
        <v>119</v>
      </c>
      <c r="U123">
        <f t="shared" si="12"/>
        <v>1.5846596163012197</v>
      </c>
      <c r="V123">
        <f t="shared" si="13"/>
        <v>0</v>
      </c>
      <c r="W123">
        <f t="shared" si="14"/>
        <v>0</v>
      </c>
      <c r="X123">
        <f t="shared" si="15"/>
        <v>0.99420607692729446</v>
      </c>
      <c r="Y123">
        <f t="shared" si="16"/>
        <v>0</v>
      </c>
      <c r="Z123">
        <f t="shared" si="17"/>
        <v>0</v>
      </c>
      <c r="AA123">
        <f t="shared" si="18"/>
        <v>0</v>
      </c>
    </row>
    <row r="124" spans="20:27">
      <c r="T124" s="2">
        <v>120</v>
      </c>
      <c r="U124">
        <f t="shared" si="12"/>
        <v>1.6602355404760298</v>
      </c>
      <c r="V124">
        <f t="shared" si="13"/>
        <v>0</v>
      </c>
      <c r="W124">
        <f t="shared" si="14"/>
        <v>0</v>
      </c>
      <c r="X124">
        <f t="shared" si="15"/>
        <v>0.91446485880398987</v>
      </c>
      <c r="Y124">
        <f t="shared" si="16"/>
        <v>0</v>
      </c>
      <c r="Z124">
        <f t="shared" si="17"/>
        <v>0</v>
      </c>
      <c r="AA124">
        <f t="shared" si="18"/>
        <v>0</v>
      </c>
    </row>
    <row r="125" spans="20:27">
      <c r="T125" s="2">
        <v>121</v>
      </c>
      <c r="U125">
        <f t="shared" si="12"/>
        <v>1.7346577999260053</v>
      </c>
      <c r="V125">
        <f t="shared" si="13"/>
        <v>0</v>
      </c>
      <c r="W125">
        <f t="shared" si="14"/>
        <v>0</v>
      </c>
      <c r="X125">
        <f t="shared" si="15"/>
        <v>0.83820765480795534</v>
      </c>
      <c r="Y125">
        <f t="shared" si="16"/>
        <v>0</v>
      </c>
      <c r="Z125">
        <f t="shared" si="17"/>
        <v>0</v>
      </c>
      <c r="AA125">
        <f t="shared" si="18"/>
        <v>0</v>
      </c>
    </row>
    <row r="126" spans="20:27">
      <c r="T126" s="2">
        <v>122</v>
      </c>
      <c r="U126">
        <f t="shared" si="12"/>
        <v>1.807375694584588</v>
      </c>
      <c r="V126">
        <f t="shared" si="13"/>
        <v>0</v>
      </c>
      <c r="W126">
        <f t="shared" si="14"/>
        <v>0</v>
      </c>
      <c r="X126">
        <f t="shared" si="15"/>
        <v>0.76564667791528751</v>
      </c>
      <c r="Y126">
        <f t="shared" si="16"/>
        <v>0</v>
      </c>
      <c r="Z126">
        <f t="shared" si="17"/>
        <v>0</v>
      </c>
      <c r="AA126">
        <f t="shared" si="18"/>
        <v>0</v>
      </c>
    </row>
    <row r="127" spans="20:27">
      <c r="T127" s="2">
        <v>123</v>
      </c>
      <c r="U127">
        <f t="shared" si="12"/>
        <v>1.8778199250305492</v>
      </c>
      <c r="V127">
        <f t="shared" si="13"/>
        <v>0</v>
      </c>
      <c r="W127">
        <f t="shared" si="14"/>
        <v>0</v>
      </c>
      <c r="X127">
        <f t="shared" si="15"/>
        <v>0.69692431910244523</v>
      </c>
      <c r="Y127">
        <f t="shared" si="16"/>
        <v>0</v>
      </c>
      <c r="Z127">
        <f t="shared" si="17"/>
        <v>0</v>
      </c>
      <c r="AA127">
        <f t="shared" si="18"/>
        <v>0</v>
      </c>
    </row>
    <row r="128" spans="20:27">
      <c r="T128" s="2">
        <v>124</v>
      </c>
      <c r="U128">
        <f t="shared" si="12"/>
        <v>1.9454101291551962</v>
      </c>
      <c r="V128">
        <f t="shared" si="13"/>
        <v>0</v>
      </c>
      <c r="W128">
        <f t="shared" si="14"/>
        <v>0</v>
      </c>
      <c r="X128">
        <f t="shared" si="15"/>
        <v>0.63212055882855755</v>
      </c>
      <c r="Y128">
        <f t="shared" si="16"/>
        <v>0</v>
      </c>
      <c r="Z128">
        <f t="shared" si="17"/>
        <v>0</v>
      </c>
      <c r="AA128">
        <f t="shared" si="18"/>
        <v>0</v>
      </c>
    </row>
    <row r="129" spans="20:27">
      <c r="T129" s="2">
        <v>125</v>
      </c>
      <c r="U129">
        <f t="shared" si="12"/>
        <v>2.0095632340647218</v>
      </c>
      <c r="V129">
        <f t="shared" si="13"/>
        <v>0</v>
      </c>
      <c r="W129">
        <f t="shared" si="14"/>
        <v>0</v>
      </c>
      <c r="X129">
        <f t="shared" si="15"/>
        <v>0.57126074344133637</v>
      </c>
      <c r="Y129">
        <f t="shared" si="16"/>
        <v>0</v>
      </c>
      <c r="Z129">
        <f t="shared" si="17"/>
        <v>0</v>
      </c>
      <c r="AA129">
        <f t="shared" si="18"/>
        <v>0</v>
      </c>
    </row>
    <row r="130" spans="20:27">
      <c r="T130" s="2">
        <v>126</v>
      </c>
      <c r="U130">
        <f t="shared" si="12"/>
        <v>2.0697024609321173</v>
      </c>
      <c r="V130">
        <f t="shared" si="13"/>
        <v>0</v>
      </c>
      <c r="W130">
        <f t="shared" si="14"/>
        <v>0</v>
      </c>
      <c r="X130">
        <f t="shared" si="15"/>
        <v>0.51432343281763637</v>
      </c>
      <c r="Y130">
        <f t="shared" si="16"/>
        <v>0</v>
      </c>
      <c r="Z130">
        <f t="shared" si="17"/>
        <v>0</v>
      </c>
      <c r="AA130">
        <f t="shared" si="18"/>
        <v>0</v>
      </c>
    </row>
    <row r="131" spans="20:27">
      <c r="T131" s="2">
        <v>127</v>
      </c>
      <c r="U131">
        <f t="shared" si="12"/>
        <v>2.1252667852980753</v>
      </c>
      <c r="V131">
        <f t="shared" si="13"/>
        <v>0</v>
      </c>
      <c r="W131">
        <f t="shared" si="14"/>
        <v>0</v>
      </c>
      <c r="X131">
        <f t="shared" si="15"/>
        <v>0.46124807651247302</v>
      </c>
      <c r="Y131">
        <f t="shared" si="16"/>
        <v>0</v>
      </c>
      <c r="Z131">
        <f t="shared" si="17"/>
        <v>0</v>
      </c>
      <c r="AA131">
        <f t="shared" si="18"/>
        <v>0</v>
      </c>
    </row>
    <row r="132" spans="20:27">
      <c r="T132" s="2">
        <v>128</v>
      </c>
      <c r="U132">
        <f t="shared" si="12"/>
        <v>2.1757206251811274</v>
      </c>
      <c r="V132">
        <f t="shared" si="13"/>
        <v>0</v>
      </c>
      <c r="W132">
        <f t="shared" si="14"/>
        <v>0</v>
      </c>
      <c r="X132">
        <f t="shared" si="15"/>
        <v>0.41194232745899328</v>
      </c>
      <c r="Y132">
        <f t="shared" si="16"/>
        <v>0</v>
      </c>
      <c r="Z132">
        <f t="shared" si="17"/>
        <v>0</v>
      </c>
      <c r="AA132">
        <f t="shared" si="18"/>
        <v>0</v>
      </c>
    </row>
    <row r="133" spans="20:27">
      <c r="T133" s="2">
        <v>129</v>
      </c>
      <c r="U133">
        <f t="shared" si="12"/>
        <v>2.2205635061614242</v>
      </c>
      <c r="V133">
        <f t="shared" si="13"/>
        <v>0</v>
      </c>
      <c r="W133">
        <f t="shared" si="14"/>
        <v>0</v>
      </c>
      <c r="X133">
        <f t="shared" si="15"/>
        <v>0.36628885201755434</v>
      </c>
      <c r="Y133">
        <f t="shared" si="16"/>
        <v>0</v>
      </c>
      <c r="Z133">
        <f t="shared" si="17"/>
        <v>0</v>
      </c>
      <c r="AA133">
        <f t="shared" si="18"/>
        <v>0</v>
      </c>
    </row>
    <row r="134" spans="20:27">
      <c r="T134" s="2">
        <v>130</v>
      </c>
      <c r="U134">
        <f t="shared" ref="U134:U197" si="19">EXP($AC$5*SIN(2*PI()*(T134-$AC$4)/$V$3))-EXP(-$AC$5)</f>
        <v>2.2593394379899965</v>
      </c>
      <c r="V134">
        <f t="shared" ref="V134:V197" si="20">IF(OR(MONTH(T134)=1, MONTH(T134)=2, MONTH(T134)=12), 1, 0)</f>
        <v>0</v>
      </c>
      <c r="W134">
        <f t="shared" ref="W134:W197" si="21">V134*U134</f>
        <v>0</v>
      </c>
      <c r="X134">
        <f t="shared" ref="X134:X197" si="22">EXP($AD$5*SIN(2*PI()*(T134-$AD$4)/$Y$3))-EXP(-$AD$5)</f>
        <v>0.32415154083250941</v>
      </c>
      <c r="Y134">
        <f t="shared" ref="Y134:Y197" si="23">IF(OR(MONTH(T134)=6, MONTH(T134)=7, MONTH(T134)=8), 1, 0)</f>
        <v>0</v>
      </c>
      <c r="Z134">
        <f t="shared" ref="Z134:Z197" si="24">Y134*X134</f>
        <v>0</v>
      </c>
      <c r="AA134">
        <f t="shared" ref="AA134:AA197" si="25">Z134+W134</f>
        <v>0</v>
      </c>
    </row>
    <row r="135" spans="20:27">
      <c r="T135" s="2">
        <v>131</v>
      </c>
      <c r="U135">
        <f t="shared" si="19"/>
        <v>2.2916457325342288</v>
      </c>
      <c r="V135">
        <f t="shared" si="20"/>
        <v>0</v>
      </c>
      <c r="W135">
        <f t="shared" si="21"/>
        <v>0</v>
      </c>
      <c r="X135">
        <f t="shared" si="22"/>
        <v>0.28538106514346961</v>
      </c>
      <c r="Y135">
        <f t="shared" si="23"/>
        <v>0</v>
      </c>
      <c r="Z135">
        <f t="shared" si="24"/>
        <v>0</v>
      </c>
      <c r="AA135">
        <f t="shared" si="25"/>
        <v>0</v>
      </c>
    </row>
    <row r="136" spans="20:27">
      <c r="T136" s="2">
        <v>132</v>
      </c>
      <c r="U136">
        <f t="shared" si="19"/>
        <v>2.3171409988294802</v>
      </c>
      <c r="V136">
        <f t="shared" si="20"/>
        <v>0</v>
      </c>
      <c r="W136">
        <f t="shared" si="21"/>
        <v>0</v>
      </c>
      <c r="X136">
        <f t="shared" si="22"/>
        <v>0.24981975716477955</v>
      </c>
      <c r="Y136">
        <f t="shared" si="23"/>
        <v>0</v>
      </c>
      <c r="Z136">
        <f t="shared" si="24"/>
        <v>0</v>
      </c>
      <c r="AA136">
        <f t="shared" si="25"/>
        <v>0</v>
      </c>
    </row>
    <row r="137" spans="20:27">
      <c r="T137" s="2">
        <v>133</v>
      </c>
      <c r="U137">
        <f t="shared" si="19"/>
        <v>2.3355520679520478</v>
      </c>
      <c r="V137">
        <f t="shared" si="20"/>
        <v>0</v>
      </c>
      <c r="W137">
        <f t="shared" si="21"/>
        <v>0</v>
      </c>
      <c r="X137">
        <f t="shared" si="22"/>
        <v>0.21730582066856619</v>
      </c>
      <c r="Y137">
        <f t="shared" si="23"/>
        <v>0</v>
      </c>
      <c r="Z137">
        <f t="shared" si="24"/>
        <v>0</v>
      </c>
      <c r="AA137">
        <f t="shared" si="25"/>
        <v>0</v>
      </c>
    </row>
    <row r="138" spans="20:27">
      <c r="T138" s="2">
        <v>134</v>
      </c>
      <c r="U138">
        <f t="shared" si="19"/>
        <v>2.3466796280531663</v>
      </c>
      <c r="V138">
        <f t="shared" si="20"/>
        <v>0</v>
      </c>
      <c r="W138">
        <f t="shared" si="21"/>
        <v>0</v>
      </c>
      <c r="X138">
        <f t="shared" si="22"/>
        <v>0.18767689916780406</v>
      </c>
      <c r="Y138">
        <f t="shared" si="23"/>
        <v>0</v>
      </c>
      <c r="Z138">
        <f t="shared" si="24"/>
        <v>0</v>
      </c>
      <c r="AA138">
        <f t="shared" si="25"/>
        <v>0</v>
      </c>
    </row>
    <row r="139" spans="20:27">
      <c r="T139" s="2">
        <v>135</v>
      </c>
      <c r="U139">
        <f t="shared" si="19"/>
        <v>2.3504023872876028</v>
      </c>
      <c r="V139">
        <f t="shared" si="20"/>
        <v>0</v>
      </c>
      <c r="W139">
        <f t="shared" si="21"/>
        <v>0</v>
      </c>
      <c r="X139">
        <f t="shared" si="22"/>
        <v>0.16077304457573083</v>
      </c>
      <c r="Y139">
        <f t="shared" si="23"/>
        <v>0</v>
      </c>
      <c r="Z139">
        <f t="shared" si="24"/>
        <v>0</v>
      </c>
      <c r="AA139">
        <f t="shared" si="25"/>
        <v>0</v>
      </c>
    </row>
    <row r="140" spans="20:27">
      <c r="T140" s="2">
        <v>136</v>
      </c>
      <c r="U140">
        <f t="shared" si="19"/>
        <v>2.3466796280531668</v>
      </c>
      <c r="V140">
        <f t="shared" si="20"/>
        <v>0</v>
      </c>
      <c r="W140">
        <f t="shared" si="21"/>
        <v>0</v>
      </c>
      <c r="X140">
        <f t="shared" si="22"/>
        <v>0.13643913958530862</v>
      </c>
      <c r="Y140">
        <f t="shared" si="23"/>
        <v>0</v>
      </c>
      <c r="Z140">
        <f t="shared" si="24"/>
        <v>0</v>
      </c>
      <c r="AA140">
        <f t="shared" si="25"/>
        <v>0</v>
      </c>
    </row>
    <row r="141" spans="20:27">
      <c r="T141" s="2">
        <v>137</v>
      </c>
      <c r="U141">
        <f t="shared" si="19"/>
        <v>2.3355520679520483</v>
      </c>
      <c r="V141">
        <f t="shared" si="20"/>
        <v>0</v>
      </c>
      <c r="W141">
        <f t="shared" si="21"/>
        <v>0</v>
      </c>
      <c r="X141">
        <f t="shared" si="22"/>
        <v>0.11452683303503375</v>
      </c>
      <c r="Y141">
        <f t="shared" si="23"/>
        <v>0</v>
      </c>
      <c r="Z141">
        <f t="shared" si="24"/>
        <v>0</v>
      </c>
      <c r="AA141">
        <f t="shared" si="25"/>
        <v>0</v>
      </c>
    </row>
    <row r="142" spans="20:27">
      <c r="T142" s="2">
        <v>138</v>
      </c>
      <c r="U142">
        <f t="shared" si="19"/>
        <v>2.3171409988294802</v>
      </c>
      <c r="V142">
        <f t="shared" si="20"/>
        <v>0</v>
      </c>
      <c r="W142">
        <f t="shared" si="21"/>
        <v>0</v>
      </c>
      <c r="X142">
        <f t="shared" si="22"/>
        <v>9.4896049999969534E-2</v>
      </c>
      <c r="Y142">
        <f t="shared" si="23"/>
        <v>0</v>
      </c>
      <c r="Z142">
        <f t="shared" si="24"/>
        <v>0</v>
      </c>
      <c r="AA142">
        <f t="shared" si="25"/>
        <v>0</v>
      </c>
    </row>
    <row r="143" spans="20:27">
      <c r="T143" s="2">
        <v>139</v>
      </c>
      <c r="U143">
        <f t="shared" si="19"/>
        <v>2.2916457325342297</v>
      </c>
      <c r="V143">
        <f t="shared" si="20"/>
        <v>0</v>
      </c>
      <c r="W143">
        <f t="shared" si="21"/>
        <v>0</v>
      </c>
      <c r="X143">
        <f t="shared" si="22"/>
        <v>7.7416138036577875E-2</v>
      </c>
      <c r="Y143">
        <f t="shared" si="23"/>
        <v>0</v>
      </c>
      <c r="Z143">
        <f t="shared" si="24"/>
        <v>0</v>
      </c>
      <c r="AA143">
        <f t="shared" si="25"/>
        <v>0</v>
      </c>
    </row>
    <row r="144" spans="20:27">
      <c r="T144" s="2">
        <v>140</v>
      </c>
      <c r="U144">
        <f t="shared" si="19"/>
        <v>2.2593394379899974</v>
      </c>
      <c r="V144">
        <f t="shared" si="20"/>
        <v>0</v>
      </c>
      <c r="W144">
        <f t="shared" si="21"/>
        <v>0</v>
      </c>
      <c r="X144">
        <f t="shared" si="22"/>
        <v>6.1966708619029864E-2</v>
      </c>
      <c r="Y144">
        <f t="shared" si="23"/>
        <v>0</v>
      </c>
      <c r="Z144">
        <f t="shared" si="24"/>
        <v>0</v>
      </c>
      <c r="AA144">
        <f t="shared" si="25"/>
        <v>0</v>
      </c>
    </row>
    <row r="145" spans="20:27">
      <c r="T145" s="2">
        <v>141</v>
      </c>
      <c r="U145">
        <f t="shared" si="19"/>
        <v>2.2205635061614246</v>
      </c>
      <c r="V145">
        <f t="shared" si="20"/>
        <v>0</v>
      </c>
      <c r="W145">
        <f t="shared" si="21"/>
        <v>0</v>
      </c>
      <c r="X145">
        <f t="shared" si="22"/>
        <v>4.8438228947713047E-2</v>
      </c>
      <c r="Y145">
        <f t="shared" si="23"/>
        <v>0</v>
      </c>
      <c r="Z145">
        <f t="shared" si="24"/>
        <v>0</v>
      </c>
      <c r="AA145">
        <f t="shared" si="25"/>
        <v>0</v>
      </c>
    </row>
    <row r="146" spans="20:27">
      <c r="T146" s="2">
        <v>142</v>
      </c>
      <c r="U146">
        <f t="shared" si="19"/>
        <v>2.175720625181127</v>
      </c>
      <c r="V146">
        <f t="shared" si="20"/>
        <v>0</v>
      </c>
      <c r="W146">
        <f t="shared" si="21"/>
        <v>0</v>
      </c>
      <c r="X146">
        <f t="shared" si="22"/>
        <v>3.6732414503441391E-2</v>
      </c>
      <c r="Y146">
        <f t="shared" si="23"/>
        <v>0</v>
      </c>
      <c r="Z146">
        <f t="shared" si="24"/>
        <v>0</v>
      </c>
      <c r="AA146">
        <f t="shared" si="25"/>
        <v>0</v>
      </c>
    </row>
    <row r="147" spans="20:27">
      <c r="T147" s="2">
        <v>143</v>
      </c>
      <c r="U147">
        <f t="shared" si="19"/>
        <v>2.1252667852980753</v>
      </c>
      <c r="V147">
        <f t="shared" si="20"/>
        <v>0</v>
      </c>
      <c r="W147">
        <f t="shared" si="21"/>
        <v>0</v>
      </c>
      <c r="X147">
        <f t="shared" si="22"/>
        <v>2.6762467378671162E-2</v>
      </c>
      <c r="Y147">
        <f t="shared" si="23"/>
        <v>0</v>
      </c>
      <c r="Z147">
        <f t="shared" si="24"/>
        <v>0</v>
      </c>
      <c r="AA147">
        <f t="shared" si="25"/>
        <v>0</v>
      </c>
    </row>
    <row r="148" spans="20:27">
      <c r="T148" s="2">
        <v>144</v>
      </c>
      <c r="U148">
        <f t="shared" si="19"/>
        <v>2.0697024609321168</v>
      </c>
      <c r="V148">
        <f t="shared" si="20"/>
        <v>0</v>
      </c>
      <c r="W148">
        <f t="shared" si="21"/>
        <v>0</v>
      </c>
      <c r="X148">
        <f t="shared" si="22"/>
        <v>1.8453199859104874E-2</v>
      </c>
      <c r="Y148">
        <f t="shared" si="23"/>
        <v>0</v>
      </c>
      <c r="Z148">
        <f t="shared" si="24"/>
        <v>0</v>
      </c>
      <c r="AA148">
        <f t="shared" si="25"/>
        <v>0</v>
      </c>
    </row>
    <row r="149" spans="20:27">
      <c r="T149" s="2">
        <v>145</v>
      </c>
      <c r="U149">
        <f t="shared" si="19"/>
        <v>2.0095632340647236</v>
      </c>
      <c r="V149">
        <f t="shared" si="20"/>
        <v>0</v>
      </c>
      <c r="W149">
        <f t="shared" si="21"/>
        <v>0</v>
      </c>
      <c r="X149">
        <f t="shared" si="22"/>
        <v>1.1741077187364279E-2</v>
      </c>
      <c r="Y149">
        <f t="shared" si="23"/>
        <v>0</v>
      </c>
      <c r="Z149">
        <f t="shared" si="24"/>
        <v>0</v>
      </c>
      <c r="AA149">
        <f t="shared" si="25"/>
        <v>0</v>
      </c>
    </row>
    <row r="150" spans="20:27">
      <c r="T150" s="2">
        <v>146</v>
      </c>
      <c r="U150">
        <f t="shared" si="19"/>
        <v>1.9454101291551971</v>
      </c>
      <c r="V150">
        <f t="shared" si="20"/>
        <v>0</v>
      </c>
      <c r="W150">
        <f t="shared" si="21"/>
        <v>0</v>
      </c>
      <c r="X150">
        <f t="shared" si="22"/>
        <v>6.5742080705597505E-3</v>
      </c>
      <c r="Y150">
        <f t="shared" si="23"/>
        <v>0</v>
      </c>
      <c r="Z150">
        <f t="shared" si="24"/>
        <v>0</v>
      </c>
      <c r="AA150">
        <f t="shared" si="25"/>
        <v>0</v>
      </c>
    </row>
    <row r="151" spans="20:27">
      <c r="T151" s="2">
        <v>147</v>
      </c>
      <c r="U151">
        <f t="shared" si="19"/>
        <v>1.8778199250305501</v>
      </c>
      <c r="V151">
        <f t="shared" si="20"/>
        <v>0</v>
      </c>
      <c r="W151">
        <f t="shared" si="21"/>
        <v>0</v>
      </c>
      <c r="X151">
        <f t="shared" si="22"/>
        <v>2.9123063866768883E-3</v>
      </c>
      <c r="Y151">
        <f t="shared" si="23"/>
        <v>0</v>
      </c>
      <c r="Z151">
        <f t="shared" si="24"/>
        <v>0</v>
      </c>
      <c r="AA151">
        <f t="shared" si="25"/>
        <v>0</v>
      </c>
    </row>
    <row r="152" spans="20:27">
      <c r="T152" s="2">
        <v>148</v>
      </c>
      <c r="U152">
        <f t="shared" si="19"/>
        <v>1.8073756945845876</v>
      </c>
      <c r="V152">
        <f t="shared" si="20"/>
        <v>0</v>
      </c>
      <c r="W152">
        <f t="shared" si="21"/>
        <v>0</v>
      </c>
      <c r="X152">
        <f t="shared" si="22"/>
        <v>7.266427390333341E-4</v>
      </c>
      <c r="Y152">
        <f t="shared" si="23"/>
        <v>0</v>
      </c>
      <c r="Z152">
        <f t="shared" si="24"/>
        <v>0</v>
      </c>
      <c r="AA152">
        <f t="shared" si="25"/>
        <v>0</v>
      </c>
    </row>
    <row r="153" spans="20:27">
      <c r="T153" s="2">
        <v>149</v>
      </c>
      <c r="U153">
        <f t="shared" si="19"/>
        <v>1.7346577999260075</v>
      </c>
      <c r="V153">
        <f t="shared" si="20"/>
        <v>0</v>
      </c>
      <c r="W153">
        <f t="shared" si="21"/>
        <v>0</v>
      </c>
      <c r="X153">
        <f t="shared" si="22"/>
        <v>0</v>
      </c>
      <c r="Y153">
        <f t="shared" si="23"/>
        <v>0</v>
      </c>
      <c r="Z153">
        <f t="shared" si="24"/>
        <v>0</v>
      </c>
      <c r="AA153">
        <f t="shared" si="25"/>
        <v>0</v>
      </c>
    </row>
    <row r="154" spans="20:27">
      <c r="T154" s="2">
        <v>150</v>
      </c>
      <c r="U154">
        <f t="shared" si="19"/>
        <v>1.6602355404760316</v>
      </c>
      <c r="V154">
        <f t="shared" si="20"/>
        <v>0</v>
      </c>
      <c r="W154">
        <f t="shared" si="21"/>
        <v>0</v>
      </c>
      <c r="X154">
        <f t="shared" si="22"/>
        <v>7.266427390333341E-4</v>
      </c>
      <c r="Y154">
        <f t="shared" si="23"/>
        <v>0</v>
      </c>
      <c r="Z154">
        <f t="shared" si="24"/>
        <v>0</v>
      </c>
      <c r="AA154">
        <f t="shared" si="25"/>
        <v>0</v>
      </c>
    </row>
    <row r="155" spans="20:27">
      <c r="T155" s="2">
        <v>151</v>
      </c>
      <c r="U155">
        <f t="shared" si="19"/>
        <v>1.5846596163012192</v>
      </c>
      <c r="V155">
        <f t="shared" si="20"/>
        <v>0</v>
      </c>
      <c r="W155">
        <f t="shared" si="21"/>
        <v>0</v>
      </c>
      <c r="X155">
        <f t="shared" si="22"/>
        <v>2.9123063866769439E-3</v>
      </c>
      <c r="Y155">
        <f t="shared" si="23"/>
        <v>0</v>
      </c>
      <c r="Z155">
        <f t="shared" si="24"/>
        <v>0</v>
      </c>
      <c r="AA155">
        <f t="shared" si="25"/>
        <v>0</v>
      </c>
    </row>
    <row r="156" spans="20:27">
      <c r="T156" s="2">
        <v>152</v>
      </c>
      <c r="U156">
        <f t="shared" si="19"/>
        <v>1.5084555306445275</v>
      </c>
      <c r="V156">
        <f t="shared" si="20"/>
        <v>0</v>
      </c>
      <c r="W156">
        <f t="shared" si="21"/>
        <v>0</v>
      </c>
      <c r="X156">
        <f t="shared" si="22"/>
        <v>6.5742080705597505E-3</v>
      </c>
      <c r="Y156">
        <f t="shared" si="23"/>
        <v>0</v>
      </c>
      <c r="Z156">
        <f t="shared" si="24"/>
        <v>0</v>
      </c>
      <c r="AA156">
        <f t="shared" si="25"/>
        <v>0</v>
      </c>
    </row>
    <row r="157" spans="20:27">
      <c r="T157" s="2">
        <v>153</v>
      </c>
      <c r="U157">
        <f t="shared" si="19"/>
        <v>1.4321180161329914</v>
      </c>
      <c r="V157">
        <f t="shared" si="20"/>
        <v>0</v>
      </c>
      <c r="W157">
        <f t="shared" si="21"/>
        <v>0</v>
      </c>
      <c r="X157">
        <f t="shared" si="22"/>
        <v>1.1741077187364279E-2</v>
      </c>
      <c r="Y157">
        <f t="shared" si="23"/>
        <v>1</v>
      </c>
      <c r="Z157">
        <f t="shared" si="24"/>
        <v>1.1741077187364279E-2</v>
      </c>
      <c r="AA157">
        <f t="shared" si="25"/>
        <v>1.1741077187364279E-2</v>
      </c>
    </row>
    <row r="158" spans="20:27">
      <c r="T158" s="2">
        <v>154</v>
      </c>
      <c r="U158">
        <f t="shared" si="19"/>
        <v>1.3561065303071926</v>
      </c>
      <c r="V158">
        <f t="shared" si="20"/>
        <v>0</v>
      </c>
      <c r="W158">
        <f t="shared" si="21"/>
        <v>0</v>
      </c>
      <c r="X158">
        <f t="shared" si="22"/>
        <v>1.8453199859104874E-2</v>
      </c>
      <c r="Y158">
        <f t="shared" si="23"/>
        <v>1</v>
      </c>
      <c r="Z158">
        <f t="shared" si="24"/>
        <v>1.8453199859104874E-2</v>
      </c>
      <c r="AA158">
        <f t="shared" si="25"/>
        <v>1.8453199859104874E-2</v>
      </c>
    </row>
    <row r="159" spans="20:27">
      <c r="T159" s="2">
        <v>155</v>
      </c>
      <c r="U159">
        <f t="shared" si="19"/>
        <v>1.2808418295286854</v>
      </c>
      <c r="V159">
        <f t="shared" si="20"/>
        <v>0</v>
      </c>
      <c r="W159">
        <f t="shared" si="21"/>
        <v>0</v>
      </c>
      <c r="X159">
        <f t="shared" si="22"/>
        <v>2.6762467378671217E-2</v>
      </c>
      <c r="Y159">
        <f t="shared" si="23"/>
        <v>1</v>
      </c>
      <c r="Z159">
        <f t="shared" si="24"/>
        <v>2.6762467378671217E-2</v>
      </c>
      <c r="AA159">
        <f t="shared" si="25"/>
        <v>2.6762467378671217E-2</v>
      </c>
    </row>
    <row r="160" spans="20:27">
      <c r="T160" s="2">
        <v>156</v>
      </c>
      <c r="U160">
        <f t="shared" si="19"/>
        <v>1.2067035972835505</v>
      </c>
      <c r="V160">
        <f t="shared" si="20"/>
        <v>0</v>
      </c>
      <c r="W160">
        <f t="shared" si="21"/>
        <v>0</v>
      </c>
      <c r="X160">
        <f t="shared" si="22"/>
        <v>3.6732414503441335E-2</v>
      </c>
      <c r="Y160">
        <f t="shared" si="23"/>
        <v>1</v>
      </c>
      <c r="Z160">
        <f t="shared" si="24"/>
        <v>3.6732414503441335E-2</v>
      </c>
      <c r="AA160">
        <f t="shared" si="25"/>
        <v>3.6732414503441335E-2</v>
      </c>
    </row>
    <row r="161" spans="20:27">
      <c r="T161" s="2">
        <v>157</v>
      </c>
      <c r="U161">
        <f t="shared" si="19"/>
        <v>1.1340290743950114</v>
      </c>
      <c r="V161">
        <f t="shared" si="20"/>
        <v>0</v>
      </c>
      <c r="W161">
        <f t="shared" si="21"/>
        <v>0</v>
      </c>
      <c r="X161">
        <f t="shared" si="22"/>
        <v>4.8438228947712936E-2</v>
      </c>
      <c r="Y161">
        <f t="shared" si="23"/>
        <v>1</v>
      </c>
      <c r="Z161">
        <f t="shared" si="24"/>
        <v>4.8438228947712936E-2</v>
      </c>
      <c r="AA161">
        <f t="shared" si="25"/>
        <v>4.8438228947712936E-2</v>
      </c>
    </row>
    <row r="162" spans="20:27">
      <c r="T162" s="2">
        <v>158</v>
      </c>
      <c r="U162">
        <f t="shared" si="19"/>
        <v>1.0631126153280874</v>
      </c>
      <c r="V162">
        <f t="shared" si="20"/>
        <v>0</v>
      </c>
      <c r="W162">
        <f t="shared" si="21"/>
        <v>0</v>
      </c>
      <c r="X162">
        <f t="shared" si="22"/>
        <v>6.1966708619029809E-2</v>
      </c>
      <c r="Y162">
        <f t="shared" si="23"/>
        <v>1</v>
      </c>
      <c r="Z162">
        <f t="shared" si="24"/>
        <v>6.1966708619029809E-2</v>
      </c>
      <c r="AA162">
        <f t="shared" si="25"/>
        <v>6.1966708619029809E-2</v>
      </c>
    </row>
    <row r="163" spans="20:27">
      <c r="T163" s="2">
        <v>159</v>
      </c>
      <c r="U163">
        <f t="shared" si="19"/>
        <v>0.99420607692729512</v>
      </c>
      <c r="V163">
        <f t="shared" si="20"/>
        <v>0</v>
      </c>
      <c r="W163">
        <f t="shared" si="21"/>
        <v>0</v>
      </c>
      <c r="X163">
        <f t="shared" si="22"/>
        <v>7.7416138036577931E-2</v>
      </c>
      <c r="Y163">
        <f t="shared" si="23"/>
        <v>1</v>
      </c>
      <c r="Z163">
        <f t="shared" si="24"/>
        <v>7.7416138036577931E-2</v>
      </c>
      <c r="AA163">
        <f t="shared" si="25"/>
        <v>7.7416138036577931E-2</v>
      </c>
    </row>
    <row r="164" spans="20:27">
      <c r="T164" s="2">
        <v>160</v>
      </c>
      <c r="U164">
        <f t="shared" si="19"/>
        <v>0.92751993358555951</v>
      </c>
      <c r="V164">
        <f t="shared" si="20"/>
        <v>0</v>
      </c>
      <c r="W164">
        <f t="shared" si="21"/>
        <v>0</v>
      </c>
      <c r="X164">
        <f t="shared" si="22"/>
        <v>9.4896049999969534E-2</v>
      </c>
      <c r="Y164">
        <f t="shared" si="23"/>
        <v>1</v>
      </c>
      <c r="Z164">
        <f t="shared" si="24"/>
        <v>9.4896049999969534E-2</v>
      </c>
      <c r="AA164">
        <f t="shared" si="25"/>
        <v>9.4896049999969534E-2</v>
      </c>
    </row>
    <row r="165" spans="20:27">
      <c r="T165" s="2">
        <v>161</v>
      </c>
      <c r="U165">
        <f t="shared" si="19"/>
        <v>0.86322500574993422</v>
      </c>
      <c r="V165">
        <f t="shared" si="20"/>
        <v>0</v>
      </c>
      <c r="W165">
        <f t="shared" si="21"/>
        <v>0</v>
      </c>
      <c r="X165">
        <f t="shared" si="22"/>
        <v>0.11452683303503369</v>
      </c>
      <c r="Y165">
        <f t="shared" si="23"/>
        <v>1</v>
      </c>
      <c r="Z165">
        <f t="shared" si="24"/>
        <v>0.11452683303503369</v>
      </c>
      <c r="AA165">
        <f t="shared" si="25"/>
        <v>0.11452683303503369</v>
      </c>
    </row>
    <row r="166" spans="20:27">
      <c r="T166" s="2">
        <v>162</v>
      </c>
      <c r="U166">
        <f t="shared" si="19"/>
        <v>0.80145468637149375</v>
      </c>
      <c r="V166">
        <f t="shared" si="20"/>
        <v>0</v>
      </c>
      <c r="W166">
        <f t="shared" si="21"/>
        <v>0</v>
      </c>
      <c r="X166">
        <f t="shared" si="22"/>
        <v>0.13643913958530873</v>
      </c>
      <c r="Y166">
        <f t="shared" si="23"/>
        <v>1</v>
      </c>
      <c r="Z166">
        <f t="shared" si="24"/>
        <v>0.13643913958530873</v>
      </c>
      <c r="AA166">
        <f t="shared" si="25"/>
        <v>0.13643913958530873</v>
      </c>
    </row>
    <row r="167" spans="20:27">
      <c r="T167" s="2">
        <v>163</v>
      </c>
      <c r="U167">
        <f t="shared" si="19"/>
        <v>0.74230755179459074</v>
      </c>
      <c r="V167">
        <f t="shared" si="20"/>
        <v>0</v>
      </c>
      <c r="W167">
        <f t="shared" si="21"/>
        <v>0</v>
      </c>
      <c r="X167">
        <f t="shared" si="22"/>
        <v>0.16077304457573094</v>
      </c>
      <c r="Y167">
        <f t="shared" si="23"/>
        <v>1</v>
      </c>
      <c r="Z167">
        <f t="shared" si="24"/>
        <v>0.16077304457573094</v>
      </c>
      <c r="AA167">
        <f t="shared" si="25"/>
        <v>0.16077304457573094</v>
      </c>
    </row>
    <row r="168" spans="20:27">
      <c r="T168" s="2">
        <v>164</v>
      </c>
      <c r="U168">
        <f t="shared" si="19"/>
        <v>0.68585024895091151</v>
      </c>
      <c r="V168">
        <f t="shared" si="20"/>
        <v>0</v>
      </c>
      <c r="W168">
        <f t="shared" si="21"/>
        <v>0</v>
      </c>
      <c r="X168">
        <f t="shared" si="22"/>
        <v>0.18767689916780417</v>
      </c>
      <c r="Y168">
        <f t="shared" si="23"/>
        <v>1</v>
      </c>
      <c r="Z168">
        <f t="shared" si="24"/>
        <v>0.18767689916780417</v>
      </c>
      <c r="AA168">
        <f t="shared" si="25"/>
        <v>0.18767689916780417</v>
      </c>
    </row>
    <row r="169" spans="20:27">
      <c r="T169" s="2">
        <v>165</v>
      </c>
      <c r="U169">
        <f t="shared" si="19"/>
        <v>0.63212055882855811</v>
      </c>
      <c r="V169">
        <f t="shared" si="20"/>
        <v>0</v>
      </c>
      <c r="W169">
        <f t="shared" si="21"/>
        <v>0</v>
      </c>
      <c r="X169">
        <f t="shared" si="22"/>
        <v>0.2173058206685663</v>
      </c>
      <c r="Y169">
        <f t="shared" si="23"/>
        <v>1</v>
      </c>
      <c r="Z169">
        <f t="shared" si="24"/>
        <v>0.2173058206685663</v>
      </c>
      <c r="AA169">
        <f t="shared" si="25"/>
        <v>0.2173058206685663</v>
      </c>
    </row>
    <row r="170" spans="20:27">
      <c r="T170" s="2">
        <v>166</v>
      </c>
      <c r="U170">
        <f t="shared" si="19"/>
        <v>0.58113054627978511</v>
      </c>
      <c r="V170">
        <f t="shared" si="20"/>
        <v>0</v>
      </c>
      <c r="W170">
        <f t="shared" si="21"/>
        <v>0</v>
      </c>
      <c r="X170">
        <f t="shared" si="22"/>
        <v>0.24981975716477944</v>
      </c>
      <c r="Y170">
        <f t="shared" si="23"/>
        <v>1</v>
      </c>
      <c r="Z170">
        <f t="shared" si="24"/>
        <v>0.24981975716477944</v>
      </c>
      <c r="AA170">
        <f t="shared" si="25"/>
        <v>0.24981975716477944</v>
      </c>
    </row>
    <row r="171" spans="20:27">
      <c r="T171" s="2">
        <v>167</v>
      </c>
      <c r="U171">
        <f t="shared" si="19"/>
        <v>0.53286971760616786</v>
      </c>
      <c r="V171">
        <f t="shared" si="20"/>
        <v>0</v>
      </c>
      <c r="W171">
        <f t="shared" si="21"/>
        <v>0</v>
      </c>
      <c r="X171">
        <f t="shared" si="22"/>
        <v>0.28538106514346984</v>
      </c>
      <c r="Y171">
        <f t="shared" si="23"/>
        <v>1</v>
      </c>
      <c r="Z171">
        <f t="shared" si="24"/>
        <v>0.28538106514346984</v>
      </c>
      <c r="AA171">
        <f t="shared" si="25"/>
        <v>0.28538106514346984</v>
      </c>
    </row>
    <row r="172" spans="20:27">
      <c r="T172" s="2">
        <v>168</v>
      </c>
      <c r="U172">
        <f t="shared" si="19"/>
        <v>0.48730811937744134</v>
      </c>
      <c r="V172">
        <f t="shared" si="20"/>
        <v>0</v>
      </c>
      <c r="W172">
        <f t="shared" si="21"/>
        <v>0</v>
      </c>
      <c r="X172">
        <f t="shared" si="22"/>
        <v>0.32415154083250952</v>
      </c>
      <c r="Y172">
        <f t="shared" si="23"/>
        <v>1</v>
      </c>
      <c r="Z172">
        <f t="shared" si="24"/>
        <v>0.32415154083250952</v>
      </c>
      <c r="AA172">
        <f t="shared" si="25"/>
        <v>0.32415154083250952</v>
      </c>
    </row>
    <row r="173" spans="20:27">
      <c r="T173" s="2">
        <v>169</v>
      </c>
      <c r="U173">
        <f t="shared" si="19"/>
        <v>0.44439932404681581</v>
      </c>
      <c r="V173">
        <f t="shared" si="20"/>
        <v>0</v>
      </c>
      <c r="W173">
        <f t="shared" si="21"/>
        <v>0</v>
      </c>
      <c r="X173">
        <f t="shared" si="22"/>
        <v>0.36628885201755434</v>
      </c>
      <c r="Y173">
        <f t="shared" si="23"/>
        <v>1</v>
      </c>
      <c r="Z173">
        <f t="shared" si="24"/>
        <v>0.36628885201755434</v>
      </c>
      <c r="AA173">
        <f t="shared" si="25"/>
        <v>0.36628885201755434</v>
      </c>
    </row>
    <row r="174" spans="20:27">
      <c r="T174" s="2">
        <v>170</v>
      </c>
      <c r="U174">
        <f t="shared" si="19"/>
        <v>0.4040832596655779</v>
      </c>
      <c r="V174">
        <f t="shared" si="20"/>
        <v>0</v>
      </c>
      <c r="W174">
        <f t="shared" si="21"/>
        <v>0</v>
      </c>
      <c r="X174">
        <f t="shared" si="22"/>
        <v>0.41194232745899362</v>
      </c>
      <c r="Y174">
        <f t="shared" si="23"/>
        <v>1</v>
      </c>
      <c r="Z174">
        <f t="shared" si="24"/>
        <v>0.41194232745899362</v>
      </c>
      <c r="AA174">
        <f t="shared" si="25"/>
        <v>0.41194232745899362</v>
      </c>
    </row>
    <row r="175" spans="20:27">
      <c r="T175" s="2">
        <v>171</v>
      </c>
      <c r="U175">
        <f t="shared" si="19"/>
        <v>0.36628885201755468</v>
      </c>
      <c r="V175">
        <f t="shared" si="20"/>
        <v>0</v>
      </c>
      <c r="W175">
        <f t="shared" si="21"/>
        <v>0</v>
      </c>
      <c r="X175">
        <f t="shared" si="22"/>
        <v>0.46124807651247302</v>
      </c>
      <c r="Y175">
        <f t="shared" si="23"/>
        <v>1</v>
      </c>
      <c r="Z175">
        <f t="shared" si="24"/>
        <v>0.46124807651247302</v>
      </c>
      <c r="AA175">
        <f t="shared" si="25"/>
        <v>0.46124807651247302</v>
      </c>
    </row>
    <row r="176" spans="20:27">
      <c r="T176" s="2">
        <v>172</v>
      </c>
      <c r="U176">
        <f t="shared" si="19"/>
        <v>0.33093645753185652</v>
      </c>
      <c r="V176">
        <f t="shared" si="20"/>
        <v>0</v>
      </c>
      <c r="W176">
        <f t="shared" si="21"/>
        <v>0</v>
      </c>
      <c r="X176">
        <f t="shared" si="22"/>
        <v>0.51432343281763659</v>
      </c>
      <c r="Y176">
        <f t="shared" si="23"/>
        <v>1</v>
      </c>
      <c r="Z176">
        <f t="shared" si="24"/>
        <v>0.51432343281763659</v>
      </c>
      <c r="AA176">
        <f t="shared" si="25"/>
        <v>0.51432343281763659</v>
      </c>
    </row>
    <row r="177" spans="20:27">
      <c r="T177" s="2">
        <v>173</v>
      </c>
      <c r="U177">
        <f t="shared" si="19"/>
        <v>0.29794007422217317</v>
      </c>
      <c r="V177">
        <f t="shared" si="20"/>
        <v>0</v>
      </c>
      <c r="W177">
        <f t="shared" si="21"/>
        <v>0</v>
      </c>
      <c r="X177">
        <f t="shared" si="22"/>
        <v>0.57126074344133659</v>
      </c>
      <c r="Y177">
        <f t="shared" si="23"/>
        <v>1</v>
      </c>
      <c r="Z177">
        <f t="shared" si="24"/>
        <v>0.57126074344133659</v>
      </c>
      <c r="AA177">
        <f t="shared" si="25"/>
        <v>0.57126074344133659</v>
      </c>
    </row>
    <row r="178" spans="20:27">
      <c r="T178" s="2">
        <v>174</v>
      </c>
      <c r="U178">
        <f t="shared" si="19"/>
        <v>0.26720932555452048</v>
      </c>
      <c r="V178">
        <f t="shared" si="20"/>
        <v>0</v>
      </c>
      <c r="W178">
        <f t="shared" si="21"/>
        <v>0</v>
      </c>
      <c r="X178">
        <f t="shared" si="22"/>
        <v>0.63212055882855767</v>
      </c>
      <c r="Y178">
        <f t="shared" si="23"/>
        <v>1</v>
      </c>
      <c r="Z178">
        <f t="shared" si="24"/>
        <v>0.63212055882855767</v>
      </c>
      <c r="AA178">
        <f t="shared" si="25"/>
        <v>0.63212055882855767</v>
      </c>
    </row>
    <row r="179" spans="20:27">
      <c r="T179" s="2">
        <v>175</v>
      </c>
      <c r="U179">
        <f t="shared" si="19"/>
        <v>0.23865121854119065</v>
      </c>
      <c r="V179">
        <f t="shared" si="20"/>
        <v>0</v>
      </c>
      <c r="W179">
        <f t="shared" si="21"/>
        <v>0</v>
      </c>
      <c r="X179">
        <f t="shared" si="22"/>
        <v>0.69692431910244523</v>
      </c>
      <c r="Y179">
        <f t="shared" si="23"/>
        <v>1</v>
      </c>
      <c r="Z179">
        <f t="shared" si="24"/>
        <v>0.69692431910244523</v>
      </c>
      <c r="AA179">
        <f t="shared" si="25"/>
        <v>0.69692431910244523</v>
      </c>
    </row>
    <row r="180" spans="20:27">
      <c r="T180" s="2">
        <v>176</v>
      </c>
      <c r="U180">
        <f t="shared" si="19"/>
        <v>0.21217168252901131</v>
      </c>
      <c r="V180">
        <f t="shared" si="20"/>
        <v>0</v>
      </c>
      <c r="W180">
        <f t="shared" si="21"/>
        <v>0</v>
      </c>
      <c r="X180">
        <f t="shared" si="22"/>
        <v>0.76564667791528751</v>
      </c>
      <c r="Y180">
        <f t="shared" si="23"/>
        <v>1</v>
      </c>
      <c r="Z180">
        <f t="shared" si="24"/>
        <v>0.76564667791528751</v>
      </c>
      <c r="AA180">
        <f t="shared" si="25"/>
        <v>0.76564667791528751</v>
      </c>
    </row>
    <row r="181" spans="20:27">
      <c r="T181" s="2">
        <v>177</v>
      </c>
      <c r="U181">
        <f t="shared" si="19"/>
        <v>0.18767689916780428</v>
      </c>
      <c r="V181">
        <f t="shared" si="20"/>
        <v>0</v>
      </c>
      <c r="W181">
        <f t="shared" si="21"/>
        <v>0</v>
      </c>
      <c r="X181">
        <f t="shared" si="22"/>
        <v>0.83820765480795512</v>
      </c>
      <c r="Y181">
        <f t="shared" si="23"/>
        <v>1</v>
      </c>
      <c r="Z181">
        <f t="shared" si="24"/>
        <v>0.83820765480795512</v>
      </c>
      <c r="AA181">
        <f t="shared" si="25"/>
        <v>0.83820765480795512</v>
      </c>
    </row>
    <row r="182" spans="20:27">
      <c r="T182" s="2">
        <v>178</v>
      </c>
      <c r="U182">
        <f t="shared" si="19"/>
        <v>0.16507443701171121</v>
      </c>
      <c r="V182">
        <f t="shared" si="20"/>
        <v>0</v>
      </c>
      <c r="W182">
        <f t="shared" si="21"/>
        <v>0</v>
      </c>
      <c r="X182">
        <f t="shared" si="22"/>
        <v>0.91446485880399009</v>
      </c>
      <c r="Y182">
        <f t="shared" si="23"/>
        <v>1</v>
      </c>
      <c r="Z182">
        <f t="shared" si="24"/>
        <v>0.91446485880399009</v>
      </c>
      <c r="AA182">
        <f t="shared" si="25"/>
        <v>0.91446485880399009</v>
      </c>
    </row>
    <row r="183" spans="20:27">
      <c r="T183" s="2">
        <v>179</v>
      </c>
      <c r="U183">
        <f t="shared" si="19"/>
        <v>0.1442742062410638</v>
      </c>
      <c r="V183">
        <f t="shared" si="20"/>
        <v>0</v>
      </c>
      <c r="W183">
        <f t="shared" si="21"/>
        <v>0</v>
      </c>
      <c r="X183">
        <f t="shared" si="22"/>
        <v>0.99420607692729468</v>
      </c>
      <c r="Y183">
        <f t="shared" si="23"/>
        <v>1</v>
      </c>
      <c r="Z183">
        <f t="shared" si="24"/>
        <v>0.99420607692729468</v>
      </c>
      <c r="AA183">
        <f t="shared" si="25"/>
        <v>0.99420607692729468</v>
      </c>
    </row>
    <row r="184" spans="20:27">
      <c r="T184" s="2">
        <v>180</v>
      </c>
      <c r="U184">
        <f t="shared" si="19"/>
        <v>0.1251892502237979</v>
      </c>
      <c r="V184">
        <f t="shared" si="20"/>
        <v>0</v>
      </c>
      <c r="W184">
        <f t="shared" si="21"/>
        <v>0</v>
      </c>
      <c r="X184">
        <f t="shared" si="22"/>
        <v>1.0771425679649773</v>
      </c>
      <c r="Y184">
        <f t="shared" si="23"/>
        <v>1</v>
      </c>
      <c r="Z184">
        <f t="shared" si="24"/>
        <v>1.0771425679649773</v>
      </c>
      <c r="AA184">
        <f t="shared" si="25"/>
        <v>1.0771425679649773</v>
      </c>
    </row>
    <row r="185" spans="20:27">
      <c r="T185" s="2">
        <v>181</v>
      </c>
      <c r="U185">
        <f t="shared" si="19"/>
        <v>0.10773639119214384</v>
      </c>
      <c r="V185">
        <f t="shared" si="20"/>
        <v>0</v>
      </c>
      <c r="W185">
        <f t="shared" si="21"/>
        <v>0</v>
      </c>
      <c r="X185">
        <f t="shared" si="22"/>
        <v>1.1629034399812381</v>
      </c>
      <c r="Y185">
        <f t="shared" si="23"/>
        <v>1</v>
      </c>
      <c r="Z185">
        <f t="shared" si="24"/>
        <v>1.1629034399812381</v>
      </c>
      <c r="AA185">
        <f t="shared" si="25"/>
        <v>1.1629034399812381</v>
      </c>
    </row>
    <row r="186" spans="20:27">
      <c r="T186" s="2">
        <v>182</v>
      </c>
      <c r="U186">
        <f t="shared" si="19"/>
        <v>9.1836747317151357E-2</v>
      </c>
      <c r="V186">
        <f t="shared" si="20"/>
        <v>0</v>
      </c>
      <c r="W186">
        <f t="shared" si="21"/>
        <v>0</v>
      </c>
      <c r="X186">
        <f t="shared" si="22"/>
        <v>1.2510315153159688</v>
      </c>
      <c r="Y186">
        <f t="shared" si="23"/>
        <v>1</v>
      </c>
      <c r="Z186">
        <f t="shared" si="24"/>
        <v>1.2510315153159688</v>
      </c>
      <c r="AA186">
        <f t="shared" si="25"/>
        <v>1.2510315153159688</v>
      </c>
    </row>
    <row r="187" spans="20:27">
      <c r="T187" s="2">
        <v>183</v>
      </c>
      <c r="U187">
        <f t="shared" si="19"/>
        <v>7.7416138036577986E-2</v>
      </c>
      <c r="V187">
        <f t="shared" si="20"/>
        <v>0</v>
      </c>
      <c r="W187">
        <f t="shared" si="21"/>
        <v>0</v>
      </c>
      <c r="X187">
        <f t="shared" si="22"/>
        <v>1.3409810944744518</v>
      </c>
      <c r="Y187">
        <f t="shared" si="23"/>
        <v>1</v>
      </c>
      <c r="Z187">
        <f t="shared" si="24"/>
        <v>1.3409810944744518</v>
      </c>
      <c r="AA187">
        <f t="shared" si="25"/>
        <v>1.3409810944744518</v>
      </c>
    </row>
    <row r="188" spans="20:27">
      <c r="T188" s="2">
        <v>184</v>
      </c>
      <c r="U188">
        <f t="shared" si="19"/>
        <v>6.4405393735239569E-2</v>
      </c>
      <c r="V188">
        <f t="shared" si="20"/>
        <v>0</v>
      </c>
      <c r="W188">
        <f t="shared" si="21"/>
        <v>0</v>
      </c>
      <c r="X188">
        <f t="shared" si="22"/>
        <v>1.4321180161329909</v>
      </c>
      <c r="Y188">
        <f t="shared" si="23"/>
        <v>1</v>
      </c>
      <c r="Z188">
        <f t="shared" si="24"/>
        <v>1.4321180161329909</v>
      </c>
      <c r="AA188">
        <f t="shared" si="25"/>
        <v>1.4321180161329909</v>
      </c>
    </row>
    <row r="189" spans="20:27">
      <c r="T189" s="2">
        <v>185</v>
      </c>
      <c r="U189">
        <f t="shared" si="19"/>
        <v>5.2740584882672414E-2</v>
      </c>
      <c r="V189">
        <f t="shared" si="20"/>
        <v>0</v>
      </c>
      <c r="W189">
        <f t="shared" si="21"/>
        <v>0</v>
      </c>
      <c r="X189">
        <f t="shared" si="22"/>
        <v>1.5237223709086536</v>
      </c>
      <c r="Y189">
        <f t="shared" si="23"/>
        <v>1</v>
      </c>
      <c r="Z189">
        <f t="shared" si="24"/>
        <v>1.5237223709086536</v>
      </c>
      <c r="AA189">
        <f t="shared" si="25"/>
        <v>1.5237223709086536</v>
      </c>
    </row>
    <row r="190" spans="20:27">
      <c r="T190" s="2">
        <v>186</v>
      </c>
      <c r="U190">
        <f t="shared" si="19"/>
        <v>4.2363184578703639E-2</v>
      </c>
      <c r="V190">
        <f t="shared" si="20"/>
        <v>0</v>
      </c>
      <c r="W190">
        <f t="shared" si="21"/>
        <v>0</v>
      </c>
      <c r="X190">
        <f t="shared" si="22"/>
        <v>1.6149941592805941</v>
      </c>
      <c r="Y190">
        <f t="shared" si="23"/>
        <v>1</v>
      </c>
      <c r="Z190">
        <f t="shared" si="24"/>
        <v>1.6149941592805941</v>
      </c>
      <c r="AA190">
        <f t="shared" si="25"/>
        <v>1.6149941592805941</v>
      </c>
    </row>
    <row r="191" spans="20:27">
      <c r="T191" s="2">
        <v>187</v>
      </c>
      <c r="U191">
        <f t="shared" si="19"/>
        <v>3.3220177207570811E-2</v>
      </c>
      <c r="V191">
        <f t="shared" si="20"/>
        <v>0</v>
      </c>
      <c r="W191">
        <f t="shared" si="21"/>
        <v>0</v>
      </c>
      <c r="X191">
        <f t="shared" si="22"/>
        <v>1.7050620885483538</v>
      </c>
      <c r="Y191">
        <f t="shared" si="23"/>
        <v>1</v>
      </c>
      <c r="Z191">
        <f t="shared" si="24"/>
        <v>1.7050620885483538</v>
      </c>
      <c r="AA191">
        <f t="shared" si="25"/>
        <v>1.7050620885483538</v>
      </c>
    </row>
    <row r="192" spans="20:27">
      <c r="T192" s="2">
        <v>188</v>
      </c>
      <c r="U192">
        <f t="shared" si="19"/>
        <v>2.5264124606948324E-2</v>
      </c>
      <c r="V192">
        <f t="shared" si="20"/>
        <v>0</v>
      </c>
      <c r="W192">
        <f t="shared" si="21"/>
        <v>0</v>
      </c>
      <c r="X192">
        <f t="shared" si="22"/>
        <v>1.7929955815501053</v>
      </c>
      <c r="Y192">
        <f t="shared" si="23"/>
        <v>1</v>
      </c>
      <c r="Z192">
        <f t="shared" si="24"/>
        <v>1.7929955815501053</v>
      </c>
      <c r="AA192">
        <f t="shared" si="25"/>
        <v>1.7929955815501053</v>
      </c>
    </row>
    <row r="193" spans="20:27">
      <c r="T193" s="2">
        <v>189</v>
      </c>
      <c r="U193">
        <f t="shared" si="19"/>
        <v>1.845319985910493E-2</v>
      </c>
      <c r="V193">
        <f t="shared" si="20"/>
        <v>0</v>
      </c>
      <c r="W193">
        <f t="shared" si="21"/>
        <v>0</v>
      </c>
      <c r="X193">
        <f t="shared" si="22"/>
        <v>1.8778199250305496</v>
      </c>
      <c r="Y193">
        <f t="shared" si="23"/>
        <v>1</v>
      </c>
      <c r="Z193">
        <f t="shared" si="24"/>
        <v>1.8778199250305496</v>
      </c>
      <c r="AA193">
        <f t="shared" si="25"/>
        <v>1.8778199250305496</v>
      </c>
    </row>
    <row r="194" spans="20:27">
      <c r="T194" s="2">
        <v>190</v>
      </c>
      <c r="U194">
        <f t="shared" si="19"/>
        <v>1.2751197536201964E-2</v>
      </c>
      <c r="V194">
        <f t="shared" si="20"/>
        <v>0</v>
      </c>
      <c r="W194">
        <f t="shared" si="21"/>
        <v>0</v>
      </c>
      <c r="X194">
        <f t="shared" si="22"/>
        <v>1.9585343245153006</v>
      </c>
      <c r="Y194">
        <f t="shared" si="23"/>
        <v>1</v>
      </c>
      <c r="Z194">
        <f t="shared" si="24"/>
        <v>1.9585343245153006</v>
      </c>
      <c r="AA194">
        <f t="shared" si="25"/>
        <v>1.9585343245153006</v>
      </c>
    </row>
    <row r="195" spans="20:27">
      <c r="T195" s="2">
        <v>191</v>
      </c>
      <c r="U195">
        <f t="shared" si="19"/>
        <v>8.1275279999161731E-3</v>
      </c>
      <c r="V195">
        <f t="shared" si="20"/>
        <v>0</v>
      </c>
      <c r="W195">
        <f t="shared" si="21"/>
        <v>0</v>
      </c>
      <c r="X195">
        <f t="shared" si="22"/>
        <v>2.0341324640974059</v>
      </c>
      <c r="Y195">
        <f t="shared" si="23"/>
        <v>1</v>
      </c>
      <c r="Z195">
        <f t="shared" si="24"/>
        <v>2.0341324640974059</v>
      </c>
      <c r="AA195">
        <f t="shared" si="25"/>
        <v>2.0341324640974059</v>
      </c>
    </row>
    <row r="196" spans="20:27">
      <c r="T196" s="2">
        <v>192</v>
      </c>
      <c r="U196">
        <f t="shared" si="19"/>
        <v>4.5572021785265648E-3</v>
      </c>
      <c r="V196">
        <f t="shared" si="20"/>
        <v>0</v>
      </c>
      <c r="W196">
        <f t="shared" si="21"/>
        <v>0</v>
      </c>
      <c r="X196">
        <f t="shared" si="22"/>
        <v>2.1036250043224296</v>
      </c>
      <c r="Y196">
        <f t="shared" si="23"/>
        <v>1</v>
      </c>
      <c r="Z196">
        <f t="shared" si="24"/>
        <v>2.1036250043224296</v>
      </c>
      <c r="AA196">
        <f t="shared" si="25"/>
        <v>2.1036250043224296</v>
      </c>
    </row>
    <row r="197" spans="20:27">
      <c r="T197" s="2">
        <v>193</v>
      </c>
      <c r="U197">
        <f t="shared" si="19"/>
        <v>2.0208121270853252E-3</v>
      </c>
      <c r="V197">
        <f t="shared" si="20"/>
        <v>0</v>
      </c>
      <c r="W197">
        <f t="shared" si="21"/>
        <v>0</v>
      </c>
      <c r="X197">
        <f t="shared" si="22"/>
        <v>2.1660633011843538</v>
      </c>
      <c r="Y197">
        <f t="shared" si="23"/>
        <v>1</v>
      </c>
      <c r="Z197">
        <f t="shared" si="24"/>
        <v>2.1660633011843538</v>
      </c>
      <c r="AA197">
        <f t="shared" si="25"/>
        <v>2.1660633011843538</v>
      </c>
    </row>
    <row r="198" spans="20:27">
      <c r="T198" s="2">
        <v>194</v>
      </c>
      <c r="U198">
        <f t="shared" ref="U198:U261" si="26">EXP($AC$5*SIN(2*PI()*(T198-$AC$4)/$V$3))-EXP(-$AC$5)</f>
        <v>5.0451161748760187E-4</v>
      </c>
      <c r="V198">
        <f t="shared" ref="V198:V261" si="27">IF(OR(MONTH(T198)=1, MONTH(T198)=2, MONTH(T198)=12), 1, 0)</f>
        <v>0</v>
      </c>
      <c r="W198">
        <f t="shared" ref="W198:W261" si="28">V198*U198</f>
        <v>0</v>
      </c>
      <c r="X198">
        <f t="shared" ref="X198:X261" si="29">EXP($AD$5*SIN(2*PI()*(T198-$AD$4)/$Y$3))-EXP(-$AD$5)</f>
        <v>2.2205635061614242</v>
      </c>
      <c r="Y198">
        <f t="shared" ref="Y198:Y261" si="30">IF(OR(MONTH(T198)=6, MONTH(T198)=7, MONTH(T198)=8), 1, 0)</f>
        <v>1</v>
      </c>
      <c r="Z198">
        <f t="shared" ref="Z198:Z261" si="31">Y198*X198</f>
        <v>2.2205635061614242</v>
      </c>
      <c r="AA198">
        <f t="shared" ref="AA198:AA261" si="32">Z198+W198</f>
        <v>2.2205635061614242</v>
      </c>
    </row>
    <row r="199" spans="20:27">
      <c r="T199" s="2">
        <v>195</v>
      </c>
      <c r="U199">
        <f t="shared" si="26"/>
        <v>0</v>
      </c>
      <c r="V199">
        <f t="shared" si="27"/>
        <v>0</v>
      </c>
      <c r="W199">
        <f t="shared" si="28"/>
        <v>0</v>
      </c>
      <c r="X199">
        <f t="shared" si="29"/>
        <v>2.2663301224297223</v>
      </c>
      <c r="Y199">
        <f t="shared" si="30"/>
        <v>1</v>
      </c>
      <c r="Z199">
        <f t="shared" si="31"/>
        <v>2.2663301224297223</v>
      </c>
      <c r="AA199">
        <f t="shared" si="32"/>
        <v>2.2663301224297223</v>
      </c>
    </row>
    <row r="200" spans="20:27">
      <c r="T200" s="2">
        <v>196</v>
      </c>
      <c r="U200">
        <f t="shared" si="26"/>
        <v>5.0451161748765738E-4</v>
      </c>
      <c r="V200">
        <f t="shared" si="27"/>
        <v>0</v>
      </c>
      <c r="W200">
        <f t="shared" si="28"/>
        <v>0</v>
      </c>
      <c r="X200">
        <f t="shared" si="29"/>
        <v>2.3026780551282382</v>
      </c>
      <c r="Y200">
        <f t="shared" si="30"/>
        <v>1</v>
      </c>
      <c r="Z200">
        <f t="shared" si="31"/>
        <v>2.3026780551282382</v>
      </c>
      <c r="AA200">
        <f t="shared" si="32"/>
        <v>2.3026780551282382</v>
      </c>
    </row>
    <row r="201" spans="20:27">
      <c r="T201" s="2">
        <v>197</v>
      </c>
      <c r="U201">
        <f t="shared" si="26"/>
        <v>2.0208121270853807E-3</v>
      </c>
      <c r="V201">
        <f t="shared" si="27"/>
        <v>0</v>
      </c>
      <c r="W201">
        <f t="shared" si="28"/>
        <v>0</v>
      </c>
      <c r="X201">
        <f t="shared" si="29"/>
        <v>2.3290522100467559</v>
      </c>
      <c r="Y201">
        <f t="shared" si="30"/>
        <v>1</v>
      </c>
      <c r="Z201">
        <f t="shared" si="31"/>
        <v>2.3290522100467559</v>
      </c>
      <c r="AA201">
        <f t="shared" si="32"/>
        <v>2.3290522100467559</v>
      </c>
    </row>
    <row r="202" spans="20:27">
      <c r="T202" s="2">
        <v>198</v>
      </c>
      <c r="U202">
        <f t="shared" si="26"/>
        <v>4.5572021785265093E-3</v>
      </c>
      <c r="V202">
        <f t="shared" si="27"/>
        <v>0</v>
      </c>
      <c r="W202">
        <f t="shared" si="28"/>
        <v>0</v>
      </c>
      <c r="X202">
        <f t="shared" si="29"/>
        <v>2.3450437677761142</v>
      </c>
      <c r="Y202">
        <f t="shared" si="30"/>
        <v>1</v>
      </c>
      <c r="Z202">
        <f t="shared" si="31"/>
        <v>2.3450437677761142</v>
      </c>
      <c r="AA202">
        <f t="shared" si="32"/>
        <v>2.3450437677761142</v>
      </c>
    </row>
    <row r="203" spans="20:27">
      <c r="T203" s="2">
        <v>199</v>
      </c>
      <c r="U203">
        <f t="shared" si="26"/>
        <v>8.1275279999160066E-3</v>
      </c>
      <c r="V203">
        <f t="shared" si="27"/>
        <v>0</v>
      </c>
      <c r="W203">
        <f t="shared" si="28"/>
        <v>0</v>
      </c>
      <c r="X203">
        <f t="shared" si="29"/>
        <v>2.3504023872876028</v>
      </c>
      <c r="Y203">
        <f t="shared" si="30"/>
        <v>1</v>
      </c>
      <c r="Z203">
        <f t="shared" si="31"/>
        <v>2.3504023872876028</v>
      </c>
      <c r="AA203">
        <f t="shared" si="32"/>
        <v>2.3504023872876028</v>
      </c>
    </row>
    <row r="204" spans="20:27">
      <c r="T204" s="2">
        <v>200</v>
      </c>
      <c r="U204">
        <f t="shared" si="26"/>
        <v>1.2751197536201908E-2</v>
      </c>
      <c r="V204">
        <f t="shared" si="27"/>
        <v>0</v>
      </c>
      <c r="W204">
        <f t="shared" si="28"/>
        <v>0</v>
      </c>
      <c r="X204">
        <f t="shared" si="29"/>
        <v>2.3450437677761142</v>
      </c>
      <c r="Y204">
        <f t="shared" si="30"/>
        <v>1</v>
      </c>
      <c r="Z204">
        <f t="shared" si="31"/>
        <v>2.3450437677761142</v>
      </c>
      <c r="AA204">
        <f t="shared" si="32"/>
        <v>2.3450437677761142</v>
      </c>
    </row>
    <row r="205" spans="20:27">
      <c r="T205" s="2">
        <v>201</v>
      </c>
      <c r="U205">
        <f t="shared" si="26"/>
        <v>1.8453199859104819E-2</v>
      </c>
      <c r="V205">
        <f t="shared" si="27"/>
        <v>0</v>
      </c>
      <c r="W205">
        <f t="shared" si="28"/>
        <v>0</v>
      </c>
      <c r="X205">
        <f t="shared" si="29"/>
        <v>2.3290522100467563</v>
      </c>
      <c r="Y205">
        <f t="shared" si="30"/>
        <v>1</v>
      </c>
      <c r="Z205">
        <f t="shared" si="31"/>
        <v>2.3290522100467563</v>
      </c>
      <c r="AA205">
        <f t="shared" si="32"/>
        <v>2.3290522100467563</v>
      </c>
    </row>
    <row r="206" spans="20:27">
      <c r="T206" s="2">
        <v>202</v>
      </c>
      <c r="U206">
        <f t="shared" si="26"/>
        <v>2.5264124606947991E-2</v>
      </c>
      <c r="V206">
        <f t="shared" si="27"/>
        <v>0</v>
      </c>
      <c r="W206">
        <f t="shared" si="28"/>
        <v>0</v>
      </c>
      <c r="X206">
        <f t="shared" si="29"/>
        <v>2.3026780551282386</v>
      </c>
      <c r="Y206">
        <f t="shared" si="30"/>
        <v>1</v>
      </c>
      <c r="Z206">
        <f t="shared" si="31"/>
        <v>2.3026780551282386</v>
      </c>
      <c r="AA206">
        <f t="shared" si="32"/>
        <v>2.3026780551282386</v>
      </c>
    </row>
    <row r="207" spans="20:27">
      <c r="T207" s="2">
        <v>203</v>
      </c>
      <c r="U207">
        <f t="shared" si="26"/>
        <v>3.3220177207570423E-2</v>
      </c>
      <c r="V207">
        <f t="shared" si="27"/>
        <v>0</v>
      </c>
      <c r="W207">
        <f t="shared" si="28"/>
        <v>0</v>
      </c>
      <c r="X207">
        <f t="shared" si="29"/>
        <v>2.2663301224297223</v>
      </c>
      <c r="Y207">
        <f t="shared" si="30"/>
        <v>1</v>
      </c>
      <c r="Z207">
        <f t="shared" si="31"/>
        <v>2.2663301224297223</v>
      </c>
      <c r="AA207">
        <f t="shared" si="32"/>
        <v>2.2663301224297223</v>
      </c>
    </row>
    <row r="208" spans="20:27">
      <c r="T208" s="2">
        <v>204</v>
      </c>
      <c r="U208">
        <f t="shared" si="26"/>
        <v>4.2363184578703805E-2</v>
      </c>
      <c r="V208">
        <f t="shared" si="27"/>
        <v>0</v>
      </c>
      <c r="W208">
        <f t="shared" si="28"/>
        <v>0</v>
      </c>
      <c r="X208">
        <f t="shared" si="29"/>
        <v>2.2205635061614246</v>
      </c>
      <c r="Y208">
        <f t="shared" si="30"/>
        <v>1</v>
      </c>
      <c r="Z208">
        <f t="shared" si="31"/>
        <v>2.2205635061614246</v>
      </c>
      <c r="AA208">
        <f t="shared" si="32"/>
        <v>2.2205635061614246</v>
      </c>
    </row>
    <row r="209" spans="20:27">
      <c r="T209" s="2">
        <v>205</v>
      </c>
      <c r="U209">
        <f t="shared" si="26"/>
        <v>5.2740584882672636E-2</v>
      </c>
      <c r="V209">
        <f t="shared" si="27"/>
        <v>0</v>
      </c>
      <c r="W209">
        <f t="shared" si="28"/>
        <v>0</v>
      </c>
      <c r="X209">
        <f t="shared" si="29"/>
        <v>2.1660633011843542</v>
      </c>
      <c r="Y209">
        <f t="shared" si="30"/>
        <v>1</v>
      </c>
      <c r="Z209">
        <f t="shared" si="31"/>
        <v>2.1660633011843542</v>
      </c>
      <c r="AA209">
        <f t="shared" si="32"/>
        <v>2.1660633011843542</v>
      </c>
    </row>
    <row r="210" spans="20:27">
      <c r="T210" s="2">
        <v>206</v>
      </c>
      <c r="U210">
        <f t="shared" si="26"/>
        <v>6.4405393735239402E-2</v>
      </c>
      <c r="V210">
        <f t="shared" si="27"/>
        <v>0</v>
      </c>
      <c r="W210">
        <f t="shared" si="28"/>
        <v>0</v>
      </c>
      <c r="X210">
        <f t="shared" si="29"/>
        <v>2.1036250043224296</v>
      </c>
      <c r="Y210">
        <f t="shared" si="30"/>
        <v>1</v>
      </c>
      <c r="Z210">
        <f t="shared" si="31"/>
        <v>2.1036250043224296</v>
      </c>
      <c r="AA210">
        <f t="shared" si="32"/>
        <v>2.1036250043224296</v>
      </c>
    </row>
    <row r="211" spans="20:27">
      <c r="T211" s="2">
        <v>207</v>
      </c>
      <c r="U211">
        <f t="shared" si="26"/>
        <v>7.741613803657782E-2</v>
      </c>
      <c r="V211">
        <f t="shared" si="27"/>
        <v>0</v>
      </c>
      <c r="W211">
        <f t="shared" si="28"/>
        <v>0</v>
      </c>
      <c r="X211">
        <f t="shared" si="29"/>
        <v>2.0341324640974054</v>
      </c>
      <c r="Y211">
        <f t="shared" si="30"/>
        <v>1</v>
      </c>
      <c r="Z211">
        <f t="shared" si="31"/>
        <v>2.0341324640974054</v>
      </c>
      <c r="AA211">
        <f t="shared" si="32"/>
        <v>2.0341324640974054</v>
      </c>
    </row>
    <row r="212" spans="20:27">
      <c r="T212" s="2">
        <v>208</v>
      </c>
      <c r="U212">
        <f t="shared" si="26"/>
        <v>9.183674731715108E-2</v>
      </c>
      <c r="V212">
        <f t="shared" si="27"/>
        <v>0</v>
      </c>
      <c r="W212">
        <f t="shared" si="28"/>
        <v>0</v>
      </c>
      <c r="X212">
        <f t="shared" si="29"/>
        <v>1.9585343245153002</v>
      </c>
      <c r="Y212">
        <f t="shared" si="30"/>
        <v>1</v>
      </c>
      <c r="Z212">
        <f t="shared" si="31"/>
        <v>1.9585343245153002</v>
      </c>
      <c r="AA212">
        <f t="shared" si="32"/>
        <v>1.9585343245153002</v>
      </c>
    </row>
    <row r="213" spans="20:27">
      <c r="T213" s="2">
        <v>209</v>
      </c>
      <c r="U213">
        <f t="shared" si="26"/>
        <v>0.10773639119214357</v>
      </c>
      <c r="V213">
        <f t="shared" si="27"/>
        <v>0</v>
      </c>
      <c r="W213">
        <f t="shared" si="28"/>
        <v>0</v>
      </c>
      <c r="X213">
        <f t="shared" si="29"/>
        <v>1.8778199250305496</v>
      </c>
      <c r="Y213">
        <f t="shared" si="30"/>
        <v>1</v>
      </c>
      <c r="Z213">
        <f t="shared" si="31"/>
        <v>1.8778199250305496</v>
      </c>
      <c r="AA213">
        <f t="shared" si="32"/>
        <v>1.8778199250305496</v>
      </c>
    </row>
    <row r="214" spans="20:27">
      <c r="T214" s="2">
        <v>210</v>
      </c>
      <c r="U214">
        <f t="shared" si="26"/>
        <v>0.12518925022379701</v>
      </c>
      <c r="V214">
        <f t="shared" si="27"/>
        <v>0</v>
      </c>
      <c r="W214">
        <f t="shared" si="28"/>
        <v>0</v>
      </c>
      <c r="X214">
        <f t="shared" si="29"/>
        <v>1.7929955815501053</v>
      </c>
      <c r="Y214">
        <f t="shared" si="30"/>
        <v>1</v>
      </c>
      <c r="Z214">
        <f t="shared" si="31"/>
        <v>1.7929955815501053</v>
      </c>
      <c r="AA214">
        <f t="shared" si="32"/>
        <v>1.7929955815501053</v>
      </c>
    </row>
    <row r="215" spans="20:27">
      <c r="T215" s="2">
        <v>211</v>
      </c>
      <c r="U215">
        <f t="shared" si="26"/>
        <v>0.1442742062410628</v>
      </c>
      <c r="V215">
        <f t="shared" si="27"/>
        <v>0</v>
      </c>
      <c r="W215">
        <f t="shared" si="28"/>
        <v>0</v>
      </c>
      <c r="X215">
        <f t="shared" si="29"/>
        <v>1.7050620885483538</v>
      </c>
      <c r="Y215">
        <f t="shared" si="30"/>
        <v>1</v>
      </c>
      <c r="Z215">
        <f t="shared" si="31"/>
        <v>1.7050620885483538</v>
      </c>
      <c r="AA215">
        <f t="shared" si="32"/>
        <v>1.7050620885483538</v>
      </c>
    </row>
    <row r="216" spans="20:27">
      <c r="T216" s="2">
        <v>212</v>
      </c>
      <c r="U216">
        <f t="shared" si="26"/>
        <v>0.16507443701171087</v>
      </c>
      <c r="V216">
        <f t="shared" si="27"/>
        <v>0</v>
      </c>
      <c r="W216">
        <f t="shared" si="28"/>
        <v>0</v>
      </c>
      <c r="X216">
        <f t="shared" si="29"/>
        <v>1.6149941592805945</v>
      </c>
      <c r="Y216">
        <f t="shared" si="30"/>
        <v>1</v>
      </c>
      <c r="Z216">
        <f t="shared" si="31"/>
        <v>1.6149941592805945</v>
      </c>
      <c r="AA216">
        <f t="shared" si="32"/>
        <v>1.6149941592805945</v>
      </c>
    </row>
    <row r="217" spans="20:27">
      <c r="T217" s="2">
        <v>213</v>
      </c>
      <c r="U217">
        <f t="shared" si="26"/>
        <v>0.18767689916780395</v>
      </c>
      <c r="V217">
        <f t="shared" si="27"/>
        <v>0</v>
      </c>
      <c r="W217">
        <f t="shared" si="28"/>
        <v>0</v>
      </c>
      <c r="X217">
        <f t="shared" si="29"/>
        <v>1.523722370908654</v>
      </c>
      <c r="Y217">
        <f t="shared" si="30"/>
        <v>1</v>
      </c>
      <c r="Z217">
        <f t="shared" si="31"/>
        <v>1.523722370908654</v>
      </c>
      <c r="AA217">
        <f t="shared" si="32"/>
        <v>1.523722370908654</v>
      </c>
    </row>
    <row r="218" spans="20:27">
      <c r="T218" s="2">
        <v>214</v>
      </c>
      <c r="U218">
        <f t="shared" si="26"/>
        <v>0.21217168252901009</v>
      </c>
      <c r="V218">
        <f t="shared" si="27"/>
        <v>0</v>
      </c>
      <c r="W218">
        <f t="shared" si="28"/>
        <v>0</v>
      </c>
      <c r="X218">
        <f t="shared" si="29"/>
        <v>1.4321180161329912</v>
      </c>
      <c r="Y218">
        <f t="shared" si="30"/>
        <v>1</v>
      </c>
      <c r="Z218">
        <f t="shared" si="31"/>
        <v>1.4321180161329912</v>
      </c>
      <c r="AA218">
        <f t="shared" si="32"/>
        <v>1.4321180161329912</v>
      </c>
    </row>
    <row r="219" spans="20:27">
      <c r="T219" s="2">
        <v>215</v>
      </c>
      <c r="U219">
        <f t="shared" si="26"/>
        <v>0.2386512185411912</v>
      </c>
      <c r="V219">
        <f t="shared" si="27"/>
        <v>0</v>
      </c>
      <c r="W219">
        <f t="shared" si="28"/>
        <v>0</v>
      </c>
      <c r="X219">
        <f t="shared" si="29"/>
        <v>1.3409810944744522</v>
      </c>
      <c r="Y219">
        <f t="shared" si="30"/>
        <v>1</v>
      </c>
      <c r="Z219">
        <f t="shared" si="31"/>
        <v>1.3409810944744522</v>
      </c>
      <c r="AA219">
        <f t="shared" si="32"/>
        <v>1.3409810944744522</v>
      </c>
    </row>
    <row r="220" spans="20:27">
      <c r="T220" s="2">
        <v>216</v>
      </c>
      <c r="U220">
        <f t="shared" si="26"/>
        <v>0.26720932555452104</v>
      </c>
      <c r="V220">
        <f t="shared" si="27"/>
        <v>0</v>
      </c>
      <c r="W220">
        <f t="shared" si="28"/>
        <v>0</v>
      </c>
      <c r="X220">
        <f t="shared" si="29"/>
        <v>1.2510315153159688</v>
      </c>
      <c r="Y220">
        <f t="shared" si="30"/>
        <v>1</v>
      </c>
      <c r="Z220">
        <f t="shared" si="31"/>
        <v>1.2510315153159688</v>
      </c>
      <c r="AA220">
        <f t="shared" si="32"/>
        <v>1.2510315153159688</v>
      </c>
    </row>
    <row r="221" spans="20:27">
      <c r="T221" s="2">
        <v>217</v>
      </c>
      <c r="U221">
        <f t="shared" si="26"/>
        <v>0.29794007422217372</v>
      </c>
      <c r="V221">
        <f t="shared" si="27"/>
        <v>0</v>
      </c>
      <c r="W221">
        <f t="shared" si="28"/>
        <v>0</v>
      </c>
      <c r="X221">
        <f t="shared" si="29"/>
        <v>1.1629034399812384</v>
      </c>
      <c r="Y221">
        <f t="shared" si="30"/>
        <v>1</v>
      </c>
      <c r="Z221">
        <f t="shared" si="31"/>
        <v>1.1629034399812384</v>
      </c>
      <c r="AA221">
        <f t="shared" si="32"/>
        <v>1.1629034399812384</v>
      </c>
    </row>
    <row r="222" spans="20:27">
      <c r="T222" s="2">
        <v>218</v>
      </c>
      <c r="U222">
        <f t="shared" si="26"/>
        <v>0.33093645753185597</v>
      </c>
      <c r="V222">
        <f t="shared" si="27"/>
        <v>0</v>
      </c>
      <c r="W222">
        <f t="shared" si="28"/>
        <v>0</v>
      </c>
      <c r="X222">
        <f t="shared" si="29"/>
        <v>1.0771425679649775</v>
      </c>
      <c r="Y222">
        <f t="shared" si="30"/>
        <v>1</v>
      </c>
      <c r="Z222">
        <f t="shared" si="31"/>
        <v>1.0771425679649775</v>
      </c>
      <c r="AA222">
        <f t="shared" si="32"/>
        <v>1.0771425679649775</v>
      </c>
    </row>
    <row r="223" spans="20:27">
      <c r="T223" s="2">
        <v>219</v>
      </c>
      <c r="U223">
        <f t="shared" si="26"/>
        <v>0.36628885201755401</v>
      </c>
      <c r="V223">
        <f t="shared" si="27"/>
        <v>0</v>
      </c>
      <c r="W223">
        <f t="shared" si="28"/>
        <v>0</v>
      </c>
      <c r="X223">
        <f t="shared" si="29"/>
        <v>0.99420607692729468</v>
      </c>
      <c r="Y223">
        <f t="shared" si="30"/>
        <v>1</v>
      </c>
      <c r="Z223">
        <f t="shared" si="31"/>
        <v>0.99420607692729468</v>
      </c>
      <c r="AA223">
        <f t="shared" si="32"/>
        <v>0.99420607692729468</v>
      </c>
    </row>
    <row r="224" spans="20:27">
      <c r="T224" s="2">
        <v>220</v>
      </c>
      <c r="U224">
        <f t="shared" si="26"/>
        <v>0.40408325966557723</v>
      </c>
      <c r="V224">
        <f t="shared" si="27"/>
        <v>0</v>
      </c>
      <c r="W224">
        <f t="shared" si="28"/>
        <v>0</v>
      </c>
      <c r="X224">
        <f t="shared" si="29"/>
        <v>0.91446485880399053</v>
      </c>
      <c r="Y224">
        <f t="shared" si="30"/>
        <v>1</v>
      </c>
      <c r="Z224">
        <f t="shared" si="31"/>
        <v>0.91446485880399053</v>
      </c>
      <c r="AA224">
        <f t="shared" si="32"/>
        <v>0.91446485880399053</v>
      </c>
    </row>
    <row r="225" spans="20:27">
      <c r="T225" s="2">
        <v>221</v>
      </c>
      <c r="U225">
        <f t="shared" si="26"/>
        <v>0.44439932404681515</v>
      </c>
      <c r="V225">
        <f t="shared" si="27"/>
        <v>0</v>
      </c>
      <c r="W225">
        <f t="shared" si="28"/>
        <v>0</v>
      </c>
      <c r="X225">
        <f t="shared" si="29"/>
        <v>0.83820765480795512</v>
      </c>
      <c r="Y225">
        <f t="shared" si="30"/>
        <v>1</v>
      </c>
      <c r="Z225">
        <f t="shared" si="31"/>
        <v>0.83820765480795512</v>
      </c>
      <c r="AA225">
        <f t="shared" si="32"/>
        <v>0.83820765480795512</v>
      </c>
    </row>
    <row r="226" spans="20:27">
      <c r="T226" s="2">
        <v>222</v>
      </c>
      <c r="U226">
        <f t="shared" si="26"/>
        <v>0.48730811937743912</v>
      </c>
      <c r="V226">
        <f t="shared" si="27"/>
        <v>0</v>
      </c>
      <c r="W226">
        <f t="shared" si="28"/>
        <v>0</v>
      </c>
      <c r="X226">
        <f t="shared" si="29"/>
        <v>0.76564667791528773</v>
      </c>
      <c r="Y226">
        <f t="shared" si="30"/>
        <v>1</v>
      </c>
      <c r="Z226">
        <f t="shared" si="31"/>
        <v>0.76564667791528773</v>
      </c>
      <c r="AA226">
        <f t="shared" si="32"/>
        <v>0.76564667791528773</v>
      </c>
    </row>
    <row r="227" spans="20:27">
      <c r="T227" s="2">
        <v>223</v>
      </c>
      <c r="U227">
        <f t="shared" si="26"/>
        <v>0.53286971760616708</v>
      </c>
      <c r="V227">
        <f t="shared" si="27"/>
        <v>0</v>
      </c>
      <c r="W227">
        <f t="shared" si="28"/>
        <v>0</v>
      </c>
      <c r="X227">
        <f t="shared" si="29"/>
        <v>0.69692431910244546</v>
      </c>
      <c r="Y227">
        <f t="shared" si="30"/>
        <v>1</v>
      </c>
      <c r="Z227">
        <f t="shared" si="31"/>
        <v>0.69692431910244546</v>
      </c>
      <c r="AA227">
        <f t="shared" si="32"/>
        <v>0.69692431910244546</v>
      </c>
    </row>
    <row r="228" spans="20:27">
      <c r="T228" s="2">
        <v>224</v>
      </c>
      <c r="U228">
        <f t="shared" si="26"/>
        <v>0.58113054627978422</v>
      </c>
      <c r="V228">
        <f t="shared" si="27"/>
        <v>0</v>
      </c>
      <c r="W228">
        <f t="shared" si="28"/>
        <v>0</v>
      </c>
      <c r="X228">
        <f t="shared" si="29"/>
        <v>0.63212055882855789</v>
      </c>
      <c r="Y228">
        <f t="shared" si="30"/>
        <v>1</v>
      </c>
      <c r="Z228">
        <f t="shared" si="31"/>
        <v>0.63212055882855789</v>
      </c>
      <c r="AA228">
        <f t="shared" si="32"/>
        <v>0.63212055882855789</v>
      </c>
    </row>
    <row r="229" spans="20:27">
      <c r="T229" s="2">
        <v>225</v>
      </c>
      <c r="U229">
        <f t="shared" si="26"/>
        <v>0.63212055882855545</v>
      </c>
      <c r="V229">
        <f t="shared" si="27"/>
        <v>0</v>
      </c>
      <c r="W229">
        <f t="shared" si="28"/>
        <v>0</v>
      </c>
      <c r="X229">
        <f t="shared" si="29"/>
        <v>0.57126074344133659</v>
      </c>
      <c r="Y229">
        <f t="shared" si="30"/>
        <v>1</v>
      </c>
      <c r="Z229">
        <f t="shared" si="31"/>
        <v>0.57126074344133659</v>
      </c>
      <c r="AA229">
        <f t="shared" si="32"/>
        <v>0.57126074344133659</v>
      </c>
    </row>
    <row r="230" spans="20:27">
      <c r="T230" s="2">
        <v>226</v>
      </c>
      <c r="U230">
        <f t="shared" si="26"/>
        <v>0.68585024895091062</v>
      </c>
      <c r="V230">
        <f t="shared" si="27"/>
        <v>0</v>
      </c>
      <c r="W230">
        <f t="shared" si="28"/>
        <v>0</v>
      </c>
      <c r="X230">
        <f t="shared" si="29"/>
        <v>0.51432343281763659</v>
      </c>
      <c r="Y230">
        <f t="shared" si="30"/>
        <v>1</v>
      </c>
      <c r="Z230">
        <f t="shared" si="31"/>
        <v>0.51432343281763659</v>
      </c>
      <c r="AA230">
        <f t="shared" si="32"/>
        <v>0.51432343281763659</v>
      </c>
    </row>
    <row r="231" spans="20:27">
      <c r="T231" s="2">
        <v>227</v>
      </c>
      <c r="U231">
        <f t="shared" si="26"/>
        <v>0.74230755179459185</v>
      </c>
      <c r="V231">
        <f t="shared" si="27"/>
        <v>0</v>
      </c>
      <c r="W231">
        <f t="shared" si="28"/>
        <v>0</v>
      </c>
      <c r="X231">
        <f t="shared" si="29"/>
        <v>0.4612480765124729</v>
      </c>
      <c r="Y231">
        <f t="shared" si="30"/>
        <v>1</v>
      </c>
      <c r="Z231">
        <f t="shared" si="31"/>
        <v>0.4612480765124729</v>
      </c>
      <c r="AA231">
        <f t="shared" si="32"/>
        <v>0.4612480765124729</v>
      </c>
    </row>
    <row r="232" spans="20:27">
      <c r="T232" s="2">
        <v>228</v>
      </c>
      <c r="U232">
        <f t="shared" si="26"/>
        <v>0.80145468637149486</v>
      </c>
      <c r="V232">
        <f t="shared" si="27"/>
        <v>0</v>
      </c>
      <c r="W232">
        <f t="shared" si="28"/>
        <v>0</v>
      </c>
      <c r="X232">
        <f t="shared" si="29"/>
        <v>0.41194232745899384</v>
      </c>
      <c r="Y232">
        <f t="shared" si="30"/>
        <v>1</v>
      </c>
      <c r="Z232">
        <f t="shared" si="31"/>
        <v>0.41194232745899384</v>
      </c>
      <c r="AA232">
        <f t="shared" si="32"/>
        <v>0.41194232745899384</v>
      </c>
    </row>
    <row r="233" spans="20:27">
      <c r="T233" s="2">
        <v>229</v>
      </c>
      <c r="U233">
        <f t="shared" si="26"/>
        <v>0.86322500574993111</v>
      </c>
      <c r="V233">
        <f t="shared" si="27"/>
        <v>0</v>
      </c>
      <c r="W233">
        <f t="shared" si="28"/>
        <v>0</v>
      </c>
      <c r="X233">
        <f t="shared" si="29"/>
        <v>0.36628885201755446</v>
      </c>
      <c r="Y233">
        <f t="shared" si="30"/>
        <v>1</v>
      </c>
      <c r="Z233">
        <f t="shared" si="31"/>
        <v>0.36628885201755446</v>
      </c>
      <c r="AA233">
        <f t="shared" si="32"/>
        <v>0.36628885201755446</v>
      </c>
    </row>
    <row r="234" spans="20:27">
      <c r="T234" s="2">
        <v>230</v>
      </c>
      <c r="U234">
        <f t="shared" si="26"/>
        <v>0.92751993358555618</v>
      </c>
      <c r="V234">
        <f t="shared" si="27"/>
        <v>0</v>
      </c>
      <c r="W234">
        <f t="shared" si="28"/>
        <v>0</v>
      </c>
      <c r="X234">
        <f t="shared" si="29"/>
        <v>0.32415154083250952</v>
      </c>
      <c r="Y234">
        <f t="shared" si="30"/>
        <v>1</v>
      </c>
      <c r="Z234">
        <f t="shared" si="31"/>
        <v>0.32415154083250952</v>
      </c>
      <c r="AA234">
        <f t="shared" si="32"/>
        <v>0.32415154083250952</v>
      </c>
    </row>
    <row r="235" spans="20:27">
      <c r="T235" s="2">
        <v>231</v>
      </c>
      <c r="U235">
        <f t="shared" si="26"/>
        <v>0.99420607692729401</v>
      </c>
      <c r="V235">
        <f t="shared" si="27"/>
        <v>0</v>
      </c>
      <c r="W235">
        <f t="shared" si="28"/>
        <v>0</v>
      </c>
      <c r="X235">
        <f t="shared" si="29"/>
        <v>0.28538106514347006</v>
      </c>
      <c r="Y235">
        <f t="shared" si="30"/>
        <v>1</v>
      </c>
      <c r="Z235">
        <f t="shared" si="31"/>
        <v>0.28538106514347006</v>
      </c>
      <c r="AA235">
        <f t="shared" si="32"/>
        <v>0.28538106514347006</v>
      </c>
    </row>
    <row r="236" spans="20:27">
      <c r="T236" s="2">
        <v>232</v>
      </c>
      <c r="U236">
        <f t="shared" si="26"/>
        <v>1.0631126153280863</v>
      </c>
      <c r="V236">
        <f t="shared" si="27"/>
        <v>0</v>
      </c>
      <c r="W236">
        <f t="shared" si="28"/>
        <v>0</v>
      </c>
      <c r="X236">
        <f t="shared" si="29"/>
        <v>0.24981975716477944</v>
      </c>
      <c r="Y236">
        <f t="shared" si="30"/>
        <v>1</v>
      </c>
      <c r="Z236">
        <f t="shared" si="31"/>
        <v>0.24981975716477944</v>
      </c>
      <c r="AA236">
        <f t="shared" si="32"/>
        <v>0.24981975716477944</v>
      </c>
    </row>
    <row r="237" spans="20:27">
      <c r="T237" s="2">
        <v>233</v>
      </c>
      <c r="U237">
        <f t="shared" si="26"/>
        <v>1.1340290743950077</v>
      </c>
      <c r="V237">
        <f t="shared" si="27"/>
        <v>0</v>
      </c>
      <c r="W237">
        <f t="shared" si="28"/>
        <v>0</v>
      </c>
      <c r="X237">
        <f t="shared" si="29"/>
        <v>0.21730582066856652</v>
      </c>
      <c r="Y237">
        <f t="shared" si="30"/>
        <v>1</v>
      </c>
      <c r="Z237">
        <f t="shared" si="31"/>
        <v>0.21730582066856652</v>
      </c>
      <c r="AA237">
        <f t="shared" si="32"/>
        <v>0.21730582066856652</v>
      </c>
    </row>
    <row r="238" spans="20:27">
      <c r="T238" s="2">
        <v>234</v>
      </c>
      <c r="U238">
        <f t="shared" si="26"/>
        <v>1.2067035972835467</v>
      </c>
      <c r="V238">
        <f t="shared" si="27"/>
        <v>0</v>
      </c>
      <c r="W238">
        <f t="shared" si="28"/>
        <v>0</v>
      </c>
      <c r="X238">
        <f t="shared" si="29"/>
        <v>0.18767689916780439</v>
      </c>
      <c r="Y238">
        <f t="shared" si="30"/>
        <v>1</v>
      </c>
      <c r="Z238">
        <f t="shared" si="31"/>
        <v>0.18767689916780439</v>
      </c>
      <c r="AA238">
        <f t="shared" si="32"/>
        <v>0.18767689916780439</v>
      </c>
    </row>
    <row r="239" spans="20:27">
      <c r="T239" s="2">
        <v>235</v>
      </c>
      <c r="U239">
        <f t="shared" si="26"/>
        <v>1.2808418295286843</v>
      </c>
      <c r="V239">
        <f t="shared" si="27"/>
        <v>0</v>
      </c>
      <c r="W239">
        <f t="shared" si="28"/>
        <v>0</v>
      </c>
      <c r="X239">
        <f t="shared" si="29"/>
        <v>0.16077304457573094</v>
      </c>
      <c r="Y239">
        <f t="shared" si="30"/>
        <v>1</v>
      </c>
      <c r="Z239">
        <f t="shared" si="31"/>
        <v>0.16077304457573094</v>
      </c>
      <c r="AA239">
        <f t="shared" si="32"/>
        <v>0.16077304457573094</v>
      </c>
    </row>
    <row r="240" spans="20:27">
      <c r="T240" s="2">
        <v>236</v>
      </c>
      <c r="U240">
        <f t="shared" si="26"/>
        <v>1.356106530307194</v>
      </c>
      <c r="V240">
        <f t="shared" si="27"/>
        <v>0</v>
      </c>
      <c r="W240">
        <f t="shared" si="28"/>
        <v>0</v>
      </c>
      <c r="X240">
        <f t="shared" si="29"/>
        <v>0.13643913958530884</v>
      </c>
      <c r="Y240">
        <f t="shared" si="30"/>
        <v>1</v>
      </c>
      <c r="Z240">
        <f t="shared" si="31"/>
        <v>0.13643913958530884</v>
      </c>
      <c r="AA240">
        <f t="shared" si="32"/>
        <v>0.13643913958530884</v>
      </c>
    </row>
    <row r="241" spans="20:27">
      <c r="T241" s="2">
        <v>237</v>
      </c>
      <c r="U241">
        <f t="shared" si="26"/>
        <v>1.4321180161329903</v>
      </c>
      <c r="V241">
        <f t="shared" si="27"/>
        <v>0</v>
      </c>
      <c r="W241">
        <f t="shared" si="28"/>
        <v>0</v>
      </c>
      <c r="X241">
        <f t="shared" si="29"/>
        <v>0.11452683303503369</v>
      </c>
      <c r="Y241">
        <f t="shared" si="30"/>
        <v>1</v>
      </c>
      <c r="Z241">
        <f t="shared" si="31"/>
        <v>0.11452683303503369</v>
      </c>
      <c r="AA241">
        <f t="shared" si="32"/>
        <v>0.11452683303503369</v>
      </c>
    </row>
    <row r="242" spans="20:27">
      <c r="T242" s="2">
        <v>238</v>
      </c>
      <c r="U242">
        <f t="shared" si="26"/>
        <v>1.5084555306445289</v>
      </c>
      <c r="V242">
        <f t="shared" si="27"/>
        <v>0</v>
      </c>
      <c r="W242">
        <f t="shared" si="28"/>
        <v>0</v>
      </c>
      <c r="X242">
        <f t="shared" si="29"/>
        <v>9.4896049999969478E-2</v>
      </c>
      <c r="Y242">
        <f t="shared" si="30"/>
        <v>1</v>
      </c>
      <c r="Z242">
        <f t="shared" si="31"/>
        <v>9.4896049999969478E-2</v>
      </c>
      <c r="AA242">
        <f t="shared" si="32"/>
        <v>9.4896049999969478E-2</v>
      </c>
    </row>
    <row r="243" spans="20:27">
      <c r="T243" s="2">
        <v>239</v>
      </c>
      <c r="U243">
        <f t="shared" si="26"/>
        <v>1.5846596163012205</v>
      </c>
      <c r="V243">
        <f t="shared" si="27"/>
        <v>0</v>
      </c>
      <c r="W243">
        <f t="shared" si="28"/>
        <v>0</v>
      </c>
      <c r="X243">
        <f t="shared" si="29"/>
        <v>7.7416138036577931E-2</v>
      </c>
      <c r="Y243">
        <f t="shared" si="30"/>
        <v>1</v>
      </c>
      <c r="Z243">
        <f t="shared" si="31"/>
        <v>7.7416138036577931E-2</v>
      </c>
      <c r="AA243">
        <f t="shared" si="32"/>
        <v>7.7416138036577931E-2</v>
      </c>
    </row>
    <row r="244" spans="20:27">
      <c r="T244" s="2">
        <v>240</v>
      </c>
      <c r="U244">
        <f t="shared" si="26"/>
        <v>1.6602355404760307</v>
      </c>
      <c r="V244">
        <f t="shared" si="27"/>
        <v>0</v>
      </c>
      <c r="W244">
        <f t="shared" si="28"/>
        <v>0</v>
      </c>
      <c r="X244">
        <f t="shared" si="29"/>
        <v>6.1966708619029698E-2</v>
      </c>
      <c r="Y244">
        <f t="shared" si="30"/>
        <v>1</v>
      </c>
      <c r="Z244">
        <f t="shared" si="31"/>
        <v>6.1966708619029698E-2</v>
      </c>
      <c r="AA244">
        <f t="shared" si="32"/>
        <v>6.1966708619029698E-2</v>
      </c>
    </row>
    <row r="245" spans="20:27">
      <c r="T245" s="2">
        <v>241</v>
      </c>
      <c r="U245">
        <f t="shared" si="26"/>
        <v>1.734657799926004</v>
      </c>
      <c r="V245">
        <f t="shared" si="27"/>
        <v>0</v>
      </c>
      <c r="W245">
        <f t="shared" si="28"/>
        <v>0</v>
      </c>
      <c r="X245">
        <f t="shared" si="29"/>
        <v>4.8438228947712991E-2</v>
      </c>
      <c r="Y245">
        <f t="shared" si="30"/>
        <v>1</v>
      </c>
      <c r="Z245">
        <f t="shared" si="31"/>
        <v>4.8438228947712991E-2</v>
      </c>
      <c r="AA245">
        <f t="shared" si="32"/>
        <v>4.8438228947712991E-2</v>
      </c>
    </row>
    <row r="246" spans="20:27">
      <c r="T246" s="2">
        <v>242</v>
      </c>
      <c r="U246">
        <f t="shared" si="26"/>
        <v>1.8073756945845862</v>
      </c>
      <c r="V246">
        <f t="shared" si="27"/>
        <v>0</v>
      </c>
      <c r="W246">
        <f t="shared" si="28"/>
        <v>0</v>
      </c>
      <c r="X246">
        <f t="shared" si="29"/>
        <v>3.673241450344128E-2</v>
      </c>
      <c r="Y246">
        <f t="shared" si="30"/>
        <v>1</v>
      </c>
      <c r="Z246">
        <f t="shared" si="31"/>
        <v>3.673241450344128E-2</v>
      </c>
      <c r="AA246">
        <f t="shared" si="32"/>
        <v>3.673241450344128E-2</v>
      </c>
    </row>
    <row r="247" spans="20:27">
      <c r="T247" s="2">
        <v>243</v>
      </c>
      <c r="U247">
        <f t="shared" si="26"/>
        <v>1.8778199250305492</v>
      </c>
      <c r="V247">
        <f t="shared" si="27"/>
        <v>0</v>
      </c>
      <c r="W247">
        <f t="shared" si="28"/>
        <v>0</v>
      </c>
      <c r="X247">
        <f t="shared" si="29"/>
        <v>2.6762467378671162E-2</v>
      </c>
      <c r="Y247">
        <f t="shared" si="30"/>
        <v>1</v>
      </c>
      <c r="Z247">
        <f t="shared" si="31"/>
        <v>2.6762467378671162E-2</v>
      </c>
      <c r="AA247">
        <f t="shared" si="32"/>
        <v>2.6762467378671162E-2</v>
      </c>
    </row>
    <row r="248" spans="20:27">
      <c r="T248" s="2">
        <v>244</v>
      </c>
      <c r="U248">
        <f t="shared" si="26"/>
        <v>1.9454101291551957</v>
      </c>
      <c r="V248">
        <f t="shared" si="27"/>
        <v>0</v>
      </c>
      <c r="W248">
        <f t="shared" si="28"/>
        <v>0</v>
      </c>
      <c r="X248">
        <f t="shared" si="29"/>
        <v>1.8453199859104874E-2</v>
      </c>
      <c r="Y248">
        <f t="shared" si="30"/>
        <v>1</v>
      </c>
      <c r="Z248">
        <f t="shared" si="31"/>
        <v>1.8453199859104874E-2</v>
      </c>
      <c r="AA248">
        <f t="shared" si="32"/>
        <v>1.8453199859104874E-2</v>
      </c>
    </row>
    <row r="249" spans="20:27">
      <c r="T249" s="2">
        <v>245</v>
      </c>
      <c r="U249">
        <f t="shared" si="26"/>
        <v>2.0095632340647205</v>
      </c>
      <c r="V249">
        <f t="shared" si="27"/>
        <v>0</v>
      </c>
      <c r="W249">
        <f t="shared" si="28"/>
        <v>0</v>
      </c>
      <c r="X249">
        <f t="shared" si="29"/>
        <v>1.1741077187364279E-2</v>
      </c>
      <c r="Y249">
        <f t="shared" si="30"/>
        <v>0</v>
      </c>
      <c r="Z249">
        <f t="shared" si="31"/>
        <v>0</v>
      </c>
      <c r="AA249">
        <f t="shared" si="32"/>
        <v>0</v>
      </c>
    </row>
    <row r="250" spans="20:27">
      <c r="T250" s="2">
        <v>246</v>
      </c>
      <c r="U250">
        <f t="shared" si="26"/>
        <v>2.0697024609321164</v>
      </c>
      <c r="V250">
        <f t="shared" si="27"/>
        <v>0</v>
      </c>
      <c r="W250">
        <f t="shared" si="28"/>
        <v>0</v>
      </c>
      <c r="X250">
        <f t="shared" si="29"/>
        <v>6.5742080705597505E-3</v>
      </c>
      <c r="Y250">
        <f t="shared" si="30"/>
        <v>0</v>
      </c>
      <c r="Z250">
        <f t="shared" si="31"/>
        <v>0</v>
      </c>
      <c r="AA250">
        <f t="shared" si="32"/>
        <v>0</v>
      </c>
    </row>
    <row r="251" spans="20:27">
      <c r="T251" s="2">
        <v>247</v>
      </c>
      <c r="U251">
        <f t="shared" si="26"/>
        <v>2.1252667852980762</v>
      </c>
      <c r="V251">
        <f t="shared" si="27"/>
        <v>0</v>
      </c>
      <c r="W251">
        <f t="shared" si="28"/>
        <v>0</v>
      </c>
      <c r="X251">
        <f t="shared" si="29"/>
        <v>2.9123063866769439E-3</v>
      </c>
      <c r="Y251">
        <f t="shared" si="30"/>
        <v>0</v>
      </c>
      <c r="Z251">
        <f t="shared" si="31"/>
        <v>0</v>
      </c>
      <c r="AA251">
        <f t="shared" si="32"/>
        <v>0</v>
      </c>
    </row>
    <row r="252" spans="20:27">
      <c r="T252" s="2">
        <v>248</v>
      </c>
      <c r="U252">
        <f t="shared" si="26"/>
        <v>2.1757206251811279</v>
      </c>
      <c r="V252">
        <f t="shared" si="27"/>
        <v>0</v>
      </c>
      <c r="W252">
        <f t="shared" si="28"/>
        <v>0</v>
      </c>
      <c r="X252">
        <f t="shared" si="29"/>
        <v>7.266427390333341E-4</v>
      </c>
      <c r="Y252">
        <f t="shared" si="30"/>
        <v>0</v>
      </c>
      <c r="Z252">
        <f t="shared" si="31"/>
        <v>0</v>
      </c>
      <c r="AA252">
        <f t="shared" si="32"/>
        <v>0</v>
      </c>
    </row>
    <row r="253" spans="20:27">
      <c r="T253" s="2">
        <v>249</v>
      </c>
      <c r="U253">
        <f t="shared" si="26"/>
        <v>2.2205635061614237</v>
      </c>
      <c r="V253">
        <f t="shared" si="27"/>
        <v>0</v>
      </c>
      <c r="W253">
        <f t="shared" si="28"/>
        <v>0</v>
      </c>
      <c r="X253">
        <f t="shared" si="29"/>
        <v>0</v>
      </c>
      <c r="Y253">
        <f t="shared" si="30"/>
        <v>0</v>
      </c>
      <c r="Z253">
        <f t="shared" si="31"/>
        <v>0</v>
      </c>
      <c r="AA253">
        <f t="shared" si="32"/>
        <v>0</v>
      </c>
    </row>
    <row r="254" spans="20:27">
      <c r="T254" s="2">
        <v>250</v>
      </c>
      <c r="U254">
        <f t="shared" si="26"/>
        <v>2.2593394379899969</v>
      </c>
      <c r="V254">
        <f t="shared" si="27"/>
        <v>0</v>
      </c>
      <c r="W254">
        <f t="shared" si="28"/>
        <v>0</v>
      </c>
      <c r="X254">
        <f t="shared" si="29"/>
        <v>7.266427390333341E-4</v>
      </c>
      <c r="Y254">
        <f t="shared" si="30"/>
        <v>0</v>
      </c>
      <c r="Z254">
        <f t="shared" si="31"/>
        <v>0</v>
      </c>
      <c r="AA254">
        <f t="shared" si="32"/>
        <v>0</v>
      </c>
    </row>
    <row r="255" spans="20:27">
      <c r="T255" s="2">
        <v>251</v>
      </c>
      <c r="U255">
        <f t="shared" si="26"/>
        <v>2.2916457325342292</v>
      </c>
      <c r="V255">
        <f t="shared" si="27"/>
        <v>0</v>
      </c>
      <c r="W255">
        <f t="shared" si="28"/>
        <v>0</v>
      </c>
      <c r="X255">
        <f t="shared" si="29"/>
        <v>2.9123063866768883E-3</v>
      </c>
      <c r="Y255">
        <f t="shared" si="30"/>
        <v>0</v>
      </c>
      <c r="Z255">
        <f t="shared" si="31"/>
        <v>0</v>
      </c>
      <c r="AA255">
        <f t="shared" si="32"/>
        <v>0</v>
      </c>
    </row>
    <row r="256" spans="20:27">
      <c r="T256" s="2">
        <v>252</v>
      </c>
      <c r="U256">
        <f t="shared" si="26"/>
        <v>2.3171409988294798</v>
      </c>
      <c r="V256">
        <f t="shared" si="27"/>
        <v>0</v>
      </c>
      <c r="W256">
        <f t="shared" si="28"/>
        <v>0</v>
      </c>
      <c r="X256">
        <f t="shared" si="29"/>
        <v>6.5742080705597505E-3</v>
      </c>
      <c r="Y256">
        <f t="shared" si="30"/>
        <v>0</v>
      </c>
      <c r="Z256">
        <f t="shared" si="31"/>
        <v>0</v>
      </c>
      <c r="AA256">
        <f t="shared" si="32"/>
        <v>0</v>
      </c>
    </row>
    <row r="257" spans="20:27">
      <c r="T257" s="2">
        <v>253</v>
      </c>
      <c r="U257">
        <f t="shared" si="26"/>
        <v>2.3355520679520474</v>
      </c>
      <c r="V257">
        <f t="shared" si="27"/>
        <v>0</v>
      </c>
      <c r="W257">
        <f t="shared" si="28"/>
        <v>0</v>
      </c>
      <c r="X257">
        <f t="shared" si="29"/>
        <v>1.1741077187364279E-2</v>
      </c>
      <c r="Y257">
        <f t="shared" si="30"/>
        <v>0</v>
      </c>
      <c r="Z257">
        <f t="shared" si="31"/>
        <v>0</v>
      </c>
      <c r="AA257">
        <f t="shared" si="32"/>
        <v>0</v>
      </c>
    </row>
    <row r="258" spans="20:27">
      <c r="T258" s="2">
        <v>254</v>
      </c>
      <c r="U258">
        <f t="shared" si="26"/>
        <v>2.3466796280531663</v>
      </c>
      <c r="V258">
        <f t="shared" si="27"/>
        <v>0</v>
      </c>
      <c r="W258">
        <f t="shared" si="28"/>
        <v>0</v>
      </c>
      <c r="X258">
        <f t="shared" si="29"/>
        <v>1.8453199859104874E-2</v>
      </c>
      <c r="Y258">
        <f t="shared" si="30"/>
        <v>0</v>
      </c>
      <c r="Z258">
        <f t="shared" si="31"/>
        <v>0</v>
      </c>
      <c r="AA258">
        <f t="shared" si="32"/>
        <v>0</v>
      </c>
    </row>
    <row r="259" spans="20:27">
      <c r="T259" s="2">
        <v>255</v>
      </c>
      <c r="U259">
        <f t="shared" si="26"/>
        <v>2.3504023872876028</v>
      </c>
      <c r="V259">
        <f t="shared" si="27"/>
        <v>0</v>
      </c>
      <c r="W259">
        <f t="shared" si="28"/>
        <v>0</v>
      </c>
      <c r="X259">
        <f t="shared" si="29"/>
        <v>2.6762467378671106E-2</v>
      </c>
      <c r="Y259">
        <f t="shared" si="30"/>
        <v>0</v>
      </c>
      <c r="Z259">
        <f t="shared" si="31"/>
        <v>0</v>
      </c>
      <c r="AA259">
        <f t="shared" si="32"/>
        <v>0</v>
      </c>
    </row>
    <row r="260" spans="20:27">
      <c r="T260" s="2">
        <v>256</v>
      </c>
      <c r="U260">
        <f t="shared" si="26"/>
        <v>2.3466796280531668</v>
      </c>
      <c r="V260">
        <f t="shared" si="27"/>
        <v>0</v>
      </c>
      <c r="W260">
        <f t="shared" si="28"/>
        <v>0</v>
      </c>
      <c r="X260">
        <f t="shared" si="29"/>
        <v>3.6732414503441224E-2</v>
      </c>
      <c r="Y260">
        <f t="shared" si="30"/>
        <v>0</v>
      </c>
      <c r="Z260">
        <f t="shared" si="31"/>
        <v>0</v>
      </c>
      <c r="AA260">
        <f t="shared" si="32"/>
        <v>0</v>
      </c>
    </row>
    <row r="261" spans="20:27">
      <c r="T261" s="2">
        <v>257</v>
      </c>
      <c r="U261">
        <f t="shared" si="26"/>
        <v>2.3355520679520478</v>
      </c>
      <c r="V261">
        <f t="shared" si="27"/>
        <v>0</v>
      </c>
      <c r="W261">
        <f t="shared" si="28"/>
        <v>0</v>
      </c>
      <c r="X261">
        <f t="shared" si="29"/>
        <v>4.8438228947713102E-2</v>
      </c>
      <c r="Y261">
        <f t="shared" si="30"/>
        <v>0</v>
      </c>
      <c r="Z261">
        <f t="shared" si="31"/>
        <v>0</v>
      </c>
      <c r="AA261">
        <f t="shared" si="32"/>
        <v>0</v>
      </c>
    </row>
    <row r="262" spans="20:27">
      <c r="T262" s="2">
        <v>258</v>
      </c>
      <c r="U262">
        <f t="shared" ref="U262:U325" si="33">EXP($AC$5*SIN(2*PI()*(T262-$AC$4)/$V$3))-EXP(-$AC$5)</f>
        <v>2.3171409988294802</v>
      </c>
      <c r="V262">
        <f t="shared" ref="V262:V325" si="34">IF(OR(MONTH(T262)=1, MONTH(T262)=2, MONTH(T262)=12), 1, 0)</f>
        <v>0</v>
      </c>
      <c r="W262">
        <f t="shared" ref="W262:W325" si="35">V262*U262</f>
        <v>0</v>
      </c>
      <c r="X262">
        <f t="shared" ref="X262:X325" si="36">EXP($AD$5*SIN(2*PI()*(T262-$AD$4)/$Y$3))-EXP(-$AD$5)</f>
        <v>6.1966708619029864E-2</v>
      </c>
      <c r="Y262">
        <f t="shared" ref="Y262:Y325" si="37">IF(OR(MONTH(T262)=6, MONTH(T262)=7, MONTH(T262)=8), 1, 0)</f>
        <v>0</v>
      </c>
      <c r="Z262">
        <f t="shared" ref="Z262:Z325" si="38">Y262*X262</f>
        <v>0</v>
      </c>
      <c r="AA262">
        <f t="shared" ref="AA262:AA325" si="39">Z262+W262</f>
        <v>0</v>
      </c>
    </row>
    <row r="263" spans="20:27">
      <c r="T263" s="2">
        <v>259</v>
      </c>
      <c r="U263">
        <f t="shared" si="33"/>
        <v>2.2916457325342288</v>
      </c>
      <c r="V263">
        <f t="shared" si="34"/>
        <v>0</v>
      </c>
      <c r="W263">
        <f t="shared" si="35"/>
        <v>0</v>
      </c>
      <c r="X263">
        <f t="shared" si="36"/>
        <v>7.7416138036577875E-2</v>
      </c>
      <c r="Y263">
        <f t="shared" si="37"/>
        <v>0</v>
      </c>
      <c r="Z263">
        <f t="shared" si="38"/>
        <v>0</v>
      </c>
      <c r="AA263">
        <f t="shared" si="39"/>
        <v>0</v>
      </c>
    </row>
    <row r="264" spans="20:27">
      <c r="T264" s="2">
        <v>260</v>
      </c>
      <c r="U264">
        <f t="shared" si="33"/>
        <v>2.2593394379899978</v>
      </c>
      <c r="V264">
        <f t="shared" si="34"/>
        <v>0</v>
      </c>
      <c r="W264">
        <f t="shared" si="35"/>
        <v>0</v>
      </c>
      <c r="X264">
        <f t="shared" si="36"/>
        <v>9.4896049999969367E-2</v>
      </c>
      <c r="Y264">
        <f t="shared" si="37"/>
        <v>0</v>
      </c>
      <c r="Z264">
        <f t="shared" si="38"/>
        <v>0</v>
      </c>
      <c r="AA264">
        <f t="shared" si="39"/>
        <v>0</v>
      </c>
    </row>
    <row r="265" spans="20:27">
      <c r="T265" s="2">
        <v>261</v>
      </c>
      <c r="U265">
        <f t="shared" si="33"/>
        <v>2.2205635061614246</v>
      </c>
      <c r="V265">
        <f t="shared" si="34"/>
        <v>0</v>
      </c>
      <c r="W265">
        <f t="shared" si="35"/>
        <v>0</v>
      </c>
      <c r="X265">
        <f t="shared" si="36"/>
        <v>0.11452683303503347</v>
      </c>
      <c r="Y265">
        <f t="shared" si="37"/>
        <v>0</v>
      </c>
      <c r="Z265">
        <f t="shared" si="38"/>
        <v>0</v>
      </c>
      <c r="AA265">
        <f t="shared" si="39"/>
        <v>0</v>
      </c>
    </row>
    <row r="266" spans="20:27">
      <c r="T266" s="2">
        <v>262</v>
      </c>
      <c r="U266">
        <f t="shared" si="33"/>
        <v>2.1757206251811274</v>
      </c>
      <c r="V266">
        <f t="shared" si="34"/>
        <v>0</v>
      </c>
      <c r="W266">
        <f t="shared" si="35"/>
        <v>0</v>
      </c>
      <c r="X266">
        <f t="shared" si="36"/>
        <v>0.13643913958530851</v>
      </c>
      <c r="Y266">
        <f t="shared" si="37"/>
        <v>0</v>
      </c>
      <c r="Z266">
        <f t="shared" si="38"/>
        <v>0</v>
      </c>
      <c r="AA266">
        <f t="shared" si="39"/>
        <v>0</v>
      </c>
    </row>
    <row r="267" spans="20:27">
      <c r="T267" s="2">
        <v>263</v>
      </c>
      <c r="U267">
        <f t="shared" si="33"/>
        <v>2.1252667852980753</v>
      </c>
      <c r="V267">
        <f t="shared" si="34"/>
        <v>0</v>
      </c>
      <c r="W267">
        <f t="shared" si="35"/>
        <v>0</v>
      </c>
      <c r="X267">
        <f t="shared" si="36"/>
        <v>0.16077304457573094</v>
      </c>
      <c r="Y267">
        <f t="shared" si="37"/>
        <v>0</v>
      </c>
      <c r="Z267">
        <f t="shared" si="38"/>
        <v>0</v>
      </c>
      <c r="AA267">
        <f t="shared" si="39"/>
        <v>0</v>
      </c>
    </row>
    <row r="268" spans="20:27">
      <c r="T268" s="2">
        <v>264</v>
      </c>
      <c r="U268">
        <f t="shared" si="33"/>
        <v>2.0697024609321195</v>
      </c>
      <c r="V268">
        <f t="shared" si="34"/>
        <v>0</v>
      </c>
      <c r="W268">
        <f t="shared" si="35"/>
        <v>0</v>
      </c>
      <c r="X268">
        <f t="shared" si="36"/>
        <v>0.18767689916780395</v>
      </c>
      <c r="Y268">
        <f t="shared" si="37"/>
        <v>0</v>
      </c>
      <c r="Z268">
        <f t="shared" si="38"/>
        <v>0</v>
      </c>
      <c r="AA268">
        <f t="shared" si="39"/>
        <v>0</v>
      </c>
    </row>
    <row r="269" spans="20:27">
      <c r="T269" s="2">
        <v>265</v>
      </c>
      <c r="U269">
        <f t="shared" si="33"/>
        <v>2.009563234064724</v>
      </c>
      <c r="V269">
        <f t="shared" si="34"/>
        <v>0</v>
      </c>
      <c r="W269">
        <f t="shared" si="35"/>
        <v>0</v>
      </c>
      <c r="X269">
        <f t="shared" si="36"/>
        <v>0.21730582066856607</v>
      </c>
      <c r="Y269">
        <f t="shared" si="37"/>
        <v>0</v>
      </c>
      <c r="Z269">
        <f t="shared" si="38"/>
        <v>0</v>
      </c>
      <c r="AA269">
        <f t="shared" si="39"/>
        <v>0</v>
      </c>
    </row>
    <row r="270" spans="20:27">
      <c r="T270" s="2">
        <v>266</v>
      </c>
      <c r="U270">
        <f t="shared" si="33"/>
        <v>1.9454101291551971</v>
      </c>
      <c r="V270">
        <f t="shared" si="34"/>
        <v>0</v>
      </c>
      <c r="W270">
        <f t="shared" si="35"/>
        <v>0</v>
      </c>
      <c r="X270">
        <f t="shared" si="36"/>
        <v>0.249819757164779</v>
      </c>
      <c r="Y270">
        <f t="shared" si="37"/>
        <v>0</v>
      </c>
      <c r="Z270">
        <f t="shared" si="38"/>
        <v>0</v>
      </c>
      <c r="AA270">
        <f t="shared" si="39"/>
        <v>0</v>
      </c>
    </row>
    <row r="271" spans="20:27">
      <c r="T271" s="2">
        <v>267</v>
      </c>
      <c r="U271">
        <f t="shared" si="33"/>
        <v>1.8778199250305505</v>
      </c>
      <c r="V271">
        <f t="shared" si="34"/>
        <v>0</v>
      </c>
      <c r="W271">
        <f t="shared" si="35"/>
        <v>0</v>
      </c>
      <c r="X271">
        <f t="shared" si="36"/>
        <v>0.28538106514346961</v>
      </c>
      <c r="Y271">
        <f t="shared" si="37"/>
        <v>0</v>
      </c>
      <c r="Z271">
        <f t="shared" si="38"/>
        <v>0</v>
      </c>
      <c r="AA271">
        <f t="shared" si="39"/>
        <v>0</v>
      </c>
    </row>
    <row r="272" spans="20:27">
      <c r="T272" s="2">
        <v>268</v>
      </c>
      <c r="U272">
        <f t="shared" si="33"/>
        <v>1.8073756945845876</v>
      </c>
      <c r="V272">
        <f t="shared" si="34"/>
        <v>0</v>
      </c>
      <c r="W272">
        <f t="shared" si="35"/>
        <v>0</v>
      </c>
      <c r="X272">
        <f t="shared" si="36"/>
        <v>0.32415154083250963</v>
      </c>
      <c r="Y272">
        <f t="shared" si="37"/>
        <v>0</v>
      </c>
      <c r="Z272">
        <f t="shared" si="38"/>
        <v>0</v>
      </c>
      <c r="AA272">
        <f t="shared" si="39"/>
        <v>0</v>
      </c>
    </row>
    <row r="273" spans="20:27">
      <c r="T273" s="2">
        <v>269</v>
      </c>
      <c r="U273">
        <f t="shared" si="33"/>
        <v>1.7346577999260053</v>
      </c>
      <c r="V273">
        <f t="shared" si="34"/>
        <v>0</v>
      </c>
      <c r="W273">
        <f t="shared" si="35"/>
        <v>0</v>
      </c>
      <c r="X273">
        <f t="shared" si="36"/>
        <v>0.36628885201755423</v>
      </c>
      <c r="Y273">
        <f t="shared" si="37"/>
        <v>0</v>
      </c>
      <c r="Z273">
        <f t="shared" si="38"/>
        <v>0</v>
      </c>
      <c r="AA273">
        <f t="shared" si="39"/>
        <v>0</v>
      </c>
    </row>
    <row r="274" spans="20:27">
      <c r="T274" s="2">
        <v>270</v>
      </c>
      <c r="U274">
        <f t="shared" si="33"/>
        <v>1.6602355404760298</v>
      </c>
      <c r="V274">
        <f t="shared" si="34"/>
        <v>0</v>
      </c>
      <c r="W274">
        <f t="shared" si="35"/>
        <v>0</v>
      </c>
      <c r="X274">
        <f t="shared" si="36"/>
        <v>0.41194232745899317</v>
      </c>
      <c r="Y274">
        <f t="shared" si="37"/>
        <v>0</v>
      </c>
      <c r="Z274">
        <f t="shared" si="38"/>
        <v>0</v>
      </c>
      <c r="AA274">
        <f t="shared" si="39"/>
        <v>0</v>
      </c>
    </row>
    <row r="275" spans="20:27">
      <c r="T275" s="2">
        <v>271</v>
      </c>
      <c r="U275">
        <f t="shared" si="33"/>
        <v>1.5846596163012197</v>
      </c>
      <c r="V275">
        <f t="shared" si="34"/>
        <v>0</v>
      </c>
      <c r="W275">
        <f t="shared" si="35"/>
        <v>0</v>
      </c>
      <c r="X275">
        <f t="shared" si="36"/>
        <v>0.46124807651247302</v>
      </c>
      <c r="Y275">
        <f t="shared" si="37"/>
        <v>0</v>
      </c>
      <c r="Z275">
        <f t="shared" si="38"/>
        <v>0</v>
      </c>
      <c r="AA275">
        <f t="shared" si="39"/>
        <v>0</v>
      </c>
    </row>
    <row r="276" spans="20:27">
      <c r="T276" s="2">
        <v>272</v>
      </c>
      <c r="U276">
        <f t="shared" si="33"/>
        <v>1.5084555306445304</v>
      </c>
      <c r="V276">
        <f t="shared" si="34"/>
        <v>0</v>
      </c>
      <c r="W276">
        <f t="shared" si="35"/>
        <v>0</v>
      </c>
      <c r="X276">
        <f t="shared" si="36"/>
        <v>0.51432343281763626</v>
      </c>
      <c r="Y276">
        <f t="shared" si="37"/>
        <v>0</v>
      </c>
      <c r="Z276">
        <f t="shared" si="38"/>
        <v>0</v>
      </c>
      <c r="AA276">
        <f t="shared" si="39"/>
        <v>0</v>
      </c>
    </row>
    <row r="277" spans="20:27">
      <c r="T277" s="2">
        <v>273</v>
      </c>
      <c r="U277">
        <f t="shared" si="33"/>
        <v>1.4321180161329918</v>
      </c>
      <c r="V277">
        <f t="shared" si="34"/>
        <v>0</v>
      </c>
      <c r="W277">
        <f t="shared" si="35"/>
        <v>0</v>
      </c>
      <c r="X277">
        <f t="shared" si="36"/>
        <v>0.57126074344133659</v>
      </c>
      <c r="Y277">
        <f t="shared" si="37"/>
        <v>0</v>
      </c>
      <c r="Z277">
        <f t="shared" si="38"/>
        <v>0</v>
      </c>
      <c r="AA277">
        <f t="shared" si="39"/>
        <v>0</v>
      </c>
    </row>
    <row r="278" spans="20:27">
      <c r="T278" s="2">
        <v>274</v>
      </c>
      <c r="U278">
        <f t="shared" si="33"/>
        <v>1.3561065303071931</v>
      </c>
      <c r="V278">
        <f t="shared" si="34"/>
        <v>0</v>
      </c>
      <c r="W278">
        <f t="shared" si="35"/>
        <v>0</v>
      </c>
      <c r="X278">
        <f t="shared" si="36"/>
        <v>0.63212055882855744</v>
      </c>
      <c r="Y278">
        <f t="shared" si="37"/>
        <v>0</v>
      </c>
      <c r="Z278">
        <f t="shared" si="38"/>
        <v>0</v>
      </c>
      <c r="AA278">
        <f t="shared" si="39"/>
        <v>0</v>
      </c>
    </row>
    <row r="279" spans="20:27">
      <c r="T279" s="2">
        <v>275</v>
      </c>
      <c r="U279">
        <f t="shared" si="33"/>
        <v>1.2808418295286883</v>
      </c>
      <c r="V279">
        <f t="shared" si="34"/>
        <v>0</v>
      </c>
      <c r="W279">
        <f t="shared" si="35"/>
        <v>0</v>
      </c>
      <c r="X279">
        <f t="shared" si="36"/>
        <v>0.69692431910244479</v>
      </c>
      <c r="Y279">
        <f t="shared" si="37"/>
        <v>0</v>
      </c>
      <c r="Z279">
        <f t="shared" si="38"/>
        <v>0</v>
      </c>
      <c r="AA279">
        <f t="shared" si="39"/>
        <v>0</v>
      </c>
    </row>
    <row r="280" spans="20:27">
      <c r="T280" s="2">
        <v>276</v>
      </c>
      <c r="U280">
        <f t="shared" si="33"/>
        <v>1.2067035972835509</v>
      </c>
      <c r="V280">
        <f t="shared" si="34"/>
        <v>0</v>
      </c>
      <c r="W280">
        <f t="shared" si="35"/>
        <v>0</v>
      </c>
      <c r="X280">
        <f t="shared" si="36"/>
        <v>0.76564667791528729</v>
      </c>
      <c r="Y280">
        <f t="shared" si="37"/>
        <v>0</v>
      </c>
      <c r="Z280">
        <f t="shared" si="38"/>
        <v>0</v>
      </c>
      <c r="AA280">
        <f t="shared" si="39"/>
        <v>0</v>
      </c>
    </row>
    <row r="281" spans="20:27">
      <c r="T281" s="2">
        <v>277</v>
      </c>
      <c r="U281">
        <f t="shared" si="33"/>
        <v>1.1340290743950117</v>
      </c>
      <c r="V281">
        <f t="shared" si="34"/>
        <v>0</v>
      </c>
      <c r="W281">
        <f t="shared" si="35"/>
        <v>0</v>
      </c>
      <c r="X281">
        <f t="shared" si="36"/>
        <v>0.83820765480795467</v>
      </c>
      <c r="Y281">
        <f t="shared" si="37"/>
        <v>0</v>
      </c>
      <c r="Z281">
        <f t="shared" si="38"/>
        <v>0</v>
      </c>
      <c r="AA281">
        <f t="shared" si="39"/>
        <v>0</v>
      </c>
    </row>
    <row r="282" spans="20:27">
      <c r="T282" s="2">
        <v>278</v>
      </c>
      <c r="U282">
        <f t="shared" si="33"/>
        <v>1.0631126153280877</v>
      </c>
      <c r="V282">
        <f t="shared" si="34"/>
        <v>0</v>
      </c>
      <c r="W282">
        <f t="shared" si="35"/>
        <v>0</v>
      </c>
      <c r="X282">
        <f t="shared" si="36"/>
        <v>0.91446485880399009</v>
      </c>
      <c r="Y282">
        <f t="shared" si="37"/>
        <v>0</v>
      </c>
      <c r="Z282">
        <f t="shared" si="38"/>
        <v>0</v>
      </c>
      <c r="AA282">
        <f t="shared" si="39"/>
        <v>0</v>
      </c>
    </row>
    <row r="283" spans="20:27">
      <c r="T283" s="2">
        <v>279</v>
      </c>
      <c r="U283">
        <f t="shared" si="33"/>
        <v>0.99420607692729535</v>
      </c>
      <c r="V283">
        <f t="shared" si="34"/>
        <v>0</v>
      </c>
      <c r="W283">
        <f t="shared" si="35"/>
        <v>0</v>
      </c>
      <c r="X283">
        <f t="shared" si="36"/>
        <v>0.99420607692729424</v>
      </c>
      <c r="Y283">
        <f t="shared" si="37"/>
        <v>0</v>
      </c>
      <c r="Z283">
        <f t="shared" si="38"/>
        <v>0</v>
      </c>
      <c r="AA283">
        <f t="shared" si="39"/>
        <v>0</v>
      </c>
    </row>
    <row r="284" spans="20:27">
      <c r="T284" s="2">
        <v>280</v>
      </c>
      <c r="U284">
        <f t="shared" si="33"/>
        <v>0.92751993358555751</v>
      </c>
      <c r="V284">
        <f t="shared" si="34"/>
        <v>0</v>
      </c>
      <c r="W284">
        <f t="shared" si="35"/>
        <v>0</v>
      </c>
      <c r="X284">
        <f t="shared" si="36"/>
        <v>1.0771425679649778</v>
      </c>
      <c r="Y284">
        <f t="shared" si="37"/>
        <v>0</v>
      </c>
      <c r="Z284">
        <f t="shared" si="38"/>
        <v>0</v>
      </c>
      <c r="AA284">
        <f t="shared" si="39"/>
        <v>0</v>
      </c>
    </row>
    <row r="285" spans="20:27">
      <c r="T285" s="2">
        <v>281</v>
      </c>
      <c r="U285">
        <f t="shared" si="33"/>
        <v>0.86322500574993244</v>
      </c>
      <c r="V285">
        <f t="shared" si="34"/>
        <v>0</v>
      </c>
      <c r="W285">
        <f t="shared" si="35"/>
        <v>0</v>
      </c>
      <c r="X285">
        <f t="shared" si="36"/>
        <v>1.1629034399812379</v>
      </c>
      <c r="Y285">
        <f t="shared" si="37"/>
        <v>0</v>
      </c>
      <c r="Z285">
        <f t="shared" si="38"/>
        <v>0</v>
      </c>
      <c r="AA285">
        <f t="shared" si="39"/>
        <v>0</v>
      </c>
    </row>
    <row r="286" spans="20:27">
      <c r="T286" s="2">
        <v>282</v>
      </c>
      <c r="U286">
        <f t="shared" si="33"/>
        <v>0.80145468637149397</v>
      </c>
      <c r="V286">
        <f t="shared" si="34"/>
        <v>0</v>
      </c>
      <c r="W286">
        <f t="shared" si="35"/>
        <v>0</v>
      </c>
      <c r="X286">
        <f t="shared" si="36"/>
        <v>1.2510315153159681</v>
      </c>
      <c r="Y286">
        <f t="shared" si="37"/>
        <v>0</v>
      </c>
      <c r="Z286">
        <f t="shared" si="38"/>
        <v>0</v>
      </c>
      <c r="AA286">
        <f t="shared" si="39"/>
        <v>0</v>
      </c>
    </row>
    <row r="287" spans="20:27">
      <c r="T287" s="2">
        <v>283</v>
      </c>
      <c r="U287">
        <f t="shared" si="33"/>
        <v>0.74230755179459296</v>
      </c>
      <c r="V287">
        <f t="shared" si="34"/>
        <v>0</v>
      </c>
      <c r="W287">
        <f t="shared" si="35"/>
        <v>0</v>
      </c>
      <c r="X287">
        <f t="shared" si="36"/>
        <v>1.3409810944744507</v>
      </c>
      <c r="Y287">
        <f t="shared" si="37"/>
        <v>0</v>
      </c>
      <c r="Z287">
        <f t="shared" si="38"/>
        <v>0</v>
      </c>
      <c r="AA287">
        <f t="shared" si="39"/>
        <v>0</v>
      </c>
    </row>
    <row r="288" spans="20:27">
      <c r="T288" s="2">
        <v>284</v>
      </c>
      <c r="U288">
        <f t="shared" si="33"/>
        <v>0.68585024895091173</v>
      </c>
      <c r="V288">
        <f t="shared" si="34"/>
        <v>0</v>
      </c>
      <c r="W288">
        <f t="shared" si="35"/>
        <v>0</v>
      </c>
      <c r="X288">
        <f t="shared" si="36"/>
        <v>1.4321180161329907</v>
      </c>
      <c r="Y288">
        <f t="shared" si="37"/>
        <v>0</v>
      </c>
      <c r="Z288">
        <f t="shared" si="38"/>
        <v>0</v>
      </c>
      <c r="AA288">
        <f t="shared" si="39"/>
        <v>0</v>
      </c>
    </row>
    <row r="289" spans="20:27">
      <c r="T289" s="2">
        <v>285</v>
      </c>
      <c r="U289">
        <f t="shared" si="33"/>
        <v>0.63212055882855833</v>
      </c>
      <c r="V289">
        <f t="shared" si="34"/>
        <v>0</v>
      </c>
      <c r="W289">
        <f t="shared" si="35"/>
        <v>0</v>
      </c>
      <c r="X289">
        <f t="shared" si="36"/>
        <v>1.523722370908654</v>
      </c>
      <c r="Y289">
        <f t="shared" si="37"/>
        <v>0</v>
      </c>
      <c r="Z289">
        <f t="shared" si="38"/>
        <v>0</v>
      </c>
      <c r="AA289">
        <f t="shared" si="39"/>
        <v>0</v>
      </c>
    </row>
    <row r="290" spans="20:27">
      <c r="T290" s="2">
        <v>286</v>
      </c>
      <c r="U290">
        <f t="shared" si="33"/>
        <v>0.58113054627978533</v>
      </c>
      <c r="V290">
        <f t="shared" si="34"/>
        <v>0</v>
      </c>
      <c r="W290">
        <f t="shared" si="35"/>
        <v>0</v>
      </c>
      <c r="X290">
        <f t="shared" si="36"/>
        <v>1.6149941592805941</v>
      </c>
      <c r="Y290">
        <f t="shared" si="37"/>
        <v>0</v>
      </c>
      <c r="Z290">
        <f t="shared" si="38"/>
        <v>0</v>
      </c>
      <c r="AA290">
        <f t="shared" si="39"/>
        <v>0</v>
      </c>
    </row>
    <row r="291" spans="20:27">
      <c r="T291" s="2">
        <v>287</v>
      </c>
      <c r="U291">
        <f t="shared" si="33"/>
        <v>0.53286971760616964</v>
      </c>
      <c r="V291">
        <f t="shared" si="34"/>
        <v>0</v>
      </c>
      <c r="W291">
        <f t="shared" si="35"/>
        <v>0</v>
      </c>
      <c r="X291">
        <f t="shared" si="36"/>
        <v>1.7050620885483534</v>
      </c>
      <c r="Y291">
        <f t="shared" si="37"/>
        <v>0</v>
      </c>
      <c r="Z291">
        <f t="shared" si="38"/>
        <v>0</v>
      </c>
      <c r="AA291">
        <f t="shared" si="39"/>
        <v>0</v>
      </c>
    </row>
    <row r="292" spans="20:27">
      <c r="T292" s="2">
        <v>288</v>
      </c>
      <c r="U292">
        <f t="shared" si="33"/>
        <v>0.48730811937744156</v>
      </c>
      <c r="V292">
        <f t="shared" si="34"/>
        <v>0</v>
      </c>
      <c r="W292">
        <f t="shared" si="35"/>
        <v>0</v>
      </c>
      <c r="X292">
        <f t="shared" si="36"/>
        <v>1.7929955815501044</v>
      </c>
      <c r="Y292">
        <f t="shared" si="37"/>
        <v>0</v>
      </c>
      <c r="Z292">
        <f t="shared" si="38"/>
        <v>0</v>
      </c>
      <c r="AA292">
        <f t="shared" si="39"/>
        <v>0</v>
      </c>
    </row>
    <row r="293" spans="20:27">
      <c r="T293" s="2">
        <v>289</v>
      </c>
      <c r="U293">
        <f t="shared" si="33"/>
        <v>0.44439932404681604</v>
      </c>
      <c r="V293">
        <f t="shared" si="34"/>
        <v>0</v>
      </c>
      <c r="W293">
        <f t="shared" si="35"/>
        <v>0</v>
      </c>
      <c r="X293">
        <f t="shared" si="36"/>
        <v>1.8778199250305505</v>
      </c>
      <c r="Y293">
        <f t="shared" si="37"/>
        <v>0</v>
      </c>
      <c r="Z293">
        <f t="shared" si="38"/>
        <v>0</v>
      </c>
      <c r="AA293">
        <f t="shared" si="39"/>
        <v>0</v>
      </c>
    </row>
    <row r="294" spans="20:27">
      <c r="T294" s="2">
        <v>290</v>
      </c>
      <c r="U294">
        <f t="shared" si="33"/>
        <v>0.40408325966557679</v>
      </c>
      <c r="V294">
        <f t="shared" si="34"/>
        <v>0</v>
      </c>
      <c r="W294">
        <f t="shared" si="35"/>
        <v>0</v>
      </c>
      <c r="X294">
        <f t="shared" si="36"/>
        <v>1.9585343245153006</v>
      </c>
      <c r="Y294">
        <f t="shared" si="37"/>
        <v>0</v>
      </c>
      <c r="Z294">
        <f t="shared" si="38"/>
        <v>0</v>
      </c>
      <c r="AA294">
        <f t="shared" si="39"/>
        <v>0</v>
      </c>
    </row>
    <row r="295" spans="20:27">
      <c r="T295" s="2">
        <v>291</v>
      </c>
      <c r="U295">
        <f t="shared" si="33"/>
        <v>0.36628885201755357</v>
      </c>
      <c r="V295">
        <f t="shared" si="34"/>
        <v>0</v>
      </c>
      <c r="W295">
        <f t="shared" si="35"/>
        <v>0</v>
      </c>
      <c r="X295">
        <f t="shared" si="36"/>
        <v>2.0341324640974054</v>
      </c>
      <c r="Y295">
        <f t="shared" si="37"/>
        <v>0</v>
      </c>
      <c r="Z295">
        <f t="shared" si="38"/>
        <v>0</v>
      </c>
      <c r="AA295">
        <f t="shared" si="39"/>
        <v>0</v>
      </c>
    </row>
    <row r="296" spans="20:27">
      <c r="T296" s="2">
        <v>292</v>
      </c>
      <c r="U296">
        <f t="shared" si="33"/>
        <v>0.33093645753185552</v>
      </c>
      <c r="V296">
        <f t="shared" si="34"/>
        <v>0</v>
      </c>
      <c r="W296">
        <f t="shared" si="35"/>
        <v>0</v>
      </c>
      <c r="X296">
        <f t="shared" si="36"/>
        <v>2.1036250043224292</v>
      </c>
      <c r="Y296">
        <f t="shared" si="37"/>
        <v>0</v>
      </c>
      <c r="Z296">
        <f t="shared" si="38"/>
        <v>0</v>
      </c>
      <c r="AA296">
        <f t="shared" si="39"/>
        <v>0</v>
      </c>
    </row>
    <row r="297" spans="20:27">
      <c r="T297" s="2">
        <v>293</v>
      </c>
      <c r="U297">
        <f t="shared" si="33"/>
        <v>0.29794007422217439</v>
      </c>
      <c r="V297">
        <f t="shared" si="34"/>
        <v>0</v>
      </c>
      <c r="W297">
        <f t="shared" si="35"/>
        <v>0</v>
      </c>
      <c r="X297">
        <f t="shared" si="36"/>
        <v>2.1660633011843533</v>
      </c>
      <c r="Y297">
        <f t="shared" si="37"/>
        <v>0</v>
      </c>
      <c r="Z297">
        <f t="shared" si="38"/>
        <v>0</v>
      </c>
      <c r="AA297">
        <f t="shared" si="39"/>
        <v>0</v>
      </c>
    </row>
    <row r="298" spans="20:27">
      <c r="T298" s="2">
        <v>294</v>
      </c>
      <c r="U298">
        <f t="shared" si="33"/>
        <v>0.26720932555452159</v>
      </c>
      <c r="V298">
        <f t="shared" si="34"/>
        <v>0</v>
      </c>
      <c r="W298">
        <f t="shared" si="35"/>
        <v>0</v>
      </c>
      <c r="X298">
        <f t="shared" si="36"/>
        <v>2.2205635061614233</v>
      </c>
      <c r="Y298">
        <f t="shared" si="37"/>
        <v>0</v>
      </c>
      <c r="Z298">
        <f t="shared" si="38"/>
        <v>0</v>
      </c>
      <c r="AA298">
        <f t="shared" si="39"/>
        <v>0</v>
      </c>
    </row>
    <row r="299" spans="20:27">
      <c r="T299" s="2">
        <v>295</v>
      </c>
      <c r="U299">
        <f t="shared" si="33"/>
        <v>0.23865121854119176</v>
      </c>
      <c r="V299">
        <f t="shared" si="34"/>
        <v>0</v>
      </c>
      <c r="W299">
        <f t="shared" si="35"/>
        <v>0</v>
      </c>
      <c r="X299">
        <f t="shared" si="36"/>
        <v>2.2663301224297228</v>
      </c>
      <c r="Y299">
        <f t="shared" si="37"/>
        <v>0</v>
      </c>
      <c r="Z299">
        <f t="shared" si="38"/>
        <v>0</v>
      </c>
      <c r="AA299">
        <f t="shared" si="39"/>
        <v>0</v>
      </c>
    </row>
    <row r="300" spans="20:27">
      <c r="T300" s="2">
        <v>296</v>
      </c>
      <c r="U300">
        <f t="shared" si="33"/>
        <v>0.21217168252901142</v>
      </c>
      <c r="V300">
        <f t="shared" si="34"/>
        <v>0</v>
      </c>
      <c r="W300">
        <f t="shared" si="35"/>
        <v>0</v>
      </c>
      <c r="X300">
        <f t="shared" si="36"/>
        <v>2.3026780551282382</v>
      </c>
      <c r="Y300">
        <f t="shared" si="37"/>
        <v>0</v>
      </c>
      <c r="Z300">
        <f t="shared" si="38"/>
        <v>0</v>
      </c>
      <c r="AA300">
        <f t="shared" si="39"/>
        <v>0</v>
      </c>
    </row>
    <row r="301" spans="20:27">
      <c r="T301" s="2">
        <v>297</v>
      </c>
      <c r="U301">
        <f t="shared" si="33"/>
        <v>0.18767689916780439</v>
      </c>
      <c r="V301">
        <f t="shared" si="34"/>
        <v>0</v>
      </c>
      <c r="W301">
        <f t="shared" si="35"/>
        <v>0</v>
      </c>
      <c r="X301">
        <f t="shared" si="36"/>
        <v>2.3290522100467559</v>
      </c>
      <c r="Y301">
        <f t="shared" si="37"/>
        <v>0</v>
      </c>
      <c r="Z301">
        <f t="shared" si="38"/>
        <v>0</v>
      </c>
      <c r="AA301">
        <f t="shared" si="39"/>
        <v>0</v>
      </c>
    </row>
    <row r="302" spans="20:27">
      <c r="T302" s="2">
        <v>298</v>
      </c>
      <c r="U302">
        <f t="shared" si="33"/>
        <v>0.16507443701171132</v>
      </c>
      <c r="V302">
        <f t="shared" si="34"/>
        <v>0</v>
      </c>
      <c r="W302">
        <f t="shared" si="35"/>
        <v>0</v>
      </c>
      <c r="X302">
        <f t="shared" si="36"/>
        <v>2.3450437677761142</v>
      </c>
      <c r="Y302">
        <f t="shared" si="37"/>
        <v>0</v>
      </c>
      <c r="Z302">
        <f t="shared" si="38"/>
        <v>0</v>
      </c>
      <c r="AA302">
        <f t="shared" si="39"/>
        <v>0</v>
      </c>
    </row>
    <row r="303" spans="20:27">
      <c r="T303" s="2">
        <v>299</v>
      </c>
      <c r="U303">
        <f t="shared" si="33"/>
        <v>0.14427420624106324</v>
      </c>
      <c r="V303">
        <f t="shared" si="34"/>
        <v>0</v>
      </c>
      <c r="W303">
        <f t="shared" si="35"/>
        <v>0</v>
      </c>
      <c r="X303">
        <f t="shared" si="36"/>
        <v>2.3504023872876028</v>
      </c>
      <c r="Y303">
        <f t="shared" si="37"/>
        <v>0</v>
      </c>
      <c r="Z303">
        <f t="shared" si="38"/>
        <v>0</v>
      </c>
      <c r="AA303">
        <f t="shared" si="39"/>
        <v>0</v>
      </c>
    </row>
    <row r="304" spans="20:27">
      <c r="T304" s="2">
        <v>300</v>
      </c>
      <c r="U304">
        <f t="shared" si="33"/>
        <v>0.1251892502237974</v>
      </c>
      <c r="V304">
        <f t="shared" si="34"/>
        <v>0</v>
      </c>
      <c r="W304">
        <f t="shared" si="35"/>
        <v>0</v>
      </c>
      <c r="X304">
        <f t="shared" si="36"/>
        <v>2.3450437677761142</v>
      </c>
      <c r="Y304">
        <f t="shared" si="37"/>
        <v>0</v>
      </c>
      <c r="Z304">
        <f t="shared" si="38"/>
        <v>0</v>
      </c>
      <c r="AA304">
        <f t="shared" si="39"/>
        <v>0</v>
      </c>
    </row>
    <row r="305" spans="20:27">
      <c r="T305" s="2">
        <v>301</v>
      </c>
      <c r="U305">
        <f t="shared" si="33"/>
        <v>0.10773639119214334</v>
      </c>
      <c r="V305">
        <f t="shared" si="34"/>
        <v>0</v>
      </c>
      <c r="W305">
        <f t="shared" si="35"/>
        <v>0</v>
      </c>
      <c r="X305">
        <f t="shared" si="36"/>
        <v>2.3290522100467563</v>
      </c>
      <c r="Y305">
        <f t="shared" si="37"/>
        <v>0</v>
      </c>
      <c r="Z305">
        <f t="shared" si="38"/>
        <v>0</v>
      </c>
      <c r="AA305">
        <f t="shared" si="39"/>
        <v>0</v>
      </c>
    </row>
    <row r="306" spans="20:27">
      <c r="T306" s="2">
        <v>302</v>
      </c>
      <c r="U306">
        <f t="shared" si="33"/>
        <v>9.1836747317150913E-2</v>
      </c>
      <c r="V306">
        <f t="shared" si="34"/>
        <v>0</v>
      </c>
      <c r="W306">
        <f t="shared" si="35"/>
        <v>0</v>
      </c>
      <c r="X306">
        <f t="shared" si="36"/>
        <v>2.3026780551282382</v>
      </c>
      <c r="Y306">
        <f t="shared" si="37"/>
        <v>0</v>
      </c>
      <c r="Z306">
        <f t="shared" si="38"/>
        <v>0</v>
      </c>
      <c r="AA306">
        <f t="shared" si="39"/>
        <v>0</v>
      </c>
    </row>
    <row r="307" spans="20:27">
      <c r="T307" s="2">
        <v>303</v>
      </c>
      <c r="U307">
        <f t="shared" si="33"/>
        <v>7.7416138036577598E-2</v>
      </c>
      <c r="V307">
        <f t="shared" si="34"/>
        <v>0</v>
      </c>
      <c r="W307">
        <f t="shared" si="35"/>
        <v>0</v>
      </c>
      <c r="X307">
        <f t="shared" si="36"/>
        <v>2.2663301224297223</v>
      </c>
      <c r="Y307">
        <f t="shared" si="37"/>
        <v>0</v>
      </c>
      <c r="Z307">
        <f t="shared" si="38"/>
        <v>0</v>
      </c>
      <c r="AA307">
        <f t="shared" si="39"/>
        <v>0</v>
      </c>
    </row>
    <row r="308" spans="20:27">
      <c r="T308" s="2">
        <v>304</v>
      </c>
      <c r="U308">
        <f t="shared" si="33"/>
        <v>6.4405393735240068E-2</v>
      </c>
      <c r="V308">
        <f t="shared" si="34"/>
        <v>0</v>
      </c>
      <c r="W308">
        <f t="shared" si="35"/>
        <v>0</v>
      </c>
      <c r="X308">
        <f t="shared" si="36"/>
        <v>2.2205635061614246</v>
      </c>
      <c r="Y308">
        <f t="shared" si="37"/>
        <v>0</v>
      </c>
      <c r="Z308">
        <f t="shared" si="38"/>
        <v>0</v>
      </c>
      <c r="AA308">
        <f t="shared" si="39"/>
        <v>0</v>
      </c>
    </row>
    <row r="309" spans="20:27">
      <c r="T309" s="2">
        <v>305</v>
      </c>
      <c r="U309">
        <f t="shared" si="33"/>
        <v>5.2740584882672858E-2</v>
      </c>
      <c r="V309">
        <f t="shared" si="34"/>
        <v>0</v>
      </c>
      <c r="W309">
        <f t="shared" si="35"/>
        <v>0</v>
      </c>
      <c r="X309">
        <f t="shared" si="36"/>
        <v>2.1660633011843546</v>
      </c>
      <c r="Y309">
        <f t="shared" si="37"/>
        <v>0</v>
      </c>
      <c r="Z309">
        <f t="shared" si="38"/>
        <v>0</v>
      </c>
      <c r="AA309">
        <f t="shared" si="39"/>
        <v>0</v>
      </c>
    </row>
    <row r="310" spans="20:27">
      <c r="T310" s="2">
        <v>306</v>
      </c>
      <c r="U310">
        <f t="shared" si="33"/>
        <v>4.2363184578704027E-2</v>
      </c>
      <c r="V310">
        <f t="shared" si="34"/>
        <v>0</v>
      </c>
      <c r="W310">
        <f t="shared" si="35"/>
        <v>0</v>
      </c>
      <c r="X310">
        <f t="shared" si="36"/>
        <v>2.1036250043224292</v>
      </c>
      <c r="Y310">
        <f t="shared" si="37"/>
        <v>0</v>
      </c>
      <c r="Z310">
        <f t="shared" si="38"/>
        <v>0</v>
      </c>
      <c r="AA310">
        <f t="shared" si="39"/>
        <v>0</v>
      </c>
    </row>
    <row r="311" spans="20:27">
      <c r="T311" s="2">
        <v>307</v>
      </c>
      <c r="U311">
        <f t="shared" si="33"/>
        <v>3.3220177207570867E-2</v>
      </c>
      <c r="V311">
        <f t="shared" si="34"/>
        <v>0</v>
      </c>
      <c r="W311">
        <f t="shared" si="35"/>
        <v>0</v>
      </c>
      <c r="X311">
        <f t="shared" si="36"/>
        <v>2.034132464097405</v>
      </c>
      <c r="Y311">
        <f t="shared" si="37"/>
        <v>0</v>
      </c>
      <c r="Z311">
        <f t="shared" si="38"/>
        <v>0</v>
      </c>
      <c r="AA311">
        <f t="shared" si="39"/>
        <v>0</v>
      </c>
    </row>
    <row r="312" spans="20:27">
      <c r="T312" s="2">
        <v>308</v>
      </c>
      <c r="U312">
        <f t="shared" si="33"/>
        <v>2.5264124606948379E-2</v>
      </c>
      <c r="V312">
        <f t="shared" si="34"/>
        <v>0</v>
      </c>
      <c r="W312">
        <f t="shared" si="35"/>
        <v>0</v>
      </c>
      <c r="X312">
        <f t="shared" si="36"/>
        <v>1.9585343245153006</v>
      </c>
      <c r="Y312">
        <f t="shared" si="37"/>
        <v>0</v>
      </c>
      <c r="Z312">
        <f t="shared" si="38"/>
        <v>0</v>
      </c>
      <c r="AA312">
        <f t="shared" si="39"/>
        <v>0</v>
      </c>
    </row>
    <row r="313" spans="20:27">
      <c r="T313" s="2">
        <v>309</v>
      </c>
      <c r="U313">
        <f t="shared" si="33"/>
        <v>1.845319985910493E-2</v>
      </c>
      <c r="V313">
        <f t="shared" si="34"/>
        <v>0</v>
      </c>
      <c r="W313">
        <f t="shared" si="35"/>
        <v>0</v>
      </c>
      <c r="X313">
        <f t="shared" si="36"/>
        <v>1.8778199250305501</v>
      </c>
      <c r="Y313">
        <f t="shared" si="37"/>
        <v>0</v>
      </c>
      <c r="Z313">
        <f t="shared" si="38"/>
        <v>0</v>
      </c>
      <c r="AA313">
        <f t="shared" si="39"/>
        <v>0</v>
      </c>
    </row>
    <row r="314" spans="20:27">
      <c r="T314" s="2">
        <v>310</v>
      </c>
      <c r="U314">
        <f t="shared" si="33"/>
        <v>1.2751197536201964E-2</v>
      </c>
      <c r="V314">
        <f t="shared" si="34"/>
        <v>0</v>
      </c>
      <c r="W314">
        <f t="shared" si="35"/>
        <v>0</v>
      </c>
      <c r="X314">
        <f t="shared" si="36"/>
        <v>1.792995581550104</v>
      </c>
      <c r="Y314">
        <f t="shared" si="37"/>
        <v>0</v>
      </c>
      <c r="Z314">
        <f t="shared" si="38"/>
        <v>0</v>
      </c>
      <c r="AA314">
        <f t="shared" si="39"/>
        <v>0</v>
      </c>
    </row>
    <row r="315" spans="20:27">
      <c r="T315" s="2">
        <v>311</v>
      </c>
      <c r="U315">
        <f t="shared" si="33"/>
        <v>8.1275279999160621E-3</v>
      </c>
      <c r="V315">
        <f t="shared" si="34"/>
        <v>0</v>
      </c>
      <c r="W315">
        <f t="shared" si="35"/>
        <v>0</v>
      </c>
      <c r="X315">
        <f t="shared" si="36"/>
        <v>1.7050620885483529</v>
      </c>
      <c r="Y315">
        <f t="shared" si="37"/>
        <v>0</v>
      </c>
      <c r="Z315">
        <f t="shared" si="38"/>
        <v>0</v>
      </c>
      <c r="AA315">
        <f t="shared" si="39"/>
        <v>0</v>
      </c>
    </row>
    <row r="316" spans="20:27">
      <c r="T316" s="2">
        <v>312</v>
      </c>
      <c r="U316">
        <f t="shared" si="33"/>
        <v>4.5572021785264538E-3</v>
      </c>
      <c r="V316">
        <f t="shared" si="34"/>
        <v>0</v>
      </c>
      <c r="W316">
        <f t="shared" si="35"/>
        <v>0</v>
      </c>
      <c r="X316">
        <f t="shared" si="36"/>
        <v>1.6149941592805936</v>
      </c>
      <c r="Y316">
        <f t="shared" si="37"/>
        <v>0</v>
      </c>
      <c r="Z316">
        <f t="shared" si="38"/>
        <v>0</v>
      </c>
      <c r="AA316">
        <f t="shared" si="39"/>
        <v>0</v>
      </c>
    </row>
    <row r="317" spans="20:27">
      <c r="T317" s="2">
        <v>313</v>
      </c>
      <c r="U317">
        <f t="shared" si="33"/>
        <v>2.0208121270854362E-3</v>
      </c>
      <c r="V317">
        <f t="shared" si="34"/>
        <v>0</v>
      </c>
      <c r="W317">
        <f t="shared" si="35"/>
        <v>0</v>
      </c>
      <c r="X317">
        <f t="shared" si="36"/>
        <v>1.5237223709086538</v>
      </c>
      <c r="Y317">
        <f t="shared" si="37"/>
        <v>0</v>
      </c>
      <c r="Z317">
        <f t="shared" si="38"/>
        <v>0</v>
      </c>
      <c r="AA317">
        <f t="shared" si="39"/>
        <v>0</v>
      </c>
    </row>
    <row r="318" spans="20:27">
      <c r="T318" s="2">
        <v>314</v>
      </c>
      <c r="U318">
        <f t="shared" si="33"/>
        <v>5.0451161748760187E-4</v>
      </c>
      <c r="V318">
        <f t="shared" si="34"/>
        <v>0</v>
      </c>
      <c r="W318">
        <f t="shared" si="35"/>
        <v>0</v>
      </c>
      <c r="X318">
        <f t="shared" si="36"/>
        <v>1.4321180161329914</v>
      </c>
      <c r="Y318">
        <f t="shared" si="37"/>
        <v>0</v>
      </c>
      <c r="Z318">
        <f t="shared" si="38"/>
        <v>0</v>
      </c>
      <c r="AA318">
        <f t="shared" si="39"/>
        <v>0</v>
      </c>
    </row>
    <row r="319" spans="20:27">
      <c r="T319" s="2">
        <v>315</v>
      </c>
      <c r="U319">
        <f t="shared" si="33"/>
        <v>0</v>
      </c>
      <c r="V319">
        <f t="shared" si="34"/>
        <v>0</v>
      </c>
      <c r="W319">
        <f t="shared" si="35"/>
        <v>0</v>
      </c>
      <c r="X319">
        <f t="shared" si="36"/>
        <v>1.3409810944744527</v>
      </c>
      <c r="Y319">
        <f t="shared" si="37"/>
        <v>0</v>
      </c>
      <c r="Z319">
        <f t="shared" si="38"/>
        <v>0</v>
      </c>
      <c r="AA319">
        <f t="shared" si="39"/>
        <v>0</v>
      </c>
    </row>
    <row r="320" spans="20:27">
      <c r="T320" s="2">
        <v>316</v>
      </c>
      <c r="U320">
        <f t="shared" si="33"/>
        <v>5.0451161748760187E-4</v>
      </c>
      <c r="V320">
        <f t="shared" si="34"/>
        <v>0</v>
      </c>
      <c r="W320">
        <f t="shared" si="35"/>
        <v>0</v>
      </c>
      <c r="X320">
        <f t="shared" si="36"/>
        <v>1.2510315153159677</v>
      </c>
      <c r="Y320">
        <f t="shared" si="37"/>
        <v>0</v>
      </c>
      <c r="Z320">
        <f t="shared" si="38"/>
        <v>0</v>
      </c>
      <c r="AA320">
        <f t="shared" si="39"/>
        <v>0</v>
      </c>
    </row>
    <row r="321" spans="20:27">
      <c r="T321" s="2">
        <v>317</v>
      </c>
      <c r="U321">
        <f t="shared" si="33"/>
        <v>2.0208121270853807E-3</v>
      </c>
      <c r="V321">
        <f t="shared" si="34"/>
        <v>0</v>
      </c>
      <c r="W321">
        <f t="shared" si="35"/>
        <v>0</v>
      </c>
      <c r="X321">
        <f t="shared" si="36"/>
        <v>1.1629034399812377</v>
      </c>
      <c r="Y321">
        <f t="shared" si="37"/>
        <v>0</v>
      </c>
      <c r="Z321">
        <f t="shared" si="38"/>
        <v>0</v>
      </c>
      <c r="AA321">
        <f t="shared" si="39"/>
        <v>0</v>
      </c>
    </row>
    <row r="322" spans="20:27">
      <c r="T322" s="2">
        <v>318</v>
      </c>
      <c r="U322">
        <f t="shared" si="33"/>
        <v>4.5572021785263983E-3</v>
      </c>
      <c r="V322">
        <f t="shared" si="34"/>
        <v>0</v>
      </c>
      <c r="W322">
        <f t="shared" si="35"/>
        <v>0</v>
      </c>
      <c r="X322">
        <f t="shared" si="36"/>
        <v>1.0771425679649773</v>
      </c>
      <c r="Y322">
        <f t="shared" si="37"/>
        <v>0</v>
      </c>
      <c r="Z322">
        <f t="shared" si="38"/>
        <v>0</v>
      </c>
      <c r="AA322">
        <f t="shared" si="39"/>
        <v>0</v>
      </c>
    </row>
    <row r="323" spans="20:27">
      <c r="T323" s="2">
        <v>319</v>
      </c>
      <c r="U323">
        <f t="shared" si="33"/>
        <v>8.1275279999162287E-3</v>
      </c>
      <c r="V323">
        <f t="shared" si="34"/>
        <v>0</v>
      </c>
      <c r="W323">
        <f t="shared" si="35"/>
        <v>0</v>
      </c>
      <c r="X323">
        <f t="shared" si="36"/>
        <v>0.99420607692729512</v>
      </c>
      <c r="Y323">
        <f t="shared" si="37"/>
        <v>0</v>
      </c>
      <c r="Z323">
        <f t="shared" si="38"/>
        <v>0</v>
      </c>
      <c r="AA323">
        <f t="shared" si="39"/>
        <v>0</v>
      </c>
    </row>
    <row r="324" spans="20:27">
      <c r="T324" s="2">
        <v>320</v>
      </c>
      <c r="U324">
        <f t="shared" si="33"/>
        <v>1.2751197536201853E-2</v>
      </c>
      <c r="V324">
        <f t="shared" si="34"/>
        <v>0</v>
      </c>
      <c r="W324">
        <f t="shared" si="35"/>
        <v>0</v>
      </c>
      <c r="X324">
        <f t="shared" si="36"/>
        <v>0.91446485880399098</v>
      </c>
      <c r="Y324">
        <f t="shared" si="37"/>
        <v>0</v>
      </c>
      <c r="Z324">
        <f t="shared" si="38"/>
        <v>0</v>
      </c>
      <c r="AA324">
        <f t="shared" si="39"/>
        <v>0</v>
      </c>
    </row>
    <row r="325" spans="20:27">
      <c r="T325" s="2">
        <v>321</v>
      </c>
      <c r="U325">
        <f t="shared" si="33"/>
        <v>1.8453199859104819E-2</v>
      </c>
      <c r="V325">
        <f t="shared" si="34"/>
        <v>0</v>
      </c>
      <c r="W325">
        <f t="shared" si="35"/>
        <v>0</v>
      </c>
      <c r="X325">
        <f t="shared" si="36"/>
        <v>0.83820765480795423</v>
      </c>
      <c r="Y325">
        <f t="shared" si="37"/>
        <v>0</v>
      </c>
      <c r="Z325">
        <f t="shared" si="38"/>
        <v>0</v>
      </c>
      <c r="AA325">
        <f t="shared" si="39"/>
        <v>0</v>
      </c>
    </row>
    <row r="326" spans="20:27">
      <c r="T326" s="2">
        <v>322</v>
      </c>
      <c r="U326">
        <f t="shared" ref="U326:U370" si="40">EXP($AC$5*SIN(2*PI()*(T326-$AC$4)/$V$3))-EXP(-$AC$5)</f>
        <v>2.5264124606948213E-2</v>
      </c>
      <c r="V326">
        <f t="shared" ref="V326:V370" si="41">IF(OR(MONTH(T326)=1, MONTH(T326)=2, MONTH(T326)=12), 1, 0)</f>
        <v>0</v>
      </c>
      <c r="W326">
        <f t="shared" ref="W326:W370" si="42">V326*U326</f>
        <v>0</v>
      </c>
      <c r="X326">
        <f t="shared" ref="X326:X370" si="43">EXP($AD$5*SIN(2*PI()*(T326-$AD$4)/$Y$3))-EXP(-$AD$5)</f>
        <v>0.76564667791528707</v>
      </c>
      <c r="Y326">
        <f t="shared" ref="Y326:Y370" si="44">IF(OR(MONTH(T326)=6, MONTH(T326)=7, MONTH(T326)=8), 1, 0)</f>
        <v>0</v>
      </c>
      <c r="Z326">
        <f t="shared" ref="Z326:Z370" si="45">Y326*X326</f>
        <v>0</v>
      </c>
      <c r="AA326">
        <f t="shared" ref="AA326:AA370" si="46">Z326+W326</f>
        <v>0</v>
      </c>
    </row>
    <row r="327" spans="20:27">
      <c r="T327" s="2">
        <v>323</v>
      </c>
      <c r="U327">
        <f t="shared" si="40"/>
        <v>3.3220177207570645E-2</v>
      </c>
      <c r="V327">
        <f t="shared" si="41"/>
        <v>0</v>
      </c>
      <c r="W327">
        <f t="shared" si="42"/>
        <v>0</v>
      </c>
      <c r="X327">
        <f t="shared" si="43"/>
        <v>0.69692431910244546</v>
      </c>
      <c r="Y327">
        <f t="shared" si="44"/>
        <v>0</v>
      </c>
      <c r="Z327">
        <f t="shared" si="45"/>
        <v>0</v>
      </c>
      <c r="AA327">
        <f t="shared" si="46"/>
        <v>0</v>
      </c>
    </row>
    <row r="328" spans="20:27">
      <c r="T328" s="2">
        <v>324</v>
      </c>
      <c r="U328">
        <f t="shared" si="40"/>
        <v>4.2363184578703139E-2</v>
      </c>
      <c r="V328">
        <f t="shared" si="41"/>
        <v>0</v>
      </c>
      <c r="W328">
        <f t="shared" si="42"/>
        <v>0</v>
      </c>
      <c r="X328">
        <f t="shared" si="43"/>
        <v>0.63212055882855811</v>
      </c>
      <c r="Y328">
        <f t="shared" si="44"/>
        <v>0</v>
      </c>
      <c r="Z328">
        <f t="shared" si="45"/>
        <v>0</v>
      </c>
      <c r="AA328">
        <f t="shared" si="46"/>
        <v>0</v>
      </c>
    </row>
    <row r="329" spans="20:27">
      <c r="T329" s="2">
        <v>325</v>
      </c>
      <c r="U329">
        <f t="shared" si="40"/>
        <v>5.2740584882672581E-2</v>
      </c>
      <c r="V329">
        <f t="shared" si="41"/>
        <v>0</v>
      </c>
      <c r="W329">
        <f t="shared" si="42"/>
        <v>0</v>
      </c>
      <c r="X329">
        <f t="shared" si="43"/>
        <v>0.57126074344133726</v>
      </c>
      <c r="Y329">
        <f t="shared" si="44"/>
        <v>0</v>
      </c>
      <c r="Z329">
        <f t="shared" si="45"/>
        <v>0</v>
      </c>
      <c r="AA329">
        <f t="shared" si="46"/>
        <v>0</v>
      </c>
    </row>
    <row r="330" spans="20:27">
      <c r="T330" s="2">
        <v>326</v>
      </c>
      <c r="U330">
        <f t="shared" si="40"/>
        <v>6.4405393735238903E-2</v>
      </c>
      <c r="V330">
        <f t="shared" si="41"/>
        <v>0</v>
      </c>
      <c r="W330">
        <f t="shared" si="42"/>
        <v>0</v>
      </c>
      <c r="X330">
        <f t="shared" si="43"/>
        <v>0.51432343281763759</v>
      </c>
      <c r="Y330">
        <f t="shared" si="44"/>
        <v>0</v>
      </c>
      <c r="Z330">
        <f t="shared" si="45"/>
        <v>0</v>
      </c>
      <c r="AA330">
        <f t="shared" si="46"/>
        <v>0</v>
      </c>
    </row>
    <row r="331" spans="20:27">
      <c r="T331" s="2">
        <v>327</v>
      </c>
      <c r="U331">
        <f t="shared" si="40"/>
        <v>7.7416138036577264E-2</v>
      </c>
      <c r="V331">
        <f t="shared" si="41"/>
        <v>0</v>
      </c>
      <c r="W331">
        <f t="shared" si="42"/>
        <v>0</v>
      </c>
      <c r="X331">
        <f t="shared" si="43"/>
        <v>0.46124807651247268</v>
      </c>
      <c r="Y331">
        <f t="shared" si="44"/>
        <v>0</v>
      </c>
      <c r="Z331">
        <f t="shared" si="45"/>
        <v>0</v>
      </c>
      <c r="AA331">
        <f t="shared" si="46"/>
        <v>0</v>
      </c>
    </row>
    <row r="332" spans="20:27">
      <c r="T332" s="2">
        <v>328</v>
      </c>
      <c r="U332">
        <f t="shared" si="40"/>
        <v>9.1836747317151579E-2</v>
      </c>
      <c r="V332">
        <f t="shared" si="41"/>
        <v>0</v>
      </c>
      <c r="W332">
        <f t="shared" si="42"/>
        <v>0</v>
      </c>
      <c r="X332">
        <f t="shared" si="43"/>
        <v>0.41194232745899362</v>
      </c>
      <c r="Y332">
        <f t="shared" si="44"/>
        <v>0</v>
      </c>
      <c r="Z332">
        <f t="shared" si="45"/>
        <v>0</v>
      </c>
      <c r="AA332">
        <f t="shared" si="46"/>
        <v>0</v>
      </c>
    </row>
    <row r="333" spans="20:27">
      <c r="T333" s="2">
        <v>329</v>
      </c>
      <c r="U333">
        <f t="shared" si="40"/>
        <v>0.1077363911921429</v>
      </c>
      <c r="V333">
        <f t="shared" si="41"/>
        <v>0</v>
      </c>
      <c r="W333">
        <f t="shared" si="42"/>
        <v>0</v>
      </c>
      <c r="X333">
        <f t="shared" si="43"/>
        <v>0.36628885201755468</v>
      </c>
      <c r="Y333">
        <f t="shared" si="44"/>
        <v>0</v>
      </c>
      <c r="Z333">
        <f t="shared" si="45"/>
        <v>0</v>
      </c>
      <c r="AA333">
        <f t="shared" si="46"/>
        <v>0</v>
      </c>
    </row>
    <row r="334" spans="20:27">
      <c r="T334" s="2">
        <v>330</v>
      </c>
      <c r="U334">
        <f t="shared" si="40"/>
        <v>0.12518925022379812</v>
      </c>
      <c r="V334">
        <f t="shared" si="41"/>
        <v>0</v>
      </c>
      <c r="W334">
        <f t="shared" si="42"/>
        <v>0</v>
      </c>
      <c r="X334">
        <f t="shared" si="43"/>
        <v>0.32415154083251008</v>
      </c>
      <c r="Y334">
        <f t="shared" si="44"/>
        <v>0</v>
      </c>
      <c r="Z334">
        <f t="shared" si="45"/>
        <v>0</v>
      </c>
      <c r="AA334">
        <f t="shared" si="46"/>
        <v>0</v>
      </c>
    </row>
    <row r="335" spans="20:27">
      <c r="T335" s="2">
        <v>331</v>
      </c>
      <c r="U335">
        <f t="shared" si="40"/>
        <v>0.14427420624106269</v>
      </c>
      <c r="V335">
        <f t="shared" si="41"/>
        <v>0</v>
      </c>
      <c r="W335">
        <f t="shared" si="42"/>
        <v>0</v>
      </c>
      <c r="X335">
        <f t="shared" si="43"/>
        <v>0.2853810651434705</v>
      </c>
      <c r="Y335">
        <f t="shared" si="44"/>
        <v>0</v>
      </c>
      <c r="Z335">
        <f t="shared" si="45"/>
        <v>0</v>
      </c>
      <c r="AA335">
        <f t="shared" si="46"/>
        <v>0</v>
      </c>
    </row>
    <row r="336" spans="20:27">
      <c r="T336" s="2">
        <v>332</v>
      </c>
      <c r="U336">
        <f t="shared" si="40"/>
        <v>0.16507443701171076</v>
      </c>
      <c r="V336">
        <f t="shared" si="41"/>
        <v>0</v>
      </c>
      <c r="W336">
        <f t="shared" si="42"/>
        <v>0</v>
      </c>
      <c r="X336">
        <f t="shared" si="43"/>
        <v>0.24981975716477933</v>
      </c>
      <c r="Y336">
        <f t="shared" si="44"/>
        <v>0</v>
      </c>
      <c r="Z336">
        <f t="shared" si="45"/>
        <v>0</v>
      </c>
      <c r="AA336">
        <f t="shared" si="46"/>
        <v>0</v>
      </c>
    </row>
    <row r="337" spans="20:27">
      <c r="T337" s="2">
        <v>333</v>
      </c>
      <c r="U337">
        <f t="shared" si="40"/>
        <v>0.18767689916780383</v>
      </c>
      <c r="V337">
        <f t="shared" si="41"/>
        <v>0</v>
      </c>
      <c r="W337">
        <f t="shared" si="42"/>
        <v>0</v>
      </c>
      <c r="X337">
        <f t="shared" si="43"/>
        <v>0.21730582066856641</v>
      </c>
      <c r="Y337">
        <f t="shared" si="44"/>
        <v>0</v>
      </c>
      <c r="Z337">
        <f t="shared" si="45"/>
        <v>0</v>
      </c>
      <c r="AA337">
        <f t="shared" si="46"/>
        <v>0</v>
      </c>
    </row>
    <row r="338" spans="20:27">
      <c r="T338" s="2">
        <v>334</v>
      </c>
      <c r="U338">
        <f t="shared" si="40"/>
        <v>0.21217168252901086</v>
      </c>
      <c r="V338">
        <f t="shared" si="41"/>
        <v>0</v>
      </c>
      <c r="W338">
        <f t="shared" si="42"/>
        <v>0</v>
      </c>
      <c r="X338">
        <f t="shared" si="43"/>
        <v>0.18767689916780428</v>
      </c>
      <c r="Y338">
        <f t="shared" si="44"/>
        <v>0</v>
      </c>
      <c r="Z338">
        <f t="shared" si="45"/>
        <v>0</v>
      </c>
      <c r="AA338">
        <f t="shared" si="46"/>
        <v>0</v>
      </c>
    </row>
    <row r="339" spans="20:27">
      <c r="T339" s="2">
        <v>335</v>
      </c>
      <c r="U339">
        <f t="shared" si="40"/>
        <v>0.23865121854118909</v>
      </c>
      <c r="V339">
        <f t="shared" si="41"/>
        <v>0</v>
      </c>
      <c r="W339">
        <f t="shared" si="42"/>
        <v>0</v>
      </c>
      <c r="X339">
        <f t="shared" si="43"/>
        <v>0.16077304457573116</v>
      </c>
      <c r="Y339">
        <f t="shared" si="44"/>
        <v>0</v>
      </c>
      <c r="Z339">
        <f t="shared" si="45"/>
        <v>0</v>
      </c>
      <c r="AA339">
        <f t="shared" si="46"/>
        <v>0</v>
      </c>
    </row>
    <row r="340" spans="20:27">
      <c r="T340" s="2">
        <v>336</v>
      </c>
      <c r="U340">
        <f t="shared" si="40"/>
        <v>0.26720932555452082</v>
      </c>
      <c r="V340">
        <f t="shared" si="41"/>
        <v>1</v>
      </c>
      <c r="W340">
        <f t="shared" si="42"/>
        <v>0.26720932555452082</v>
      </c>
      <c r="X340">
        <f t="shared" si="43"/>
        <v>0.13643913958530907</v>
      </c>
      <c r="Y340">
        <f t="shared" si="44"/>
        <v>0</v>
      </c>
      <c r="Z340">
        <f t="shared" si="45"/>
        <v>0</v>
      </c>
      <c r="AA340">
        <f t="shared" si="46"/>
        <v>0.26720932555452082</v>
      </c>
    </row>
    <row r="341" spans="20:27">
      <c r="T341" s="2">
        <v>337</v>
      </c>
      <c r="U341">
        <f t="shared" si="40"/>
        <v>0.29794007422217139</v>
      </c>
      <c r="V341">
        <f t="shared" si="41"/>
        <v>1</v>
      </c>
      <c r="W341">
        <f t="shared" si="42"/>
        <v>0.29794007422217139</v>
      </c>
      <c r="X341">
        <f t="shared" si="43"/>
        <v>0.11452683303503419</v>
      </c>
      <c r="Y341">
        <f t="shared" si="44"/>
        <v>0</v>
      </c>
      <c r="Z341">
        <f t="shared" si="45"/>
        <v>0</v>
      </c>
      <c r="AA341">
        <f t="shared" si="46"/>
        <v>0.29794007422217139</v>
      </c>
    </row>
    <row r="342" spans="20:27">
      <c r="T342" s="2">
        <v>338</v>
      </c>
      <c r="U342">
        <f t="shared" si="40"/>
        <v>0.33093645753185696</v>
      </c>
      <c r="V342">
        <f t="shared" si="41"/>
        <v>1</v>
      </c>
      <c r="W342">
        <f t="shared" si="42"/>
        <v>0.33093645753185696</v>
      </c>
      <c r="X342">
        <f t="shared" si="43"/>
        <v>9.4896049999970089E-2</v>
      </c>
      <c r="Y342">
        <f t="shared" si="44"/>
        <v>0</v>
      </c>
      <c r="Z342">
        <f t="shared" si="45"/>
        <v>0</v>
      </c>
      <c r="AA342">
        <f t="shared" si="46"/>
        <v>0.33093645753185696</v>
      </c>
    </row>
    <row r="343" spans="20:27">
      <c r="T343" s="2">
        <v>339</v>
      </c>
      <c r="U343">
        <f t="shared" si="40"/>
        <v>0.36628885201755512</v>
      </c>
      <c r="V343">
        <f t="shared" si="41"/>
        <v>1</v>
      </c>
      <c r="W343">
        <f t="shared" si="42"/>
        <v>0.36628885201755512</v>
      </c>
      <c r="X343">
        <f t="shared" si="43"/>
        <v>7.7416138036578486E-2</v>
      </c>
      <c r="Y343">
        <f t="shared" si="44"/>
        <v>0</v>
      </c>
      <c r="Z343">
        <f t="shared" si="45"/>
        <v>0</v>
      </c>
      <c r="AA343">
        <f t="shared" si="46"/>
        <v>0.36628885201755512</v>
      </c>
    </row>
    <row r="344" spans="20:27">
      <c r="T344" s="2">
        <v>340</v>
      </c>
      <c r="U344">
        <f t="shared" si="40"/>
        <v>0.40408325966557568</v>
      </c>
      <c r="V344">
        <f t="shared" si="41"/>
        <v>1</v>
      </c>
      <c r="W344">
        <f t="shared" si="42"/>
        <v>0.40408325966557568</v>
      </c>
      <c r="X344">
        <f t="shared" si="43"/>
        <v>6.1966708619029587E-2</v>
      </c>
      <c r="Y344">
        <f t="shared" si="44"/>
        <v>0</v>
      </c>
      <c r="Z344">
        <f t="shared" si="45"/>
        <v>0</v>
      </c>
      <c r="AA344">
        <f t="shared" si="46"/>
        <v>0.40408325966557568</v>
      </c>
    </row>
    <row r="345" spans="20:27">
      <c r="T345" s="2">
        <v>341</v>
      </c>
      <c r="U345">
        <f t="shared" si="40"/>
        <v>0.44439932404681637</v>
      </c>
      <c r="V345">
        <f t="shared" si="41"/>
        <v>1</v>
      </c>
      <c r="W345">
        <f t="shared" si="42"/>
        <v>0.44439932404681637</v>
      </c>
      <c r="X345">
        <f t="shared" si="43"/>
        <v>4.8438228947712825E-2</v>
      </c>
      <c r="Y345">
        <f t="shared" si="44"/>
        <v>0</v>
      </c>
      <c r="Z345">
        <f t="shared" si="45"/>
        <v>0</v>
      </c>
      <c r="AA345">
        <f t="shared" si="46"/>
        <v>0.44439932404681637</v>
      </c>
    </row>
    <row r="346" spans="20:27">
      <c r="T346" s="2">
        <v>342</v>
      </c>
      <c r="U346">
        <f t="shared" si="40"/>
        <v>0.4873081193774389</v>
      </c>
      <c r="V346">
        <f t="shared" si="41"/>
        <v>1</v>
      </c>
      <c r="W346">
        <f t="shared" si="42"/>
        <v>0.4873081193774389</v>
      </c>
      <c r="X346">
        <f t="shared" si="43"/>
        <v>3.673241450344128E-2</v>
      </c>
      <c r="Y346">
        <f t="shared" si="44"/>
        <v>0</v>
      </c>
      <c r="Z346">
        <f t="shared" si="45"/>
        <v>0</v>
      </c>
      <c r="AA346">
        <f t="shared" si="46"/>
        <v>0.4873081193774389</v>
      </c>
    </row>
    <row r="347" spans="20:27">
      <c r="T347" s="2">
        <v>343</v>
      </c>
      <c r="U347">
        <f t="shared" si="40"/>
        <v>0.53286971760616686</v>
      </c>
      <c r="V347">
        <f t="shared" si="41"/>
        <v>1</v>
      </c>
      <c r="W347">
        <f t="shared" si="42"/>
        <v>0.53286971760616686</v>
      </c>
      <c r="X347">
        <f t="shared" si="43"/>
        <v>2.6762467378671217E-2</v>
      </c>
      <c r="Y347">
        <f t="shared" si="44"/>
        <v>0</v>
      </c>
      <c r="Z347">
        <f t="shared" si="45"/>
        <v>0</v>
      </c>
      <c r="AA347">
        <f t="shared" si="46"/>
        <v>0.53286971760616686</v>
      </c>
    </row>
    <row r="348" spans="20:27">
      <c r="T348" s="2">
        <v>344</v>
      </c>
      <c r="U348">
        <f t="shared" si="40"/>
        <v>0.581130546279784</v>
      </c>
      <c r="V348">
        <f t="shared" si="41"/>
        <v>1</v>
      </c>
      <c r="W348">
        <f t="shared" si="42"/>
        <v>0.581130546279784</v>
      </c>
      <c r="X348">
        <f t="shared" si="43"/>
        <v>1.845319985910493E-2</v>
      </c>
      <c r="Y348">
        <f t="shared" si="44"/>
        <v>0</v>
      </c>
      <c r="Z348">
        <f t="shared" si="45"/>
        <v>0</v>
      </c>
      <c r="AA348">
        <f t="shared" si="46"/>
        <v>0.581130546279784</v>
      </c>
    </row>
    <row r="349" spans="20:27">
      <c r="T349" s="2">
        <v>345</v>
      </c>
      <c r="U349">
        <f t="shared" si="40"/>
        <v>0.63212055882855689</v>
      </c>
      <c r="V349">
        <f t="shared" si="41"/>
        <v>1</v>
      </c>
      <c r="W349">
        <f t="shared" si="42"/>
        <v>0.63212055882855689</v>
      </c>
      <c r="X349">
        <f t="shared" si="43"/>
        <v>1.1741077187364335E-2</v>
      </c>
      <c r="Y349">
        <f t="shared" si="44"/>
        <v>0</v>
      </c>
      <c r="Z349">
        <f t="shared" si="45"/>
        <v>0</v>
      </c>
      <c r="AA349">
        <f t="shared" si="46"/>
        <v>0.63212055882855689</v>
      </c>
    </row>
    <row r="350" spans="20:27">
      <c r="T350" s="2">
        <v>346</v>
      </c>
      <c r="U350">
        <f t="shared" si="40"/>
        <v>0.68585024895090663</v>
      </c>
      <c r="V350">
        <f t="shared" si="41"/>
        <v>1</v>
      </c>
      <c r="W350">
        <f t="shared" si="42"/>
        <v>0.68585024895090663</v>
      </c>
      <c r="X350">
        <f t="shared" si="43"/>
        <v>6.574208070559806E-3</v>
      </c>
      <c r="Y350">
        <f t="shared" si="44"/>
        <v>0</v>
      </c>
      <c r="Z350">
        <f t="shared" si="45"/>
        <v>0</v>
      </c>
      <c r="AA350">
        <f t="shared" si="46"/>
        <v>0.68585024895090663</v>
      </c>
    </row>
    <row r="351" spans="20:27">
      <c r="T351" s="2">
        <v>347</v>
      </c>
      <c r="U351">
        <f t="shared" si="40"/>
        <v>0.74230755179459162</v>
      </c>
      <c r="V351">
        <f t="shared" si="41"/>
        <v>1</v>
      </c>
      <c r="W351">
        <f t="shared" si="42"/>
        <v>0.74230755179459162</v>
      </c>
      <c r="X351">
        <f t="shared" si="43"/>
        <v>2.9123063866769994E-3</v>
      </c>
      <c r="Y351">
        <f t="shared" si="44"/>
        <v>0</v>
      </c>
      <c r="Z351">
        <f t="shared" si="45"/>
        <v>0</v>
      </c>
      <c r="AA351">
        <f t="shared" si="46"/>
        <v>0.74230755179459162</v>
      </c>
    </row>
    <row r="352" spans="20:27">
      <c r="T352" s="2">
        <v>348</v>
      </c>
      <c r="U352">
        <f t="shared" si="40"/>
        <v>0.80145468637149464</v>
      </c>
      <c r="V352">
        <f t="shared" si="41"/>
        <v>1</v>
      </c>
      <c r="W352">
        <f t="shared" si="42"/>
        <v>0.80145468637149464</v>
      </c>
      <c r="X352">
        <f t="shared" si="43"/>
        <v>7.2664273903338961E-4</v>
      </c>
      <c r="Y352">
        <f t="shared" si="44"/>
        <v>0</v>
      </c>
      <c r="Z352">
        <f t="shared" si="45"/>
        <v>0</v>
      </c>
      <c r="AA352">
        <f t="shared" si="46"/>
        <v>0.80145468637149464</v>
      </c>
    </row>
    <row r="353" spans="20:27">
      <c r="T353" s="2">
        <v>349</v>
      </c>
      <c r="U353">
        <f t="shared" si="40"/>
        <v>0.86322500574993288</v>
      </c>
      <c r="V353">
        <f t="shared" si="41"/>
        <v>1</v>
      </c>
      <c r="W353">
        <f t="shared" si="42"/>
        <v>0.86322500574993288</v>
      </c>
      <c r="X353">
        <f t="shared" si="43"/>
        <v>0</v>
      </c>
      <c r="Y353">
        <f t="shared" si="44"/>
        <v>0</v>
      </c>
      <c r="Z353">
        <f t="shared" si="45"/>
        <v>0</v>
      </c>
      <c r="AA353">
        <f t="shared" si="46"/>
        <v>0.86322500574993288</v>
      </c>
    </row>
    <row r="354" spans="20:27">
      <c r="T354" s="2">
        <v>350</v>
      </c>
      <c r="U354">
        <f t="shared" si="40"/>
        <v>0.92751993358555818</v>
      </c>
      <c r="V354">
        <f t="shared" si="41"/>
        <v>1</v>
      </c>
      <c r="W354">
        <f t="shared" si="42"/>
        <v>0.92751993358555818</v>
      </c>
      <c r="X354">
        <f t="shared" si="43"/>
        <v>7.266427390333341E-4</v>
      </c>
      <c r="Y354">
        <f t="shared" si="44"/>
        <v>0</v>
      </c>
      <c r="Z354">
        <f t="shared" si="45"/>
        <v>0</v>
      </c>
      <c r="AA354">
        <f t="shared" si="46"/>
        <v>0.92751993358555818</v>
      </c>
    </row>
    <row r="355" spans="20:27">
      <c r="T355" s="2">
        <v>351</v>
      </c>
      <c r="U355">
        <f t="shared" si="40"/>
        <v>0.99420607692729135</v>
      </c>
      <c r="V355">
        <f t="shared" si="41"/>
        <v>1</v>
      </c>
      <c r="W355">
        <f t="shared" si="42"/>
        <v>0.99420607692729135</v>
      </c>
      <c r="X355">
        <f t="shared" si="43"/>
        <v>2.9123063866769439E-3</v>
      </c>
      <c r="Y355">
        <f t="shared" si="44"/>
        <v>0</v>
      </c>
      <c r="Z355">
        <f t="shared" si="45"/>
        <v>0</v>
      </c>
      <c r="AA355">
        <f t="shared" si="46"/>
        <v>0.99420607692729135</v>
      </c>
    </row>
    <row r="356" spans="20:27">
      <c r="T356" s="2">
        <v>352</v>
      </c>
      <c r="U356">
        <f t="shared" si="40"/>
        <v>1.0631126153280883</v>
      </c>
      <c r="V356">
        <f t="shared" si="41"/>
        <v>1</v>
      </c>
      <c r="W356">
        <f t="shared" si="42"/>
        <v>1.0631126153280883</v>
      </c>
      <c r="X356">
        <f t="shared" si="43"/>
        <v>6.5742080705597505E-3</v>
      </c>
      <c r="Y356">
        <f t="shared" si="44"/>
        <v>0</v>
      </c>
      <c r="Z356">
        <f t="shared" si="45"/>
        <v>0</v>
      </c>
      <c r="AA356">
        <f t="shared" si="46"/>
        <v>1.0631126153280883</v>
      </c>
    </row>
    <row r="357" spans="20:27">
      <c r="T357" s="2">
        <v>353</v>
      </c>
      <c r="U357">
        <f t="shared" si="40"/>
        <v>1.1340290743950074</v>
      </c>
      <c r="V357">
        <f t="shared" si="41"/>
        <v>1</v>
      </c>
      <c r="W357">
        <f t="shared" si="42"/>
        <v>1.1340290743950074</v>
      </c>
      <c r="X357">
        <f t="shared" si="43"/>
        <v>1.1741077187364279E-2</v>
      </c>
      <c r="Y357">
        <f t="shared" si="44"/>
        <v>0</v>
      </c>
      <c r="Z357">
        <f t="shared" si="45"/>
        <v>0</v>
      </c>
      <c r="AA357">
        <f t="shared" si="46"/>
        <v>1.1340290743950074</v>
      </c>
    </row>
    <row r="358" spans="20:27">
      <c r="T358" s="2">
        <v>354</v>
      </c>
      <c r="U358">
        <f t="shared" si="40"/>
        <v>1.2067035972835465</v>
      </c>
      <c r="V358">
        <f t="shared" si="41"/>
        <v>1</v>
      </c>
      <c r="W358">
        <f t="shared" si="42"/>
        <v>1.2067035972835465</v>
      </c>
      <c r="X358">
        <f t="shared" si="43"/>
        <v>1.8453199859104819E-2</v>
      </c>
      <c r="Y358">
        <f t="shared" si="44"/>
        <v>0</v>
      </c>
      <c r="Z358">
        <f t="shared" si="45"/>
        <v>0</v>
      </c>
      <c r="AA358">
        <f t="shared" si="46"/>
        <v>1.2067035972835465</v>
      </c>
    </row>
    <row r="359" spans="20:27">
      <c r="T359" s="2">
        <v>355</v>
      </c>
      <c r="U359">
        <f t="shared" si="40"/>
        <v>1.2808418295286839</v>
      </c>
      <c r="V359">
        <f t="shared" si="41"/>
        <v>1</v>
      </c>
      <c r="W359">
        <f t="shared" si="42"/>
        <v>1.2808418295286839</v>
      </c>
      <c r="X359">
        <f t="shared" si="43"/>
        <v>2.6762467378671106E-2</v>
      </c>
      <c r="Y359">
        <f t="shared" si="44"/>
        <v>0</v>
      </c>
      <c r="Z359">
        <f t="shared" si="45"/>
        <v>0</v>
      </c>
      <c r="AA359">
        <f t="shared" si="46"/>
        <v>1.2808418295286839</v>
      </c>
    </row>
    <row r="360" spans="20:27">
      <c r="T360" s="2">
        <v>356</v>
      </c>
      <c r="U360">
        <f t="shared" si="40"/>
        <v>1.3561065303071913</v>
      </c>
      <c r="V360">
        <f t="shared" si="41"/>
        <v>1</v>
      </c>
      <c r="W360">
        <f t="shared" si="42"/>
        <v>1.3561065303071913</v>
      </c>
      <c r="X360">
        <f t="shared" si="43"/>
        <v>3.6732414503441169E-2</v>
      </c>
      <c r="Y360">
        <f t="shared" si="44"/>
        <v>0</v>
      </c>
      <c r="Z360">
        <f t="shared" si="45"/>
        <v>0</v>
      </c>
      <c r="AA360">
        <f t="shared" si="46"/>
        <v>1.3561065303071913</v>
      </c>
    </row>
    <row r="361" spans="20:27">
      <c r="T361" s="2">
        <v>357</v>
      </c>
      <c r="U361">
        <f t="shared" si="40"/>
        <v>1.4321180161329898</v>
      </c>
      <c r="V361">
        <f t="shared" si="41"/>
        <v>1</v>
      </c>
      <c r="W361">
        <f t="shared" si="42"/>
        <v>1.4321180161329898</v>
      </c>
      <c r="X361">
        <f t="shared" si="43"/>
        <v>4.8438228947712658E-2</v>
      </c>
      <c r="Y361">
        <f t="shared" si="44"/>
        <v>0</v>
      </c>
      <c r="Z361">
        <f t="shared" si="45"/>
        <v>0</v>
      </c>
      <c r="AA361">
        <f t="shared" si="46"/>
        <v>1.4321180161329898</v>
      </c>
    </row>
    <row r="362" spans="20:27">
      <c r="T362" s="2">
        <v>358</v>
      </c>
      <c r="U362">
        <f t="shared" si="40"/>
        <v>1.5084555306445284</v>
      </c>
      <c r="V362">
        <f t="shared" si="41"/>
        <v>1</v>
      </c>
      <c r="W362">
        <f t="shared" si="42"/>
        <v>1.5084555306445284</v>
      </c>
      <c r="X362">
        <f t="shared" si="43"/>
        <v>6.1966708619029365E-2</v>
      </c>
      <c r="Y362">
        <f t="shared" si="44"/>
        <v>0</v>
      </c>
      <c r="Z362">
        <f t="shared" si="45"/>
        <v>0</v>
      </c>
      <c r="AA362">
        <f t="shared" si="46"/>
        <v>1.5084555306445284</v>
      </c>
    </row>
    <row r="363" spans="20:27">
      <c r="T363" s="2">
        <v>359</v>
      </c>
      <c r="U363">
        <f t="shared" si="40"/>
        <v>1.5846596163012203</v>
      </c>
      <c r="V363">
        <f t="shared" si="41"/>
        <v>1</v>
      </c>
      <c r="W363">
        <f t="shared" si="42"/>
        <v>1.5846596163012203</v>
      </c>
      <c r="X363">
        <f t="shared" si="43"/>
        <v>7.741613803657782E-2</v>
      </c>
      <c r="Y363">
        <f t="shared" si="44"/>
        <v>0</v>
      </c>
      <c r="Z363">
        <f t="shared" si="45"/>
        <v>0</v>
      </c>
      <c r="AA363">
        <f t="shared" si="46"/>
        <v>1.5846596163012203</v>
      </c>
    </row>
    <row r="364" spans="20:27">
      <c r="T364" s="2">
        <v>360</v>
      </c>
      <c r="U364">
        <f t="shared" si="40"/>
        <v>1.6602355404760303</v>
      </c>
      <c r="V364">
        <f t="shared" si="41"/>
        <v>1</v>
      </c>
      <c r="W364">
        <f t="shared" si="42"/>
        <v>1.6602355404760303</v>
      </c>
      <c r="X364">
        <f t="shared" si="43"/>
        <v>9.4896049999969312E-2</v>
      </c>
      <c r="Y364">
        <f t="shared" si="44"/>
        <v>0</v>
      </c>
      <c r="Z364">
        <f t="shared" si="45"/>
        <v>0</v>
      </c>
      <c r="AA364">
        <f t="shared" si="46"/>
        <v>1.6602355404760303</v>
      </c>
    </row>
    <row r="365" spans="20:27">
      <c r="T365" s="2">
        <v>361</v>
      </c>
      <c r="U365">
        <f t="shared" si="40"/>
        <v>1.7346577999260058</v>
      </c>
      <c r="V365">
        <f t="shared" si="41"/>
        <v>1</v>
      </c>
      <c r="W365">
        <f t="shared" si="42"/>
        <v>1.7346577999260058</v>
      </c>
      <c r="X365">
        <f t="shared" si="43"/>
        <v>0.11452683303503391</v>
      </c>
      <c r="Y365">
        <f t="shared" si="44"/>
        <v>0</v>
      </c>
      <c r="Z365">
        <f t="shared" si="45"/>
        <v>0</v>
      </c>
      <c r="AA365">
        <f t="shared" si="46"/>
        <v>1.7346577999260058</v>
      </c>
    </row>
    <row r="366" spans="20:27">
      <c r="T366" s="2">
        <v>362</v>
      </c>
      <c r="U366">
        <f t="shared" si="40"/>
        <v>1.8073756945845836</v>
      </c>
      <c r="V366">
        <f t="shared" si="41"/>
        <v>1</v>
      </c>
      <c r="W366">
        <f t="shared" si="42"/>
        <v>1.8073756945845836</v>
      </c>
      <c r="X366">
        <f t="shared" si="43"/>
        <v>0.13643913958530873</v>
      </c>
      <c r="Y366">
        <f t="shared" si="44"/>
        <v>0</v>
      </c>
      <c r="Z366">
        <f t="shared" si="45"/>
        <v>0</v>
      </c>
      <c r="AA366">
        <f t="shared" si="46"/>
        <v>1.8073756945845836</v>
      </c>
    </row>
    <row r="367" spans="20:27">
      <c r="T367" s="2">
        <v>363</v>
      </c>
      <c r="U367">
        <f t="shared" si="40"/>
        <v>1.877819925030551</v>
      </c>
      <c r="V367">
        <f t="shared" si="41"/>
        <v>1</v>
      </c>
      <c r="W367">
        <f t="shared" si="42"/>
        <v>1.877819925030551</v>
      </c>
      <c r="X367">
        <f t="shared" si="43"/>
        <v>0.16077304457573083</v>
      </c>
      <c r="Y367">
        <f t="shared" si="44"/>
        <v>0</v>
      </c>
      <c r="Z367">
        <f t="shared" si="45"/>
        <v>0</v>
      </c>
      <c r="AA367">
        <f t="shared" si="46"/>
        <v>1.877819925030551</v>
      </c>
    </row>
    <row r="368" spans="20:27">
      <c r="T368" s="2">
        <v>364</v>
      </c>
      <c r="U368">
        <f t="shared" si="40"/>
        <v>1.9454101291551935</v>
      </c>
      <c r="V368">
        <f t="shared" si="41"/>
        <v>1</v>
      </c>
      <c r="W368">
        <f t="shared" si="42"/>
        <v>1.9454101291551935</v>
      </c>
      <c r="X368">
        <f t="shared" si="43"/>
        <v>0.18767689916780395</v>
      </c>
      <c r="Y368">
        <f t="shared" si="44"/>
        <v>0</v>
      </c>
      <c r="Z368">
        <f t="shared" si="45"/>
        <v>0</v>
      </c>
      <c r="AA368">
        <f t="shared" si="46"/>
        <v>1.9454101291551935</v>
      </c>
    </row>
    <row r="369" spans="20:27">
      <c r="T369" s="2">
        <v>365</v>
      </c>
      <c r="U369">
        <f t="shared" si="40"/>
        <v>2.0095632340647245</v>
      </c>
      <c r="V369">
        <f t="shared" si="41"/>
        <v>1</v>
      </c>
      <c r="W369">
        <f t="shared" si="42"/>
        <v>2.0095632340647245</v>
      </c>
      <c r="X369">
        <f t="shared" si="43"/>
        <v>0.21730582066856596</v>
      </c>
      <c r="Y369">
        <f t="shared" si="44"/>
        <v>0</v>
      </c>
      <c r="Z369">
        <f t="shared" si="45"/>
        <v>0</v>
      </c>
      <c r="AA369">
        <f t="shared" si="46"/>
        <v>2.0095632340647245</v>
      </c>
    </row>
    <row r="370" spans="20:27">
      <c r="T370" s="2">
        <v>366</v>
      </c>
      <c r="U370">
        <f t="shared" si="40"/>
        <v>2.069702460932116</v>
      </c>
      <c r="V370">
        <f t="shared" si="41"/>
        <v>1</v>
      </c>
      <c r="W370">
        <f t="shared" si="42"/>
        <v>2.069702460932116</v>
      </c>
      <c r="X370">
        <f t="shared" si="43"/>
        <v>0.24981975716477889</v>
      </c>
      <c r="Y370">
        <f t="shared" si="44"/>
        <v>0</v>
      </c>
      <c r="Z370">
        <f t="shared" si="45"/>
        <v>0</v>
      </c>
      <c r="AA370">
        <f t="shared" si="46"/>
        <v>2.069702460932116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9AA1-9246-4006-A3EA-A226146C79AC}">
  <dimension ref="A1:U370"/>
  <sheetViews>
    <sheetView zoomScale="90" workbookViewId="0">
      <selection activeCell="AE19" sqref="AE19"/>
    </sheetView>
  </sheetViews>
  <sheetFormatPr defaultRowHeight="17.649999999999999"/>
  <cols>
    <col min="1" max="1" width="9.0625" bestFit="1" customWidth="1"/>
    <col min="2" max="2" width="12.6875" bestFit="1" customWidth="1"/>
    <col min="3" max="3" width="12.625" bestFit="1" customWidth="1"/>
    <col min="4" max="4" width="11.125" bestFit="1" customWidth="1"/>
    <col min="5" max="5" width="9.0625" bestFit="1" customWidth="1"/>
    <col min="7" max="10" width="9.0625" bestFit="1" customWidth="1"/>
    <col min="13" max="14" width="10.4375" bestFit="1" customWidth="1"/>
    <col min="16" max="16" width="9.875" bestFit="1" customWidth="1"/>
    <col min="17" max="17" width="15.125" customWidth="1"/>
    <col min="18" max="19" width="9.0625" bestFit="1" customWidth="1"/>
  </cols>
  <sheetData>
    <row r="1" spans="1:21">
      <c r="A1" t="s">
        <v>25</v>
      </c>
    </row>
    <row r="2" spans="1:21">
      <c r="A2" s="3" t="s">
        <v>31</v>
      </c>
      <c r="L2" s="3" t="s">
        <v>32</v>
      </c>
    </row>
    <row r="3" spans="1:21">
      <c r="G3" t="s">
        <v>1</v>
      </c>
      <c r="H3">
        <v>12</v>
      </c>
      <c r="P3" t="s">
        <v>1</v>
      </c>
      <c r="Q3">
        <v>365</v>
      </c>
    </row>
    <row r="4" spans="1:21">
      <c r="A4" t="s">
        <v>23</v>
      </c>
      <c r="B4" t="s">
        <v>25</v>
      </c>
      <c r="C4" t="s">
        <v>26</v>
      </c>
      <c r="D4">
        <v>8</v>
      </c>
      <c r="E4">
        <v>1</v>
      </c>
      <c r="G4" t="s">
        <v>23</v>
      </c>
      <c r="H4" t="s">
        <v>29</v>
      </c>
      <c r="I4" t="s">
        <v>30</v>
      </c>
      <c r="J4" t="s">
        <v>25</v>
      </c>
      <c r="L4" t="s">
        <v>26</v>
      </c>
      <c r="M4" s="2">
        <v>228</v>
      </c>
      <c r="N4" s="2">
        <v>15</v>
      </c>
      <c r="P4" t="s">
        <v>23</v>
      </c>
      <c r="Q4" t="s">
        <v>29</v>
      </c>
      <c r="R4" t="s">
        <v>30</v>
      </c>
      <c r="S4" t="s">
        <v>25</v>
      </c>
      <c r="T4" t="s">
        <v>58</v>
      </c>
      <c r="U4" t="s">
        <v>59</v>
      </c>
    </row>
    <row r="5" spans="1:21">
      <c r="A5">
        <v>1</v>
      </c>
      <c r="B5">
        <f>$D$6*EXP(-((A5-$D$4)^2)/(2*$D$5^2))+$E$6*EXP(-((A5-$E$4)^2)/(2*$E$5^2))</f>
        <v>1</v>
      </c>
      <c r="C5" t="s">
        <v>27</v>
      </c>
      <c r="D5">
        <v>0.5</v>
      </c>
      <c r="E5">
        <v>0.5</v>
      </c>
      <c r="G5">
        <v>1</v>
      </c>
      <c r="H5">
        <f>MIN(ABS(G5-$D$4),$H$3-ABS(G5-$D$4))</f>
        <v>5</v>
      </c>
      <c r="I5">
        <f>MIN(ABS(G5-$E$4),$H$3-ABS(G5-$E$4))</f>
        <v>0</v>
      </c>
      <c r="J5">
        <f>$D$6*EXP(-(H5^2)/(2*$D$5^2))+$E$6*EXP(-(I5^2)/(2*$E$5^2))</f>
        <v>1</v>
      </c>
      <c r="L5" t="s">
        <v>60</v>
      </c>
      <c r="M5">
        <v>30</v>
      </c>
      <c r="N5">
        <v>15</v>
      </c>
      <c r="P5" s="2">
        <v>1</v>
      </c>
      <c r="Q5">
        <f>MIN(ABS(P5-$M$4),$Q$3-ABS(P5-$M$4))</f>
        <v>138</v>
      </c>
      <c r="R5">
        <f>MIN(ABS(P5-$N$4),$Q$3-ABS(P5-$N$4))</f>
        <v>14</v>
      </c>
      <c r="S5">
        <f>$M$6*EXP(-(Q5^2)/(2*$M$9^2))+$N$6*EXP(-(R5^2)/(2*$N$9^2))</f>
        <v>0.62736554160764646</v>
      </c>
      <c r="T5">
        <f>IF(OR(MONTH(P5)=1, MONTH(P5)=2, MONTH(P5)=7, MONTH(P5)=8,MONTH(P5)=9, MONTH(P5)=12), 1, 0)</f>
        <v>1</v>
      </c>
      <c r="U5">
        <f>S5*T5</f>
        <v>0.62736554160764646</v>
      </c>
    </row>
    <row r="6" spans="1:21">
      <c r="A6">
        <v>2</v>
      </c>
      <c r="B6">
        <f>$D$6*EXP(-((A6-$D$4)^2)/(2*$D$5^2))+$E$6*EXP(-((A6-$E$4)^2)/(2*$E$5^2))</f>
        <v>0.1353352832366127</v>
      </c>
      <c r="C6" t="s">
        <v>28</v>
      </c>
      <c r="D6">
        <v>2</v>
      </c>
      <c r="E6">
        <v>1</v>
      </c>
      <c r="G6">
        <v>2</v>
      </c>
      <c r="H6">
        <f t="shared" ref="H6:H16" si="0">MIN(ABS(G6-$D$4),$H$3-ABS(G6-$D$4))</f>
        <v>6</v>
      </c>
      <c r="I6">
        <f t="shared" ref="I6:I16" si="1">MIN(ABS(G6-$E$4),$H$3-ABS(G6-$E$4))</f>
        <v>1</v>
      </c>
      <c r="J6">
        <f t="shared" ref="J6:J16" si="2">$D$6*EXP(-(H6^2)/(2*$D$5^2))+$E$6*EXP(-(I6^2)/(2*$E$5^2))</f>
        <v>0.1353352832366127</v>
      </c>
      <c r="L6" t="s">
        <v>28</v>
      </c>
      <c r="M6">
        <v>2</v>
      </c>
      <c r="N6">
        <v>1</v>
      </c>
      <c r="P6" s="2">
        <v>2</v>
      </c>
      <c r="Q6">
        <f t="shared" ref="Q6:Q69" si="3">MIN(ABS(P6-$M$4),$Q$3-ABS(P6-$M$4))</f>
        <v>139</v>
      </c>
      <c r="R6">
        <f t="shared" ref="R6:R69" si="4">MIN(ABS(P6-$N$4),$Q$3-ABS(P6-$N$4))</f>
        <v>13</v>
      </c>
      <c r="S6">
        <f t="shared" ref="S6:S69" si="5">$M$6*EXP(-(Q6^2)/(2*$M$9^2))+$N$6*EXP(-(R6^2)/(2*$N$9^2))</f>
        <v>0.66898013703148906</v>
      </c>
      <c r="T6">
        <f t="shared" ref="T6:T69" si="6">IF(OR(MONTH(P6)=1, MONTH(P6)=2, MONTH(P6)=7, MONTH(P6)=8,MONTH(P6)=9, MONTH(P6)=12), 1, 0)</f>
        <v>1</v>
      </c>
      <c r="U6">
        <f t="shared" ref="U6:U69" si="7">S6*T6</f>
        <v>0.66898013703148906</v>
      </c>
    </row>
    <row r="7" spans="1:21">
      <c r="A7">
        <v>3</v>
      </c>
      <c r="B7">
        <f>$D$6*EXP(-((A7-$D$4)^2)/(2*$D$5^2))+$E$6*EXP(-((A7-$E$4)^2)/(2*$E$5^2))</f>
        <v>3.3546262790251185E-4</v>
      </c>
      <c r="G7">
        <v>3</v>
      </c>
      <c r="H7">
        <f t="shared" si="0"/>
        <v>5</v>
      </c>
      <c r="I7">
        <f t="shared" si="1"/>
        <v>2</v>
      </c>
      <c r="J7">
        <f t="shared" si="2"/>
        <v>3.3546262790251185E-4</v>
      </c>
      <c r="L7" t="s">
        <v>61</v>
      </c>
      <c r="M7" s="2">
        <v>183</v>
      </c>
      <c r="N7" s="2">
        <v>336</v>
      </c>
      <c r="P7" s="2">
        <v>3</v>
      </c>
      <c r="Q7">
        <f t="shared" si="3"/>
        <v>140</v>
      </c>
      <c r="R7">
        <f t="shared" si="4"/>
        <v>12</v>
      </c>
      <c r="S7">
        <f t="shared" si="5"/>
        <v>0.70996946307946862</v>
      </c>
      <c r="T7">
        <f t="shared" si="6"/>
        <v>1</v>
      </c>
      <c r="U7">
        <f t="shared" si="7"/>
        <v>0.70996946307946862</v>
      </c>
    </row>
    <row r="8" spans="1:21">
      <c r="A8">
        <v>4</v>
      </c>
      <c r="B8">
        <f>$D$6*EXP(-((A8-$D$4)^2)/(2*$D$5^2))+$E$6*EXP(-((A8-$E$4)^2)/(2*$E$5^2))</f>
        <v>1.5230005073043727E-8</v>
      </c>
      <c r="G8">
        <v>4</v>
      </c>
      <c r="H8">
        <f t="shared" si="0"/>
        <v>4</v>
      </c>
      <c r="I8">
        <f t="shared" si="1"/>
        <v>3</v>
      </c>
      <c r="J8">
        <f t="shared" si="2"/>
        <v>1.5230005073043727E-8</v>
      </c>
      <c r="L8" t="s">
        <v>62</v>
      </c>
      <c r="M8" s="2">
        <v>274</v>
      </c>
      <c r="N8" s="2">
        <v>59</v>
      </c>
      <c r="P8" s="2">
        <v>4</v>
      </c>
      <c r="Q8">
        <f t="shared" si="3"/>
        <v>141</v>
      </c>
      <c r="R8">
        <f t="shared" si="4"/>
        <v>11</v>
      </c>
      <c r="S8">
        <f t="shared" si="5"/>
        <v>0.74989420933245576</v>
      </c>
      <c r="T8">
        <f t="shared" si="6"/>
        <v>1</v>
      </c>
      <c r="U8">
        <f t="shared" si="7"/>
        <v>0.74989420933245576</v>
      </c>
    </row>
    <row r="9" spans="1:21">
      <c r="A9">
        <v>5</v>
      </c>
      <c r="B9">
        <f>$D$6*EXP(-((A9-$D$4)^2)/(2*$D$5^2))+$E$6*EXP(-((A9-$E$4)^2)/(2*$E$5^2))</f>
        <v>3.0459972153590811E-8</v>
      </c>
      <c r="G9">
        <v>5</v>
      </c>
      <c r="H9">
        <f t="shared" si="0"/>
        <v>3</v>
      </c>
      <c r="I9">
        <f t="shared" si="1"/>
        <v>4</v>
      </c>
      <c r="J9">
        <f t="shared" si="2"/>
        <v>3.0459972153590811E-8</v>
      </c>
      <c r="L9" t="s">
        <v>60</v>
      </c>
      <c r="M9">
        <f>(M4-M7)*SQRT(-1/LOG(0.0001,EXP(1)))</f>
        <v>14.827730152100868</v>
      </c>
      <c r="N9">
        <f>(N4-N8)*SQRT(-1/LOG(0.0001,EXP(1)))</f>
        <v>-14.498225037609737</v>
      </c>
      <c r="P9" s="2">
        <v>5</v>
      </c>
      <c r="Q9">
        <f t="shared" si="3"/>
        <v>142</v>
      </c>
      <c r="R9">
        <f t="shared" si="4"/>
        <v>10</v>
      </c>
      <c r="S9">
        <f t="shared" si="5"/>
        <v>0.78830487964711193</v>
      </c>
      <c r="T9">
        <f t="shared" si="6"/>
        <v>1</v>
      </c>
      <c r="U9">
        <f t="shared" si="7"/>
        <v>0.78830487964711193</v>
      </c>
    </row>
    <row r="10" spans="1:21">
      <c r="A10">
        <v>6</v>
      </c>
      <c r="B10">
        <f>$D$6*EXP(-((A10-$D$4)^2)/(2*$D$5^2))+$E$6*EXP(-((A10-$E$4)^2)/(2*$E$5^2))</f>
        <v>6.7092525580502371E-4</v>
      </c>
      <c r="G10">
        <v>6</v>
      </c>
      <c r="H10">
        <f t="shared" si="0"/>
        <v>2</v>
      </c>
      <c r="I10">
        <f t="shared" si="1"/>
        <v>5</v>
      </c>
      <c r="J10">
        <f t="shared" si="2"/>
        <v>6.7092525580502371E-4</v>
      </c>
      <c r="N10" s="2"/>
      <c r="P10" s="2">
        <v>6</v>
      </c>
      <c r="Q10">
        <f t="shared" si="3"/>
        <v>143</v>
      </c>
      <c r="R10">
        <f t="shared" si="4"/>
        <v>9</v>
      </c>
      <c r="S10">
        <f t="shared" si="5"/>
        <v>0.82474998069077798</v>
      </c>
      <c r="T10">
        <f t="shared" si="6"/>
        <v>1</v>
      </c>
      <c r="U10">
        <f t="shared" si="7"/>
        <v>0.82474998069077798</v>
      </c>
    </row>
    <row r="11" spans="1:21">
      <c r="A11">
        <v>7</v>
      </c>
      <c r="B11">
        <f>$D$6*EXP(-((A11-$D$4)^2)/(2*$D$5^2))+$E$6*EXP(-((A11-$E$4)^2)/(2*$E$5^2))</f>
        <v>0.2706705664732254</v>
      </c>
      <c r="G11">
        <v>7</v>
      </c>
      <c r="H11">
        <f t="shared" si="0"/>
        <v>1</v>
      </c>
      <c r="I11">
        <f t="shared" si="1"/>
        <v>6</v>
      </c>
      <c r="J11">
        <f t="shared" si="2"/>
        <v>0.2706705664732254</v>
      </c>
      <c r="P11" s="2">
        <v>7</v>
      </c>
      <c r="Q11">
        <f t="shared" si="3"/>
        <v>144</v>
      </c>
      <c r="R11">
        <f t="shared" si="4"/>
        <v>8</v>
      </c>
      <c r="S11">
        <f t="shared" si="5"/>
        <v>0.85878469806863234</v>
      </c>
      <c r="T11">
        <f t="shared" si="6"/>
        <v>1</v>
      </c>
      <c r="U11">
        <f t="shared" si="7"/>
        <v>0.85878469806863234</v>
      </c>
    </row>
    <row r="12" spans="1:21">
      <c r="A12">
        <v>8</v>
      </c>
      <c r="B12">
        <f>$D$6*EXP(-((A12-$D$4)^2)/(2*$D$5^2))+$E$6*EXP(-((A12-$E$4)^2)/(2*$E$5^2))</f>
        <v>2</v>
      </c>
      <c r="G12">
        <v>8</v>
      </c>
      <c r="H12">
        <f t="shared" si="0"/>
        <v>0</v>
      </c>
      <c r="I12">
        <f t="shared" si="1"/>
        <v>5</v>
      </c>
      <c r="J12">
        <f t="shared" si="2"/>
        <v>2</v>
      </c>
      <c r="P12" s="2">
        <v>8</v>
      </c>
      <c r="Q12">
        <f t="shared" si="3"/>
        <v>145</v>
      </c>
      <c r="R12">
        <f t="shared" si="4"/>
        <v>7</v>
      </c>
      <c r="S12">
        <f t="shared" si="5"/>
        <v>0.88997983233114775</v>
      </c>
      <c r="T12">
        <f t="shared" si="6"/>
        <v>1</v>
      </c>
      <c r="U12">
        <f t="shared" si="7"/>
        <v>0.88997983233114775</v>
      </c>
    </row>
    <row r="13" spans="1:21">
      <c r="A13">
        <v>9</v>
      </c>
      <c r="B13">
        <f>$D$6*EXP(-((A13-$D$4)^2)/(2*$D$5^2))+$E$6*EXP(-((A13-$E$4)^2)/(2*$E$5^2))</f>
        <v>0.2706705664732254</v>
      </c>
      <c r="G13">
        <v>9</v>
      </c>
      <c r="H13">
        <f t="shared" si="0"/>
        <v>1</v>
      </c>
      <c r="I13">
        <f t="shared" si="1"/>
        <v>4</v>
      </c>
      <c r="J13">
        <f t="shared" si="2"/>
        <v>0.27067056647323806</v>
      </c>
      <c r="P13" s="2">
        <v>9</v>
      </c>
      <c r="Q13">
        <f t="shared" si="3"/>
        <v>146</v>
      </c>
      <c r="R13">
        <f t="shared" si="4"/>
        <v>6</v>
      </c>
      <c r="S13">
        <f t="shared" si="5"/>
        <v>0.91793074727574187</v>
      </c>
      <c r="T13">
        <f t="shared" si="6"/>
        <v>1</v>
      </c>
      <c r="U13">
        <f t="shared" si="7"/>
        <v>0.91793074727574187</v>
      </c>
    </row>
    <row r="14" spans="1:21">
      <c r="A14">
        <v>10</v>
      </c>
      <c r="B14">
        <f>$D$6*EXP(-((A14-$D$4)^2)/(2*$D$5^2))+$E$6*EXP(-((A14-$E$4)^2)/(2*$E$5^2))</f>
        <v>6.7092525580502371E-4</v>
      </c>
      <c r="G14">
        <v>10</v>
      </c>
      <c r="H14">
        <f t="shared" si="0"/>
        <v>2</v>
      </c>
      <c r="I14">
        <f t="shared" si="1"/>
        <v>3</v>
      </c>
      <c r="J14">
        <f t="shared" si="2"/>
        <v>6.7094048578476839E-4</v>
      </c>
      <c r="P14" s="2">
        <v>10</v>
      </c>
      <c r="Q14">
        <f t="shared" si="3"/>
        <v>147</v>
      </c>
      <c r="R14">
        <f t="shared" si="4"/>
        <v>5</v>
      </c>
      <c r="S14">
        <f t="shared" si="5"/>
        <v>0.94226607174033983</v>
      </c>
      <c r="T14">
        <f t="shared" si="6"/>
        <v>1</v>
      </c>
      <c r="U14">
        <f t="shared" si="7"/>
        <v>0.94226607174033983</v>
      </c>
    </row>
    <row r="15" spans="1:21">
      <c r="A15">
        <v>11</v>
      </c>
      <c r="B15">
        <f>$D$6*EXP(-((A15-$D$4)^2)/(2*$D$5^2))+$E$6*EXP(-((A15-$E$4)^2)/(2*$E$5^2))</f>
        <v>3.0459959489425258E-8</v>
      </c>
      <c r="G15">
        <v>11</v>
      </c>
      <c r="H15">
        <f t="shared" si="0"/>
        <v>3</v>
      </c>
      <c r="I15">
        <f t="shared" si="1"/>
        <v>2</v>
      </c>
      <c r="J15">
        <f t="shared" si="2"/>
        <v>3.3549308786200128E-4</v>
      </c>
      <c r="P15" s="2">
        <v>11</v>
      </c>
      <c r="Q15">
        <f t="shared" si="3"/>
        <v>148</v>
      </c>
      <c r="R15">
        <f t="shared" si="4"/>
        <v>4</v>
      </c>
      <c r="S15">
        <f t="shared" si="5"/>
        <v>0.96265589439268462</v>
      </c>
      <c r="T15">
        <f t="shared" si="6"/>
        <v>1</v>
      </c>
      <c r="U15">
        <f t="shared" si="7"/>
        <v>0.96265589439268462</v>
      </c>
    </row>
    <row r="16" spans="1:21">
      <c r="A16">
        <v>12</v>
      </c>
      <c r="B16">
        <f>$D$6*EXP(-((A16-$D$4)^2)/(2*$D$5^2))+$E$6*EXP(-((A16-$E$4)^2)/(2*$E$5^2))</f>
        <v>2.5328331098188351E-14</v>
      </c>
      <c r="G16">
        <v>12</v>
      </c>
      <c r="H16">
        <f t="shared" si="0"/>
        <v>4</v>
      </c>
      <c r="I16">
        <f t="shared" si="1"/>
        <v>1</v>
      </c>
      <c r="J16">
        <f t="shared" si="2"/>
        <v>0.13533528323663804</v>
      </c>
      <c r="P16" s="2">
        <v>12</v>
      </c>
      <c r="Q16">
        <f t="shared" si="3"/>
        <v>149</v>
      </c>
      <c r="R16">
        <f t="shared" si="4"/>
        <v>3</v>
      </c>
      <c r="S16">
        <f t="shared" si="5"/>
        <v>0.97881919928905836</v>
      </c>
      <c r="T16">
        <f t="shared" si="6"/>
        <v>1</v>
      </c>
      <c r="U16">
        <f t="shared" si="7"/>
        <v>0.97881919928905836</v>
      </c>
    </row>
    <row r="17" spans="16:21">
      <c r="P17" s="2">
        <v>13</v>
      </c>
      <c r="Q17">
        <f t="shared" si="3"/>
        <v>150</v>
      </c>
      <c r="R17">
        <f t="shared" si="4"/>
        <v>2</v>
      </c>
      <c r="S17">
        <f t="shared" si="5"/>
        <v>0.99053030818846866</v>
      </c>
      <c r="T17">
        <f t="shared" si="6"/>
        <v>1</v>
      </c>
      <c r="U17">
        <f t="shared" si="7"/>
        <v>0.99053030818846866</v>
      </c>
    </row>
    <row r="18" spans="16:21">
      <c r="P18" s="2">
        <v>14</v>
      </c>
      <c r="Q18">
        <f t="shared" si="3"/>
        <v>151</v>
      </c>
      <c r="R18">
        <f t="shared" si="4"/>
        <v>1</v>
      </c>
      <c r="S18">
        <f t="shared" si="5"/>
        <v>0.99762412326508787</v>
      </c>
      <c r="T18">
        <f t="shared" si="6"/>
        <v>1</v>
      </c>
      <c r="U18">
        <f t="shared" si="7"/>
        <v>0.99762412326508787</v>
      </c>
    </row>
    <row r="19" spans="16:21">
      <c r="P19" s="2">
        <v>15</v>
      </c>
      <c r="Q19">
        <f t="shared" si="3"/>
        <v>152</v>
      </c>
      <c r="R19">
        <f t="shared" si="4"/>
        <v>0</v>
      </c>
      <c r="S19">
        <f t="shared" si="5"/>
        <v>1</v>
      </c>
      <c r="T19">
        <f t="shared" si="6"/>
        <v>1</v>
      </c>
      <c r="U19">
        <f t="shared" si="7"/>
        <v>1</v>
      </c>
    </row>
    <row r="20" spans="16:21">
      <c r="P20" s="2">
        <v>16</v>
      </c>
      <c r="Q20">
        <f t="shared" si="3"/>
        <v>153</v>
      </c>
      <c r="R20">
        <f t="shared" si="4"/>
        <v>1</v>
      </c>
      <c r="S20">
        <f t="shared" si="5"/>
        <v>0.99762412326508787</v>
      </c>
      <c r="T20">
        <f t="shared" si="6"/>
        <v>1</v>
      </c>
      <c r="U20">
        <f t="shared" si="7"/>
        <v>0.99762412326508787</v>
      </c>
    </row>
    <row r="21" spans="16:21">
      <c r="P21" s="2">
        <v>17</v>
      </c>
      <c r="Q21">
        <f t="shared" si="3"/>
        <v>154</v>
      </c>
      <c r="R21">
        <f t="shared" si="4"/>
        <v>2</v>
      </c>
      <c r="S21">
        <f t="shared" si="5"/>
        <v>0.99053030818846866</v>
      </c>
      <c r="T21">
        <f t="shared" si="6"/>
        <v>1</v>
      </c>
      <c r="U21">
        <f t="shared" si="7"/>
        <v>0.99053030818846866</v>
      </c>
    </row>
    <row r="22" spans="16:21">
      <c r="P22" s="2">
        <v>18</v>
      </c>
      <c r="Q22">
        <f t="shared" si="3"/>
        <v>155</v>
      </c>
      <c r="R22">
        <f t="shared" si="4"/>
        <v>3</v>
      </c>
      <c r="S22">
        <f t="shared" si="5"/>
        <v>0.97881919928905836</v>
      </c>
      <c r="T22">
        <f t="shared" si="6"/>
        <v>1</v>
      </c>
      <c r="U22">
        <f t="shared" si="7"/>
        <v>0.97881919928905836</v>
      </c>
    </row>
    <row r="23" spans="16:21">
      <c r="P23" s="2">
        <v>19</v>
      </c>
      <c r="Q23">
        <f t="shared" si="3"/>
        <v>156</v>
      </c>
      <c r="R23">
        <f t="shared" si="4"/>
        <v>4</v>
      </c>
      <c r="S23">
        <f t="shared" si="5"/>
        <v>0.96265589439268462</v>
      </c>
      <c r="T23">
        <f t="shared" si="6"/>
        <v>1</v>
      </c>
      <c r="U23">
        <f t="shared" si="7"/>
        <v>0.96265589439268462</v>
      </c>
    </row>
    <row r="24" spans="16:21">
      <c r="P24" s="2">
        <v>20</v>
      </c>
      <c r="Q24">
        <f t="shared" si="3"/>
        <v>157</v>
      </c>
      <c r="R24">
        <f t="shared" si="4"/>
        <v>5</v>
      </c>
      <c r="S24">
        <f t="shared" si="5"/>
        <v>0.94226607174033983</v>
      </c>
      <c r="T24">
        <f t="shared" si="6"/>
        <v>1</v>
      </c>
      <c r="U24">
        <f t="shared" si="7"/>
        <v>0.94226607174033983</v>
      </c>
    </row>
    <row r="25" spans="16:21">
      <c r="P25" s="2">
        <v>21</v>
      </c>
      <c r="Q25">
        <f t="shared" si="3"/>
        <v>158</v>
      </c>
      <c r="R25">
        <f t="shared" si="4"/>
        <v>6</v>
      </c>
      <c r="S25">
        <f t="shared" si="5"/>
        <v>0.91793074727574187</v>
      </c>
      <c r="T25">
        <f t="shared" si="6"/>
        <v>1</v>
      </c>
      <c r="U25">
        <f t="shared" si="7"/>
        <v>0.91793074727574187</v>
      </c>
    </row>
    <row r="26" spans="16:21">
      <c r="P26" s="2">
        <v>22</v>
      </c>
      <c r="Q26">
        <f t="shared" si="3"/>
        <v>159</v>
      </c>
      <c r="R26">
        <f t="shared" si="4"/>
        <v>7</v>
      </c>
      <c r="S26">
        <f t="shared" si="5"/>
        <v>0.88997983233114775</v>
      </c>
      <c r="T26">
        <f t="shared" si="6"/>
        <v>1</v>
      </c>
      <c r="U26">
        <f t="shared" si="7"/>
        <v>0.88997983233114775</v>
      </c>
    </row>
    <row r="27" spans="16:21">
      <c r="P27" s="2">
        <v>23</v>
      </c>
      <c r="Q27">
        <f t="shared" si="3"/>
        <v>160</v>
      </c>
      <c r="R27">
        <f t="shared" si="4"/>
        <v>8</v>
      </c>
      <c r="S27">
        <f t="shared" si="5"/>
        <v>0.85878469806863234</v>
      </c>
      <c r="T27">
        <f t="shared" si="6"/>
        <v>1</v>
      </c>
      <c r="U27">
        <f t="shared" si="7"/>
        <v>0.85878469806863234</v>
      </c>
    </row>
    <row r="28" spans="16:21">
      <c r="P28" s="2">
        <v>24</v>
      </c>
      <c r="Q28">
        <f t="shared" si="3"/>
        <v>161</v>
      </c>
      <c r="R28">
        <f t="shared" si="4"/>
        <v>9</v>
      </c>
      <c r="S28">
        <f t="shared" si="5"/>
        <v>0.82474998069077798</v>
      </c>
      <c r="T28">
        <f t="shared" si="6"/>
        <v>1</v>
      </c>
      <c r="U28">
        <f t="shared" si="7"/>
        <v>0.82474998069077798</v>
      </c>
    </row>
    <row r="29" spans="16:21">
      <c r="P29" s="2">
        <v>25</v>
      </c>
      <c r="Q29">
        <f t="shared" si="3"/>
        <v>162</v>
      </c>
      <c r="R29">
        <f t="shared" si="4"/>
        <v>10</v>
      </c>
      <c r="S29">
        <f t="shared" si="5"/>
        <v>0.78830487964711193</v>
      </c>
      <c r="T29">
        <f t="shared" si="6"/>
        <v>1</v>
      </c>
      <c r="U29">
        <f t="shared" si="7"/>
        <v>0.78830487964711193</v>
      </c>
    </row>
    <row r="30" spans="16:21">
      <c r="P30" s="2">
        <v>26</v>
      </c>
      <c r="Q30">
        <f t="shared" si="3"/>
        <v>163</v>
      </c>
      <c r="R30">
        <f t="shared" si="4"/>
        <v>11</v>
      </c>
      <c r="S30">
        <f t="shared" si="5"/>
        <v>0.74989420933245576</v>
      </c>
      <c r="T30">
        <f t="shared" si="6"/>
        <v>1</v>
      </c>
      <c r="U30">
        <f t="shared" si="7"/>
        <v>0.74989420933245576</v>
      </c>
    </row>
    <row r="31" spans="16:21">
      <c r="P31" s="2">
        <v>27</v>
      </c>
      <c r="Q31">
        <f t="shared" si="3"/>
        <v>164</v>
      </c>
      <c r="R31">
        <f t="shared" si="4"/>
        <v>12</v>
      </c>
      <c r="S31">
        <f t="shared" si="5"/>
        <v>0.70996946307946862</v>
      </c>
      <c r="T31">
        <f t="shared" si="6"/>
        <v>1</v>
      </c>
      <c r="U31">
        <f t="shared" si="7"/>
        <v>0.70996946307946862</v>
      </c>
    </row>
    <row r="32" spans="16:21">
      <c r="P32" s="2">
        <v>28</v>
      </c>
      <c r="Q32">
        <f t="shared" si="3"/>
        <v>165</v>
      </c>
      <c r="R32">
        <f t="shared" si="4"/>
        <v>13</v>
      </c>
      <c r="S32">
        <f t="shared" si="5"/>
        <v>0.66898013703148906</v>
      </c>
      <c r="T32">
        <f t="shared" si="6"/>
        <v>1</v>
      </c>
      <c r="U32">
        <f t="shared" si="7"/>
        <v>0.66898013703148906</v>
      </c>
    </row>
    <row r="33" spans="16:21">
      <c r="P33" s="2">
        <v>29</v>
      </c>
      <c r="Q33">
        <f t="shared" si="3"/>
        <v>166</v>
      </c>
      <c r="R33">
        <f t="shared" si="4"/>
        <v>14</v>
      </c>
      <c r="S33">
        <f t="shared" si="5"/>
        <v>0.62736554160764646</v>
      </c>
      <c r="T33">
        <f t="shared" si="6"/>
        <v>1</v>
      </c>
      <c r="U33">
        <f t="shared" si="7"/>
        <v>0.62736554160764646</v>
      </c>
    </row>
    <row r="34" spans="16:21">
      <c r="P34" s="2">
        <v>30</v>
      </c>
      <c r="Q34">
        <f t="shared" si="3"/>
        <v>167</v>
      </c>
      <c r="R34">
        <f t="shared" si="4"/>
        <v>15</v>
      </c>
      <c r="S34">
        <f t="shared" si="5"/>
        <v>0.58554730096583374</v>
      </c>
      <c r="T34">
        <f t="shared" si="6"/>
        <v>1</v>
      </c>
      <c r="U34">
        <f t="shared" si="7"/>
        <v>0.58554730096583374</v>
      </c>
    </row>
    <row r="35" spans="16:21">
      <c r="P35" s="2">
        <v>31</v>
      </c>
      <c r="Q35">
        <f t="shared" si="3"/>
        <v>168</v>
      </c>
      <c r="R35">
        <f t="shared" si="4"/>
        <v>16</v>
      </c>
      <c r="S35">
        <f t="shared" si="5"/>
        <v>0.54392270763882</v>
      </c>
      <c r="T35">
        <f t="shared" si="6"/>
        <v>1</v>
      </c>
      <c r="U35">
        <f t="shared" si="7"/>
        <v>0.54392270763882</v>
      </c>
    </row>
    <row r="36" spans="16:21">
      <c r="P36" s="2">
        <v>32</v>
      </c>
      <c r="Q36">
        <f t="shared" si="3"/>
        <v>169</v>
      </c>
      <c r="R36">
        <f t="shared" si="4"/>
        <v>17</v>
      </c>
      <c r="S36">
        <f t="shared" si="5"/>
        <v>0.5028590620648461</v>
      </c>
      <c r="T36">
        <f t="shared" si="6"/>
        <v>1</v>
      </c>
      <c r="U36">
        <f t="shared" si="7"/>
        <v>0.5028590620648461</v>
      </c>
    </row>
    <row r="37" spans="16:21">
      <c r="P37" s="2">
        <v>33</v>
      </c>
      <c r="Q37">
        <f t="shared" si="3"/>
        <v>170</v>
      </c>
      <c r="R37">
        <f t="shared" si="4"/>
        <v>18</v>
      </c>
      <c r="S37">
        <f t="shared" si="5"/>
        <v>0.46268908685251342</v>
      </c>
      <c r="T37">
        <f t="shared" si="6"/>
        <v>1</v>
      </c>
      <c r="U37">
        <f t="shared" si="7"/>
        <v>0.46268908685251342</v>
      </c>
    </row>
    <row r="38" spans="16:21">
      <c r="P38" s="2">
        <v>34</v>
      </c>
      <c r="Q38">
        <f t="shared" si="3"/>
        <v>171</v>
      </c>
      <c r="R38">
        <f t="shared" si="4"/>
        <v>19</v>
      </c>
      <c r="S38">
        <f t="shared" si="5"/>
        <v>0.42370746510631974</v>
      </c>
      <c r="T38">
        <f t="shared" si="6"/>
        <v>1</v>
      </c>
      <c r="U38">
        <f t="shared" si="7"/>
        <v>0.42370746510631974</v>
      </c>
    </row>
    <row r="39" spans="16:21">
      <c r="P39" s="2">
        <v>35</v>
      </c>
      <c r="Q39">
        <f t="shared" si="3"/>
        <v>172</v>
      </c>
      <c r="R39">
        <f t="shared" si="4"/>
        <v>20</v>
      </c>
      <c r="S39">
        <f t="shared" si="5"/>
        <v>0.38616851269906377</v>
      </c>
      <c r="T39">
        <f t="shared" si="6"/>
        <v>1</v>
      </c>
      <c r="U39">
        <f t="shared" si="7"/>
        <v>0.38616851269906377</v>
      </c>
    </row>
    <row r="40" spans="16:21">
      <c r="P40" s="2">
        <v>36</v>
      </c>
      <c r="Q40">
        <f t="shared" si="3"/>
        <v>173</v>
      </c>
      <c r="R40">
        <f t="shared" si="4"/>
        <v>21</v>
      </c>
      <c r="S40">
        <f t="shared" si="5"/>
        <v>0.35028495754619937</v>
      </c>
      <c r="T40">
        <f t="shared" si="6"/>
        <v>1</v>
      </c>
      <c r="U40">
        <f t="shared" si="7"/>
        <v>0.35028495754619937</v>
      </c>
    </row>
    <row r="41" spans="16:21">
      <c r="P41" s="2">
        <v>37</v>
      </c>
      <c r="Q41">
        <f t="shared" si="3"/>
        <v>174</v>
      </c>
      <c r="R41">
        <f t="shared" si="4"/>
        <v>22</v>
      </c>
      <c r="S41">
        <f t="shared" si="5"/>
        <v>0.31622776601683789</v>
      </c>
      <c r="T41">
        <f t="shared" si="6"/>
        <v>1</v>
      </c>
      <c r="U41">
        <f t="shared" si="7"/>
        <v>0.31622776601683789</v>
      </c>
    </row>
    <row r="42" spans="16:21">
      <c r="P42" s="2">
        <v>38</v>
      </c>
      <c r="Q42">
        <f t="shared" si="3"/>
        <v>175</v>
      </c>
      <c r="R42">
        <f t="shared" si="4"/>
        <v>23</v>
      </c>
      <c r="S42">
        <f t="shared" si="5"/>
        <v>0.28412692862757893</v>
      </c>
      <c r="T42">
        <f t="shared" si="6"/>
        <v>1</v>
      </c>
      <c r="U42">
        <f t="shared" si="7"/>
        <v>0.28412692862757893</v>
      </c>
    </row>
    <row r="43" spans="16:21">
      <c r="P43" s="2">
        <v>39</v>
      </c>
      <c r="Q43">
        <f t="shared" si="3"/>
        <v>176</v>
      </c>
      <c r="R43">
        <f t="shared" si="4"/>
        <v>24</v>
      </c>
      <c r="S43">
        <f t="shared" si="5"/>
        <v>0.25407309482131202</v>
      </c>
      <c r="T43">
        <f t="shared" si="6"/>
        <v>1</v>
      </c>
      <c r="U43">
        <f t="shared" si="7"/>
        <v>0.25407309482131202</v>
      </c>
    </row>
    <row r="44" spans="16:21">
      <c r="P44" s="2">
        <v>40</v>
      </c>
      <c r="Q44">
        <f t="shared" si="3"/>
        <v>177</v>
      </c>
      <c r="R44">
        <f t="shared" si="4"/>
        <v>25</v>
      </c>
      <c r="S44">
        <f t="shared" si="5"/>
        <v>0.22611993032892705</v>
      </c>
      <c r="T44">
        <f t="shared" si="6"/>
        <v>1</v>
      </c>
      <c r="U44">
        <f t="shared" si="7"/>
        <v>0.22611993032892705</v>
      </c>
    </row>
    <row r="45" spans="16:21">
      <c r="P45" s="2">
        <v>41</v>
      </c>
      <c r="Q45">
        <f t="shared" si="3"/>
        <v>178</v>
      </c>
      <c r="R45">
        <f t="shared" si="4"/>
        <v>26</v>
      </c>
      <c r="S45">
        <f t="shared" si="5"/>
        <v>0.20028706043468361</v>
      </c>
      <c r="T45">
        <f t="shared" si="6"/>
        <v>1</v>
      </c>
      <c r="U45">
        <f t="shared" si="7"/>
        <v>0.20028706043468361</v>
      </c>
    </row>
    <row r="46" spans="16:21">
      <c r="P46" s="2">
        <v>42</v>
      </c>
      <c r="Q46">
        <f t="shared" si="3"/>
        <v>179</v>
      </c>
      <c r="R46">
        <f t="shared" si="4"/>
        <v>27</v>
      </c>
      <c r="S46">
        <f t="shared" si="5"/>
        <v>0.1765634582197261</v>
      </c>
      <c r="T46">
        <f t="shared" si="6"/>
        <v>1</v>
      </c>
      <c r="U46">
        <f t="shared" si="7"/>
        <v>0.1765634582197261</v>
      </c>
    </row>
    <row r="47" spans="16:21">
      <c r="P47" s="2">
        <v>43</v>
      </c>
      <c r="Q47">
        <f t="shared" si="3"/>
        <v>180</v>
      </c>
      <c r="R47">
        <f t="shared" si="4"/>
        <v>28</v>
      </c>
      <c r="S47">
        <f t="shared" si="5"/>
        <v>0.15491113810120791</v>
      </c>
      <c r="T47">
        <f t="shared" si="6"/>
        <v>1</v>
      </c>
      <c r="U47">
        <f t="shared" si="7"/>
        <v>0.15491113810120791</v>
      </c>
    </row>
    <row r="48" spans="16:21">
      <c r="P48" s="2">
        <v>44</v>
      </c>
      <c r="Q48">
        <f t="shared" si="3"/>
        <v>181</v>
      </c>
      <c r="R48">
        <f t="shared" si="4"/>
        <v>29</v>
      </c>
      <c r="S48">
        <f t="shared" si="5"/>
        <v>0.13526902107647049</v>
      </c>
      <c r="T48">
        <f t="shared" si="6"/>
        <v>1</v>
      </c>
      <c r="U48">
        <f t="shared" si="7"/>
        <v>0.13526902107647049</v>
      </c>
    </row>
    <row r="49" spans="16:21">
      <c r="P49" s="2">
        <v>45</v>
      </c>
      <c r="Q49">
        <f t="shared" si="3"/>
        <v>182</v>
      </c>
      <c r="R49">
        <f t="shared" si="4"/>
        <v>30</v>
      </c>
      <c r="S49">
        <f t="shared" si="5"/>
        <v>0.11755684823666493</v>
      </c>
      <c r="T49">
        <f t="shared" si="6"/>
        <v>1</v>
      </c>
      <c r="U49">
        <f t="shared" si="7"/>
        <v>0.11755684823666493</v>
      </c>
    </row>
    <row r="50" spans="16:21">
      <c r="P50" s="2">
        <v>46</v>
      </c>
      <c r="Q50">
        <f t="shared" si="3"/>
        <v>182</v>
      </c>
      <c r="R50">
        <f t="shared" si="4"/>
        <v>31</v>
      </c>
      <c r="S50">
        <f t="shared" si="5"/>
        <v>0.10167903245495323</v>
      </c>
      <c r="T50">
        <f t="shared" si="6"/>
        <v>1</v>
      </c>
      <c r="U50">
        <f t="shared" si="7"/>
        <v>0.10167903245495323</v>
      </c>
    </row>
    <row r="51" spans="16:21">
      <c r="P51" s="2">
        <v>47</v>
      </c>
      <c r="Q51">
        <f t="shared" si="3"/>
        <v>181</v>
      </c>
      <c r="R51">
        <f t="shared" si="4"/>
        <v>32</v>
      </c>
      <c r="S51">
        <f t="shared" si="5"/>
        <v>8.7528353766095732E-2</v>
      </c>
      <c r="T51">
        <f t="shared" si="6"/>
        <v>1</v>
      </c>
      <c r="U51">
        <f t="shared" si="7"/>
        <v>8.7528353766095732E-2</v>
      </c>
    </row>
    <row r="52" spans="16:21">
      <c r="P52" s="2">
        <v>48</v>
      </c>
      <c r="Q52">
        <f t="shared" si="3"/>
        <v>180</v>
      </c>
      <c r="R52">
        <f t="shared" si="4"/>
        <v>33</v>
      </c>
      <c r="S52">
        <f t="shared" si="5"/>
        <v>7.4989420933245551E-2</v>
      </c>
      <c r="T52">
        <f t="shared" si="6"/>
        <v>1</v>
      </c>
      <c r="U52">
        <f t="shared" si="7"/>
        <v>7.4989420933245551E-2</v>
      </c>
    </row>
    <row r="53" spans="16:21">
      <c r="P53" s="2">
        <v>49</v>
      </c>
      <c r="Q53">
        <f t="shared" si="3"/>
        <v>179</v>
      </c>
      <c r="R53">
        <f t="shared" si="4"/>
        <v>34</v>
      </c>
      <c r="S53">
        <f t="shared" si="5"/>
        <v>6.3941839194372616E-2</v>
      </c>
      <c r="T53">
        <f t="shared" si="6"/>
        <v>1</v>
      </c>
      <c r="U53">
        <f t="shared" si="7"/>
        <v>6.3941839194372616E-2</v>
      </c>
    </row>
    <row r="54" spans="16:21">
      <c r="P54" s="2">
        <v>50</v>
      </c>
      <c r="Q54">
        <f t="shared" si="3"/>
        <v>178</v>
      </c>
      <c r="R54">
        <f t="shared" si="4"/>
        <v>35</v>
      </c>
      <c r="S54">
        <f t="shared" si="5"/>
        <v>5.4263041433215045E-2</v>
      </c>
      <c r="T54">
        <f t="shared" si="6"/>
        <v>1</v>
      </c>
      <c r="U54">
        <f t="shared" si="7"/>
        <v>5.4263041433215045E-2</v>
      </c>
    </row>
    <row r="55" spans="16:21">
      <c r="P55" s="2">
        <v>51</v>
      </c>
      <c r="Q55">
        <f t="shared" si="3"/>
        <v>177</v>
      </c>
      <c r="R55">
        <f t="shared" si="4"/>
        <v>36</v>
      </c>
      <c r="S55">
        <f t="shared" si="5"/>
        <v>4.5830756379546117E-2</v>
      </c>
      <c r="T55">
        <f t="shared" si="6"/>
        <v>1</v>
      </c>
      <c r="U55">
        <f t="shared" si="7"/>
        <v>4.5830756379546117E-2</v>
      </c>
    </row>
    <row r="56" spans="16:21">
      <c r="P56" s="2">
        <v>52</v>
      </c>
      <c r="Q56">
        <f t="shared" si="3"/>
        <v>176</v>
      </c>
      <c r="R56">
        <f t="shared" si="4"/>
        <v>37</v>
      </c>
      <c r="S56">
        <f t="shared" si="5"/>
        <v>3.8525102391398641E-2</v>
      </c>
      <c r="T56">
        <f t="shared" si="6"/>
        <v>1</v>
      </c>
      <c r="U56">
        <f t="shared" si="7"/>
        <v>3.8525102391398641E-2</v>
      </c>
    </row>
    <row r="57" spans="16:21">
      <c r="P57" s="2">
        <v>53</v>
      </c>
      <c r="Q57">
        <f t="shared" si="3"/>
        <v>175</v>
      </c>
      <c r="R57">
        <f t="shared" si="4"/>
        <v>38</v>
      </c>
      <c r="S57">
        <f t="shared" si="5"/>
        <v>3.2230308524165023E-2</v>
      </c>
      <c r="T57">
        <f t="shared" si="6"/>
        <v>1</v>
      </c>
      <c r="U57">
        <f t="shared" si="7"/>
        <v>3.2230308524165023E-2</v>
      </c>
    </row>
    <row r="58" spans="16:21">
      <c r="P58" s="2">
        <v>54</v>
      </c>
      <c r="Q58">
        <f t="shared" si="3"/>
        <v>174</v>
      </c>
      <c r="R58">
        <f t="shared" si="4"/>
        <v>39</v>
      </c>
      <c r="S58">
        <f t="shared" si="5"/>
        <v>2.6836075699265893E-2</v>
      </c>
      <c r="T58">
        <f t="shared" si="6"/>
        <v>1</v>
      </c>
      <c r="U58">
        <f t="shared" si="7"/>
        <v>2.6836075699265893E-2</v>
      </c>
    </row>
    <row r="59" spans="16:21">
      <c r="P59" s="2">
        <v>55</v>
      </c>
      <c r="Q59">
        <f t="shared" si="3"/>
        <v>173</v>
      </c>
      <c r="R59">
        <f t="shared" si="4"/>
        <v>40</v>
      </c>
      <c r="S59">
        <f t="shared" si="5"/>
        <v>2.2238599725966583E-2</v>
      </c>
      <c r="T59">
        <f t="shared" si="6"/>
        <v>1</v>
      </c>
      <c r="U59">
        <f t="shared" si="7"/>
        <v>2.2238599725966583E-2</v>
      </c>
    </row>
    <row r="60" spans="16:21">
      <c r="P60" s="2">
        <v>56</v>
      </c>
      <c r="Q60">
        <f t="shared" si="3"/>
        <v>172</v>
      </c>
      <c r="R60">
        <f t="shared" si="4"/>
        <v>41</v>
      </c>
      <c r="S60">
        <f t="shared" si="5"/>
        <v>1.8341284694580871E-2</v>
      </c>
      <c r="T60">
        <f t="shared" si="6"/>
        <v>1</v>
      </c>
      <c r="U60">
        <f t="shared" si="7"/>
        <v>1.8341284694580871E-2</v>
      </c>
    </row>
    <row r="61" spans="16:21">
      <c r="P61" s="2">
        <v>57</v>
      </c>
      <c r="Q61">
        <f t="shared" si="3"/>
        <v>171</v>
      </c>
      <c r="R61">
        <f t="shared" si="4"/>
        <v>42</v>
      </c>
      <c r="S61">
        <f t="shared" si="5"/>
        <v>1.5055179934164383E-2</v>
      </c>
      <c r="T61">
        <f t="shared" si="6"/>
        <v>1</v>
      </c>
      <c r="U61">
        <f t="shared" si="7"/>
        <v>1.5055179934164383E-2</v>
      </c>
    </row>
    <row r="62" spans="16:21">
      <c r="P62" s="2">
        <v>58</v>
      </c>
      <c r="Q62">
        <f t="shared" si="3"/>
        <v>170</v>
      </c>
      <c r="R62">
        <f t="shared" si="4"/>
        <v>43</v>
      </c>
      <c r="S62">
        <f t="shared" si="5"/>
        <v>1.2299176475561132E-2</v>
      </c>
      <c r="T62">
        <f t="shared" si="6"/>
        <v>1</v>
      </c>
      <c r="U62">
        <f t="shared" si="7"/>
        <v>1.2299176475561132E-2</v>
      </c>
    </row>
    <row r="63" spans="16:21">
      <c r="P63" s="2">
        <v>59</v>
      </c>
      <c r="Q63">
        <f t="shared" si="3"/>
        <v>169</v>
      </c>
      <c r="R63">
        <f t="shared" si="4"/>
        <v>44</v>
      </c>
      <c r="S63">
        <f t="shared" si="5"/>
        <v>9.999999999999995E-3</v>
      </c>
      <c r="T63">
        <f t="shared" si="6"/>
        <v>1</v>
      </c>
      <c r="U63">
        <f t="shared" si="7"/>
        <v>9.999999999999995E-3</v>
      </c>
    </row>
    <row r="64" spans="16:21">
      <c r="P64" s="2">
        <v>60</v>
      </c>
      <c r="Q64">
        <f t="shared" si="3"/>
        <v>168</v>
      </c>
      <c r="R64">
        <f t="shared" si="4"/>
        <v>45</v>
      </c>
      <c r="S64">
        <f t="shared" si="5"/>
        <v>8.0920368391984385E-3</v>
      </c>
      <c r="T64">
        <f t="shared" si="6"/>
        <v>1</v>
      </c>
      <c r="U64">
        <f t="shared" si="7"/>
        <v>8.0920368391984385E-3</v>
      </c>
    </row>
    <row r="65" spans="16:21">
      <c r="P65" s="2">
        <v>61</v>
      </c>
      <c r="Q65">
        <f t="shared" si="3"/>
        <v>167</v>
      </c>
      <c r="R65">
        <f t="shared" si="4"/>
        <v>46</v>
      </c>
      <c r="S65">
        <f t="shared" si="5"/>
        <v>6.5170279978749336E-3</v>
      </c>
      <c r="T65">
        <f t="shared" si="6"/>
        <v>0</v>
      </c>
      <c r="U65">
        <f t="shared" si="7"/>
        <v>0</v>
      </c>
    </row>
    <row r="66" spans="16:21">
      <c r="P66" s="2">
        <v>62</v>
      </c>
      <c r="Q66">
        <f t="shared" si="3"/>
        <v>166</v>
      </c>
      <c r="R66">
        <f t="shared" si="4"/>
        <v>47</v>
      </c>
      <c r="S66">
        <f t="shared" si="5"/>
        <v>5.2236636683358892E-3</v>
      </c>
      <c r="T66">
        <f t="shared" si="6"/>
        <v>0</v>
      </c>
      <c r="U66">
        <f t="shared" si="7"/>
        <v>0</v>
      </c>
    </row>
    <row r="67" spans="16:21">
      <c r="P67" s="2">
        <v>63</v>
      </c>
      <c r="Q67">
        <f t="shared" si="3"/>
        <v>165</v>
      </c>
      <c r="R67">
        <f t="shared" si="4"/>
        <v>48</v>
      </c>
      <c r="S67">
        <f t="shared" si="5"/>
        <v>4.167107562653434E-3</v>
      </c>
      <c r="T67">
        <f t="shared" si="6"/>
        <v>0</v>
      </c>
      <c r="U67">
        <f t="shared" si="7"/>
        <v>0</v>
      </c>
    </row>
    <row r="68" spans="16:21">
      <c r="P68" s="2">
        <v>64</v>
      </c>
      <c r="Q68">
        <f t="shared" si="3"/>
        <v>164</v>
      </c>
      <c r="R68">
        <f t="shared" si="4"/>
        <v>49</v>
      </c>
      <c r="S68">
        <f t="shared" si="5"/>
        <v>3.308476842526041E-3</v>
      </c>
      <c r="T68">
        <f t="shared" si="6"/>
        <v>0</v>
      </c>
      <c r="U68">
        <f t="shared" si="7"/>
        <v>0</v>
      </c>
    </row>
    <row r="69" spans="16:21">
      <c r="P69" s="2">
        <v>65</v>
      </c>
      <c r="Q69">
        <f t="shared" si="3"/>
        <v>163</v>
      </c>
      <c r="R69">
        <f t="shared" si="4"/>
        <v>50</v>
      </c>
      <c r="S69">
        <f t="shared" si="5"/>
        <v>2.6142996929813906E-3</v>
      </c>
      <c r="T69">
        <f t="shared" si="6"/>
        <v>0</v>
      </c>
      <c r="U69">
        <f t="shared" si="7"/>
        <v>0</v>
      </c>
    </row>
    <row r="70" spans="16:21">
      <c r="P70" s="2">
        <v>66</v>
      </c>
      <c r="Q70">
        <f t="shared" ref="Q70:Q133" si="8">MIN(ABS(P70-$M$4),$Q$3-ABS(P70-$M$4))</f>
        <v>162</v>
      </c>
      <c r="R70">
        <f t="shared" ref="R70:R133" si="9">MIN(ABS(P70-$N$4),$Q$3-ABS(P70-$N$4))</f>
        <v>51</v>
      </c>
      <c r="S70">
        <f t="shared" ref="S70:S133" si="10">$M$6*EXP(-(Q70^2)/(2*$M$9^2))+$N$6*EXP(-(R70^2)/(2*$N$9^2))</f>
        <v>2.0559688431432141E-3</v>
      </c>
      <c r="T70">
        <f t="shared" ref="T70:T133" si="11">IF(OR(MONTH(P70)=1, MONTH(P70)=2, MONTH(P70)=7, MONTH(P70)=8,MONTH(P70)=9, MONTH(P70)=12), 1, 0)</f>
        <v>0</v>
      </c>
      <c r="U70">
        <f t="shared" ref="U70:U133" si="12">S70*T70</f>
        <v>0</v>
      </c>
    </row>
    <row r="71" spans="16:21">
      <c r="P71" s="2">
        <v>67</v>
      </c>
      <c r="Q71">
        <f t="shared" si="8"/>
        <v>161</v>
      </c>
      <c r="R71">
        <f t="shared" si="9"/>
        <v>52</v>
      </c>
      <c r="S71">
        <f t="shared" si="10"/>
        <v>1.6092057297268964E-3</v>
      </c>
      <c r="T71">
        <f t="shared" si="11"/>
        <v>0</v>
      </c>
      <c r="U71">
        <f t="shared" si="12"/>
        <v>0</v>
      </c>
    </row>
    <row r="72" spans="16:21">
      <c r="P72" s="2">
        <v>68</v>
      </c>
      <c r="Q72">
        <f t="shared" si="8"/>
        <v>160</v>
      </c>
      <c r="R72">
        <f t="shared" si="9"/>
        <v>53</v>
      </c>
      <c r="S72">
        <f t="shared" si="10"/>
        <v>1.2535466363171311E-3</v>
      </c>
      <c r="T72">
        <f t="shared" si="11"/>
        <v>0</v>
      </c>
      <c r="U72">
        <f t="shared" si="12"/>
        <v>0</v>
      </c>
    </row>
    <row r="73" spans="16:21">
      <c r="P73" s="2">
        <v>69</v>
      </c>
      <c r="Q73">
        <f t="shared" si="8"/>
        <v>159</v>
      </c>
      <c r="R73">
        <f t="shared" si="9"/>
        <v>54</v>
      </c>
      <c r="S73">
        <f t="shared" si="10"/>
        <v>9.7185910055921205E-4</v>
      </c>
      <c r="T73">
        <f t="shared" si="11"/>
        <v>0</v>
      </c>
      <c r="U73">
        <f t="shared" si="12"/>
        <v>0</v>
      </c>
    </row>
    <row r="74" spans="16:21">
      <c r="P74" s="2">
        <v>70</v>
      </c>
      <c r="Q74">
        <f t="shared" si="8"/>
        <v>158</v>
      </c>
      <c r="R74">
        <f t="shared" si="9"/>
        <v>55</v>
      </c>
      <c r="S74">
        <f t="shared" si="10"/>
        <v>7.4989420933245553E-4</v>
      </c>
      <c r="T74">
        <f t="shared" si="11"/>
        <v>0</v>
      </c>
      <c r="U74">
        <f t="shared" si="12"/>
        <v>0</v>
      </c>
    </row>
    <row r="75" spans="16:21">
      <c r="P75" s="2">
        <v>71</v>
      </c>
      <c r="Q75">
        <f t="shared" si="8"/>
        <v>157</v>
      </c>
      <c r="R75">
        <f t="shared" si="9"/>
        <v>56</v>
      </c>
      <c r="S75">
        <f t="shared" si="10"/>
        <v>5.7587812042295702E-4</v>
      </c>
      <c r="T75">
        <f t="shared" si="11"/>
        <v>0</v>
      </c>
      <c r="U75">
        <f t="shared" si="12"/>
        <v>0</v>
      </c>
    </row>
    <row r="76" spans="16:21">
      <c r="P76" s="2">
        <v>72</v>
      </c>
      <c r="Q76">
        <f t="shared" si="8"/>
        <v>156</v>
      </c>
      <c r="R76">
        <f t="shared" si="9"/>
        <v>57</v>
      </c>
      <c r="S76">
        <f t="shared" si="10"/>
        <v>4.4014425878898921E-4</v>
      </c>
      <c r="T76">
        <f t="shared" si="11"/>
        <v>0</v>
      </c>
      <c r="U76">
        <f t="shared" si="12"/>
        <v>0</v>
      </c>
    </row>
    <row r="77" spans="16:21">
      <c r="P77" s="2">
        <v>73</v>
      </c>
      <c r="Q77">
        <f t="shared" si="8"/>
        <v>155</v>
      </c>
      <c r="R77">
        <f t="shared" si="9"/>
        <v>58</v>
      </c>
      <c r="S77">
        <f t="shared" si="10"/>
        <v>3.3480612035828534E-4</v>
      </c>
      <c r="T77">
        <f t="shared" si="11"/>
        <v>0</v>
      </c>
      <c r="U77">
        <f t="shared" si="12"/>
        <v>0</v>
      </c>
    </row>
    <row r="78" spans="16:21">
      <c r="P78" s="2">
        <v>74</v>
      </c>
      <c r="Q78">
        <f t="shared" si="8"/>
        <v>154</v>
      </c>
      <c r="R78">
        <f t="shared" si="9"/>
        <v>59</v>
      </c>
      <c r="S78">
        <f t="shared" si="10"/>
        <v>2.5346944846635865E-4</v>
      </c>
      <c r="T78">
        <f t="shared" si="11"/>
        <v>0</v>
      </c>
      <c r="U78">
        <f t="shared" si="12"/>
        <v>0</v>
      </c>
    </row>
    <row r="79" spans="16:21">
      <c r="P79" s="2">
        <v>75</v>
      </c>
      <c r="Q79">
        <f t="shared" si="8"/>
        <v>153</v>
      </c>
      <c r="R79">
        <f t="shared" si="9"/>
        <v>60</v>
      </c>
      <c r="S79">
        <f t="shared" si="10"/>
        <v>1.9098169151133385E-4</v>
      </c>
      <c r="T79">
        <f t="shared" si="11"/>
        <v>0</v>
      </c>
      <c r="U79">
        <f t="shared" si="12"/>
        <v>0</v>
      </c>
    </row>
    <row r="80" spans="16:21">
      <c r="P80" s="2">
        <v>76</v>
      </c>
      <c r="Q80">
        <f t="shared" si="8"/>
        <v>152</v>
      </c>
      <c r="R80">
        <f t="shared" si="9"/>
        <v>61</v>
      </c>
      <c r="S80">
        <f t="shared" si="10"/>
        <v>1.432160645528666E-4</v>
      </c>
      <c r="T80">
        <f t="shared" si="11"/>
        <v>0</v>
      </c>
      <c r="U80">
        <f t="shared" si="12"/>
        <v>0</v>
      </c>
    </row>
    <row r="81" spans="16:21">
      <c r="P81" s="2">
        <v>77</v>
      </c>
      <c r="Q81">
        <f t="shared" si="8"/>
        <v>151</v>
      </c>
      <c r="R81">
        <f t="shared" si="9"/>
        <v>62</v>
      </c>
      <c r="S81">
        <f t="shared" si="10"/>
        <v>1.0688718014423466E-4</v>
      </c>
      <c r="T81">
        <f t="shared" si="11"/>
        <v>0</v>
      </c>
      <c r="U81">
        <f t="shared" si="12"/>
        <v>0</v>
      </c>
    </row>
    <row r="82" spans="16:21">
      <c r="P82" s="2">
        <v>78</v>
      </c>
      <c r="Q82">
        <f t="shared" si="8"/>
        <v>150</v>
      </c>
      <c r="R82">
        <f t="shared" si="9"/>
        <v>63</v>
      </c>
      <c r="S82">
        <f t="shared" si="10"/>
        <v>7.9395043031222975E-5</v>
      </c>
      <c r="T82">
        <f t="shared" si="11"/>
        <v>0</v>
      </c>
      <c r="U82">
        <f t="shared" si="12"/>
        <v>0</v>
      </c>
    </row>
    <row r="83" spans="16:21">
      <c r="P83" s="2">
        <v>79</v>
      </c>
      <c r="Q83">
        <f t="shared" si="8"/>
        <v>149</v>
      </c>
      <c r="R83">
        <f t="shared" si="9"/>
        <v>64</v>
      </c>
      <c r="S83">
        <f t="shared" si="10"/>
        <v>5.8694180233875781E-5</v>
      </c>
      <c r="T83">
        <f t="shared" si="11"/>
        <v>0</v>
      </c>
      <c r="U83">
        <f t="shared" si="12"/>
        <v>0</v>
      </c>
    </row>
    <row r="84" spans="16:21">
      <c r="P84" s="2">
        <v>80</v>
      </c>
      <c r="Q84">
        <f t="shared" si="8"/>
        <v>148</v>
      </c>
      <c r="R84">
        <f t="shared" si="9"/>
        <v>65</v>
      </c>
      <c r="S84">
        <f t="shared" si="10"/>
        <v>4.318476677864346E-5</v>
      </c>
      <c r="T84">
        <f t="shared" si="11"/>
        <v>0</v>
      </c>
      <c r="U84">
        <f t="shared" si="12"/>
        <v>0</v>
      </c>
    </row>
    <row r="85" spans="16:21">
      <c r="P85" s="2">
        <v>81</v>
      </c>
      <c r="Q85">
        <f t="shared" si="8"/>
        <v>147</v>
      </c>
      <c r="R85">
        <f t="shared" si="9"/>
        <v>66</v>
      </c>
      <c r="S85">
        <f t="shared" si="10"/>
        <v>3.1622776601683748E-5</v>
      </c>
      <c r="T85">
        <f t="shared" si="11"/>
        <v>0</v>
      </c>
      <c r="U85">
        <f t="shared" si="12"/>
        <v>0</v>
      </c>
    </row>
    <row r="86" spans="16:21">
      <c r="P86" s="2">
        <v>82</v>
      </c>
      <c r="Q86">
        <f t="shared" si="8"/>
        <v>146</v>
      </c>
      <c r="R86">
        <f t="shared" si="9"/>
        <v>67</v>
      </c>
      <c r="S86">
        <f t="shared" si="10"/>
        <v>2.3046411166741035E-5</v>
      </c>
      <c r="T86">
        <f t="shared" si="11"/>
        <v>0</v>
      </c>
      <c r="U86">
        <f t="shared" si="12"/>
        <v>0</v>
      </c>
    </row>
    <row r="87" spans="16:21">
      <c r="P87" s="2">
        <v>83</v>
      </c>
      <c r="Q87">
        <f t="shared" si="8"/>
        <v>145</v>
      </c>
      <c r="R87">
        <f t="shared" si="9"/>
        <v>68</v>
      </c>
      <c r="S87">
        <f t="shared" si="10"/>
        <v>1.6716313057451385E-5</v>
      </c>
      <c r="T87">
        <f t="shared" si="11"/>
        <v>0</v>
      </c>
      <c r="U87">
        <f t="shared" si="12"/>
        <v>0</v>
      </c>
    </row>
    <row r="88" spans="16:21">
      <c r="P88" s="2">
        <v>84</v>
      </c>
      <c r="Q88">
        <f t="shared" si="8"/>
        <v>144</v>
      </c>
      <c r="R88">
        <f t="shared" si="9"/>
        <v>69</v>
      </c>
      <c r="S88">
        <f t="shared" si="10"/>
        <v>1.2067340583468092E-5</v>
      </c>
      <c r="T88">
        <f t="shared" si="11"/>
        <v>0</v>
      </c>
      <c r="U88">
        <f t="shared" si="12"/>
        <v>0</v>
      </c>
    </row>
    <row r="89" spans="16:21">
      <c r="P89" s="2">
        <v>85</v>
      </c>
      <c r="Q89">
        <f t="shared" si="8"/>
        <v>143</v>
      </c>
      <c r="R89">
        <f t="shared" si="9"/>
        <v>70</v>
      </c>
      <c r="S89">
        <f t="shared" si="10"/>
        <v>8.6699487231160245E-6</v>
      </c>
      <c r="T89">
        <f t="shared" si="11"/>
        <v>0</v>
      </c>
      <c r="U89">
        <f t="shared" si="12"/>
        <v>0</v>
      </c>
    </row>
    <row r="90" spans="16:21">
      <c r="P90" s="2">
        <v>86</v>
      </c>
      <c r="Q90">
        <f t="shared" si="8"/>
        <v>142</v>
      </c>
      <c r="R90">
        <f t="shared" si="9"/>
        <v>71</v>
      </c>
      <c r="S90">
        <f t="shared" si="10"/>
        <v>6.199481550655428E-6</v>
      </c>
      <c r="T90">
        <f t="shared" si="11"/>
        <v>0</v>
      </c>
      <c r="U90">
        <f t="shared" si="12"/>
        <v>0</v>
      </c>
    </row>
    <row r="91" spans="16:21">
      <c r="P91" s="2">
        <v>87</v>
      </c>
      <c r="Q91">
        <f t="shared" si="8"/>
        <v>141</v>
      </c>
      <c r="R91">
        <f t="shared" si="9"/>
        <v>72</v>
      </c>
      <c r="S91">
        <f t="shared" si="10"/>
        <v>4.4119247773245649E-6</v>
      </c>
      <c r="T91">
        <f t="shared" si="11"/>
        <v>0</v>
      </c>
      <c r="U91">
        <f t="shared" si="12"/>
        <v>0</v>
      </c>
    </row>
    <row r="92" spans="16:21">
      <c r="P92" s="2">
        <v>88</v>
      </c>
      <c r="Q92">
        <f t="shared" si="8"/>
        <v>140</v>
      </c>
      <c r="R92">
        <f t="shared" si="9"/>
        <v>73</v>
      </c>
      <c r="S92">
        <f t="shared" si="10"/>
        <v>3.124889830899381E-6</v>
      </c>
      <c r="T92">
        <f t="shared" si="11"/>
        <v>0</v>
      </c>
      <c r="U92">
        <f t="shared" si="12"/>
        <v>0</v>
      </c>
    </row>
    <row r="93" spans="16:21">
      <c r="P93" s="2">
        <v>89</v>
      </c>
      <c r="Q93">
        <f t="shared" si="8"/>
        <v>139</v>
      </c>
      <c r="R93">
        <f t="shared" si="9"/>
        <v>74</v>
      </c>
      <c r="S93">
        <f t="shared" si="10"/>
        <v>2.2028007040243322E-6</v>
      </c>
      <c r="T93">
        <f t="shared" si="11"/>
        <v>0</v>
      </c>
      <c r="U93">
        <f t="shared" si="12"/>
        <v>0</v>
      </c>
    </row>
    <row r="94" spans="16:21">
      <c r="P94" s="2">
        <v>90</v>
      </c>
      <c r="Q94">
        <f t="shared" si="8"/>
        <v>138</v>
      </c>
      <c r="R94">
        <f t="shared" si="9"/>
        <v>75</v>
      </c>
      <c r="S94">
        <f t="shared" si="10"/>
        <v>1.5454308833224546E-6</v>
      </c>
      <c r="T94">
        <f t="shared" si="11"/>
        <v>0</v>
      </c>
      <c r="U94">
        <f t="shared" si="12"/>
        <v>0</v>
      </c>
    </row>
    <row r="95" spans="16:21">
      <c r="P95" s="2">
        <v>91</v>
      </c>
      <c r="Q95">
        <f t="shared" si="8"/>
        <v>137</v>
      </c>
      <c r="R95">
        <f t="shared" si="9"/>
        <v>76</v>
      </c>
      <c r="S95">
        <f t="shared" si="10"/>
        <v>1.0790904554932071E-6</v>
      </c>
      <c r="T95">
        <f t="shared" si="11"/>
        <v>0</v>
      </c>
      <c r="U95">
        <f t="shared" si="12"/>
        <v>0</v>
      </c>
    </row>
    <row r="96" spans="16:21">
      <c r="P96" s="2">
        <v>92</v>
      </c>
      <c r="Q96">
        <f t="shared" si="8"/>
        <v>136</v>
      </c>
      <c r="R96">
        <f t="shared" si="9"/>
        <v>77</v>
      </c>
      <c r="S96">
        <f t="shared" si="10"/>
        <v>7.498942093335356E-7</v>
      </c>
      <c r="T96">
        <f t="shared" si="11"/>
        <v>0</v>
      </c>
      <c r="U96">
        <f t="shared" si="12"/>
        <v>0</v>
      </c>
    </row>
    <row r="97" spans="16:21">
      <c r="P97" s="2">
        <v>93</v>
      </c>
      <c r="Q97">
        <f t="shared" si="8"/>
        <v>135</v>
      </c>
      <c r="R97">
        <f t="shared" si="9"/>
        <v>78</v>
      </c>
      <c r="S97">
        <f t="shared" si="10"/>
        <v>5.1865197148151987E-7</v>
      </c>
      <c r="T97">
        <f t="shared" si="11"/>
        <v>0</v>
      </c>
      <c r="U97">
        <f t="shared" si="12"/>
        <v>0</v>
      </c>
    </row>
    <row r="98" spans="16:21">
      <c r="P98" s="2">
        <v>94</v>
      </c>
      <c r="Q98">
        <f t="shared" si="8"/>
        <v>134</v>
      </c>
      <c r="R98">
        <f t="shared" si="9"/>
        <v>79</v>
      </c>
      <c r="S98">
        <f t="shared" si="10"/>
        <v>3.5701457830251107E-7</v>
      </c>
      <c r="T98">
        <f t="shared" si="11"/>
        <v>0</v>
      </c>
      <c r="U98">
        <f t="shared" si="12"/>
        <v>0</v>
      </c>
    </row>
    <row r="99" spans="16:21">
      <c r="P99" s="2">
        <v>95</v>
      </c>
      <c r="Q99">
        <f t="shared" si="8"/>
        <v>133</v>
      </c>
      <c r="R99">
        <f t="shared" si="9"/>
        <v>80</v>
      </c>
      <c r="S99">
        <f t="shared" si="10"/>
        <v>2.4458496234309476E-7</v>
      </c>
      <c r="T99">
        <f t="shared" si="11"/>
        <v>0</v>
      </c>
      <c r="U99">
        <f t="shared" si="12"/>
        <v>0</v>
      </c>
    </row>
    <row r="100" spans="16:21">
      <c r="P100" s="2">
        <v>96</v>
      </c>
      <c r="Q100">
        <f t="shared" si="8"/>
        <v>132</v>
      </c>
      <c r="R100">
        <f t="shared" si="9"/>
        <v>81</v>
      </c>
      <c r="S100">
        <f t="shared" si="10"/>
        <v>1.6676597159400999E-7</v>
      </c>
      <c r="T100">
        <f t="shared" si="11"/>
        <v>0</v>
      </c>
      <c r="U100">
        <f t="shared" si="12"/>
        <v>0</v>
      </c>
    </row>
    <row r="101" spans="16:21">
      <c r="P101" s="2">
        <v>97</v>
      </c>
      <c r="Q101">
        <f t="shared" si="8"/>
        <v>131</v>
      </c>
      <c r="R101">
        <f t="shared" si="9"/>
        <v>82</v>
      </c>
      <c r="S101">
        <f t="shared" si="10"/>
        <v>1.1316679290373662E-7</v>
      </c>
      <c r="T101">
        <f t="shared" si="11"/>
        <v>0</v>
      </c>
      <c r="U101">
        <f t="shared" si="12"/>
        <v>0</v>
      </c>
    </row>
    <row r="102" spans="16:21">
      <c r="P102" s="2">
        <v>98</v>
      </c>
      <c r="Q102">
        <f t="shared" si="8"/>
        <v>130</v>
      </c>
      <c r="R102">
        <f t="shared" si="9"/>
        <v>83</v>
      </c>
      <c r="S102">
        <f t="shared" si="10"/>
        <v>7.6430106200274777E-8</v>
      </c>
      <c r="T102">
        <f t="shared" si="11"/>
        <v>0</v>
      </c>
      <c r="U102">
        <f t="shared" si="12"/>
        <v>0</v>
      </c>
    </row>
    <row r="103" spans="16:21">
      <c r="P103" s="2">
        <v>99</v>
      </c>
      <c r="Q103">
        <f t="shared" si="8"/>
        <v>129</v>
      </c>
      <c r="R103">
        <f t="shared" si="9"/>
        <v>84</v>
      </c>
      <c r="S103">
        <f t="shared" si="10"/>
        <v>5.1374049788579137E-8</v>
      </c>
      <c r="T103">
        <f t="shared" si="11"/>
        <v>0</v>
      </c>
      <c r="U103">
        <f t="shared" si="12"/>
        <v>0</v>
      </c>
    </row>
    <row r="104" spans="16:21">
      <c r="P104" s="2">
        <v>100</v>
      </c>
      <c r="Q104">
        <f t="shared" si="8"/>
        <v>128</v>
      </c>
      <c r="R104">
        <f t="shared" si="9"/>
        <v>85</v>
      </c>
      <c r="S104">
        <f t="shared" si="10"/>
        <v>3.4368218949961946E-8</v>
      </c>
      <c r="T104">
        <f t="shared" si="11"/>
        <v>0</v>
      </c>
      <c r="U104">
        <f t="shared" si="12"/>
        <v>0</v>
      </c>
    </row>
    <row r="105" spans="16:21">
      <c r="P105" s="2">
        <v>101</v>
      </c>
      <c r="Q105">
        <f t="shared" si="8"/>
        <v>127</v>
      </c>
      <c r="R105">
        <f t="shared" si="9"/>
        <v>86</v>
      </c>
      <c r="S105">
        <f t="shared" si="10"/>
        <v>2.288253507283337E-8</v>
      </c>
      <c r="T105">
        <f t="shared" si="11"/>
        <v>0</v>
      </c>
      <c r="U105">
        <f t="shared" si="12"/>
        <v>0</v>
      </c>
    </row>
    <row r="106" spans="16:21">
      <c r="P106" s="2">
        <v>102</v>
      </c>
      <c r="Q106">
        <f t="shared" si="8"/>
        <v>126</v>
      </c>
      <c r="R106">
        <f t="shared" si="9"/>
        <v>87</v>
      </c>
      <c r="S106">
        <f t="shared" si="10"/>
        <v>1.5163000033577304E-8</v>
      </c>
      <c r="T106">
        <f t="shared" si="11"/>
        <v>0</v>
      </c>
      <c r="U106">
        <f t="shared" si="12"/>
        <v>0</v>
      </c>
    </row>
    <row r="107" spans="16:21">
      <c r="P107" s="2">
        <v>103</v>
      </c>
      <c r="Q107">
        <f t="shared" si="8"/>
        <v>125</v>
      </c>
      <c r="R107">
        <f t="shared" si="9"/>
        <v>88</v>
      </c>
      <c r="S107">
        <f t="shared" si="10"/>
        <v>1.000000073948815E-8</v>
      </c>
      <c r="T107">
        <f t="shared" si="11"/>
        <v>0</v>
      </c>
      <c r="U107">
        <f t="shared" si="12"/>
        <v>0</v>
      </c>
    </row>
    <row r="108" spans="16:21">
      <c r="P108" s="2">
        <v>104</v>
      </c>
      <c r="Q108">
        <f t="shared" si="8"/>
        <v>124</v>
      </c>
      <c r="R108">
        <f t="shared" si="9"/>
        <v>89</v>
      </c>
      <c r="S108">
        <f t="shared" si="10"/>
        <v>6.563701866898008E-9</v>
      </c>
      <c r="T108">
        <f t="shared" si="11"/>
        <v>0</v>
      </c>
      <c r="U108">
        <f t="shared" si="12"/>
        <v>0</v>
      </c>
    </row>
    <row r="109" spans="16:21">
      <c r="P109" s="2">
        <v>105</v>
      </c>
      <c r="Q109">
        <f t="shared" si="8"/>
        <v>123</v>
      </c>
      <c r="R109">
        <f t="shared" si="9"/>
        <v>90</v>
      </c>
      <c r="S109">
        <f t="shared" si="10"/>
        <v>4.2877715304128925E-9</v>
      </c>
      <c r="T109">
        <f t="shared" si="11"/>
        <v>0</v>
      </c>
      <c r="U109">
        <f t="shared" si="12"/>
        <v>0</v>
      </c>
    </row>
    <row r="110" spans="16:21">
      <c r="P110" s="2">
        <v>106</v>
      </c>
      <c r="Q110">
        <f t="shared" si="8"/>
        <v>122</v>
      </c>
      <c r="R110">
        <f t="shared" si="9"/>
        <v>91</v>
      </c>
      <c r="S110">
        <f t="shared" si="10"/>
        <v>2.7877161765453467E-9</v>
      </c>
      <c r="T110">
        <f t="shared" si="11"/>
        <v>0</v>
      </c>
      <c r="U110">
        <f t="shared" si="12"/>
        <v>0</v>
      </c>
    </row>
    <row r="111" spans="16:21">
      <c r="P111" s="2">
        <v>107</v>
      </c>
      <c r="Q111">
        <f t="shared" si="8"/>
        <v>121</v>
      </c>
      <c r="R111">
        <f t="shared" si="9"/>
        <v>92</v>
      </c>
      <c r="S111">
        <f t="shared" si="10"/>
        <v>1.8038483179277106E-9</v>
      </c>
      <c r="T111">
        <f t="shared" si="11"/>
        <v>0</v>
      </c>
      <c r="U111">
        <f t="shared" si="12"/>
        <v>0</v>
      </c>
    </row>
    <row r="112" spans="16:21">
      <c r="P112" s="2">
        <v>108</v>
      </c>
      <c r="Q112">
        <f t="shared" si="8"/>
        <v>120</v>
      </c>
      <c r="R112">
        <f t="shared" si="9"/>
        <v>93</v>
      </c>
      <c r="S112">
        <f t="shared" si="10"/>
        <v>1.1616816439169661E-9</v>
      </c>
      <c r="T112">
        <f t="shared" si="11"/>
        <v>0</v>
      </c>
      <c r="U112">
        <f t="shared" si="12"/>
        <v>0</v>
      </c>
    </row>
    <row r="113" spans="16:21">
      <c r="P113" s="2">
        <v>109</v>
      </c>
      <c r="Q113">
        <f t="shared" si="8"/>
        <v>119</v>
      </c>
      <c r="R113">
        <f t="shared" si="9"/>
        <v>94</v>
      </c>
      <c r="S113">
        <f t="shared" si="10"/>
        <v>7.4458257665459989E-10</v>
      </c>
      <c r="T113">
        <f t="shared" si="11"/>
        <v>0</v>
      </c>
      <c r="U113">
        <f t="shared" si="12"/>
        <v>0</v>
      </c>
    </row>
    <row r="114" spans="16:21">
      <c r="P114" s="2">
        <v>110</v>
      </c>
      <c r="Q114">
        <f t="shared" si="8"/>
        <v>118</v>
      </c>
      <c r="R114">
        <f t="shared" si="9"/>
        <v>95</v>
      </c>
      <c r="S114">
        <f t="shared" si="10"/>
        <v>4.7499086282814089E-10</v>
      </c>
      <c r="T114">
        <f t="shared" si="11"/>
        <v>0</v>
      </c>
      <c r="U114">
        <f t="shared" si="12"/>
        <v>0</v>
      </c>
    </row>
    <row r="115" spans="16:21">
      <c r="P115" s="2">
        <v>111</v>
      </c>
      <c r="Q115">
        <f t="shared" si="8"/>
        <v>117</v>
      </c>
      <c r="R115">
        <f t="shared" si="9"/>
        <v>96</v>
      </c>
      <c r="S115">
        <f t="shared" si="10"/>
        <v>3.0159617236730982E-10</v>
      </c>
      <c r="T115">
        <f t="shared" si="11"/>
        <v>0</v>
      </c>
      <c r="U115">
        <f t="shared" si="12"/>
        <v>0</v>
      </c>
    </row>
    <row r="116" spans="16:21">
      <c r="P116" s="2">
        <v>112</v>
      </c>
      <c r="Q116">
        <f t="shared" si="8"/>
        <v>116</v>
      </c>
      <c r="R116">
        <f t="shared" si="9"/>
        <v>97</v>
      </c>
      <c r="S116">
        <f t="shared" si="10"/>
        <v>1.9063054399281782E-10</v>
      </c>
      <c r="T116">
        <f t="shared" si="11"/>
        <v>0</v>
      </c>
      <c r="U116">
        <f t="shared" si="12"/>
        <v>0</v>
      </c>
    </row>
    <row r="117" spans="16:21">
      <c r="P117" s="2">
        <v>113</v>
      </c>
      <c r="Q117">
        <f t="shared" si="8"/>
        <v>115</v>
      </c>
      <c r="R117">
        <f t="shared" si="9"/>
        <v>98</v>
      </c>
      <c r="S117">
        <f t="shared" si="10"/>
        <v>1.1998883317968044E-10</v>
      </c>
      <c r="T117">
        <f t="shared" si="11"/>
        <v>0</v>
      </c>
      <c r="U117">
        <f t="shared" si="12"/>
        <v>0</v>
      </c>
    </row>
    <row r="118" spans="16:21">
      <c r="P118" s="2">
        <v>114</v>
      </c>
      <c r="Q118">
        <f t="shared" si="8"/>
        <v>114</v>
      </c>
      <c r="R118">
        <f t="shared" si="9"/>
        <v>99</v>
      </c>
      <c r="S118">
        <f t="shared" si="10"/>
        <v>7.5281482519818663E-11</v>
      </c>
      <c r="T118">
        <f t="shared" si="11"/>
        <v>0</v>
      </c>
      <c r="U118">
        <f t="shared" si="12"/>
        <v>0</v>
      </c>
    </row>
    <row r="119" spans="16:21">
      <c r="P119" s="2">
        <v>115</v>
      </c>
      <c r="Q119">
        <f t="shared" si="8"/>
        <v>113</v>
      </c>
      <c r="R119">
        <f t="shared" si="9"/>
        <v>100</v>
      </c>
      <c r="S119">
        <f t="shared" si="10"/>
        <v>4.7200658847104616E-11</v>
      </c>
      <c r="T119">
        <f t="shared" si="11"/>
        <v>0</v>
      </c>
      <c r="U119">
        <f t="shared" si="12"/>
        <v>0</v>
      </c>
    </row>
    <row r="120" spans="16:21">
      <c r="P120" s="2">
        <v>116</v>
      </c>
      <c r="Q120">
        <f t="shared" si="8"/>
        <v>112</v>
      </c>
      <c r="R120">
        <f t="shared" si="9"/>
        <v>101</v>
      </c>
      <c r="S120">
        <f t="shared" si="10"/>
        <v>2.9774936602258996E-11</v>
      </c>
      <c r="T120">
        <f t="shared" si="11"/>
        <v>0</v>
      </c>
      <c r="U120">
        <f t="shared" si="12"/>
        <v>0</v>
      </c>
    </row>
    <row r="121" spans="16:21">
      <c r="P121" s="2">
        <v>117</v>
      </c>
      <c r="Q121">
        <f t="shared" si="8"/>
        <v>111</v>
      </c>
      <c r="R121">
        <f t="shared" si="9"/>
        <v>102</v>
      </c>
      <c r="S121">
        <f t="shared" si="10"/>
        <v>1.922322545015808E-11</v>
      </c>
      <c r="T121">
        <f t="shared" si="11"/>
        <v>0</v>
      </c>
      <c r="U121">
        <f t="shared" si="12"/>
        <v>0</v>
      </c>
    </row>
    <row r="122" spans="16:21">
      <c r="P122" s="2">
        <v>118</v>
      </c>
      <c r="Q122">
        <f t="shared" si="8"/>
        <v>110</v>
      </c>
      <c r="R122">
        <f t="shared" si="9"/>
        <v>103</v>
      </c>
      <c r="S122">
        <f t="shared" si="10"/>
        <v>1.3212936959636565E-11</v>
      </c>
      <c r="T122">
        <f t="shared" si="11"/>
        <v>0</v>
      </c>
      <c r="U122">
        <f t="shared" si="12"/>
        <v>0</v>
      </c>
    </row>
    <row r="123" spans="16:21">
      <c r="P123" s="2">
        <v>119</v>
      </c>
      <c r="Q123">
        <f t="shared" si="8"/>
        <v>109</v>
      </c>
      <c r="R123">
        <f t="shared" si="9"/>
        <v>104</v>
      </c>
      <c r="S123">
        <f t="shared" si="10"/>
        <v>1.0393037905285085E-11</v>
      </c>
      <c r="T123">
        <f t="shared" si="11"/>
        <v>0</v>
      </c>
      <c r="U123">
        <f t="shared" si="12"/>
        <v>0</v>
      </c>
    </row>
    <row r="124" spans="16:21">
      <c r="P124" s="2">
        <v>120</v>
      </c>
      <c r="Q124">
        <f t="shared" si="8"/>
        <v>108</v>
      </c>
      <c r="R124">
        <f t="shared" si="9"/>
        <v>105</v>
      </c>
      <c r="S124">
        <f t="shared" si="10"/>
        <v>1.0118748328631819E-11</v>
      </c>
      <c r="T124">
        <f t="shared" si="11"/>
        <v>0</v>
      </c>
      <c r="U124">
        <f t="shared" si="12"/>
        <v>0</v>
      </c>
    </row>
    <row r="125" spans="16:21">
      <c r="P125" s="2">
        <v>121</v>
      </c>
      <c r="Q125">
        <f t="shared" si="8"/>
        <v>107</v>
      </c>
      <c r="R125">
        <f t="shared" si="9"/>
        <v>106</v>
      </c>
      <c r="S125">
        <f t="shared" si="10"/>
        <v>1.2317859155767101E-11</v>
      </c>
      <c r="T125">
        <f t="shared" si="11"/>
        <v>0</v>
      </c>
      <c r="U125">
        <f t="shared" si="12"/>
        <v>0</v>
      </c>
    </row>
    <row r="126" spans="16:21">
      <c r="P126" s="2">
        <v>122</v>
      </c>
      <c r="Q126">
        <f t="shared" si="8"/>
        <v>106</v>
      </c>
      <c r="R126">
        <f t="shared" si="9"/>
        <v>107</v>
      </c>
      <c r="S126">
        <f t="shared" si="10"/>
        <v>1.7473947707756298E-11</v>
      </c>
      <c r="T126">
        <f t="shared" si="11"/>
        <v>0</v>
      </c>
      <c r="U126">
        <f t="shared" si="12"/>
        <v>0</v>
      </c>
    </row>
    <row r="127" spans="16:21">
      <c r="P127" s="2">
        <v>123</v>
      </c>
      <c r="Q127">
        <f t="shared" si="8"/>
        <v>105</v>
      </c>
      <c r="R127">
        <f t="shared" si="9"/>
        <v>108</v>
      </c>
      <c r="S127">
        <f t="shared" si="10"/>
        <v>2.6723092650720677E-11</v>
      </c>
      <c r="T127">
        <f t="shared" si="11"/>
        <v>0</v>
      </c>
      <c r="U127">
        <f t="shared" si="12"/>
        <v>0</v>
      </c>
    </row>
    <row r="128" spans="16:21">
      <c r="P128" s="2">
        <v>124</v>
      </c>
      <c r="Q128">
        <f t="shared" si="8"/>
        <v>104</v>
      </c>
      <c r="R128">
        <f t="shared" si="9"/>
        <v>109</v>
      </c>
      <c r="S128">
        <f t="shared" si="10"/>
        <v>4.2081429178740763E-11</v>
      </c>
      <c r="T128">
        <f t="shared" si="11"/>
        <v>0</v>
      </c>
      <c r="U128">
        <f t="shared" si="12"/>
        <v>0</v>
      </c>
    </row>
    <row r="129" spans="16:21">
      <c r="P129" s="2">
        <v>125</v>
      </c>
      <c r="Q129">
        <f t="shared" si="8"/>
        <v>103</v>
      </c>
      <c r="R129">
        <f t="shared" si="9"/>
        <v>110</v>
      </c>
      <c r="S129">
        <f t="shared" si="10"/>
        <v>6.6844355930227761E-11</v>
      </c>
      <c r="T129">
        <f t="shared" si="11"/>
        <v>0</v>
      </c>
      <c r="U129">
        <f t="shared" si="12"/>
        <v>0</v>
      </c>
    </row>
    <row r="130" spans="16:21">
      <c r="P130" s="2">
        <v>126</v>
      </c>
      <c r="Q130">
        <f t="shared" si="8"/>
        <v>102</v>
      </c>
      <c r="R130">
        <f t="shared" si="9"/>
        <v>111</v>
      </c>
      <c r="S130">
        <f t="shared" si="10"/>
        <v>1.0622808927246324E-10</v>
      </c>
      <c r="T130">
        <f t="shared" si="11"/>
        <v>0</v>
      </c>
      <c r="U130">
        <f t="shared" si="12"/>
        <v>0</v>
      </c>
    </row>
    <row r="131" spans="16:21">
      <c r="P131" s="2">
        <v>127</v>
      </c>
      <c r="Q131">
        <f t="shared" si="8"/>
        <v>101</v>
      </c>
      <c r="R131">
        <f t="shared" si="9"/>
        <v>112</v>
      </c>
      <c r="S131">
        <f t="shared" si="10"/>
        <v>1.6836509388643248E-10</v>
      </c>
      <c r="T131">
        <f t="shared" si="11"/>
        <v>0</v>
      </c>
      <c r="U131">
        <f t="shared" si="12"/>
        <v>0</v>
      </c>
    </row>
    <row r="132" spans="16:21">
      <c r="P132" s="2">
        <v>128</v>
      </c>
      <c r="Q132">
        <f t="shared" si="8"/>
        <v>100</v>
      </c>
      <c r="R132">
        <f t="shared" si="9"/>
        <v>113</v>
      </c>
      <c r="S132">
        <f t="shared" si="10"/>
        <v>2.6582266841295129E-10</v>
      </c>
      <c r="T132">
        <f t="shared" si="11"/>
        <v>0</v>
      </c>
      <c r="U132">
        <f t="shared" si="12"/>
        <v>0</v>
      </c>
    </row>
    <row r="133" spans="16:21">
      <c r="P133" s="2">
        <v>129</v>
      </c>
      <c r="Q133">
        <f t="shared" si="8"/>
        <v>99</v>
      </c>
      <c r="R133">
        <f t="shared" si="9"/>
        <v>114</v>
      </c>
      <c r="S133">
        <f t="shared" si="10"/>
        <v>4.1789675630914804E-10</v>
      </c>
      <c r="T133">
        <f t="shared" si="11"/>
        <v>0</v>
      </c>
      <c r="U133">
        <f t="shared" si="12"/>
        <v>0</v>
      </c>
    </row>
    <row r="134" spans="16:21">
      <c r="P134" s="2">
        <v>130</v>
      </c>
      <c r="Q134">
        <f t="shared" ref="Q134:Q197" si="13">MIN(ABS(P134-$M$4),$Q$3-ABS(P134-$M$4))</f>
        <v>98</v>
      </c>
      <c r="R134">
        <f t="shared" ref="R134:R197" si="14">MIN(ABS(P134-$N$4),$Q$3-ABS(P134-$N$4))</f>
        <v>115</v>
      </c>
      <c r="S134">
        <f t="shared" ref="S134:S197" si="15">$M$6*EXP(-(Q134^2)/(2*$M$9^2))+$N$6*EXP(-(R134^2)/(2*$N$9^2))</f>
        <v>6.5405210982185468E-10</v>
      </c>
      <c r="T134">
        <f t="shared" ref="T134:T197" si="16">IF(OR(MONTH(P134)=1, MONTH(P134)=2, MONTH(P134)=7, MONTH(P134)=8,MONTH(P134)=9, MONTH(P134)=12), 1, 0)</f>
        <v>0</v>
      </c>
      <c r="U134">
        <f t="shared" ref="U134:U197" si="17">S134*T134</f>
        <v>0</v>
      </c>
    </row>
    <row r="135" spans="16:21">
      <c r="P135" s="2">
        <v>131</v>
      </c>
      <c r="Q135">
        <f t="shared" si="13"/>
        <v>97</v>
      </c>
      <c r="R135">
        <f t="shared" si="14"/>
        <v>116</v>
      </c>
      <c r="S135">
        <f t="shared" si="15"/>
        <v>1.0190508241548139E-9</v>
      </c>
      <c r="T135">
        <f t="shared" si="16"/>
        <v>0</v>
      </c>
      <c r="U135">
        <f t="shared" si="17"/>
        <v>0</v>
      </c>
    </row>
    <row r="136" spans="16:21">
      <c r="P136" s="2">
        <v>132</v>
      </c>
      <c r="Q136">
        <f t="shared" si="13"/>
        <v>96</v>
      </c>
      <c r="R136">
        <f t="shared" si="14"/>
        <v>117</v>
      </c>
      <c r="S136">
        <f t="shared" si="15"/>
        <v>1.5805555241835622E-9</v>
      </c>
      <c r="T136">
        <f t="shared" si="16"/>
        <v>0</v>
      </c>
      <c r="U136">
        <f t="shared" si="17"/>
        <v>0</v>
      </c>
    </row>
    <row r="137" spans="16:21">
      <c r="P137" s="2">
        <v>133</v>
      </c>
      <c r="Q137">
        <f t="shared" si="13"/>
        <v>95</v>
      </c>
      <c r="R137">
        <f t="shared" si="14"/>
        <v>118</v>
      </c>
      <c r="S137">
        <f t="shared" si="15"/>
        <v>2.4403408134156702E-9</v>
      </c>
      <c r="T137">
        <f t="shared" si="16"/>
        <v>0</v>
      </c>
      <c r="U137">
        <f t="shared" si="17"/>
        <v>0</v>
      </c>
    </row>
    <row r="138" spans="16:21">
      <c r="P138" s="2">
        <v>134</v>
      </c>
      <c r="Q138">
        <f t="shared" si="13"/>
        <v>94</v>
      </c>
      <c r="R138">
        <f t="shared" si="14"/>
        <v>119</v>
      </c>
      <c r="S138">
        <f t="shared" si="15"/>
        <v>3.7507376452469283E-9</v>
      </c>
      <c r="T138">
        <f t="shared" si="16"/>
        <v>0</v>
      </c>
      <c r="U138">
        <f t="shared" si="17"/>
        <v>0</v>
      </c>
    </row>
    <row r="139" spans="16:21">
      <c r="P139" s="2">
        <v>135</v>
      </c>
      <c r="Q139">
        <f t="shared" si="13"/>
        <v>93</v>
      </c>
      <c r="R139">
        <f t="shared" si="14"/>
        <v>120</v>
      </c>
      <c r="S139">
        <f t="shared" si="15"/>
        <v>5.7386253718755877E-9</v>
      </c>
      <c r="T139">
        <f t="shared" si="16"/>
        <v>0</v>
      </c>
      <c r="U139">
        <f t="shared" si="17"/>
        <v>0</v>
      </c>
    </row>
    <row r="140" spans="16:21">
      <c r="P140" s="2">
        <v>136</v>
      </c>
      <c r="Q140">
        <f t="shared" si="13"/>
        <v>92</v>
      </c>
      <c r="R140">
        <f t="shared" si="14"/>
        <v>121</v>
      </c>
      <c r="S140">
        <f t="shared" si="15"/>
        <v>8.7402501009923151E-9</v>
      </c>
      <c r="T140">
        <f t="shared" si="16"/>
        <v>0</v>
      </c>
      <c r="U140">
        <f t="shared" si="17"/>
        <v>0</v>
      </c>
    </row>
    <row r="141" spans="16:21">
      <c r="P141" s="2">
        <v>137</v>
      </c>
      <c r="Q141">
        <f t="shared" si="13"/>
        <v>91</v>
      </c>
      <c r="R141">
        <f t="shared" si="14"/>
        <v>122</v>
      </c>
      <c r="S141">
        <f t="shared" si="15"/>
        <v>1.3251485855830822E-8</v>
      </c>
      <c r="T141">
        <f t="shared" si="16"/>
        <v>0</v>
      </c>
      <c r="U141">
        <f t="shared" si="17"/>
        <v>0</v>
      </c>
    </row>
    <row r="142" spans="16:21">
      <c r="P142" s="2">
        <v>138</v>
      </c>
      <c r="Q142">
        <f t="shared" si="13"/>
        <v>90</v>
      </c>
      <c r="R142">
        <f t="shared" si="14"/>
        <v>123</v>
      </c>
      <c r="S142">
        <f t="shared" si="15"/>
        <v>2.0000000234891716E-8</v>
      </c>
      <c r="T142">
        <f t="shared" si="16"/>
        <v>0</v>
      </c>
      <c r="U142">
        <f t="shared" si="17"/>
        <v>0</v>
      </c>
    </row>
    <row r="143" spans="16:21">
      <c r="P143" s="2">
        <v>139</v>
      </c>
      <c r="Q143">
        <f t="shared" si="13"/>
        <v>89</v>
      </c>
      <c r="R143">
        <f t="shared" si="14"/>
        <v>124</v>
      </c>
      <c r="S143">
        <f t="shared" si="15"/>
        <v>3.004831483654783E-8</v>
      </c>
      <c r="T143">
        <f t="shared" si="16"/>
        <v>0</v>
      </c>
      <c r="U143">
        <f t="shared" si="17"/>
        <v>0</v>
      </c>
    </row>
    <row r="144" spans="16:21">
      <c r="P144" s="2">
        <v>140</v>
      </c>
      <c r="Q144">
        <f t="shared" si="13"/>
        <v>88</v>
      </c>
      <c r="R144">
        <f t="shared" si="14"/>
        <v>125</v>
      </c>
      <c r="S144">
        <f t="shared" si="15"/>
        <v>4.4940193147610992E-8</v>
      </c>
      <c r="T144">
        <f t="shared" si="16"/>
        <v>0</v>
      </c>
      <c r="U144">
        <f t="shared" si="17"/>
        <v>0</v>
      </c>
    </row>
    <row r="145" spans="16:21">
      <c r="P145" s="2">
        <v>141</v>
      </c>
      <c r="Q145">
        <f t="shared" si="13"/>
        <v>87</v>
      </c>
      <c r="R145">
        <f t="shared" si="14"/>
        <v>126</v>
      </c>
      <c r="S145">
        <f t="shared" si="15"/>
        <v>6.6907444169413327E-8</v>
      </c>
      <c r="T145">
        <f t="shared" si="16"/>
        <v>0</v>
      </c>
      <c r="U145">
        <f t="shared" si="17"/>
        <v>0</v>
      </c>
    </row>
    <row r="146" spans="16:21">
      <c r="P146" s="2">
        <v>142</v>
      </c>
      <c r="Q146">
        <f t="shared" si="13"/>
        <v>86</v>
      </c>
      <c r="R146">
        <f t="shared" si="14"/>
        <v>127</v>
      </c>
      <c r="S146">
        <f t="shared" si="15"/>
        <v>9.9160483966315966E-8</v>
      </c>
      <c r="T146">
        <f t="shared" si="16"/>
        <v>0</v>
      </c>
      <c r="U146">
        <f t="shared" si="17"/>
        <v>0</v>
      </c>
    </row>
    <row r="147" spans="16:21">
      <c r="P147" s="2">
        <v>143</v>
      </c>
      <c r="Q147">
        <f t="shared" si="13"/>
        <v>85</v>
      </c>
      <c r="R147">
        <f t="shared" si="14"/>
        <v>128</v>
      </c>
      <c r="S147">
        <f t="shared" si="15"/>
        <v>1.4629434087129167E-7</v>
      </c>
      <c r="T147">
        <f t="shared" si="16"/>
        <v>0</v>
      </c>
      <c r="U147">
        <f t="shared" si="17"/>
        <v>0</v>
      </c>
    </row>
    <row r="148" spans="16:21">
      <c r="P148" s="2">
        <v>144</v>
      </c>
      <c r="Q148">
        <f t="shared" si="13"/>
        <v>84</v>
      </c>
      <c r="R148">
        <f t="shared" si="14"/>
        <v>129</v>
      </c>
      <c r="S148">
        <f t="shared" si="15"/>
        <v>2.148528439942742E-7</v>
      </c>
      <c r="T148">
        <f t="shared" si="16"/>
        <v>0</v>
      </c>
      <c r="U148">
        <f t="shared" si="17"/>
        <v>0</v>
      </c>
    </row>
    <row r="149" spans="16:21">
      <c r="P149" s="2">
        <v>145</v>
      </c>
      <c r="Q149">
        <f t="shared" si="13"/>
        <v>83</v>
      </c>
      <c r="R149">
        <f t="shared" si="14"/>
        <v>130</v>
      </c>
      <c r="S149">
        <f t="shared" si="15"/>
        <v>3.141082754338374E-7</v>
      </c>
      <c r="T149">
        <f t="shared" si="16"/>
        <v>0</v>
      </c>
      <c r="U149">
        <f t="shared" si="17"/>
        <v>0</v>
      </c>
    </row>
    <row r="150" spans="16:21">
      <c r="P150" s="2">
        <v>146</v>
      </c>
      <c r="Q150">
        <f t="shared" si="13"/>
        <v>82</v>
      </c>
      <c r="R150">
        <f t="shared" si="14"/>
        <v>131</v>
      </c>
      <c r="S150">
        <f t="shared" si="15"/>
        <v>4.5713275539432862E-7</v>
      </c>
      <c r="T150">
        <f t="shared" si="16"/>
        <v>0</v>
      </c>
      <c r="U150">
        <f t="shared" si="17"/>
        <v>0</v>
      </c>
    </row>
    <row r="151" spans="16:21">
      <c r="P151" s="2">
        <v>147</v>
      </c>
      <c r="Q151">
        <f t="shared" si="13"/>
        <v>81</v>
      </c>
      <c r="R151">
        <f t="shared" si="14"/>
        <v>132</v>
      </c>
      <c r="S151">
        <f t="shared" si="15"/>
        <v>6.6226224296618087E-7</v>
      </c>
      <c r="T151">
        <f t="shared" si="16"/>
        <v>0</v>
      </c>
      <c r="U151">
        <f t="shared" si="17"/>
        <v>0</v>
      </c>
    </row>
    <row r="152" spans="16:21">
      <c r="P152" s="2">
        <v>148</v>
      </c>
      <c r="Q152">
        <f t="shared" si="13"/>
        <v>80</v>
      </c>
      <c r="R152">
        <f t="shared" si="14"/>
        <v>133</v>
      </c>
      <c r="S152">
        <f t="shared" si="15"/>
        <v>9.5508569712864405E-7</v>
      </c>
      <c r="T152">
        <f t="shared" si="16"/>
        <v>0</v>
      </c>
      <c r="U152">
        <f t="shared" si="17"/>
        <v>0</v>
      </c>
    </row>
    <row r="153" spans="16:21">
      <c r="P153" s="2">
        <v>149</v>
      </c>
      <c r="Q153">
        <f t="shared" si="13"/>
        <v>79</v>
      </c>
      <c r="R153">
        <f t="shared" si="14"/>
        <v>134</v>
      </c>
      <c r="S153">
        <f t="shared" si="15"/>
        <v>1.3711323526303498E-6</v>
      </c>
      <c r="T153">
        <f t="shared" si="16"/>
        <v>0</v>
      </c>
      <c r="U153">
        <f t="shared" si="17"/>
        <v>0</v>
      </c>
    </row>
    <row r="154" spans="16:21">
      <c r="P154" s="2">
        <v>150</v>
      </c>
      <c r="Q154">
        <f t="shared" si="13"/>
        <v>78</v>
      </c>
      <c r="R154">
        <f t="shared" si="14"/>
        <v>135</v>
      </c>
      <c r="S154">
        <f t="shared" si="15"/>
        <v>1.9594812258336384E-6</v>
      </c>
      <c r="T154">
        <f t="shared" si="16"/>
        <v>0</v>
      </c>
      <c r="U154">
        <f t="shared" si="17"/>
        <v>0</v>
      </c>
    </row>
    <row r="155" spans="16:21">
      <c r="P155" s="2">
        <v>151</v>
      </c>
      <c r="Q155">
        <f t="shared" si="13"/>
        <v>77</v>
      </c>
      <c r="R155">
        <f t="shared" si="14"/>
        <v>136</v>
      </c>
      <c r="S155">
        <f t="shared" si="15"/>
        <v>2.7875811976796564E-6</v>
      </c>
      <c r="T155">
        <f t="shared" si="16"/>
        <v>0</v>
      </c>
      <c r="U155">
        <f t="shared" si="17"/>
        <v>0</v>
      </c>
    </row>
    <row r="156" spans="16:21">
      <c r="P156" s="2">
        <v>152</v>
      </c>
      <c r="Q156">
        <f t="shared" si="13"/>
        <v>76</v>
      </c>
      <c r="R156">
        <f t="shared" si="14"/>
        <v>137</v>
      </c>
      <c r="S156">
        <f t="shared" si="15"/>
        <v>3.9476499693880017E-6</v>
      </c>
      <c r="T156">
        <f t="shared" si="16"/>
        <v>0</v>
      </c>
      <c r="U156">
        <f t="shared" si="17"/>
        <v>0</v>
      </c>
    </row>
    <row r="157" spans="16:21">
      <c r="P157" s="2">
        <v>153</v>
      </c>
      <c r="Q157">
        <f t="shared" si="13"/>
        <v>75</v>
      </c>
      <c r="R157">
        <f t="shared" si="14"/>
        <v>138</v>
      </c>
      <c r="S157">
        <f t="shared" si="15"/>
        <v>5.5651188044142672E-6</v>
      </c>
      <c r="T157">
        <f t="shared" si="16"/>
        <v>0</v>
      </c>
      <c r="U157">
        <f t="shared" si="17"/>
        <v>0</v>
      </c>
    </row>
    <row r="158" spans="16:21">
      <c r="P158" s="2">
        <v>154</v>
      </c>
      <c r="Q158">
        <f t="shared" si="13"/>
        <v>74</v>
      </c>
      <c r="R158">
        <f t="shared" si="14"/>
        <v>139</v>
      </c>
      <c r="S158">
        <f t="shared" si="15"/>
        <v>7.8097104770625506E-6</v>
      </c>
      <c r="T158">
        <f t="shared" si="16"/>
        <v>0</v>
      </c>
      <c r="U158">
        <f t="shared" si="17"/>
        <v>0</v>
      </c>
    </row>
    <row r="159" spans="16:21">
      <c r="P159" s="2">
        <v>155</v>
      </c>
      <c r="Q159">
        <f t="shared" si="13"/>
        <v>73</v>
      </c>
      <c r="R159">
        <f t="shared" si="14"/>
        <v>140</v>
      </c>
      <c r="S159">
        <f t="shared" si="15"/>
        <v>1.0909883652581671E-5</v>
      </c>
      <c r="T159">
        <f t="shared" si="16"/>
        <v>0</v>
      </c>
      <c r="U159">
        <f t="shared" si="17"/>
        <v>0</v>
      </c>
    </row>
    <row r="160" spans="16:21">
      <c r="P160" s="2">
        <v>156</v>
      </c>
      <c r="Q160">
        <f t="shared" si="13"/>
        <v>72</v>
      </c>
      <c r="R160">
        <f t="shared" si="14"/>
        <v>141</v>
      </c>
      <c r="S160">
        <f t="shared" si="15"/>
        <v>1.5171551500583666E-5</v>
      </c>
      <c r="T160">
        <f t="shared" si="16"/>
        <v>0</v>
      </c>
      <c r="U160">
        <f t="shared" si="17"/>
        <v>0</v>
      </c>
    </row>
    <row r="161" spans="16:21">
      <c r="P161" s="2">
        <v>157</v>
      </c>
      <c r="Q161">
        <f t="shared" si="13"/>
        <v>71</v>
      </c>
      <c r="R161">
        <f t="shared" si="14"/>
        <v>142</v>
      </c>
      <c r="S161">
        <f t="shared" si="15"/>
        <v>2.1002189056145017E-5</v>
      </c>
      <c r="T161">
        <f t="shared" si="16"/>
        <v>0</v>
      </c>
      <c r="U161">
        <f t="shared" si="17"/>
        <v>0</v>
      </c>
    </row>
    <row r="162" spans="16:21">
      <c r="P162" s="2">
        <v>158</v>
      </c>
      <c r="Q162">
        <f t="shared" si="13"/>
        <v>70</v>
      </c>
      <c r="R162">
        <f t="shared" si="14"/>
        <v>143</v>
      </c>
      <c r="S162">
        <f t="shared" si="15"/>
        <v>2.8941685696666103E-5</v>
      </c>
      <c r="T162">
        <f t="shared" si="16"/>
        <v>0</v>
      </c>
      <c r="U162">
        <f t="shared" si="17"/>
        <v>0</v>
      </c>
    </row>
    <row r="163" spans="16:21">
      <c r="P163" s="2">
        <v>159</v>
      </c>
      <c r="Q163">
        <f t="shared" si="13"/>
        <v>69</v>
      </c>
      <c r="R163">
        <f t="shared" si="14"/>
        <v>144</v>
      </c>
      <c r="S163">
        <f t="shared" si="15"/>
        <v>3.9701578423852216E-5</v>
      </c>
      <c r="T163">
        <f t="shared" si="16"/>
        <v>0</v>
      </c>
      <c r="U163">
        <f t="shared" si="17"/>
        <v>0</v>
      </c>
    </row>
    <row r="164" spans="16:21">
      <c r="P164" s="2">
        <v>160</v>
      </c>
      <c r="Q164">
        <f t="shared" si="13"/>
        <v>68</v>
      </c>
      <c r="R164">
        <f t="shared" si="14"/>
        <v>145</v>
      </c>
      <c r="S164">
        <f t="shared" si="15"/>
        <v>5.4214619668550338E-5</v>
      </c>
      <c r="T164">
        <f t="shared" si="16"/>
        <v>0</v>
      </c>
      <c r="U164">
        <f t="shared" si="17"/>
        <v>0</v>
      </c>
    </row>
    <row r="165" spans="16:21">
      <c r="P165" s="2">
        <v>161</v>
      </c>
      <c r="Q165">
        <f t="shared" si="13"/>
        <v>67</v>
      </c>
      <c r="R165">
        <f t="shared" si="14"/>
        <v>146</v>
      </c>
      <c r="S165">
        <f t="shared" si="15"/>
        <v>7.3696989725492595E-5</v>
      </c>
      <c r="T165">
        <f t="shared" si="16"/>
        <v>0</v>
      </c>
      <c r="U165">
        <f t="shared" si="17"/>
        <v>0</v>
      </c>
    </row>
    <row r="166" spans="16:21">
      <c r="P166" s="2">
        <v>162</v>
      </c>
      <c r="Q166">
        <f t="shared" si="13"/>
        <v>66</v>
      </c>
      <c r="R166">
        <f t="shared" si="14"/>
        <v>147</v>
      </c>
      <c r="S166">
        <f t="shared" si="15"/>
        <v>9.9725856152387861E-5</v>
      </c>
      <c r="T166">
        <f t="shared" si="16"/>
        <v>0</v>
      </c>
      <c r="U166">
        <f t="shared" si="17"/>
        <v>0</v>
      </c>
    </row>
    <row r="167" spans="16:21">
      <c r="P167" s="2">
        <v>163</v>
      </c>
      <c r="Q167">
        <f t="shared" si="13"/>
        <v>65</v>
      </c>
      <c r="R167">
        <f t="shared" si="14"/>
        <v>148</v>
      </c>
      <c r="S167">
        <f t="shared" si="15"/>
        <v>1.3433540515557607E-4</v>
      </c>
      <c r="T167">
        <f t="shared" si="16"/>
        <v>0</v>
      </c>
      <c r="U167">
        <f t="shared" si="17"/>
        <v>0</v>
      </c>
    </row>
    <row r="168" spans="16:21">
      <c r="P168" s="2">
        <v>164</v>
      </c>
      <c r="Q168">
        <f t="shared" si="13"/>
        <v>64</v>
      </c>
      <c r="R168">
        <f t="shared" si="14"/>
        <v>149</v>
      </c>
      <c r="S168">
        <f t="shared" si="15"/>
        <v>1.8013491414886151E-4</v>
      </c>
      <c r="T168">
        <f t="shared" si="16"/>
        <v>0</v>
      </c>
      <c r="U168">
        <f t="shared" si="17"/>
        <v>0</v>
      </c>
    </row>
    <row r="169" spans="16:21">
      <c r="P169" s="2">
        <v>165</v>
      </c>
      <c r="Q169">
        <f t="shared" si="13"/>
        <v>63</v>
      </c>
      <c r="R169">
        <f t="shared" si="14"/>
        <v>150</v>
      </c>
      <c r="S169">
        <f t="shared" si="15"/>
        <v>2.4045288692348219E-4</v>
      </c>
      <c r="T169">
        <f t="shared" si="16"/>
        <v>0</v>
      </c>
      <c r="U169">
        <f t="shared" si="17"/>
        <v>0</v>
      </c>
    </row>
    <row r="170" spans="16:21">
      <c r="P170" s="2">
        <v>166</v>
      </c>
      <c r="Q170">
        <f t="shared" si="13"/>
        <v>62</v>
      </c>
      <c r="R170">
        <f t="shared" si="14"/>
        <v>151</v>
      </c>
      <c r="S170">
        <f t="shared" si="15"/>
        <v>3.1951171459827007E-4</v>
      </c>
      <c r="T170">
        <f t="shared" si="16"/>
        <v>0</v>
      </c>
      <c r="U170">
        <f t="shared" si="17"/>
        <v>0</v>
      </c>
    </row>
    <row r="171" spans="16:21">
      <c r="P171" s="2">
        <v>167</v>
      </c>
      <c r="Q171">
        <f t="shared" si="13"/>
        <v>61</v>
      </c>
      <c r="R171">
        <f t="shared" si="14"/>
        <v>152</v>
      </c>
      <c r="S171">
        <f t="shared" si="15"/>
        <v>4.2263773213368919E-4</v>
      </c>
      <c r="T171">
        <f t="shared" si="16"/>
        <v>0</v>
      </c>
      <c r="U171">
        <f t="shared" si="17"/>
        <v>0</v>
      </c>
    </row>
    <row r="172" spans="16:21">
      <c r="P172" s="2">
        <v>168</v>
      </c>
      <c r="Q172">
        <f t="shared" si="13"/>
        <v>60</v>
      </c>
      <c r="R172">
        <f t="shared" si="14"/>
        <v>153</v>
      </c>
      <c r="S172">
        <f t="shared" si="15"/>
        <v>5.5651188044142483E-4</v>
      </c>
      <c r="T172">
        <f t="shared" si="16"/>
        <v>0</v>
      </c>
      <c r="U172">
        <f t="shared" si="17"/>
        <v>0</v>
      </c>
    </row>
    <row r="173" spans="16:21">
      <c r="P173" s="2">
        <v>169</v>
      </c>
      <c r="Q173">
        <f t="shared" si="13"/>
        <v>59</v>
      </c>
      <c r="R173">
        <f t="shared" si="14"/>
        <v>154</v>
      </c>
      <c r="S173">
        <f t="shared" si="15"/>
        <v>7.2946641962276634E-4</v>
      </c>
      <c r="T173">
        <f t="shared" si="16"/>
        <v>0</v>
      </c>
      <c r="U173">
        <f t="shared" si="17"/>
        <v>0</v>
      </c>
    </row>
    <row r="174" spans="16:21">
      <c r="P174" s="2">
        <v>170</v>
      </c>
      <c r="Q174">
        <f t="shared" si="13"/>
        <v>58</v>
      </c>
      <c r="R174">
        <f t="shared" si="14"/>
        <v>155</v>
      </c>
      <c r="S174">
        <f t="shared" si="15"/>
        <v>9.51833223925653E-4</v>
      </c>
      <c r="T174">
        <f t="shared" si="16"/>
        <v>0</v>
      </c>
      <c r="U174">
        <f t="shared" si="17"/>
        <v>0</v>
      </c>
    </row>
    <row r="175" spans="16:21">
      <c r="P175" s="2">
        <v>171</v>
      </c>
      <c r="Q175">
        <f t="shared" si="13"/>
        <v>57</v>
      </c>
      <c r="R175">
        <f t="shared" si="14"/>
        <v>156</v>
      </c>
      <c r="S175">
        <f t="shared" si="15"/>
        <v>1.2363490708106922E-3</v>
      </c>
      <c r="T175">
        <f t="shared" si="16"/>
        <v>0</v>
      </c>
      <c r="U175">
        <f t="shared" si="17"/>
        <v>0</v>
      </c>
    </row>
    <row r="176" spans="16:21">
      <c r="P176" s="2">
        <v>172</v>
      </c>
      <c r="Q176">
        <f t="shared" si="13"/>
        <v>56</v>
      </c>
      <c r="R176">
        <f t="shared" si="14"/>
        <v>157</v>
      </c>
      <c r="S176">
        <f t="shared" si="15"/>
        <v>1.5986229558549799E-3</v>
      </c>
      <c r="T176">
        <f t="shared" si="16"/>
        <v>0</v>
      </c>
      <c r="U176">
        <f t="shared" si="17"/>
        <v>0</v>
      </c>
    </row>
    <row r="177" spans="16:21">
      <c r="P177" s="2">
        <v>173</v>
      </c>
      <c r="Q177">
        <f t="shared" si="13"/>
        <v>55</v>
      </c>
      <c r="R177">
        <f t="shared" si="14"/>
        <v>158</v>
      </c>
      <c r="S177">
        <f t="shared" si="15"/>
        <v>2.0576697578460904E-3</v>
      </c>
      <c r="T177">
        <f t="shared" si="16"/>
        <v>0</v>
      </c>
      <c r="U177">
        <f t="shared" si="17"/>
        <v>0</v>
      </c>
    </row>
    <row r="178" spans="16:21">
      <c r="P178" s="2">
        <v>174</v>
      </c>
      <c r="Q178">
        <f t="shared" si="13"/>
        <v>54</v>
      </c>
      <c r="R178">
        <f t="shared" si="14"/>
        <v>159</v>
      </c>
      <c r="S178">
        <f t="shared" si="15"/>
        <v>2.636513477112812E-3</v>
      </c>
      <c r="T178">
        <f t="shared" si="16"/>
        <v>0</v>
      </c>
      <c r="U178">
        <f t="shared" si="17"/>
        <v>0</v>
      </c>
    </row>
    <row r="179" spans="16:21">
      <c r="P179" s="2">
        <v>175</v>
      </c>
      <c r="Q179">
        <f t="shared" si="13"/>
        <v>53</v>
      </c>
      <c r="R179">
        <f t="shared" si="14"/>
        <v>160</v>
      </c>
      <c r="S179">
        <f t="shared" si="15"/>
        <v>3.3628617076425673E-3</v>
      </c>
      <c r="T179">
        <f t="shared" si="16"/>
        <v>0</v>
      </c>
      <c r="U179">
        <f t="shared" si="17"/>
        <v>0</v>
      </c>
    </row>
    <row r="180" spans="16:21">
      <c r="P180" s="2">
        <v>176</v>
      </c>
      <c r="Q180">
        <f t="shared" si="13"/>
        <v>52</v>
      </c>
      <c r="R180">
        <f t="shared" si="14"/>
        <v>161</v>
      </c>
      <c r="S180">
        <f t="shared" si="15"/>
        <v>4.2698509163409176E-3</v>
      </c>
      <c r="T180">
        <f t="shared" si="16"/>
        <v>0</v>
      </c>
      <c r="U180">
        <f t="shared" si="17"/>
        <v>0</v>
      </c>
    </row>
    <row r="181" spans="16:21">
      <c r="P181" s="2">
        <v>177</v>
      </c>
      <c r="Q181">
        <f t="shared" si="13"/>
        <v>51</v>
      </c>
      <c r="R181">
        <f t="shared" si="14"/>
        <v>162</v>
      </c>
      <c r="S181">
        <f t="shared" si="15"/>
        <v>5.3968594358428526E-3</v>
      </c>
      <c r="T181">
        <f t="shared" si="16"/>
        <v>0</v>
      </c>
      <c r="U181">
        <f t="shared" si="17"/>
        <v>0</v>
      </c>
    </row>
    <row r="182" spans="16:21">
      <c r="P182" s="2">
        <v>178</v>
      </c>
      <c r="Q182">
        <f t="shared" si="13"/>
        <v>50</v>
      </c>
      <c r="R182">
        <f t="shared" si="14"/>
        <v>163</v>
      </c>
      <c r="S182">
        <f t="shared" si="15"/>
        <v>6.7903817895384353E-3</v>
      </c>
      <c r="T182">
        <f t="shared" si="16"/>
        <v>0</v>
      </c>
      <c r="U182">
        <f t="shared" si="17"/>
        <v>0</v>
      </c>
    </row>
    <row r="183" spans="16:21">
      <c r="P183" s="2">
        <v>179</v>
      </c>
      <c r="Q183">
        <f t="shared" si="13"/>
        <v>49</v>
      </c>
      <c r="R183">
        <f t="shared" si="14"/>
        <v>164</v>
      </c>
      <c r="S183">
        <f t="shared" si="15"/>
        <v>8.504954038152733E-3</v>
      </c>
      <c r="T183">
        <f t="shared" si="16"/>
        <v>0</v>
      </c>
      <c r="U183">
        <f t="shared" si="17"/>
        <v>0</v>
      </c>
    </row>
    <row r="184" spans="16:21">
      <c r="P184" s="2">
        <v>180</v>
      </c>
      <c r="Q184">
        <f t="shared" si="13"/>
        <v>48</v>
      </c>
      <c r="R184">
        <f t="shared" si="14"/>
        <v>165</v>
      </c>
      <c r="S184">
        <f t="shared" si="15"/>
        <v>1.0604115272609934E-2</v>
      </c>
      <c r="T184">
        <f t="shared" si="16"/>
        <v>0</v>
      </c>
      <c r="U184">
        <f t="shared" si="17"/>
        <v>0</v>
      </c>
    </row>
    <row r="185" spans="16:21">
      <c r="P185" s="2">
        <v>181</v>
      </c>
      <c r="Q185">
        <f t="shared" si="13"/>
        <v>47</v>
      </c>
      <c r="R185">
        <f t="shared" si="14"/>
        <v>166</v>
      </c>
      <c r="S185">
        <f t="shared" si="15"/>
        <v>1.3161385218354346E-2</v>
      </c>
      <c r="T185">
        <f t="shared" si="16"/>
        <v>0</v>
      </c>
      <c r="U185">
        <f t="shared" si="17"/>
        <v>0</v>
      </c>
    </row>
    <row r="186" spans="16:21">
      <c r="P186" s="2">
        <v>182</v>
      </c>
      <c r="Q186">
        <f t="shared" si="13"/>
        <v>46</v>
      </c>
      <c r="R186">
        <f t="shared" si="14"/>
        <v>167</v>
      </c>
      <c r="S186">
        <f t="shared" si="15"/>
        <v>1.6261232242976119E-2</v>
      </c>
      <c r="T186">
        <f t="shared" si="16"/>
        <v>0</v>
      </c>
      <c r="U186">
        <f t="shared" si="17"/>
        <v>0</v>
      </c>
    </row>
    <row r="187" spans="16:21">
      <c r="P187" s="2">
        <v>183</v>
      </c>
      <c r="Q187">
        <f t="shared" si="13"/>
        <v>45</v>
      </c>
      <c r="R187">
        <f t="shared" si="14"/>
        <v>168</v>
      </c>
      <c r="S187">
        <f t="shared" si="15"/>
        <v>1.999999999999999E-2</v>
      </c>
      <c r="T187">
        <f t="shared" si="16"/>
        <v>1</v>
      </c>
      <c r="U187">
        <f t="shared" si="17"/>
        <v>1.999999999999999E-2</v>
      </c>
    </row>
    <row r="188" spans="16:21">
      <c r="P188" s="2">
        <v>184</v>
      </c>
      <c r="Q188">
        <f t="shared" si="13"/>
        <v>44</v>
      </c>
      <c r="R188">
        <f t="shared" si="14"/>
        <v>169</v>
      </c>
      <c r="S188">
        <f t="shared" si="15"/>
        <v>2.4486754676860963E-2</v>
      </c>
      <c r="T188">
        <f t="shared" si="16"/>
        <v>1</v>
      </c>
      <c r="U188">
        <f t="shared" si="17"/>
        <v>2.4486754676860963E-2</v>
      </c>
    </row>
    <row r="189" spans="16:21">
      <c r="P189" s="2">
        <v>185</v>
      </c>
      <c r="Q189">
        <f t="shared" si="13"/>
        <v>43</v>
      </c>
      <c r="R189">
        <f t="shared" si="14"/>
        <v>170</v>
      </c>
      <c r="S189">
        <f t="shared" si="15"/>
        <v>2.9844008578816996E-2</v>
      </c>
      <c r="T189">
        <f t="shared" si="16"/>
        <v>1</v>
      </c>
      <c r="U189">
        <f t="shared" si="17"/>
        <v>2.9844008578816996E-2</v>
      </c>
    </row>
    <row r="190" spans="16:21">
      <c r="P190" s="2">
        <v>186</v>
      </c>
      <c r="Q190">
        <f t="shared" si="13"/>
        <v>42</v>
      </c>
      <c r="R190">
        <f t="shared" si="14"/>
        <v>171</v>
      </c>
      <c r="S190">
        <f t="shared" si="15"/>
        <v>3.6208269862091975E-2</v>
      </c>
      <c r="T190">
        <f t="shared" si="16"/>
        <v>1</v>
      </c>
      <c r="U190">
        <f t="shared" si="17"/>
        <v>3.6208269862091975E-2</v>
      </c>
    </row>
    <row r="191" spans="16:21">
      <c r="P191" s="2">
        <v>187</v>
      </c>
      <c r="Q191">
        <f t="shared" si="13"/>
        <v>41</v>
      </c>
      <c r="R191">
        <f t="shared" si="14"/>
        <v>172</v>
      </c>
      <c r="S191">
        <f t="shared" si="15"/>
        <v>4.3730362970039613E-2</v>
      </c>
      <c r="T191">
        <f t="shared" si="16"/>
        <v>1</v>
      </c>
      <c r="U191">
        <f t="shared" si="17"/>
        <v>4.3730362970039613E-2</v>
      </c>
    </row>
    <row r="192" spans="16:21">
      <c r="P192" s="2">
        <v>188</v>
      </c>
      <c r="Q192">
        <f t="shared" si="13"/>
        <v>40</v>
      </c>
      <c r="R192">
        <f t="shared" si="14"/>
        <v>173</v>
      </c>
      <c r="S192">
        <f t="shared" si="15"/>
        <v>5.2575460111788937E-2</v>
      </c>
      <c r="T192">
        <f t="shared" si="16"/>
        <v>1</v>
      </c>
      <c r="U192">
        <f t="shared" si="17"/>
        <v>5.2575460111788937E-2</v>
      </c>
    </row>
    <row r="193" spans="16:21">
      <c r="P193" s="2">
        <v>189</v>
      </c>
      <c r="Q193">
        <f t="shared" si="13"/>
        <v>39</v>
      </c>
      <c r="R193">
        <f t="shared" si="14"/>
        <v>174</v>
      </c>
      <c r="S193">
        <f t="shared" si="15"/>
        <v>6.2922761373924468E-2</v>
      </c>
      <c r="T193">
        <f t="shared" si="16"/>
        <v>1</v>
      </c>
      <c r="U193">
        <f t="shared" si="17"/>
        <v>6.2922761373924468E-2</v>
      </c>
    </row>
    <row r="194" spans="16:21">
      <c r="P194" s="2">
        <v>190</v>
      </c>
      <c r="Q194">
        <f t="shared" si="13"/>
        <v>38</v>
      </c>
      <c r="R194">
        <f t="shared" si="14"/>
        <v>175</v>
      </c>
      <c r="S194">
        <f t="shared" si="15"/>
        <v>7.4964760210985901E-2</v>
      </c>
      <c r="T194">
        <f t="shared" si="16"/>
        <v>1</v>
      </c>
      <c r="U194">
        <f t="shared" si="17"/>
        <v>7.4964760210985901E-2</v>
      </c>
    </row>
    <row r="195" spans="16:21">
      <c r="P195" s="2">
        <v>191</v>
      </c>
      <c r="Q195">
        <f t="shared" si="13"/>
        <v>37</v>
      </c>
      <c r="R195">
        <f t="shared" si="14"/>
        <v>176</v>
      </c>
      <c r="S195">
        <f t="shared" si="15"/>
        <v>8.8906032557073633E-2</v>
      </c>
      <c r="T195">
        <f t="shared" si="16"/>
        <v>1</v>
      </c>
      <c r="U195">
        <f t="shared" si="17"/>
        <v>8.8906032557073633E-2</v>
      </c>
    </row>
    <row r="196" spans="16:21">
      <c r="P196" s="2">
        <v>192</v>
      </c>
      <c r="Q196">
        <f t="shared" si="13"/>
        <v>36</v>
      </c>
      <c r="R196">
        <f t="shared" si="14"/>
        <v>177</v>
      </c>
      <c r="S196">
        <f t="shared" si="15"/>
        <v>0.1049614920499545</v>
      </c>
      <c r="T196">
        <f t="shared" si="16"/>
        <v>1</v>
      </c>
      <c r="U196">
        <f t="shared" si="17"/>
        <v>0.1049614920499545</v>
      </c>
    </row>
    <row r="197" spans="16:21">
      <c r="P197" s="2">
        <v>193</v>
      </c>
      <c r="Q197">
        <f t="shared" si="13"/>
        <v>35</v>
      </c>
      <c r="R197">
        <f t="shared" si="14"/>
        <v>178</v>
      </c>
      <c r="S197">
        <f t="shared" si="15"/>
        <v>0.12335406121863204</v>
      </c>
      <c r="T197">
        <f t="shared" si="16"/>
        <v>1</v>
      </c>
      <c r="U197">
        <f t="shared" si="17"/>
        <v>0.12335406121863204</v>
      </c>
    </row>
    <row r="198" spans="16:21">
      <c r="P198" s="2">
        <v>194</v>
      </c>
      <c r="Q198">
        <f t="shared" ref="Q198:Q261" si="18">MIN(ABS(P198-$M$4),$Q$3-ABS(P198-$M$4))</f>
        <v>34</v>
      </c>
      <c r="R198">
        <f t="shared" ref="R198:R261" si="19">MIN(ABS(P198-$N$4),$Q$3-ABS(P198-$N$4))</f>
        <v>179</v>
      </c>
      <c r="S198">
        <f t="shared" ref="S198:S261" si="20">$M$6*EXP(-(Q198^2)/(2*$M$9^2))+$N$6*EXP(-(R198^2)/(2*$N$9^2))</f>
        <v>0.14431171922966757</v>
      </c>
      <c r="T198">
        <f t="shared" ref="T198:T261" si="21">IF(OR(MONTH(P198)=1, MONTH(P198)=2, MONTH(P198)=7, MONTH(P198)=8,MONTH(P198)=9, MONTH(P198)=12), 1, 0)</f>
        <v>1</v>
      </c>
      <c r="U198">
        <f t="shared" ref="U198:U261" si="22">S198*T198</f>
        <v>0.14431171922966757</v>
      </c>
    </row>
    <row r="199" spans="16:21">
      <c r="P199" s="2">
        <v>195</v>
      </c>
      <c r="Q199">
        <f t="shared" si="18"/>
        <v>33</v>
      </c>
      <c r="R199">
        <f t="shared" si="19"/>
        <v>180</v>
      </c>
      <c r="S199">
        <f t="shared" si="20"/>
        <v>0.16806390107632418</v>
      </c>
      <c r="T199">
        <f t="shared" si="21"/>
        <v>1</v>
      </c>
      <c r="U199">
        <f t="shared" si="22"/>
        <v>0.16806390107632418</v>
      </c>
    </row>
    <row r="200" spans="16:21">
      <c r="P200" s="2">
        <v>196</v>
      </c>
      <c r="Q200">
        <f t="shared" si="18"/>
        <v>32</v>
      </c>
      <c r="R200">
        <f t="shared" si="19"/>
        <v>181</v>
      </c>
      <c r="S200">
        <f t="shared" si="20"/>
        <v>0.19483724094280752</v>
      </c>
      <c r="T200">
        <f t="shared" si="21"/>
        <v>1</v>
      </c>
      <c r="U200">
        <f t="shared" si="22"/>
        <v>0.19483724094280752</v>
      </c>
    </row>
    <row r="201" spans="16:21">
      <c r="P201" s="2">
        <v>197</v>
      </c>
      <c r="Q201">
        <f t="shared" si="18"/>
        <v>31</v>
      </c>
      <c r="R201">
        <f t="shared" si="19"/>
        <v>182</v>
      </c>
      <c r="S201">
        <f t="shared" si="20"/>
        <v>0.22485067372648274</v>
      </c>
      <c r="T201">
        <f t="shared" si="21"/>
        <v>1</v>
      </c>
      <c r="U201">
        <f t="shared" si="22"/>
        <v>0.22485067372648274</v>
      </c>
    </row>
    <row r="202" spans="16:21">
      <c r="P202" s="2">
        <v>198</v>
      </c>
      <c r="Q202">
        <f t="shared" si="18"/>
        <v>30</v>
      </c>
      <c r="R202">
        <f t="shared" si="19"/>
        <v>182</v>
      </c>
      <c r="S202">
        <f t="shared" si="20"/>
        <v>0.25830993300297678</v>
      </c>
      <c r="T202">
        <f t="shared" si="21"/>
        <v>1</v>
      </c>
      <c r="U202">
        <f t="shared" si="22"/>
        <v>0.25830993300297678</v>
      </c>
    </row>
    <row r="203" spans="16:21">
      <c r="P203" s="2">
        <v>199</v>
      </c>
      <c r="Q203">
        <f t="shared" si="18"/>
        <v>29</v>
      </c>
      <c r="R203">
        <f t="shared" si="19"/>
        <v>181</v>
      </c>
      <c r="S203">
        <f t="shared" si="20"/>
        <v>0.29540151051312491</v>
      </c>
      <c r="T203">
        <f t="shared" si="21"/>
        <v>1</v>
      </c>
      <c r="U203">
        <f t="shared" si="22"/>
        <v>0.29540151051312491</v>
      </c>
    </row>
    <row r="204" spans="16:21">
      <c r="P204" s="2">
        <v>200</v>
      </c>
      <c r="Q204">
        <f t="shared" si="18"/>
        <v>28</v>
      </c>
      <c r="R204">
        <f t="shared" si="19"/>
        <v>180</v>
      </c>
      <c r="S204">
        <f t="shared" si="20"/>
        <v>0.33628617076425704</v>
      </c>
      <c r="T204">
        <f t="shared" si="21"/>
        <v>1</v>
      </c>
      <c r="U204">
        <f t="shared" si="22"/>
        <v>0.33628617076425704</v>
      </c>
    </row>
    <row r="205" spans="16:21">
      <c r="P205" s="2">
        <v>201</v>
      </c>
      <c r="Q205">
        <f t="shared" si="18"/>
        <v>27</v>
      </c>
      <c r="R205">
        <f t="shared" si="19"/>
        <v>179</v>
      </c>
      <c r="S205">
        <f t="shared" si="20"/>
        <v>0.38109214359264937</v>
      </c>
      <c r="T205">
        <f t="shared" si="21"/>
        <v>1</v>
      </c>
      <c r="U205">
        <f t="shared" si="22"/>
        <v>0.38109214359264937</v>
      </c>
    </row>
    <row r="206" spans="16:21">
      <c r="P206" s="2">
        <v>202</v>
      </c>
      <c r="Q206">
        <f t="shared" si="18"/>
        <v>26</v>
      </c>
      <c r="R206">
        <f t="shared" si="19"/>
        <v>178</v>
      </c>
      <c r="S206">
        <f t="shared" si="20"/>
        <v>0.42990814636432062</v>
      </c>
      <c r="T206">
        <f t="shared" si="21"/>
        <v>1</v>
      </c>
      <c r="U206">
        <f t="shared" si="22"/>
        <v>0.42990814636432062</v>
      </c>
    </row>
    <row r="207" spans="16:21">
      <c r="P207" s="2">
        <v>203</v>
      </c>
      <c r="Q207">
        <f t="shared" si="18"/>
        <v>25</v>
      </c>
      <c r="R207">
        <f t="shared" si="19"/>
        <v>177</v>
      </c>
      <c r="S207">
        <f t="shared" si="20"/>
        <v>0.48277641458084031</v>
      </c>
      <c r="T207">
        <f t="shared" si="21"/>
        <v>1</v>
      </c>
      <c r="U207">
        <f t="shared" si="22"/>
        <v>0.48277641458084031</v>
      </c>
    </row>
    <row r="208" spans="16:21">
      <c r="P208" s="2">
        <v>204</v>
      </c>
      <c r="Q208">
        <f t="shared" si="18"/>
        <v>24</v>
      </c>
      <c r="R208">
        <f t="shared" si="19"/>
        <v>176</v>
      </c>
      <c r="S208">
        <f t="shared" si="20"/>
        <v>0.53968594358428545</v>
      </c>
      <c r="T208">
        <f t="shared" si="21"/>
        <v>1</v>
      </c>
      <c r="U208">
        <f t="shared" si="22"/>
        <v>0.53968594358428545</v>
      </c>
    </row>
    <row r="209" spans="16:21">
      <c r="P209" s="2">
        <v>205</v>
      </c>
      <c r="Q209">
        <f t="shared" si="18"/>
        <v>23</v>
      </c>
      <c r="R209">
        <f t="shared" si="19"/>
        <v>175</v>
      </c>
      <c r="S209">
        <f t="shared" si="20"/>
        <v>0.60056616335615121</v>
      </c>
      <c r="T209">
        <f t="shared" si="21"/>
        <v>1</v>
      </c>
      <c r="U209">
        <f t="shared" si="22"/>
        <v>0.60056616335615121</v>
      </c>
    </row>
    <row r="210" spans="16:21">
      <c r="P210" s="2">
        <v>206</v>
      </c>
      <c r="Q210">
        <f t="shared" si="18"/>
        <v>22</v>
      </c>
      <c r="R210">
        <f t="shared" si="19"/>
        <v>174</v>
      </c>
      <c r="S210">
        <f t="shared" si="20"/>
        <v>0.66528128164210965</v>
      </c>
      <c r="T210">
        <f t="shared" si="21"/>
        <v>1</v>
      </c>
      <c r="U210">
        <f t="shared" si="22"/>
        <v>0.66528128164210965</v>
      </c>
    </row>
    <row r="211" spans="16:21">
      <c r="P211" s="2">
        <v>207</v>
      </c>
      <c r="Q211">
        <f t="shared" si="18"/>
        <v>21</v>
      </c>
      <c r="R211">
        <f t="shared" si="19"/>
        <v>173</v>
      </c>
      <c r="S211">
        <f t="shared" si="20"/>
        <v>0.73362553647860596</v>
      </c>
      <c r="T211">
        <f t="shared" si="21"/>
        <v>1</v>
      </c>
      <c r="U211">
        <f t="shared" si="22"/>
        <v>0.73362553647860596</v>
      </c>
    </row>
    <row r="212" spans="16:21">
      <c r="P212" s="2">
        <v>208</v>
      </c>
      <c r="Q212">
        <f t="shared" si="18"/>
        <v>20</v>
      </c>
      <c r="R212">
        <f t="shared" si="19"/>
        <v>172</v>
      </c>
      <c r="S212">
        <f t="shared" si="20"/>
        <v>0.8053195965098181</v>
      </c>
      <c r="T212">
        <f t="shared" si="21"/>
        <v>1</v>
      </c>
      <c r="U212">
        <f t="shared" si="22"/>
        <v>0.8053195965098181</v>
      </c>
    </row>
    <row r="213" spans="16:21">
      <c r="P213" s="2">
        <v>209</v>
      </c>
      <c r="Q213">
        <f t="shared" si="18"/>
        <v>19</v>
      </c>
      <c r="R213">
        <f t="shared" si="19"/>
        <v>171</v>
      </c>
      <c r="S213">
        <f t="shared" si="20"/>
        <v>0.8800083353993482</v>
      </c>
      <c r="T213">
        <f t="shared" si="21"/>
        <v>1</v>
      </c>
      <c r="U213">
        <f t="shared" si="22"/>
        <v>0.8800083353993482</v>
      </c>
    </row>
    <row r="214" spans="16:21">
      <c r="P214" s="2">
        <v>210</v>
      </c>
      <c r="Q214">
        <f t="shared" si="18"/>
        <v>18</v>
      </c>
      <c r="R214">
        <f t="shared" si="19"/>
        <v>170</v>
      </c>
      <c r="S214">
        <f t="shared" si="20"/>
        <v>0.95726018464527662</v>
      </c>
      <c r="T214">
        <f t="shared" si="21"/>
        <v>1</v>
      </c>
      <c r="U214">
        <f t="shared" si="22"/>
        <v>0.95726018464527662</v>
      </c>
    </row>
    <row r="215" spans="16:21">
      <c r="P215" s="2">
        <v>211</v>
      </c>
      <c r="Q215">
        <f t="shared" si="18"/>
        <v>17</v>
      </c>
      <c r="R215">
        <f t="shared" si="19"/>
        <v>169</v>
      </c>
      <c r="S215">
        <f t="shared" si="20"/>
        <v>1.0365682371005513</v>
      </c>
      <c r="T215">
        <f t="shared" si="21"/>
        <v>1</v>
      </c>
      <c r="U215">
        <f t="shared" si="22"/>
        <v>1.0365682371005513</v>
      </c>
    </row>
    <row r="216" spans="16:21">
      <c r="P216" s="2">
        <v>212</v>
      </c>
      <c r="Q216">
        <f t="shared" si="18"/>
        <v>16</v>
      </c>
      <c r="R216">
        <f t="shared" si="19"/>
        <v>168</v>
      </c>
      <c r="S216">
        <f t="shared" si="20"/>
        <v>1.1173532318480726</v>
      </c>
      <c r="T216">
        <f t="shared" si="21"/>
        <v>1</v>
      </c>
      <c r="U216">
        <f t="shared" si="22"/>
        <v>1.1173532318480726</v>
      </c>
    </row>
    <row r="217" spans="16:21">
      <c r="P217" s="2">
        <v>213</v>
      </c>
      <c r="Q217">
        <f t="shared" si="18"/>
        <v>15</v>
      </c>
      <c r="R217">
        <f t="shared" si="19"/>
        <v>167</v>
      </c>
      <c r="S217">
        <f t="shared" si="20"/>
        <v>1.1989685006378821</v>
      </c>
      <c r="T217">
        <f t="shared" si="21"/>
        <v>1</v>
      </c>
      <c r="U217">
        <f t="shared" si="22"/>
        <v>1.1989685006378821</v>
      </c>
    </row>
    <row r="218" spans="16:21">
      <c r="P218" s="2">
        <v>214</v>
      </c>
      <c r="Q218">
        <f t="shared" si="18"/>
        <v>14</v>
      </c>
      <c r="R218">
        <f t="shared" si="19"/>
        <v>166</v>
      </c>
      <c r="S218">
        <f t="shared" si="20"/>
        <v>1.2807068982129528</v>
      </c>
      <c r="T218">
        <f t="shared" si="21"/>
        <v>1</v>
      </c>
      <c r="U218">
        <f t="shared" si="22"/>
        <v>1.2807068982129528</v>
      </c>
    </row>
    <row r="219" spans="16:21">
      <c r="P219" s="2">
        <v>215</v>
      </c>
      <c r="Q219">
        <f t="shared" si="18"/>
        <v>13</v>
      </c>
      <c r="R219">
        <f t="shared" si="19"/>
        <v>165</v>
      </c>
      <c r="S219">
        <f t="shared" si="20"/>
        <v>1.361809675348842</v>
      </c>
      <c r="T219">
        <f t="shared" si="21"/>
        <v>1</v>
      </c>
      <c r="U219">
        <f t="shared" si="22"/>
        <v>1.361809675348842</v>
      </c>
    </row>
    <row r="220" spans="16:21">
      <c r="P220" s="2">
        <v>216</v>
      </c>
      <c r="Q220">
        <f t="shared" si="18"/>
        <v>12</v>
      </c>
      <c r="R220">
        <f t="shared" si="19"/>
        <v>164</v>
      </c>
      <c r="S220">
        <f t="shared" si="20"/>
        <v>1.4414771865434903</v>
      </c>
      <c r="T220">
        <f t="shared" si="21"/>
        <v>1</v>
      </c>
      <c r="U220">
        <f t="shared" si="22"/>
        <v>1.4414771865434903</v>
      </c>
    </row>
    <row r="221" spans="16:21">
      <c r="P221" s="2">
        <v>217</v>
      </c>
      <c r="Q221">
        <f t="shared" si="18"/>
        <v>11</v>
      </c>
      <c r="R221">
        <f t="shared" si="19"/>
        <v>163</v>
      </c>
      <c r="S221">
        <f t="shared" si="20"/>
        <v>1.5188812565814527</v>
      </c>
      <c r="T221">
        <f t="shared" si="21"/>
        <v>1</v>
      </c>
      <c r="U221">
        <f t="shared" si="22"/>
        <v>1.5188812565814527</v>
      </c>
    </row>
    <row r="222" spans="16:21">
      <c r="P222" s="2">
        <v>218</v>
      </c>
      <c r="Q222">
        <f t="shared" si="18"/>
        <v>10</v>
      </c>
      <c r="R222">
        <f t="shared" si="19"/>
        <v>162</v>
      </c>
      <c r="S222">
        <f t="shared" si="20"/>
        <v>1.5931789644514975</v>
      </c>
      <c r="T222">
        <f t="shared" si="21"/>
        <v>1</v>
      </c>
      <c r="U222">
        <f t="shared" si="22"/>
        <v>1.5931789644514975</v>
      </c>
    </row>
    <row r="223" spans="16:21">
      <c r="P223" s="2">
        <v>219</v>
      </c>
      <c r="Q223">
        <f t="shared" si="18"/>
        <v>9</v>
      </c>
      <c r="R223">
        <f t="shared" si="19"/>
        <v>161</v>
      </c>
      <c r="S223">
        <f t="shared" si="20"/>
        <v>1.6635275422053419</v>
      </c>
      <c r="T223">
        <f t="shared" si="21"/>
        <v>1</v>
      </c>
      <c r="U223">
        <f t="shared" si="22"/>
        <v>1.6635275422053419</v>
      </c>
    </row>
    <row r="224" spans="16:21">
      <c r="P224" s="2">
        <v>220</v>
      </c>
      <c r="Q224">
        <f t="shared" si="18"/>
        <v>8</v>
      </c>
      <c r="R224">
        <f t="shared" si="19"/>
        <v>160</v>
      </c>
      <c r="S224">
        <f t="shared" si="20"/>
        <v>1.7291000331519475</v>
      </c>
      <c r="T224">
        <f t="shared" si="21"/>
        <v>1</v>
      </c>
      <c r="U224">
        <f t="shared" si="22"/>
        <v>1.7291000331519475</v>
      </c>
    </row>
    <row r="225" spans="16:21">
      <c r="P225" s="2">
        <v>221</v>
      </c>
      <c r="Q225">
        <f t="shared" si="18"/>
        <v>7</v>
      </c>
      <c r="R225">
        <f t="shared" si="19"/>
        <v>159</v>
      </c>
      <c r="S225">
        <f t="shared" si="20"/>
        <v>1.7891013109384151</v>
      </c>
      <c r="T225">
        <f t="shared" si="21"/>
        <v>1</v>
      </c>
      <c r="U225">
        <f t="shared" si="22"/>
        <v>1.7891013109384151</v>
      </c>
    </row>
    <row r="226" spans="16:21">
      <c r="P226" s="2">
        <v>222</v>
      </c>
      <c r="Q226">
        <f t="shared" si="18"/>
        <v>6</v>
      </c>
      <c r="R226">
        <f t="shared" si="19"/>
        <v>158</v>
      </c>
      <c r="S226">
        <f t="shared" si="20"/>
        <v>1.8427840308895469</v>
      </c>
      <c r="T226">
        <f t="shared" si="21"/>
        <v>1</v>
      </c>
      <c r="U226">
        <f t="shared" si="22"/>
        <v>1.8427840308895469</v>
      </c>
    </row>
    <row r="227" spans="16:21">
      <c r="P227" s="2">
        <v>223</v>
      </c>
      <c r="Q227">
        <f t="shared" si="18"/>
        <v>5</v>
      </c>
      <c r="R227">
        <f t="shared" si="19"/>
        <v>157</v>
      </c>
      <c r="S227">
        <f t="shared" si="20"/>
        <v>1.8894640693056228</v>
      </c>
      <c r="T227">
        <f t="shared" si="21"/>
        <v>1</v>
      </c>
      <c r="U227">
        <f t="shared" si="22"/>
        <v>1.8894640693056228</v>
      </c>
    </row>
    <row r="228" spans="16:21">
      <c r="P228" s="2">
        <v>224</v>
      </c>
      <c r="Q228">
        <f t="shared" si="18"/>
        <v>4</v>
      </c>
      <c r="R228">
        <f t="shared" si="19"/>
        <v>156</v>
      </c>
      <c r="S228">
        <f t="shared" si="20"/>
        <v>1.9285350065060358</v>
      </c>
      <c r="T228">
        <f t="shared" si="21"/>
        <v>1</v>
      </c>
      <c r="U228">
        <f t="shared" si="22"/>
        <v>1.9285350065060358</v>
      </c>
    </row>
    <row r="229" spans="16:21">
      <c r="P229" s="2">
        <v>225</v>
      </c>
      <c r="Q229">
        <f t="shared" si="18"/>
        <v>3</v>
      </c>
      <c r="R229">
        <f t="shared" si="19"/>
        <v>155</v>
      </c>
      <c r="S229">
        <f t="shared" si="20"/>
        <v>1.9594812258334904</v>
      </c>
      <c r="T229">
        <f t="shared" si="21"/>
        <v>1</v>
      </c>
      <c r="U229">
        <f t="shared" si="22"/>
        <v>1.9594812258334904</v>
      </c>
    </row>
    <row r="230" spans="16:21">
      <c r="P230" s="2">
        <v>226</v>
      </c>
      <c r="Q230">
        <f t="shared" si="18"/>
        <v>2</v>
      </c>
      <c r="R230">
        <f t="shared" si="19"/>
        <v>154</v>
      </c>
      <c r="S230">
        <f t="shared" si="20"/>
        <v>1.9818892334479306</v>
      </c>
      <c r="T230">
        <f t="shared" si="21"/>
        <v>1</v>
      </c>
      <c r="U230">
        <f t="shared" si="22"/>
        <v>1.9818892334479306</v>
      </c>
    </row>
    <row r="231" spans="16:21">
      <c r="P231" s="2">
        <v>227</v>
      </c>
      <c r="Q231">
        <f t="shared" si="18"/>
        <v>1</v>
      </c>
      <c r="R231">
        <f t="shared" si="19"/>
        <v>153</v>
      </c>
      <c r="S231">
        <f t="shared" si="20"/>
        <v>1.9954568516437989</v>
      </c>
      <c r="T231">
        <f t="shared" si="21"/>
        <v>1</v>
      </c>
      <c r="U231">
        <f t="shared" si="22"/>
        <v>1.9954568516437989</v>
      </c>
    </row>
    <row r="232" spans="16:21">
      <c r="P232" s="2">
        <v>228</v>
      </c>
      <c r="Q232">
        <f t="shared" si="18"/>
        <v>0</v>
      </c>
      <c r="R232">
        <f t="shared" si="19"/>
        <v>152</v>
      </c>
      <c r="S232">
        <f t="shared" si="20"/>
        <v>2</v>
      </c>
      <c r="T232">
        <f t="shared" si="21"/>
        <v>1</v>
      </c>
      <c r="U232">
        <f t="shared" si="22"/>
        <v>2</v>
      </c>
    </row>
    <row r="233" spans="16:21">
      <c r="P233" s="2">
        <v>229</v>
      </c>
      <c r="Q233">
        <f t="shared" si="18"/>
        <v>1</v>
      </c>
      <c r="R233">
        <f t="shared" si="19"/>
        <v>151</v>
      </c>
      <c r="S233">
        <f t="shared" si="20"/>
        <v>1.9954568516437989</v>
      </c>
      <c r="T233">
        <f t="shared" si="21"/>
        <v>1</v>
      </c>
      <c r="U233">
        <f t="shared" si="22"/>
        <v>1.9954568516437989</v>
      </c>
    </row>
    <row r="234" spans="16:21">
      <c r="P234" s="2">
        <v>230</v>
      </c>
      <c r="Q234">
        <f t="shared" si="18"/>
        <v>2</v>
      </c>
      <c r="R234">
        <f t="shared" si="19"/>
        <v>150</v>
      </c>
      <c r="S234">
        <f t="shared" si="20"/>
        <v>1.9818892334479306</v>
      </c>
      <c r="T234">
        <f t="shared" si="21"/>
        <v>1</v>
      </c>
      <c r="U234">
        <f t="shared" si="22"/>
        <v>1.9818892334479306</v>
      </c>
    </row>
    <row r="235" spans="16:21">
      <c r="P235" s="2">
        <v>231</v>
      </c>
      <c r="Q235">
        <f t="shared" si="18"/>
        <v>3</v>
      </c>
      <c r="R235">
        <f t="shared" si="19"/>
        <v>149</v>
      </c>
      <c r="S235">
        <f t="shared" si="20"/>
        <v>1.9594812258334904</v>
      </c>
      <c r="T235">
        <f t="shared" si="21"/>
        <v>1</v>
      </c>
      <c r="U235">
        <f t="shared" si="22"/>
        <v>1.9594812258334904</v>
      </c>
    </row>
    <row r="236" spans="16:21">
      <c r="P236" s="2">
        <v>232</v>
      </c>
      <c r="Q236">
        <f t="shared" si="18"/>
        <v>4</v>
      </c>
      <c r="R236">
        <f t="shared" si="19"/>
        <v>148</v>
      </c>
      <c r="S236">
        <f t="shared" si="20"/>
        <v>1.9285350065060358</v>
      </c>
      <c r="T236">
        <f t="shared" si="21"/>
        <v>1</v>
      </c>
      <c r="U236">
        <f t="shared" si="22"/>
        <v>1.9285350065060358</v>
      </c>
    </row>
    <row r="237" spans="16:21">
      <c r="P237" s="2">
        <v>233</v>
      </c>
      <c r="Q237">
        <f t="shared" si="18"/>
        <v>5</v>
      </c>
      <c r="R237">
        <f t="shared" si="19"/>
        <v>147</v>
      </c>
      <c r="S237">
        <f t="shared" si="20"/>
        <v>1.8894640693056228</v>
      </c>
      <c r="T237">
        <f t="shared" si="21"/>
        <v>1</v>
      </c>
      <c r="U237">
        <f t="shared" si="22"/>
        <v>1.8894640693056228</v>
      </c>
    </row>
    <row r="238" spans="16:21">
      <c r="P238" s="2">
        <v>234</v>
      </c>
      <c r="Q238">
        <f t="shared" si="18"/>
        <v>6</v>
      </c>
      <c r="R238">
        <f t="shared" si="19"/>
        <v>146</v>
      </c>
      <c r="S238">
        <f t="shared" si="20"/>
        <v>1.8427840308895469</v>
      </c>
      <c r="T238">
        <f t="shared" si="21"/>
        <v>1</v>
      </c>
      <c r="U238">
        <f t="shared" si="22"/>
        <v>1.8427840308895469</v>
      </c>
    </row>
    <row r="239" spans="16:21">
      <c r="P239" s="2">
        <v>235</v>
      </c>
      <c r="Q239">
        <f t="shared" si="18"/>
        <v>7</v>
      </c>
      <c r="R239">
        <f t="shared" si="19"/>
        <v>145</v>
      </c>
      <c r="S239">
        <f t="shared" si="20"/>
        <v>1.7891013109384151</v>
      </c>
      <c r="T239">
        <f t="shared" si="21"/>
        <v>1</v>
      </c>
      <c r="U239">
        <f t="shared" si="22"/>
        <v>1.7891013109384151</v>
      </c>
    </row>
    <row r="240" spans="16:21">
      <c r="P240" s="2">
        <v>236</v>
      </c>
      <c r="Q240">
        <f t="shared" si="18"/>
        <v>8</v>
      </c>
      <c r="R240">
        <f t="shared" si="19"/>
        <v>144</v>
      </c>
      <c r="S240">
        <f t="shared" si="20"/>
        <v>1.7291000331519475</v>
      </c>
      <c r="T240">
        <f t="shared" si="21"/>
        <v>1</v>
      </c>
      <c r="U240">
        <f t="shared" si="22"/>
        <v>1.7291000331519475</v>
      </c>
    </row>
    <row r="241" spans="16:21">
      <c r="P241" s="2">
        <v>237</v>
      </c>
      <c r="Q241">
        <f t="shared" si="18"/>
        <v>9</v>
      </c>
      <c r="R241">
        <f t="shared" si="19"/>
        <v>143</v>
      </c>
      <c r="S241">
        <f t="shared" si="20"/>
        <v>1.6635275422053419</v>
      </c>
      <c r="T241">
        <f t="shared" si="21"/>
        <v>1</v>
      </c>
      <c r="U241">
        <f t="shared" si="22"/>
        <v>1.6635275422053419</v>
      </c>
    </row>
    <row r="242" spans="16:21">
      <c r="P242" s="2">
        <v>238</v>
      </c>
      <c r="Q242">
        <f t="shared" si="18"/>
        <v>10</v>
      </c>
      <c r="R242">
        <f t="shared" si="19"/>
        <v>142</v>
      </c>
      <c r="S242">
        <f t="shared" si="20"/>
        <v>1.5931789644514975</v>
      </c>
      <c r="T242">
        <f t="shared" si="21"/>
        <v>1</v>
      </c>
      <c r="U242">
        <f t="shared" si="22"/>
        <v>1.5931789644514975</v>
      </c>
    </row>
    <row r="243" spans="16:21">
      <c r="P243" s="2">
        <v>239</v>
      </c>
      <c r="Q243">
        <f t="shared" si="18"/>
        <v>11</v>
      </c>
      <c r="R243">
        <f t="shared" si="19"/>
        <v>141</v>
      </c>
      <c r="S243">
        <f t="shared" si="20"/>
        <v>1.5188812565814527</v>
      </c>
      <c r="T243">
        <f t="shared" si="21"/>
        <v>1</v>
      </c>
      <c r="U243">
        <f t="shared" si="22"/>
        <v>1.5188812565814527</v>
      </c>
    </row>
    <row r="244" spans="16:21">
      <c r="P244" s="2">
        <v>240</v>
      </c>
      <c r="Q244">
        <f t="shared" si="18"/>
        <v>12</v>
      </c>
      <c r="R244">
        <f t="shared" si="19"/>
        <v>140</v>
      </c>
      <c r="S244">
        <f t="shared" si="20"/>
        <v>1.4414771865434903</v>
      </c>
      <c r="T244">
        <f t="shared" si="21"/>
        <v>1</v>
      </c>
      <c r="U244">
        <f t="shared" si="22"/>
        <v>1.4414771865434903</v>
      </c>
    </row>
    <row r="245" spans="16:21">
      <c r="P245" s="2">
        <v>241</v>
      </c>
      <c r="Q245">
        <f t="shared" si="18"/>
        <v>13</v>
      </c>
      <c r="R245">
        <f t="shared" si="19"/>
        <v>139</v>
      </c>
      <c r="S245">
        <f t="shared" si="20"/>
        <v>1.361809675348842</v>
      </c>
      <c r="T245">
        <f t="shared" si="21"/>
        <v>1</v>
      </c>
      <c r="U245">
        <f t="shared" si="22"/>
        <v>1.361809675348842</v>
      </c>
    </row>
    <row r="246" spans="16:21">
      <c r="P246" s="2">
        <v>242</v>
      </c>
      <c r="Q246">
        <f t="shared" si="18"/>
        <v>14</v>
      </c>
      <c r="R246">
        <f t="shared" si="19"/>
        <v>138</v>
      </c>
      <c r="S246">
        <f t="shared" si="20"/>
        <v>1.2807068982129528</v>
      </c>
      <c r="T246">
        <f t="shared" si="21"/>
        <v>1</v>
      </c>
      <c r="U246">
        <f t="shared" si="22"/>
        <v>1.2807068982129528</v>
      </c>
    </row>
    <row r="247" spans="16:21">
      <c r="P247" s="2">
        <v>243</v>
      </c>
      <c r="Q247">
        <f t="shared" si="18"/>
        <v>15</v>
      </c>
      <c r="R247">
        <f t="shared" si="19"/>
        <v>137</v>
      </c>
      <c r="S247">
        <f t="shared" si="20"/>
        <v>1.1989685006378821</v>
      </c>
      <c r="T247">
        <f t="shared" si="21"/>
        <v>1</v>
      </c>
      <c r="U247">
        <f t="shared" si="22"/>
        <v>1.1989685006378821</v>
      </c>
    </row>
    <row r="248" spans="16:21">
      <c r="P248" s="2">
        <v>244</v>
      </c>
      <c r="Q248">
        <f t="shared" si="18"/>
        <v>16</v>
      </c>
      <c r="R248">
        <f t="shared" si="19"/>
        <v>136</v>
      </c>
      <c r="S248">
        <f t="shared" si="20"/>
        <v>1.1173532318480726</v>
      </c>
      <c r="T248">
        <f t="shared" si="21"/>
        <v>1</v>
      </c>
      <c r="U248">
        <f t="shared" si="22"/>
        <v>1.1173532318480726</v>
      </c>
    </row>
    <row r="249" spans="16:21">
      <c r="P249" s="2">
        <v>245</v>
      </c>
      <c r="Q249">
        <f t="shared" si="18"/>
        <v>17</v>
      </c>
      <c r="R249">
        <f t="shared" si="19"/>
        <v>135</v>
      </c>
      <c r="S249">
        <f t="shared" si="20"/>
        <v>1.0365682371005513</v>
      </c>
      <c r="T249">
        <f t="shared" si="21"/>
        <v>1</v>
      </c>
      <c r="U249">
        <f t="shared" si="22"/>
        <v>1.0365682371005513</v>
      </c>
    </row>
    <row r="250" spans="16:21">
      <c r="P250" s="2">
        <v>246</v>
      </c>
      <c r="Q250">
        <f t="shared" si="18"/>
        <v>18</v>
      </c>
      <c r="R250">
        <f t="shared" si="19"/>
        <v>134</v>
      </c>
      <c r="S250">
        <f t="shared" si="20"/>
        <v>0.95726018464527662</v>
      </c>
      <c r="T250">
        <f t="shared" si="21"/>
        <v>1</v>
      </c>
      <c r="U250">
        <f t="shared" si="22"/>
        <v>0.95726018464527662</v>
      </c>
    </row>
    <row r="251" spans="16:21">
      <c r="P251" s="2">
        <v>247</v>
      </c>
      <c r="Q251">
        <f t="shared" si="18"/>
        <v>19</v>
      </c>
      <c r="R251">
        <f t="shared" si="19"/>
        <v>133</v>
      </c>
      <c r="S251">
        <f t="shared" si="20"/>
        <v>0.8800083353993482</v>
      </c>
      <c r="T251">
        <f t="shared" si="21"/>
        <v>1</v>
      </c>
      <c r="U251">
        <f t="shared" si="22"/>
        <v>0.8800083353993482</v>
      </c>
    </row>
    <row r="252" spans="16:21">
      <c r="P252" s="2">
        <v>248</v>
      </c>
      <c r="Q252">
        <f t="shared" si="18"/>
        <v>20</v>
      </c>
      <c r="R252">
        <f t="shared" si="19"/>
        <v>132</v>
      </c>
      <c r="S252">
        <f t="shared" si="20"/>
        <v>0.8053195965098181</v>
      </c>
      <c r="T252">
        <f t="shared" si="21"/>
        <v>1</v>
      </c>
      <c r="U252">
        <f t="shared" si="22"/>
        <v>0.8053195965098181</v>
      </c>
    </row>
    <row r="253" spans="16:21">
      <c r="P253" s="2">
        <v>249</v>
      </c>
      <c r="Q253">
        <f t="shared" si="18"/>
        <v>21</v>
      </c>
      <c r="R253">
        <f t="shared" si="19"/>
        <v>131</v>
      </c>
      <c r="S253">
        <f t="shared" si="20"/>
        <v>0.73362553647860596</v>
      </c>
      <c r="T253">
        <f t="shared" si="21"/>
        <v>1</v>
      </c>
      <c r="U253">
        <f t="shared" si="22"/>
        <v>0.73362553647860596</v>
      </c>
    </row>
    <row r="254" spans="16:21">
      <c r="P254" s="2">
        <v>250</v>
      </c>
      <c r="Q254">
        <f t="shared" si="18"/>
        <v>22</v>
      </c>
      <c r="R254">
        <f t="shared" si="19"/>
        <v>130</v>
      </c>
      <c r="S254">
        <f t="shared" si="20"/>
        <v>0.66528128164210965</v>
      </c>
      <c r="T254">
        <f t="shared" si="21"/>
        <v>1</v>
      </c>
      <c r="U254">
        <f t="shared" si="22"/>
        <v>0.66528128164210965</v>
      </c>
    </row>
    <row r="255" spans="16:21">
      <c r="P255" s="2">
        <v>251</v>
      </c>
      <c r="Q255">
        <f t="shared" si="18"/>
        <v>23</v>
      </c>
      <c r="R255">
        <f t="shared" si="19"/>
        <v>129</v>
      </c>
      <c r="S255">
        <f t="shared" si="20"/>
        <v>0.60056616335615121</v>
      </c>
      <c r="T255">
        <f t="shared" si="21"/>
        <v>1</v>
      </c>
      <c r="U255">
        <f t="shared" si="22"/>
        <v>0.60056616335615121</v>
      </c>
    </row>
    <row r="256" spans="16:21">
      <c r="P256" s="2">
        <v>252</v>
      </c>
      <c r="Q256">
        <f t="shared" si="18"/>
        <v>24</v>
      </c>
      <c r="R256">
        <f t="shared" si="19"/>
        <v>128</v>
      </c>
      <c r="S256">
        <f t="shared" si="20"/>
        <v>0.53968594358428545</v>
      </c>
      <c r="T256">
        <f t="shared" si="21"/>
        <v>1</v>
      </c>
      <c r="U256">
        <f t="shared" si="22"/>
        <v>0.53968594358428545</v>
      </c>
    </row>
    <row r="257" spans="16:21">
      <c r="P257" s="2">
        <v>253</v>
      </c>
      <c r="Q257">
        <f t="shared" si="18"/>
        <v>25</v>
      </c>
      <c r="R257">
        <f t="shared" si="19"/>
        <v>127</v>
      </c>
      <c r="S257">
        <f t="shared" si="20"/>
        <v>0.48277641458084031</v>
      </c>
      <c r="T257">
        <f t="shared" si="21"/>
        <v>1</v>
      </c>
      <c r="U257">
        <f t="shared" si="22"/>
        <v>0.48277641458084031</v>
      </c>
    </row>
    <row r="258" spans="16:21">
      <c r="P258" s="2">
        <v>254</v>
      </c>
      <c r="Q258">
        <f t="shared" si="18"/>
        <v>26</v>
      </c>
      <c r="R258">
        <f t="shared" si="19"/>
        <v>126</v>
      </c>
      <c r="S258">
        <f t="shared" si="20"/>
        <v>0.42990814636432068</v>
      </c>
      <c r="T258">
        <f t="shared" si="21"/>
        <v>1</v>
      </c>
      <c r="U258">
        <f t="shared" si="22"/>
        <v>0.42990814636432068</v>
      </c>
    </row>
    <row r="259" spans="16:21">
      <c r="P259" s="2">
        <v>255</v>
      </c>
      <c r="Q259">
        <f t="shared" si="18"/>
        <v>27</v>
      </c>
      <c r="R259">
        <f t="shared" si="19"/>
        <v>125</v>
      </c>
      <c r="S259">
        <f t="shared" si="20"/>
        <v>0.38109214359264942</v>
      </c>
      <c r="T259">
        <f t="shared" si="21"/>
        <v>1</v>
      </c>
      <c r="U259">
        <f t="shared" si="22"/>
        <v>0.38109214359264942</v>
      </c>
    </row>
    <row r="260" spans="16:21">
      <c r="P260" s="2">
        <v>256</v>
      </c>
      <c r="Q260">
        <f t="shared" si="18"/>
        <v>28</v>
      </c>
      <c r="R260">
        <f t="shared" si="19"/>
        <v>124</v>
      </c>
      <c r="S260">
        <f t="shared" si="20"/>
        <v>0.33628617076425715</v>
      </c>
      <c r="T260">
        <f t="shared" si="21"/>
        <v>1</v>
      </c>
      <c r="U260">
        <f t="shared" si="22"/>
        <v>0.33628617076425715</v>
      </c>
    </row>
    <row r="261" spans="16:21">
      <c r="P261" s="2">
        <v>257</v>
      </c>
      <c r="Q261">
        <f t="shared" si="18"/>
        <v>29</v>
      </c>
      <c r="R261">
        <f t="shared" si="19"/>
        <v>123</v>
      </c>
      <c r="S261">
        <f t="shared" si="20"/>
        <v>0.29540151051312513</v>
      </c>
      <c r="T261">
        <f t="shared" si="21"/>
        <v>1</v>
      </c>
      <c r="U261">
        <f t="shared" si="22"/>
        <v>0.29540151051312513</v>
      </c>
    </row>
    <row r="262" spans="16:21">
      <c r="P262" s="2">
        <v>258</v>
      </c>
      <c r="Q262">
        <f t="shared" ref="Q262:Q325" si="23">MIN(ABS(P262-$M$4),$Q$3-ABS(P262-$M$4))</f>
        <v>30</v>
      </c>
      <c r="R262">
        <f t="shared" ref="R262:R325" si="24">MIN(ABS(P262-$N$4),$Q$3-ABS(P262-$N$4))</f>
        <v>122</v>
      </c>
      <c r="S262">
        <f t="shared" ref="S262:S325" si="25">$M$6*EXP(-(Q262^2)/(2*$M$9^2))+$N$6*EXP(-(R262^2)/(2*$N$9^2))</f>
        <v>0.25830993300297722</v>
      </c>
      <c r="T262">
        <f t="shared" ref="T262:T325" si="26">IF(OR(MONTH(P262)=1, MONTH(P262)=2, MONTH(P262)=7, MONTH(P262)=8,MONTH(P262)=9, MONTH(P262)=12), 1, 0)</f>
        <v>1</v>
      </c>
      <c r="U262">
        <f t="shared" ref="U262:U325" si="27">S262*T262</f>
        <v>0.25830993300297722</v>
      </c>
    </row>
    <row r="263" spans="16:21">
      <c r="P263" s="2">
        <v>259</v>
      </c>
      <c r="Q263">
        <f t="shared" si="23"/>
        <v>31</v>
      </c>
      <c r="R263">
        <f t="shared" si="24"/>
        <v>121</v>
      </c>
      <c r="S263">
        <f t="shared" si="25"/>
        <v>0.22485067372648349</v>
      </c>
      <c r="T263">
        <f t="shared" si="26"/>
        <v>1</v>
      </c>
      <c r="U263">
        <f t="shared" si="27"/>
        <v>0.22485067372648349</v>
      </c>
    </row>
    <row r="264" spans="16:21">
      <c r="P264" s="2">
        <v>260</v>
      </c>
      <c r="Q264">
        <f t="shared" si="23"/>
        <v>32</v>
      </c>
      <c r="R264">
        <f t="shared" si="24"/>
        <v>120</v>
      </c>
      <c r="S264">
        <f t="shared" si="25"/>
        <v>0.19483724094280885</v>
      </c>
      <c r="T264">
        <f t="shared" si="26"/>
        <v>1</v>
      </c>
      <c r="U264">
        <f t="shared" si="27"/>
        <v>0.19483724094280885</v>
      </c>
    </row>
    <row r="265" spans="16:21">
      <c r="P265" s="2">
        <v>261</v>
      </c>
      <c r="Q265">
        <f t="shared" si="23"/>
        <v>33</v>
      </c>
      <c r="R265">
        <f t="shared" si="24"/>
        <v>119</v>
      </c>
      <c r="S265">
        <f t="shared" si="25"/>
        <v>0.16806390107632654</v>
      </c>
      <c r="T265">
        <f t="shared" si="26"/>
        <v>1</v>
      </c>
      <c r="U265">
        <f t="shared" si="27"/>
        <v>0.16806390107632654</v>
      </c>
    </row>
    <row r="266" spans="16:21">
      <c r="P266" s="2">
        <v>262</v>
      </c>
      <c r="Q266">
        <f t="shared" si="23"/>
        <v>34</v>
      </c>
      <c r="R266">
        <f t="shared" si="24"/>
        <v>118</v>
      </c>
      <c r="S266">
        <f t="shared" si="25"/>
        <v>0.1443117192296717</v>
      </c>
      <c r="T266">
        <f t="shared" si="26"/>
        <v>1</v>
      </c>
      <c r="U266">
        <f t="shared" si="27"/>
        <v>0.1443117192296717</v>
      </c>
    </row>
    <row r="267" spans="16:21">
      <c r="P267" s="2">
        <v>263</v>
      </c>
      <c r="Q267">
        <f t="shared" si="23"/>
        <v>35</v>
      </c>
      <c r="R267">
        <f t="shared" si="24"/>
        <v>117</v>
      </c>
      <c r="S267">
        <f t="shared" si="25"/>
        <v>0.12335406121863926</v>
      </c>
      <c r="T267">
        <f t="shared" si="26"/>
        <v>1</v>
      </c>
      <c r="U267">
        <f t="shared" si="27"/>
        <v>0.12335406121863926</v>
      </c>
    </row>
    <row r="268" spans="16:21">
      <c r="P268" s="2">
        <v>264</v>
      </c>
      <c r="Q268">
        <f t="shared" si="23"/>
        <v>36</v>
      </c>
      <c r="R268">
        <f t="shared" si="24"/>
        <v>116</v>
      </c>
      <c r="S268">
        <f t="shared" si="25"/>
        <v>0.10496149204996706</v>
      </c>
      <c r="T268">
        <f t="shared" si="26"/>
        <v>1</v>
      </c>
      <c r="U268">
        <f t="shared" si="27"/>
        <v>0.10496149204996706</v>
      </c>
    </row>
    <row r="269" spans="16:21">
      <c r="P269" s="2">
        <v>265</v>
      </c>
      <c r="Q269">
        <f t="shared" si="23"/>
        <v>37</v>
      </c>
      <c r="R269">
        <f t="shared" si="24"/>
        <v>115</v>
      </c>
      <c r="S269">
        <f t="shared" si="25"/>
        <v>8.8906032557095407E-2</v>
      </c>
      <c r="T269">
        <f t="shared" si="26"/>
        <v>1</v>
      </c>
      <c r="U269">
        <f t="shared" si="27"/>
        <v>8.8906032557095407E-2</v>
      </c>
    </row>
    <row r="270" spans="16:21">
      <c r="P270" s="2">
        <v>266</v>
      </c>
      <c r="Q270">
        <f t="shared" si="23"/>
        <v>38</v>
      </c>
      <c r="R270">
        <f t="shared" si="24"/>
        <v>114</v>
      </c>
      <c r="S270">
        <f t="shared" si="25"/>
        <v>7.4964760211023426E-2</v>
      </c>
      <c r="T270">
        <f t="shared" si="26"/>
        <v>1</v>
      </c>
      <c r="U270">
        <f t="shared" si="27"/>
        <v>7.4964760211023426E-2</v>
      </c>
    </row>
    <row r="271" spans="16:21">
      <c r="P271" s="2">
        <v>267</v>
      </c>
      <c r="Q271">
        <f t="shared" si="23"/>
        <v>39</v>
      </c>
      <c r="R271">
        <f t="shared" si="24"/>
        <v>113</v>
      </c>
      <c r="S271">
        <f t="shared" si="25"/>
        <v>6.2922761373988861E-2</v>
      </c>
      <c r="T271">
        <f t="shared" si="26"/>
        <v>1</v>
      </c>
      <c r="U271">
        <f t="shared" si="27"/>
        <v>6.2922761373988861E-2</v>
      </c>
    </row>
    <row r="272" spans="16:21">
      <c r="P272" s="2">
        <v>268</v>
      </c>
      <c r="Q272">
        <f t="shared" si="23"/>
        <v>40</v>
      </c>
      <c r="R272">
        <f t="shared" si="24"/>
        <v>112</v>
      </c>
      <c r="S272">
        <f t="shared" si="25"/>
        <v>5.2575460111898918E-2</v>
      </c>
      <c r="T272">
        <f t="shared" si="26"/>
        <v>1</v>
      </c>
      <c r="U272">
        <f t="shared" si="27"/>
        <v>5.2575460111898918E-2</v>
      </c>
    </row>
    <row r="273" spans="16:21">
      <c r="P273" s="2">
        <v>269</v>
      </c>
      <c r="Q273">
        <f t="shared" si="23"/>
        <v>41</v>
      </c>
      <c r="R273">
        <f t="shared" si="24"/>
        <v>111</v>
      </c>
      <c r="S273">
        <f t="shared" si="25"/>
        <v>4.3730362970226547E-2</v>
      </c>
      <c r="T273">
        <f t="shared" si="26"/>
        <v>1</v>
      </c>
      <c r="U273">
        <f t="shared" si="27"/>
        <v>4.3730362970226547E-2</v>
      </c>
    </row>
    <row r="274" spans="16:21">
      <c r="P274" s="2">
        <v>270</v>
      </c>
      <c r="Q274">
        <f t="shared" si="23"/>
        <v>42</v>
      </c>
      <c r="R274">
        <f t="shared" si="24"/>
        <v>110</v>
      </c>
      <c r="S274">
        <f t="shared" si="25"/>
        <v>3.6208269862408202E-2</v>
      </c>
      <c r="T274">
        <f t="shared" si="26"/>
        <v>1</v>
      </c>
      <c r="U274">
        <f t="shared" si="27"/>
        <v>3.6208269862408202E-2</v>
      </c>
    </row>
    <row r="275" spans="16:21">
      <c r="P275" s="2">
        <v>271</v>
      </c>
      <c r="Q275">
        <f t="shared" si="23"/>
        <v>43</v>
      </c>
      <c r="R275">
        <f t="shared" si="24"/>
        <v>109</v>
      </c>
      <c r="S275">
        <f t="shared" si="25"/>
        <v>2.9844008579349397E-2</v>
      </c>
      <c r="T275">
        <f t="shared" si="26"/>
        <v>1</v>
      </c>
      <c r="U275">
        <f t="shared" si="27"/>
        <v>2.9844008579349397E-2</v>
      </c>
    </row>
    <row r="276" spans="16:21">
      <c r="P276" s="2">
        <v>272</v>
      </c>
      <c r="Q276">
        <f t="shared" si="23"/>
        <v>44</v>
      </c>
      <c r="R276">
        <f t="shared" si="24"/>
        <v>108</v>
      </c>
      <c r="S276">
        <f t="shared" si="25"/>
        <v>2.4486754677753061E-2</v>
      </c>
      <c r="T276">
        <f t="shared" si="26"/>
        <v>1</v>
      </c>
      <c r="U276">
        <f t="shared" si="27"/>
        <v>2.4486754677753061E-2</v>
      </c>
    </row>
    <row r="277" spans="16:21">
      <c r="P277" s="2">
        <v>273</v>
      </c>
      <c r="Q277">
        <f t="shared" si="23"/>
        <v>45</v>
      </c>
      <c r="R277">
        <f t="shared" si="24"/>
        <v>107</v>
      </c>
      <c r="S277">
        <f t="shared" si="25"/>
        <v>2.000000000148771E-2</v>
      </c>
      <c r="T277">
        <f t="shared" si="26"/>
        <v>1</v>
      </c>
      <c r="U277">
        <f t="shared" si="27"/>
        <v>2.000000000148771E-2</v>
      </c>
    </row>
    <row r="278" spans="16:21">
      <c r="P278" s="2">
        <v>274</v>
      </c>
      <c r="Q278">
        <f t="shared" si="23"/>
        <v>46</v>
      </c>
      <c r="R278">
        <f t="shared" si="24"/>
        <v>106</v>
      </c>
      <c r="S278">
        <f t="shared" si="25"/>
        <v>1.6261232245445352E-2</v>
      </c>
      <c r="T278">
        <f t="shared" si="26"/>
        <v>1</v>
      </c>
      <c r="U278">
        <f t="shared" si="27"/>
        <v>1.6261232245445352E-2</v>
      </c>
    </row>
    <row r="279" spans="16:21">
      <c r="P279" s="2">
        <v>275</v>
      </c>
      <c r="Q279">
        <f t="shared" si="23"/>
        <v>47</v>
      </c>
      <c r="R279">
        <f t="shared" si="24"/>
        <v>105</v>
      </c>
      <c r="S279">
        <f t="shared" si="25"/>
        <v>1.3161385222433191E-2</v>
      </c>
      <c r="T279">
        <f t="shared" si="26"/>
        <v>0</v>
      </c>
      <c r="U279">
        <f t="shared" si="27"/>
        <v>0</v>
      </c>
    </row>
    <row r="280" spans="16:21">
      <c r="P280" s="2">
        <v>276</v>
      </c>
      <c r="Q280">
        <f t="shared" si="23"/>
        <v>48</v>
      </c>
      <c r="R280">
        <f t="shared" si="24"/>
        <v>104</v>
      </c>
      <c r="S280">
        <f t="shared" si="25"/>
        <v>1.0604115279315667E-2</v>
      </c>
      <c r="T280">
        <f t="shared" si="26"/>
        <v>0</v>
      </c>
      <c r="U280">
        <f t="shared" si="27"/>
        <v>0</v>
      </c>
    </row>
    <row r="281" spans="16:21">
      <c r="P281" s="2">
        <v>277</v>
      </c>
      <c r="Q281">
        <f t="shared" si="23"/>
        <v>49</v>
      </c>
      <c r="R281">
        <f t="shared" si="24"/>
        <v>103</v>
      </c>
      <c r="S281">
        <f t="shared" si="25"/>
        <v>8.5049540491248209E-3</v>
      </c>
      <c r="T281">
        <f t="shared" si="26"/>
        <v>0</v>
      </c>
      <c r="U281">
        <f t="shared" si="27"/>
        <v>0</v>
      </c>
    </row>
    <row r="282" spans="16:21">
      <c r="P282" s="2">
        <v>278</v>
      </c>
      <c r="Q282">
        <f t="shared" si="23"/>
        <v>50</v>
      </c>
      <c r="R282">
        <f t="shared" si="24"/>
        <v>102</v>
      </c>
      <c r="S282">
        <f t="shared" si="25"/>
        <v>6.7903818074060308E-3</v>
      </c>
      <c r="T282">
        <f t="shared" si="26"/>
        <v>0</v>
      </c>
      <c r="U282">
        <f t="shared" si="27"/>
        <v>0</v>
      </c>
    </row>
    <row r="283" spans="16:21">
      <c r="P283" s="2">
        <v>279</v>
      </c>
      <c r="Q283">
        <f t="shared" si="23"/>
        <v>51</v>
      </c>
      <c r="R283">
        <f t="shared" si="24"/>
        <v>101</v>
      </c>
      <c r="S283">
        <f t="shared" si="25"/>
        <v>5.3968594648014061E-3</v>
      </c>
      <c r="T283">
        <f t="shared" si="26"/>
        <v>0</v>
      </c>
      <c r="U283">
        <f t="shared" si="27"/>
        <v>0</v>
      </c>
    </row>
    <row r="284" spans="16:21">
      <c r="P284" s="2">
        <v>280</v>
      </c>
      <c r="Q284">
        <f t="shared" si="23"/>
        <v>52</v>
      </c>
      <c r="R284">
        <f t="shared" si="24"/>
        <v>100</v>
      </c>
      <c r="S284">
        <f t="shared" si="25"/>
        <v>4.269850963052167E-3</v>
      </c>
      <c r="T284">
        <f t="shared" si="26"/>
        <v>0</v>
      </c>
      <c r="U284">
        <f t="shared" si="27"/>
        <v>0</v>
      </c>
    </row>
    <row r="285" spans="16:21">
      <c r="P285" s="2">
        <v>281</v>
      </c>
      <c r="Q285">
        <f t="shared" si="23"/>
        <v>53</v>
      </c>
      <c r="R285">
        <f t="shared" si="24"/>
        <v>99</v>
      </c>
      <c r="S285">
        <f t="shared" si="25"/>
        <v>3.3628617826319883E-3</v>
      </c>
      <c r="T285">
        <f t="shared" si="26"/>
        <v>0</v>
      </c>
      <c r="U285">
        <f t="shared" si="27"/>
        <v>0</v>
      </c>
    </row>
    <row r="286" spans="16:21">
      <c r="P286" s="2">
        <v>282</v>
      </c>
      <c r="Q286">
        <f t="shared" si="23"/>
        <v>54</v>
      </c>
      <c r="R286">
        <f t="shared" si="24"/>
        <v>98</v>
      </c>
      <c r="S286">
        <f t="shared" si="25"/>
        <v>2.6365135969281441E-3</v>
      </c>
      <c r="T286">
        <f t="shared" si="26"/>
        <v>0</v>
      </c>
      <c r="U286">
        <f t="shared" si="27"/>
        <v>0</v>
      </c>
    </row>
    <row r="287" spans="16:21">
      <c r="P287" s="2">
        <v>283</v>
      </c>
      <c r="Q287">
        <f t="shared" si="23"/>
        <v>55</v>
      </c>
      <c r="R287">
        <f t="shared" si="24"/>
        <v>97</v>
      </c>
      <c r="S287">
        <f t="shared" si="25"/>
        <v>2.0576699483740328E-3</v>
      </c>
      <c r="T287">
        <f t="shared" si="26"/>
        <v>0</v>
      </c>
      <c r="U287">
        <f t="shared" si="27"/>
        <v>0</v>
      </c>
    </row>
    <row r="288" spans="16:21">
      <c r="P288" s="2">
        <v>284</v>
      </c>
      <c r="Q288">
        <f t="shared" si="23"/>
        <v>56</v>
      </c>
      <c r="R288">
        <f t="shared" si="24"/>
        <v>96</v>
      </c>
      <c r="S288">
        <f t="shared" si="25"/>
        <v>1.5986232573907532E-3</v>
      </c>
      <c r="T288">
        <f t="shared" si="26"/>
        <v>0</v>
      </c>
      <c r="U288">
        <f t="shared" si="27"/>
        <v>0</v>
      </c>
    </row>
    <row r="289" spans="16:21">
      <c r="P289" s="2">
        <v>285</v>
      </c>
      <c r="Q289">
        <f t="shared" si="23"/>
        <v>57</v>
      </c>
      <c r="R289">
        <f t="shared" si="24"/>
        <v>95</v>
      </c>
      <c r="S289">
        <f t="shared" si="25"/>
        <v>1.2363495457661609E-3</v>
      </c>
      <c r="T289">
        <f t="shared" si="26"/>
        <v>0</v>
      </c>
      <c r="U289">
        <f t="shared" si="27"/>
        <v>0</v>
      </c>
    </row>
    <row r="290" spans="16:21">
      <c r="P290" s="2">
        <v>286</v>
      </c>
      <c r="Q290">
        <f t="shared" si="23"/>
        <v>58</v>
      </c>
      <c r="R290">
        <f t="shared" si="24"/>
        <v>94</v>
      </c>
      <c r="S290">
        <f t="shared" si="25"/>
        <v>9.5183396848758269E-4</v>
      </c>
      <c r="T290">
        <f t="shared" si="26"/>
        <v>0</v>
      </c>
      <c r="U290">
        <f t="shared" si="27"/>
        <v>0</v>
      </c>
    </row>
    <row r="291" spans="16:21">
      <c r="P291" s="2">
        <v>287</v>
      </c>
      <c r="Q291">
        <f t="shared" si="23"/>
        <v>59</v>
      </c>
      <c r="R291">
        <f t="shared" si="24"/>
        <v>93</v>
      </c>
      <c r="S291">
        <f t="shared" si="25"/>
        <v>7.2946758129242058E-4</v>
      </c>
      <c r="T291">
        <f t="shared" si="26"/>
        <v>0</v>
      </c>
      <c r="U291">
        <f t="shared" si="27"/>
        <v>0</v>
      </c>
    </row>
    <row r="292" spans="16:21">
      <c r="P292" s="2">
        <v>288</v>
      </c>
      <c r="Q292">
        <f t="shared" si="23"/>
        <v>60</v>
      </c>
      <c r="R292">
        <f t="shared" si="24"/>
        <v>92</v>
      </c>
      <c r="S292">
        <f t="shared" si="25"/>
        <v>5.5651368428281196E-4</v>
      </c>
      <c r="T292">
        <f t="shared" si="26"/>
        <v>0</v>
      </c>
      <c r="U292">
        <f t="shared" si="27"/>
        <v>0</v>
      </c>
    </row>
    <row r="293" spans="16:21">
      <c r="P293" s="2">
        <v>289</v>
      </c>
      <c r="Q293">
        <f t="shared" si="23"/>
        <v>61</v>
      </c>
      <c r="R293">
        <f t="shared" si="24"/>
        <v>91</v>
      </c>
      <c r="S293">
        <f t="shared" si="25"/>
        <v>4.226405198458775E-4</v>
      </c>
      <c r="T293">
        <f t="shared" si="26"/>
        <v>0</v>
      </c>
      <c r="U293">
        <f t="shared" si="27"/>
        <v>0</v>
      </c>
    </row>
    <row r="294" spans="16:21">
      <c r="P294" s="2">
        <v>290</v>
      </c>
      <c r="Q294">
        <f t="shared" si="23"/>
        <v>62</v>
      </c>
      <c r="R294">
        <f t="shared" si="24"/>
        <v>90</v>
      </c>
      <c r="S294">
        <f t="shared" si="25"/>
        <v>3.195160023675159E-4</v>
      </c>
      <c r="T294">
        <f t="shared" si="26"/>
        <v>0</v>
      </c>
      <c r="U294">
        <f t="shared" si="27"/>
        <v>0</v>
      </c>
    </row>
    <row r="295" spans="16:21">
      <c r="P295" s="2">
        <v>291</v>
      </c>
      <c r="Q295">
        <f t="shared" si="23"/>
        <v>63</v>
      </c>
      <c r="R295">
        <f t="shared" si="24"/>
        <v>89</v>
      </c>
      <c r="S295">
        <f t="shared" si="25"/>
        <v>2.4045945062404635E-4</v>
      </c>
      <c r="T295">
        <f t="shared" si="26"/>
        <v>0</v>
      </c>
      <c r="U295">
        <f t="shared" si="27"/>
        <v>0</v>
      </c>
    </row>
    <row r="296" spans="16:21">
      <c r="P296" s="2">
        <v>292</v>
      </c>
      <c r="Q296">
        <f t="shared" si="23"/>
        <v>64</v>
      </c>
      <c r="R296">
        <f t="shared" si="24"/>
        <v>88</v>
      </c>
      <c r="S296">
        <f t="shared" si="25"/>
        <v>1.8014491414886151E-4</v>
      </c>
      <c r="T296">
        <f t="shared" si="26"/>
        <v>0</v>
      </c>
      <c r="U296">
        <f t="shared" si="27"/>
        <v>0</v>
      </c>
    </row>
    <row r="297" spans="16:21">
      <c r="P297" s="2">
        <v>293</v>
      </c>
      <c r="Q297">
        <f t="shared" si="23"/>
        <v>65</v>
      </c>
      <c r="R297">
        <f t="shared" si="24"/>
        <v>87</v>
      </c>
      <c r="S297">
        <f t="shared" si="25"/>
        <v>1.343505681551918E-4</v>
      </c>
      <c r="T297">
        <f t="shared" si="26"/>
        <v>0</v>
      </c>
      <c r="U297">
        <f t="shared" si="27"/>
        <v>0</v>
      </c>
    </row>
    <row r="298" spans="16:21">
      <c r="P298" s="2">
        <v>294</v>
      </c>
      <c r="Q298">
        <f t="shared" si="23"/>
        <v>66</v>
      </c>
      <c r="R298">
        <f t="shared" si="24"/>
        <v>86</v>
      </c>
      <c r="S298">
        <f t="shared" si="25"/>
        <v>9.9748738687225653E-5</v>
      </c>
      <c r="T298">
        <f t="shared" si="26"/>
        <v>0</v>
      </c>
      <c r="U298">
        <f t="shared" si="27"/>
        <v>0</v>
      </c>
    </row>
    <row r="299" spans="16:21">
      <c r="P299" s="2">
        <v>295</v>
      </c>
      <c r="Q299">
        <f t="shared" si="23"/>
        <v>67</v>
      </c>
      <c r="R299">
        <f t="shared" si="24"/>
        <v>85</v>
      </c>
      <c r="S299">
        <f t="shared" si="25"/>
        <v>7.373135794431094E-5</v>
      </c>
      <c r="T299">
        <f t="shared" si="26"/>
        <v>0</v>
      </c>
      <c r="U299">
        <f t="shared" si="27"/>
        <v>0</v>
      </c>
    </row>
    <row r="300" spans="16:21">
      <c r="P300" s="2">
        <v>296</v>
      </c>
      <c r="Q300">
        <f t="shared" si="23"/>
        <v>68</v>
      </c>
      <c r="R300">
        <f t="shared" si="24"/>
        <v>84</v>
      </c>
      <c r="S300">
        <f t="shared" si="25"/>
        <v>5.4265993718265555E-5</v>
      </c>
      <c r="T300">
        <f t="shared" si="26"/>
        <v>0</v>
      </c>
      <c r="U300">
        <f t="shared" si="27"/>
        <v>0</v>
      </c>
    </row>
    <row r="301" spans="16:21">
      <c r="P301" s="2">
        <v>297</v>
      </c>
      <c r="Q301">
        <f t="shared" si="23"/>
        <v>69</v>
      </c>
      <c r="R301">
        <f t="shared" si="24"/>
        <v>83</v>
      </c>
      <c r="S301">
        <f t="shared" si="25"/>
        <v>3.9778008530011784E-5</v>
      </c>
      <c r="T301">
        <f t="shared" si="26"/>
        <v>0</v>
      </c>
      <c r="U301">
        <f t="shared" si="27"/>
        <v>0</v>
      </c>
    </row>
    <row r="302" spans="16:21">
      <c r="P302" s="2">
        <v>298</v>
      </c>
      <c r="Q302">
        <f t="shared" si="23"/>
        <v>70</v>
      </c>
      <c r="R302">
        <f t="shared" si="24"/>
        <v>82</v>
      </c>
      <c r="S302">
        <f t="shared" si="25"/>
        <v>2.9054852489547355E-5</v>
      </c>
      <c r="T302">
        <f t="shared" si="26"/>
        <v>0</v>
      </c>
      <c r="U302">
        <f t="shared" si="27"/>
        <v>0</v>
      </c>
    </row>
    <row r="303" spans="16:21">
      <c r="P303" s="2">
        <v>299</v>
      </c>
      <c r="Q303">
        <f t="shared" si="23"/>
        <v>71</v>
      </c>
      <c r="R303">
        <f t="shared" si="24"/>
        <v>81</v>
      </c>
      <c r="S303">
        <f t="shared" si="25"/>
        <v>2.1168955027726662E-5</v>
      </c>
      <c r="T303">
        <f t="shared" si="26"/>
        <v>0</v>
      </c>
      <c r="U303">
        <f t="shared" si="27"/>
        <v>0</v>
      </c>
    </row>
    <row r="304" spans="16:21">
      <c r="P304" s="2">
        <v>300</v>
      </c>
      <c r="Q304">
        <f t="shared" si="23"/>
        <v>72</v>
      </c>
      <c r="R304">
        <f t="shared" si="24"/>
        <v>80</v>
      </c>
      <c r="S304">
        <f t="shared" si="25"/>
        <v>1.541613646291999E-5</v>
      </c>
      <c r="T304">
        <f t="shared" si="26"/>
        <v>0</v>
      </c>
      <c r="U304">
        <f t="shared" si="27"/>
        <v>0</v>
      </c>
    </row>
    <row r="305" spans="16:21">
      <c r="P305" s="2">
        <v>301</v>
      </c>
      <c r="Q305">
        <f t="shared" si="23"/>
        <v>73</v>
      </c>
      <c r="R305">
        <f t="shared" si="24"/>
        <v>79</v>
      </c>
      <c r="S305">
        <f t="shared" si="25"/>
        <v>1.126689823088049E-5</v>
      </c>
      <c r="T305">
        <f t="shared" si="26"/>
        <v>0</v>
      </c>
      <c r="U305">
        <f t="shared" si="27"/>
        <v>0</v>
      </c>
    </row>
    <row r="306" spans="16:21">
      <c r="P306" s="2">
        <v>302</v>
      </c>
      <c r="Q306">
        <f t="shared" si="23"/>
        <v>74</v>
      </c>
      <c r="R306">
        <f t="shared" si="24"/>
        <v>78</v>
      </c>
      <c r="S306">
        <f t="shared" si="25"/>
        <v>8.3283624485420612E-6</v>
      </c>
      <c r="T306">
        <f t="shared" si="26"/>
        <v>0</v>
      </c>
      <c r="U306">
        <f t="shared" si="27"/>
        <v>0</v>
      </c>
    </row>
    <row r="307" spans="16:21">
      <c r="P307" s="2">
        <v>303</v>
      </c>
      <c r="Q307">
        <f t="shared" si="23"/>
        <v>75</v>
      </c>
      <c r="R307">
        <f t="shared" si="24"/>
        <v>77</v>
      </c>
      <c r="S307">
        <f t="shared" si="25"/>
        <v>6.3150130137467021E-6</v>
      </c>
      <c r="T307">
        <f t="shared" si="26"/>
        <v>0</v>
      </c>
      <c r="U307">
        <f t="shared" si="27"/>
        <v>0</v>
      </c>
    </row>
    <row r="308" spans="16:21">
      <c r="P308" s="2">
        <v>304</v>
      </c>
      <c r="Q308">
        <f t="shared" si="23"/>
        <v>76</v>
      </c>
      <c r="R308">
        <f t="shared" si="24"/>
        <v>76</v>
      </c>
      <c r="S308">
        <f t="shared" si="25"/>
        <v>5.0267404248805879E-6</v>
      </c>
      <c r="T308">
        <f t="shared" si="26"/>
        <v>0</v>
      </c>
      <c r="U308">
        <f t="shared" si="27"/>
        <v>0</v>
      </c>
    </row>
    <row r="309" spans="16:21">
      <c r="P309" s="2">
        <v>305</v>
      </c>
      <c r="Q309">
        <f t="shared" si="23"/>
        <v>77</v>
      </c>
      <c r="R309">
        <f t="shared" si="24"/>
        <v>75</v>
      </c>
      <c r="S309">
        <f t="shared" si="25"/>
        <v>4.333012081001722E-6</v>
      </c>
      <c r="T309">
        <f t="shared" si="26"/>
        <v>0</v>
      </c>
      <c r="U309">
        <f t="shared" si="27"/>
        <v>0</v>
      </c>
    </row>
    <row r="310" spans="16:21">
      <c r="P310" s="2">
        <v>306</v>
      </c>
      <c r="Q310">
        <f t="shared" si="23"/>
        <v>78</v>
      </c>
      <c r="R310">
        <f t="shared" si="24"/>
        <v>74</v>
      </c>
      <c r="S310">
        <f t="shared" si="25"/>
        <v>4.1622819298576564E-6</v>
      </c>
      <c r="T310">
        <f t="shared" si="26"/>
        <v>0</v>
      </c>
      <c r="U310">
        <f t="shared" si="27"/>
        <v>0</v>
      </c>
    </row>
    <row r="311" spans="16:21">
      <c r="P311" s="2">
        <v>307</v>
      </c>
      <c r="Q311">
        <f t="shared" si="23"/>
        <v>79</v>
      </c>
      <c r="R311">
        <f t="shared" si="24"/>
        <v>73</v>
      </c>
      <c r="S311">
        <f t="shared" si="25"/>
        <v>4.4960221835293612E-6</v>
      </c>
      <c r="T311">
        <f t="shared" si="26"/>
        <v>0</v>
      </c>
      <c r="U311">
        <f t="shared" si="27"/>
        <v>0</v>
      </c>
    </row>
    <row r="312" spans="16:21">
      <c r="P312" s="2">
        <v>308</v>
      </c>
      <c r="Q312">
        <f t="shared" si="23"/>
        <v>80</v>
      </c>
      <c r="R312">
        <f t="shared" si="24"/>
        <v>72</v>
      </c>
      <c r="S312">
        <f t="shared" si="25"/>
        <v>5.36701047445263E-6</v>
      </c>
      <c r="T312">
        <f t="shared" si="26"/>
        <v>0</v>
      </c>
      <c r="U312">
        <f t="shared" si="27"/>
        <v>0</v>
      </c>
    </row>
    <row r="313" spans="16:21">
      <c r="P313" s="2">
        <v>309</v>
      </c>
      <c r="Q313">
        <f t="shared" si="23"/>
        <v>81</v>
      </c>
      <c r="R313">
        <f t="shared" si="24"/>
        <v>71</v>
      </c>
      <c r="S313">
        <f t="shared" si="25"/>
        <v>6.8617437936205844E-6</v>
      </c>
      <c r="T313">
        <f t="shared" si="26"/>
        <v>0</v>
      </c>
      <c r="U313">
        <f t="shared" si="27"/>
        <v>0</v>
      </c>
    </row>
    <row r="314" spans="16:21">
      <c r="P314" s="2">
        <v>310</v>
      </c>
      <c r="Q314">
        <f t="shared" si="23"/>
        <v>82</v>
      </c>
      <c r="R314">
        <f t="shared" si="24"/>
        <v>70</v>
      </c>
      <c r="S314">
        <f t="shared" si="25"/>
        <v>9.1270814785084707E-6</v>
      </c>
      <c r="T314">
        <f t="shared" si="26"/>
        <v>0</v>
      </c>
      <c r="U314">
        <f t="shared" si="27"/>
        <v>0</v>
      </c>
    </row>
    <row r="315" spans="16:21">
      <c r="P315" s="2">
        <v>311</v>
      </c>
      <c r="Q315">
        <f t="shared" si="23"/>
        <v>83</v>
      </c>
      <c r="R315">
        <f t="shared" si="24"/>
        <v>69</v>
      </c>
      <c r="S315">
        <f t="shared" si="25"/>
        <v>1.2381448858898445E-5</v>
      </c>
      <c r="T315">
        <f t="shared" si="26"/>
        <v>0</v>
      </c>
      <c r="U315">
        <f t="shared" si="27"/>
        <v>0</v>
      </c>
    </row>
    <row r="316" spans="16:21">
      <c r="P316" s="2">
        <v>312</v>
      </c>
      <c r="Q316">
        <f t="shared" si="23"/>
        <v>84</v>
      </c>
      <c r="R316">
        <f t="shared" si="24"/>
        <v>68</v>
      </c>
      <c r="S316">
        <f t="shared" si="25"/>
        <v>1.6931165901439218E-5</v>
      </c>
      <c r="T316">
        <f t="shared" si="26"/>
        <v>0</v>
      </c>
      <c r="U316">
        <f t="shared" si="27"/>
        <v>0</v>
      </c>
    </row>
    <row r="317" spans="16:21">
      <c r="P317" s="2">
        <v>313</v>
      </c>
      <c r="Q317">
        <f t="shared" si="23"/>
        <v>85</v>
      </c>
      <c r="R317">
        <f t="shared" si="24"/>
        <v>67</v>
      </c>
      <c r="S317">
        <f t="shared" si="25"/>
        <v>2.3192705507600455E-5</v>
      </c>
      <c r="T317">
        <f t="shared" si="26"/>
        <v>0</v>
      </c>
      <c r="U317">
        <f t="shared" si="27"/>
        <v>0</v>
      </c>
    </row>
    <row r="318" spans="16:21">
      <c r="P318" s="2">
        <v>314</v>
      </c>
      <c r="Q318">
        <f t="shared" si="23"/>
        <v>86</v>
      </c>
      <c r="R318">
        <f t="shared" si="24"/>
        <v>66</v>
      </c>
      <c r="S318">
        <f t="shared" si="25"/>
        <v>3.1721937085628295E-5</v>
      </c>
      <c r="T318">
        <f t="shared" si="26"/>
        <v>0</v>
      </c>
      <c r="U318">
        <f t="shared" si="27"/>
        <v>0</v>
      </c>
    </row>
    <row r="319" spans="16:21">
      <c r="P319" s="2">
        <v>315</v>
      </c>
      <c r="Q319">
        <f t="shared" si="23"/>
        <v>87</v>
      </c>
      <c r="R319">
        <f t="shared" si="24"/>
        <v>65</v>
      </c>
      <c r="S319">
        <f t="shared" si="25"/>
        <v>4.3251674222773142E-5</v>
      </c>
      <c r="T319">
        <f t="shared" si="26"/>
        <v>0</v>
      </c>
      <c r="U319">
        <f t="shared" si="27"/>
        <v>0</v>
      </c>
    </row>
    <row r="320" spans="16:21">
      <c r="P320" s="2">
        <v>316</v>
      </c>
      <c r="Q320">
        <f t="shared" si="23"/>
        <v>88</v>
      </c>
      <c r="R320">
        <f t="shared" si="24"/>
        <v>64</v>
      </c>
      <c r="S320">
        <f t="shared" si="25"/>
        <v>5.8739120426951202E-5</v>
      </c>
      <c r="T320">
        <f t="shared" si="26"/>
        <v>0</v>
      </c>
      <c r="U320">
        <f t="shared" si="27"/>
        <v>0</v>
      </c>
    </row>
    <row r="321" spans="16:21">
      <c r="P321" s="2">
        <v>317</v>
      </c>
      <c r="Q321">
        <f t="shared" si="23"/>
        <v>89</v>
      </c>
      <c r="R321">
        <f t="shared" si="24"/>
        <v>63</v>
      </c>
      <c r="S321">
        <f t="shared" si="25"/>
        <v>7.9425091345928996E-5</v>
      </c>
      <c r="T321">
        <f t="shared" si="26"/>
        <v>0</v>
      </c>
      <c r="U321">
        <f t="shared" si="27"/>
        <v>0</v>
      </c>
    </row>
    <row r="322" spans="16:21">
      <c r="P322" s="2">
        <v>318</v>
      </c>
      <c r="Q322">
        <f t="shared" si="23"/>
        <v>90</v>
      </c>
      <c r="R322">
        <f t="shared" si="24"/>
        <v>62</v>
      </c>
      <c r="S322">
        <f t="shared" si="25"/>
        <v>1.0690718014423466E-4</v>
      </c>
      <c r="T322">
        <f t="shared" si="26"/>
        <v>0</v>
      </c>
      <c r="U322">
        <f t="shared" si="27"/>
        <v>0</v>
      </c>
    </row>
    <row r="323" spans="16:21">
      <c r="P323" s="2">
        <v>319</v>
      </c>
      <c r="Q323">
        <f t="shared" si="23"/>
        <v>91</v>
      </c>
      <c r="R323">
        <f t="shared" si="24"/>
        <v>61</v>
      </c>
      <c r="S323">
        <f t="shared" si="25"/>
        <v>1.4322931603830174E-4</v>
      </c>
      <c r="T323">
        <f t="shared" si="26"/>
        <v>0</v>
      </c>
      <c r="U323">
        <f t="shared" si="27"/>
        <v>0</v>
      </c>
    </row>
    <row r="324" spans="16:21">
      <c r="P324" s="2">
        <v>320</v>
      </c>
      <c r="Q324">
        <f t="shared" si="23"/>
        <v>92</v>
      </c>
      <c r="R324">
        <f t="shared" si="24"/>
        <v>60</v>
      </c>
      <c r="S324">
        <f t="shared" si="25"/>
        <v>1.9099043176068494E-4</v>
      </c>
      <c r="T324">
        <f t="shared" si="26"/>
        <v>0</v>
      </c>
      <c r="U324">
        <f t="shared" si="27"/>
        <v>0</v>
      </c>
    </row>
    <row r="325" spans="16:21">
      <c r="P325" s="2">
        <v>321</v>
      </c>
      <c r="Q325">
        <f t="shared" si="23"/>
        <v>93</v>
      </c>
      <c r="R325">
        <f t="shared" si="24"/>
        <v>59</v>
      </c>
      <c r="S325">
        <f t="shared" si="25"/>
        <v>2.5347518709040016E-4</v>
      </c>
      <c r="T325">
        <f t="shared" si="26"/>
        <v>0</v>
      </c>
      <c r="U325">
        <f t="shared" si="27"/>
        <v>0</v>
      </c>
    </row>
    <row r="326" spans="16:21">
      <c r="P326" s="2">
        <v>322</v>
      </c>
      <c r="Q326">
        <f t="shared" ref="Q326:Q370" si="28">MIN(ABS(P326-$M$4),$Q$3-ABS(P326-$M$4))</f>
        <v>94</v>
      </c>
      <c r="R326">
        <f t="shared" ref="R326:R370" si="29">MIN(ABS(P326-$N$4),$Q$3-ABS(P326-$N$4))</f>
        <v>58</v>
      </c>
      <c r="S326">
        <f t="shared" ref="S326:S370" si="30">$M$6*EXP(-(Q326^2)/(2*$M$9^2))+$N$6*EXP(-(R326^2)/(2*$N$9^2))</f>
        <v>3.3480987109358169E-4</v>
      </c>
      <c r="T326">
        <f t="shared" ref="T326:T370" si="31">IF(OR(MONTH(P326)=1, MONTH(P326)=2, MONTH(P326)=7, MONTH(P326)=8,MONTH(P326)=9, MONTH(P326)=12), 1, 0)</f>
        <v>0</v>
      </c>
      <c r="U326">
        <f t="shared" ref="U326:U370" si="32">S326*T326</f>
        <v>0</v>
      </c>
    </row>
    <row r="327" spans="16:21">
      <c r="P327" s="2">
        <v>323</v>
      </c>
      <c r="Q327">
        <f t="shared" si="28"/>
        <v>95</v>
      </c>
      <c r="R327">
        <f t="shared" si="29"/>
        <v>57</v>
      </c>
      <c r="S327">
        <f t="shared" si="30"/>
        <v>4.4014669912567498E-4</v>
      </c>
      <c r="T327">
        <f t="shared" si="31"/>
        <v>0</v>
      </c>
      <c r="U327">
        <f t="shared" si="32"/>
        <v>0</v>
      </c>
    </row>
    <row r="328" spans="16:21">
      <c r="P328" s="2">
        <v>324</v>
      </c>
      <c r="Q328">
        <f t="shared" si="28"/>
        <v>96</v>
      </c>
      <c r="R328">
        <f t="shared" si="29"/>
        <v>56</v>
      </c>
      <c r="S328">
        <f t="shared" si="30"/>
        <v>5.7587970097126232E-4</v>
      </c>
      <c r="T328">
        <f t="shared" si="31"/>
        <v>0</v>
      </c>
      <c r="U328">
        <f t="shared" si="32"/>
        <v>0</v>
      </c>
    </row>
    <row r="329" spans="16:21">
      <c r="P329" s="2">
        <v>325</v>
      </c>
      <c r="Q329">
        <f t="shared" si="28"/>
        <v>97</v>
      </c>
      <c r="R329">
        <f t="shared" si="29"/>
        <v>55</v>
      </c>
      <c r="S329">
        <f t="shared" si="30"/>
        <v>7.4989522837071436E-4</v>
      </c>
      <c r="T329">
        <f t="shared" si="31"/>
        <v>0</v>
      </c>
      <c r="U329">
        <f t="shared" si="32"/>
        <v>0</v>
      </c>
    </row>
    <row r="330" spans="16:21">
      <c r="P330" s="2">
        <v>326</v>
      </c>
      <c r="Q330">
        <f t="shared" si="28"/>
        <v>98</v>
      </c>
      <c r="R330">
        <f t="shared" si="29"/>
        <v>54</v>
      </c>
      <c r="S330">
        <f t="shared" si="30"/>
        <v>9.718597545895543E-4</v>
      </c>
      <c r="T330">
        <f t="shared" si="31"/>
        <v>0</v>
      </c>
      <c r="U330">
        <f t="shared" si="32"/>
        <v>0</v>
      </c>
    </row>
    <row r="331" spans="16:21">
      <c r="P331" s="2">
        <v>327</v>
      </c>
      <c r="Q331">
        <f t="shared" si="28"/>
        <v>99</v>
      </c>
      <c r="R331">
        <f t="shared" si="29"/>
        <v>53</v>
      </c>
      <c r="S331">
        <f t="shared" si="30"/>
        <v>1.2535470541763572E-3</v>
      </c>
      <c r="T331">
        <f t="shared" si="31"/>
        <v>0</v>
      </c>
      <c r="U331">
        <f t="shared" si="32"/>
        <v>0</v>
      </c>
    </row>
    <row r="332" spans="16:21">
      <c r="P332" s="2">
        <v>328</v>
      </c>
      <c r="Q332">
        <f t="shared" si="28"/>
        <v>100</v>
      </c>
      <c r="R332">
        <f t="shared" si="29"/>
        <v>52</v>
      </c>
      <c r="S332">
        <f t="shared" si="30"/>
        <v>1.6092059954851651E-3</v>
      </c>
      <c r="T332">
        <f t="shared" si="31"/>
        <v>0</v>
      </c>
      <c r="U332">
        <f t="shared" si="32"/>
        <v>0</v>
      </c>
    </row>
    <row r="333" spans="16:21">
      <c r="P333" s="2">
        <v>329</v>
      </c>
      <c r="Q333">
        <f t="shared" si="28"/>
        <v>101</v>
      </c>
      <c r="R333">
        <f t="shared" si="29"/>
        <v>51</v>
      </c>
      <c r="S333">
        <f t="shared" si="30"/>
        <v>2.0559690113983258E-3</v>
      </c>
      <c r="T333">
        <f t="shared" si="31"/>
        <v>0</v>
      </c>
      <c r="U333">
        <f t="shared" si="32"/>
        <v>0</v>
      </c>
    </row>
    <row r="334" spans="16:21">
      <c r="P334" s="2">
        <v>330</v>
      </c>
      <c r="Q334">
        <f t="shared" si="28"/>
        <v>102</v>
      </c>
      <c r="R334">
        <f t="shared" si="29"/>
        <v>50</v>
      </c>
      <c r="S334">
        <f t="shared" si="30"/>
        <v>2.6142997990225435E-3</v>
      </c>
      <c r="T334">
        <f t="shared" si="31"/>
        <v>0</v>
      </c>
      <c r="U334">
        <f t="shared" si="32"/>
        <v>0</v>
      </c>
    </row>
    <row r="335" spans="16:21">
      <c r="P335" s="2">
        <v>331</v>
      </c>
      <c r="Q335">
        <f t="shared" si="28"/>
        <v>103</v>
      </c>
      <c r="R335">
        <f t="shared" si="29"/>
        <v>49</v>
      </c>
      <c r="S335">
        <f t="shared" si="30"/>
        <v>3.308476909054169E-3</v>
      </c>
      <c r="T335">
        <f t="shared" si="31"/>
        <v>0</v>
      </c>
      <c r="U335">
        <f t="shared" si="32"/>
        <v>0</v>
      </c>
    </row>
    <row r="336" spans="16:21">
      <c r="P336" s="2">
        <v>332</v>
      </c>
      <c r="Q336">
        <f t="shared" si="28"/>
        <v>104</v>
      </c>
      <c r="R336">
        <f t="shared" si="29"/>
        <v>48</v>
      </c>
      <c r="S336">
        <f t="shared" si="30"/>
        <v>4.1671076042024613E-3</v>
      </c>
      <c r="T336">
        <f t="shared" si="31"/>
        <v>0</v>
      </c>
      <c r="U336">
        <f t="shared" si="32"/>
        <v>0</v>
      </c>
    </row>
    <row r="337" spans="16:21">
      <c r="P337" s="2">
        <v>333</v>
      </c>
      <c r="Q337">
        <f t="shared" si="28"/>
        <v>105</v>
      </c>
      <c r="R337">
        <f t="shared" si="29"/>
        <v>47</v>
      </c>
      <c r="S337">
        <f t="shared" si="30"/>
        <v>5.2236636941668827E-3</v>
      </c>
      <c r="T337">
        <f t="shared" si="31"/>
        <v>0</v>
      </c>
      <c r="U337">
        <f t="shared" si="32"/>
        <v>0</v>
      </c>
    </row>
    <row r="338" spans="16:21">
      <c r="P338" s="2">
        <v>334</v>
      </c>
      <c r="Q338">
        <f t="shared" si="28"/>
        <v>106</v>
      </c>
      <c r="R338">
        <f t="shared" si="29"/>
        <v>46</v>
      </c>
      <c r="S338">
        <f t="shared" si="30"/>
        <v>6.5170280138611633E-3</v>
      </c>
      <c r="T338">
        <f t="shared" si="31"/>
        <v>0</v>
      </c>
      <c r="U338">
        <f t="shared" si="32"/>
        <v>0</v>
      </c>
    </row>
    <row r="339" spans="16:21">
      <c r="P339" s="2">
        <v>335</v>
      </c>
      <c r="Q339">
        <f t="shared" si="28"/>
        <v>107</v>
      </c>
      <c r="R339">
        <f t="shared" si="29"/>
        <v>45</v>
      </c>
      <c r="S339">
        <f t="shared" si="30"/>
        <v>8.0920368490470657E-3</v>
      </c>
      <c r="T339">
        <f t="shared" si="31"/>
        <v>0</v>
      </c>
      <c r="U339">
        <f t="shared" si="32"/>
        <v>0</v>
      </c>
    </row>
    <row r="340" spans="16:21">
      <c r="P340" s="2">
        <v>336</v>
      </c>
      <c r="Q340">
        <f t="shared" si="28"/>
        <v>108</v>
      </c>
      <c r="R340">
        <f t="shared" si="29"/>
        <v>44</v>
      </c>
      <c r="S340">
        <f t="shared" si="30"/>
        <v>1.0000000006039898E-2</v>
      </c>
      <c r="T340">
        <f t="shared" si="31"/>
        <v>1</v>
      </c>
      <c r="U340">
        <f t="shared" si="32"/>
        <v>1.0000000006039898E-2</v>
      </c>
    </row>
    <row r="341" spans="16:21">
      <c r="P341" s="2">
        <v>337</v>
      </c>
      <c r="Q341">
        <f t="shared" si="28"/>
        <v>109</v>
      </c>
      <c r="R341">
        <f t="shared" si="29"/>
        <v>43</v>
      </c>
      <c r="S341">
        <f t="shared" si="30"/>
        <v>1.2299176479248436E-2</v>
      </c>
      <c r="T341">
        <f t="shared" si="31"/>
        <v>1</v>
      </c>
      <c r="U341">
        <f t="shared" si="32"/>
        <v>1.2299176479248436E-2</v>
      </c>
    </row>
    <row r="342" spans="16:21">
      <c r="P342" s="2">
        <v>338</v>
      </c>
      <c r="Q342">
        <f t="shared" si="28"/>
        <v>110</v>
      </c>
      <c r="R342">
        <f t="shared" si="29"/>
        <v>42</v>
      </c>
      <c r="S342">
        <f t="shared" si="30"/>
        <v>1.5055179936405233E-2</v>
      </c>
      <c r="T342">
        <f t="shared" si="31"/>
        <v>1</v>
      </c>
      <c r="U342">
        <f t="shared" si="32"/>
        <v>1.5055179936405233E-2</v>
      </c>
    </row>
    <row r="343" spans="16:21">
      <c r="P343" s="2">
        <v>339</v>
      </c>
      <c r="Q343">
        <f t="shared" si="28"/>
        <v>111</v>
      </c>
      <c r="R343">
        <f t="shared" si="29"/>
        <v>41</v>
      </c>
      <c r="S343">
        <f t="shared" si="30"/>
        <v>1.8341284695936502E-2</v>
      </c>
      <c r="T343">
        <f t="shared" si="31"/>
        <v>1</v>
      </c>
      <c r="U343">
        <f t="shared" si="32"/>
        <v>1.8341284695936502E-2</v>
      </c>
    </row>
    <row r="344" spans="16:21">
      <c r="P344" s="2">
        <v>340</v>
      </c>
      <c r="Q344">
        <f t="shared" si="28"/>
        <v>112</v>
      </c>
      <c r="R344">
        <f t="shared" si="29"/>
        <v>40</v>
      </c>
      <c r="S344">
        <f t="shared" si="30"/>
        <v>2.2238599726782968E-2</v>
      </c>
      <c r="T344">
        <f t="shared" si="31"/>
        <v>1</v>
      </c>
      <c r="U344">
        <f t="shared" si="32"/>
        <v>2.2238599726782968E-2</v>
      </c>
    </row>
    <row r="345" spans="16:21">
      <c r="P345" s="2">
        <v>341</v>
      </c>
      <c r="Q345">
        <f t="shared" si="28"/>
        <v>113</v>
      </c>
      <c r="R345">
        <f t="shared" si="29"/>
        <v>39</v>
      </c>
      <c r="S345">
        <f t="shared" si="30"/>
        <v>2.6836075699755303E-2</v>
      </c>
      <c r="T345">
        <f t="shared" si="31"/>
        <v>1</v>
      </c>
      <c r="U345">
        <f t="shared" si="32"/>
        <v>2.6836075699755303E-2</v>
      </c>
    </row>
    <row r="346" spans="16:21">
      <c r="P346" s="2">
        <v>342</v>
      </c>
      <c r="Q346">
        <f t="shared" si="28"/>
        <v>114</v>
      </c>
      <c r="R346">
        <f t="shared" si="29"/>
        <v>38</v>
      </c>
      <c r="S346">
        <f t="shared" si="30"/>
        <v>3.2230308524457088E-2</v>
      </c>
      <c r="T346">
        <f t="shared" si="31"/>
        <v>1</v>
      </c>
      <c r="U346">
        <f t="shared" si="32"/>
        <v>3.2230308524457088E-2</v>
      </c>
    </row>
    <row r="347" spans="16:21">
      <c r="P347" s="2">
        <v>343</v>
      </c>
      <c r="Q347">
        <f t="shared" si="28"/>
        <v>115</v>
      </c>
      <c r="R347">
        <f t="shared" si="29"/>
        <v>37</v>
      </c>
      <c r="S347">
        <f t="shared" si="30"/>
        <v>3.8525102391572141E-2</v>
      </c>
      <c r="T347">
        <f t="shared" si="31"/>
        <v>1</v>
      </c>
      <c r="U347">
        <f t="shared" si="32"/>
        <v>3.8525102391572141E-2</v>
      </c>
    </row>
    <row r="348" spans="16:21">
      <c r="P348" s="2">
        <v>344</v>
      </c>
      <c r="Q348">
        <f t="shared" si="28"/>
        <v>116</v>
      </c>
      <c r="R348">
        <f t="shared" si="29"/>
        <v>36</v>
      </c>
      <c r="S348">
        <f t="shared" si="30"/>
        <v>4.5830756379648716E-2</v>
      </c>
      <c r="T348">
        <f t="shared" si="31"/>
        <v>1</v>
      </c>
      <c r="U348">
        <f t="shared" si="32"/>
        <v>4.5830756379648716E-2</v>
      </c>
    </row>
    <row r="349" spans="16:21">
      <c r="P349" s="2">
        <v>345</v>
      </c>
      <c r="Q349">
        <f t="shared" si="28"/>
        <v>117</v>
      </c>
      <c r="R349">
        <f t="shared" si="29"/>
        <v>35</v>
      </c>
      <c r="S349">
        <f t="shared" si="30"/>
        <v>5.4263041433275441E-2</v>
      </c>
      <c r="T349">
        <f t="shared" si="31"/>
        <v>1</v>
      </c>
      <c r="U349">
        <f t="shared" si="32"/>
        <v>5.4263041433275441E-2</v>
      </c>
    </row>
    <row r="350" spans="16:21">
      <c r="P350" s="2">
        <v>346</v>
      </c>
      <c r="Q350">
        <f t="shared" si="28"/>
        <v>118</v>
      </c>
      <c r="R350">
        <f t="shared" si="29"/>
        <v>34</v>
      </c>
      <c r="S350">
        <f t="shared" si="30"/>
        <v>6.3941839194408004E-2</v>
      </c>
      <c r="T350">
        <f t="shared" si="31"/>
        <v>1</v>
      </c>
      <c r="U350">
        <f t="shared" si="32"/>
        <v>6.3941839194408004E-2</v>
      </c>
    </row>
    <row r="351" spans="16:21">
      <c r="P351" s="2">
        <v>347</v>
      </c>
      <c r="Q351">
        <f t="shared" si="28"/>
        <v>119</v>
      </c>
      <c r="R351">
        <f t="shared" si="29"/>
        <v>33</v>
      </c>
      <c r="S351">
        <f t="shared" si="30"/>
        <v>7.4989420933266202E-2</v>
      </c>
      <c r="T351">
        <f t="shared" si="31"/>
        <v>1</v>
      </c>
      <c r="U351">
        <f t="shared" si="32"/>
        <v>7.4989420933266202E-2</v>
      </c>
    </row>
    <row r="352" spans="16:21">
      <c r="P352" s="2">
        <v>348</v>
      </c>
      <c r="Q352">
        <f t="shared" si="28"/>
        <v>120</v>
      </c>
      <c r="R352">
        <f t="shared" si="29"/>
        <v>32</v>
      </c>
      <c r="S352">
        <f t="shared" si="30"/>
        <v>8.7528353766107722E-2</v>
      </c>
      <c r="T352">
        <f t="shared" si="31"/>
        <v>1</v>
      </c>
      <c r="U352">
        <f t="shared" si="32"/>
        <v>8.7528353766107722E-2</v>
      </c>
    </row>
    <row r="353" spans="16:21">
      <c r="P353" s="2">
        <v>349</v>
      </c>
      <c r="Q353">
        <f t="shared" si="28"/>
        <v>121</v>
      </c>
      <c r="R353">
        <f t="shared" si="29"/>
        <v>31</v>
      </c>
      <c r="S353">
        <f t="shared" si="30"/>
        <v>0.10167903245496016</v>
      </c>
      <c r="T353">
        <f t="shared" si="31"/>
        <v>1</v>
      </c>
      <c r="U353">
        <f t="shared" si="32"/>
        <v>0.10167903245496016</v>
      </c>
    </row>
    <row r="354" spans="16:21">
      <c r="P354" s="2">
        <v>350</v>
      </c>
      <c r="Q354">
        <f t="shared" si="28"/>
        <v>122</v>
      </c>
      <c r="R354">
        <f t="shared" si="29"/>
        <v>30</v>
      </c>
      <c r="S354">
        <f t="shared" si="30"/>
        <v>0.11755684823666891</v>
      </c>
      <c r="T354">
        <f t="shared" si="31"/>
        <v>1</v>
      </c>
      <c r="U354">
        <f t="shared" si="32"/>
        <v>0.11755684823666891</v>
      </c>
    </row>
    <row r="355" spans="16:21">
      <c r="P355" s="2">
        <v>351</v>
      </c>
      <c r="Q355">
        <f t="shared" si="28"/>
        <v>123</v>
      </c>
      <c r="R355">
        <f t="shared" si="29"/>
        <v>29</v>
      </c>
      <c r="S355">
        <f t="shared" si="30"/>
        <v>0.13526902107647276</v>
      </c>
      <c r="T355">
        <f t="shared" si="31"/>
        <v>1</v>
      </c>
      <c r="U355">
        <f t="shared" si="32"/>
        <v>0.13526902107647276</v>
      </c>
    </row>
    <row r="356" spans="16:21">
      <c r="P356" s="2">
        <v>352</v>
      </c>
      <c r="Q356">
        <f t="shared" si="28"/>
        <v>124</v>
      </c>
      <c r="R356">
        <f t="shared" si="29"/>
        <v>28</v>
      </c>
      <c r="S356">
        <f t="shared" si="30"/>
        <v>0.15491113810120921</v>
      </c>
      <c r="T356">
        <f t="shared" si="31"/>
        <v>1</v>
      </c>
      <c r="U356">
        <f t="shared" si="32"/>
        <v>0.15491113810120921</v>
      </c>
    </row>
    <row r="357" spans="16:21">
      <c r="P357" s="2">
        <v>353</v>
      </c>
      <c r="Q357">
        <f t="shared" si="28"/>
        <v>125</v>
      </c>
      <c r="R357">
        <f t="shared" si="29"/>
        <v>27</v>
      </c>
      <c r="S357">
        <f t="shared" si="30"/>
        <v>0.17656345821972685</v>
      </c>
      <c r="T357">
        <f t="shared" si="31"/>
        <v>1</v>
      </c>
      <c r="U357">
        <f t="shared" si="32"/>
        <v>0.17656345821972685</v>
      </c>
    </row>
    <row r="358" spans="16:21">
      <c r="P358" s="2">
        <v>354</v>
      </c>
      <c r="Q358">
        <f t="shared" si="28"/>
        <v>126</v>
      </c>
      <c r="R358">
        <f t="shared" si="29"/>
        <v>26</v>
      </c>
      <c r="S358">
        <f t="shared" si="30"/>
        <v>0.20028706043468403</v>
      </c>
      <c r="T358">
        <f t="shared" si="31"/>
        <v>1</v>
      </c>
      <c r="U358">
        <f t="shared" si="32"/>
        <v>0.20028706043468403</v>
      </c>
    </row>
    <row r="359" spans="16:21">
      <c r="P359" s="2">
        <v>355</v>
      </c>
      <c r="Q359">
        <f t="shared" si="28"/>
        <v>127</v>
      </c>
      <c r="R359">
        <f t="shared" si="29"/>
        <v>25</v>
      </c>
      <c r="S359">
        <f t="shared" si="30"/>
        <v>0.22611993032892727</v>
      </c>
      <c r="T359">
        <f t="shared" si="31"/>
        <v>1</v>
      </c>
      <c r="U359">
        <f t="shared" si="32"/>
        <v>0.22611993032892727</v>
      </c>
    </row>
    <row r="360" spans="16:21">
      <c r="P360" s="2">
        <v>356</v>
      </c>
      <c r="Q360">
        <f t="shared" si="28"/>
        <v>128</v>
      </c>
      <c r="R360">
        <f t="shared" si="29"/>
        <v>24</v>
      </c>
      <c r="S360">
        <f t="shared" si="30"/>
        <v>0.25407309482131213</v>
      </c>
      <c r="T360">
        <f t="shared" si="31"/>
        <v>1</v>
      </c>
      <c r="U360">
        <f t="shared" si="32"/>
        <v>0.25407309482131213</v>
      </c>
    </row>
    <row r="361" spans="16:21">
      <c r="P361" s="2">
        <v>357</v>
      </c>
      <c r="Q361">
        <f t="shared" si="28"/>
        <v>129</v>
      </c>
      <c r="R361">
        <f t="shared" si="29"/>
        <v>23</v>
      </c>
      <c r="S361">
        <f t="shared" si="30"/>
        <v>0.28412692862757899</v>
      </c>
      <c r="T361">
        <f t="shared" si="31"/>
        <v>1</v>
      </c>
      <c r="U361">
        <f t="shared" si="32"/>
        <v>0.28412692862757899</v>
      </c>
    </row>
    <row r="362" spans="16:21">
      <c r="P362" s="2">
        <v>358</v>
      </c>
      <c r="Q362">
        <f t="shared" si="28"/>
        <v>130</v>
      </c>
      <c r="R362">
        <f t="shared" si="29"/>
        <v>22</v>
      </c>
      <c r="S362">
        <f t="shared" si="30"/>
        <v>0.31622776601683794</v>
      </c>
      <c r="T362">
        <f t="shared" si="31"/>
        <v>1</v>
      </c>
      <c r="U362">
        <f t="shared" si="32"/>
        <v>0.31622776601683794</v>
      </c>
    </row>
    <row r="363" spans="16:21">
      <c r="P363" s="2">
        <v>359</v>
      </c>
      <c r="Q363">
        <f t="shared" si="28"/>
        <v>131</v>
      </c>
      <c r="R363">
        <f t="shared" si="29"/>
        <v>21</v>
      </c>
      <c r="S363">
        <f t="shared" si="30"/>
        <v>0.35028495754619937</v>
      </c>
      <c r="T363">
        <f t="shared" si="31"/>
        <v>1</v>
      </c>
      <c r="U363">
        <f t="shared" si="32"/>
        <v>0.35028495754619937</v>
      </c>
    </row>
    <row r="364" spans="16:21">
      <c r="P364" s="2">
        <v>360</v>
      </c>
      <c r="Q364">
        <f t="shared" si="28"/>
        <v>132</v>
      </c>
      <c r="R364">
        <f t="shared" si="29"/>
        <v>20</v>
      </c>
      <c r="S364">
        <f t="shared" si="30"/>
        <v>0.38616851269906377</v>
      </c>
      <c r="T364">
        <f t="shared" si="31"/>
        <v>1</v>
      </c>
      <c r="U364">
        <f t="shared" si="32"/>
        <v>0.38616851269906377</v>
      </c>
    </row>
    <row r="365" spans="16:21">
      <c r="P365" s="2">
        <v>361</v>
      </c>
      <c r="Q365">
        <f t="shared" si="28"/>
        <v>133</v>
      </c>
      <c r="R365">
        <f t="shared" si="29"/>
        <v>19</v>
      </c>
      <c r="S365">
        <f t="shared" si="30"/>
        <v>0.42370746510631974</v>
      </c>
      <c r="T365">
        <f t="shared" si="31"/>
        <v>1</v>
      </c>
      <c r="U365">
        <f t="shared" si="32"/>
        <v>0.42370746510631974</v>
      </c>
    </row>
    <row r="366" spans="16:21">
      <c r="P366" s="2">
        <v>362</v>
      </c>
      <c r="Q366">
        <f t="shared" si="28"/>
        <v>134</v>
      </c>
      <c r="R366">
        <f t="shared" si="29"/>
        <v>18</v>
      </c>
      <c r="S366">
        <f t="shared" si="30"/>
        <v>0.46268908685251342</v>
      </c>
      <c r="T366">
        <f t="shared" si="31"/>
        <v>1</v>
      </c>
      <c r="U366">
        <f t="shared" si="32"/>
        <v>0.46268908685251342</v>
      </c>
    </row>
    <row r="367" spans="16:21">
      <c r="P367" s="2">
        <v>363</v>
      </c>
      <c r="Q367">
        <f t="shared" si="28"/>
        <v>135</v>
      </c>
      <c r="R367">
        <f t="shared" si="29"/>
        <v>17</v>
      </c>
      <c r="S367">
        <f t="shared" si="30"/>
        <v>0.5028590620648461</v>
      </c>
      <c r="T367">
        <f t="shared" si="31"/>
        <v>1</v>
      </c>
      <c r="U367">
        <f t="shared" si="32"/>
        <v>0.5028590620648461</v>
      </c>
    </row>
    <row r="368" spans="16:21">
      <c r="P368" s="2">
        <v>364</v>
      </c>
      <c r="Q368">
        <f t="shared" si="28"/>
        <v>136</v>
      </c>
      <c r="R368">
        <f t="shared" si="29"/>
        <v>16</v>
      </c>
      <c r="S368">
        <f t="shared" si="30"/>
        <v>0.54392270763882</v>
      </c>
      <c r="T368">
        <f t="shared" si="31"/>
        <v>1</v>
      </c>
      <c r="U368">
        <f t="shared" si="32"/>
        <v>0.54392270763882</v>
      </c>
    </row>
    <row r="369" spans="16:21">
      <c r="P369" s="2">
        <v>365</v>
      </c>
      <c r="Q369">
        <f t="shared" si="28"/>
        <v>137</v>
      </c>
      <c r="R369">
        <f t="shared" si="29"/>
        <v>15</v>
      </c>
      <c r="S369">
        <f t="shared" si="30"/>
        <v>0.58554730096583374</v>
      </c>
      <c r="T369">
        <f t="shared" si="31"/>
        <v>1</v>
      </c>
      <c r="U369">
        <f t="shared" si="32"/>
        <v>0.58554730096583374</v>
      </c>
    </row>
    <row r="370" spans="16:21">
      <c r="P370" s="2">
        <v>366</v>
      </c>
      <c r="Q370">
        <f t="shared" si="28"/>
        <v>138</v>
      </c>
      <c r="R370">
        <f t="shared" si="29"/>
        <v>14</v>
      </c>
      <c r="S370">
        <f t="shared" si="30"/>
        <v>0.62736554160764646</v>
      </c>
      <c r="T370">
        <f t="shared" si="31"/>
        <v>1</v>
      </c>
      <c r="U370">
        <f t="shared" si="32"/>
        <v>0.62736554160764646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A93-5620-489A-86F4-D4AA370B3A2A}">
  <dimension ref="A1:L102"/>
  <sheetViews>
    <sheetView zoomScale="58" workbookViewId="0">
      <selection activeCell="M17" sqref="M17"/>
    </sheetView>
  </sheetViews>
  <sheetFormatPr defaultRowHeight="17.649999999999999"/>
  <cols>
    <col min="1" max="1" width="9.0625" bestFit="1" customWidth="1"/>
    <col min="2" max="2" width="12.6875" bestFit="1" customWidth="1"/>
    <col min="3" max="3" width="12.6875" customWidth="1"/>
    <col min="4" max="4" width="12.625" bestFit="1" customWidth="1"/>
    <col min="5" max="12" width="13" bestFit="1" customWidth="1"/>
  </cols>
  <sheetData>
    <row r="1" spans="1:5">
      <c r="A1" t="s">
        <v>25</v>
      </c>
    </row>
    <row r="2" spans="1:5">
      <c r="A2" s="3" t="s">
        <v>31</v>
      </c>
    </row>
    <row r="4" spans="1:5">
      <c r="A4" t="s">
        <v>23</v>
      </c>
      <c r="B4" t="s">
        <v>43</v>
      </c>
      <c r="C4" t="s">
        <v>42</v>
      </c>
      <c r="D4" t="s">
        <v>27</v>
      </c>
      <c r="E4" t="s">
        <v>25</v>
      </c>
    </row>
    <row r="5" spans="1:5">
      <c r="A5">
        <v>1</v>
      </c>
      <c r="B5">
        <v>1</v>
      </c>
      <c r="C5">
        <v>1</v>
      </c>
      <c r="D5">
        <f>A91</f>
        <v>0.92637713339547301</v>
      </c>
      <c r="E5">
        <f>$D$5*EXP(-(($A$5-A5)^2)/($C$5^2))+$D$6*EXP(-(($A$6-A5)^2)/($C$6^2))+$D$7*EXP(-(($A$7-A5)^2)/($C$7^2))+$D$8*EXP(-(($A$8-A5)^2)/($C$8^2))+$D$9*EXP(-(($A$9-A5)^2)/($C$9^2))+$D$10*EXP(-(($A$10-A5)^2)/($C$10^2))+$D$11*EXP(-(($A$11-A5)^2)/($C$11^2))+$D$12*EXP(-(($A$12-A5)^2)/($C$12^2))+$D$13*EXP(-(($A$13-A5)^2)/($C$13^2))+$D$14*EXP(-(($A$14-A5)^2)/($C$14^2))+$D$15*EXP(-(($A$15-A5)^2)/($C$15^2))+$D$16*EXP(-(($A$16-A5)^2)/($C$16^2))</f>
        <v>0.99999999999999956</v>
      </c>
    </row>
    <row r="6" spans="1:5">
      <c r="A6">
        <v>2</v>
      </c>
      <c r="B6">
        <v>0.5</v>
      </c>
      <c r="C6">
        <v>1</v>
      </c>
      <c r="D6">
        <f t="shared" ref="D6:D16" si="0">A92</f>
        <v>0.20684637175296647</v>
      </c>
      <c r="E6">
        <f t="shared" ref="E6:E16" si="1">$D$5*EXP(-(($A$5-A6)^2)/($C$5^2))+$D$6*EXP(-(($A$6-A6)^2)/($C$6^2))+$D$7*EXP(-(($A$7-A6)^2)/($C$7^2))+$D$8*EXP(-(($A$8-A6)^2)/($C$8^2))+$D$9*EXP(-(($A$9-A6)^2)/($C$9^2))+$D$10*EXP(-(($A$10-A6)^2)/($C$10^2))+$D$11*EXP(-(($A$11-A6)^2)/($C$11^2))+$D$12*EXP(-(($A$12-A6)^2)/($C$12^2))+$D$13*EXP(-(($A$13-A6)^2)/($C$13^2))+$D$14*EXP(-(($A$14-A6)^2)/($C$14^2))+$D$15*EXP(-(($A$15-A6)^2)/($C$15^2))+$D$16*EXP(-(($A$16-A6)^2)/($C$16^2))</f>
        <v>0.50000000000000044</v>
      </c>
    </row>
    <row r="7" spans="1:5">
      <c r="A7">
        <v>3</v>
      </c>
      <c r="B7">
        <v>0</v>
      </c>
      <c r="C7">
        <v>1</v>
      </c>
      <c r="D7">
        <f t="shared" si="0"/>
        <v>-0.13581160677376791</v>
      </c>
      <c r="E7">
        <f t="shared" si="1"/>
        <v>4.3044663035266386E-16</v>
      </c>
    </row>
    <row r="8" spans="1:5">
      <c r="A8">
        <v>4</v>
      </c>
      <c r="B8">
        <v>0</v>
      </c>
      <c r="C8">
        <v>1</v>
      </c>
      <c r="D8">
        <f t="shared" si="0"/>
        <v>0.12837849987017777</v>
      </c>
      <c r="E8">
        <f t="shared" si="1"/>
        <v>5.7624340186965098E-16</v>
      </c>
    </row>
    <row r="9" spans="1:5">
      <c r="A9">
        <v>5</v>
      </c>
      <c r="B9">
        <v>0</v>
      </c>
      <c r="C9">
        <v>1</v>
      </c>
      <c r="D9">
        <f t="shared" si="0"/>
        <v>-0.24765371329592831</v>
      </c>
      <c r="E9">
        <f t="shared" si="1"/>
        <v>1.7383599595126462E-16</v>
      </c>
    </row>
    <row r="10" spans="1:5">
      <c r="A10">
        <v>6</v>
      </c>
      <c r="B10">
        <v>1</v>
      </c>
      <c r="C10">
        <v>1</v>
      </c>
      <c r="D10">
        <f t="shared" si="0"/>
        <v>0.46858671500285937</v>
      </c>
      <c r="E10">
        <f t="shared" si="1"/>
        <v>1.0000000000000022</v>
      </c>
    </row>
    <row r="11" spans="1:5">
      <c r="A11">
        <v>7</v>
      </c>
      <c r="B11">
        <v>2</v>
      </c>
      <c r="C11">
        <v>1</v>
      </c>
      <c r="D11">
        <f t="shared" si="0"/>
        <v>1.6622812893693057</v>
      </c>
      <c r="E11">
        <f t="shared" si="1"/>
        <v>1.9999999999999967</v>
      </c>
    </row>
    <row r="12" spans="1:5">
      <c r="A12">
        <v>8</v>
      </c>
      <c r="B12">
        <v>1</v>
      </c>
      <c r="C12">
        <v>1</v>
      </c>
      <c r="D12">
        <f t="shared" si="0"/>
        <v>0.47496331878688608</v>
      </c>
      <c r="E12">
        <f t="shared" si="1"/>
        <v>0.99999999999999944</v>
      </c>
    </row>
    <row r="13" spans="1:5">
      <c r="A13">
        <v>9</v>
      </c>
      <c r="B13">
        <v>0</v>
      </c>
      <c r="C13">
        <v>1</v>
      </c>
      <c r="D13">
        <f t="shared" si="0"/>
        <v>-0.26733204970493185</v>
      </c>
      <c r="E13">
        <f t="shared" si="1"/>
        <v>2.1429255939175995E-16</v>
      </c>
    </row>
    <row r="14" spans="1:5">
      <c r="A14">
        <v>10</v>
      </c>
      <c r="B14">
        <v>0</v>
      </c>
      <c r="C14">
        <v>1</v>
      </c>
      <c r="D14">
        <f t="shared" si="0"/>
        <v>0.18271447156538123</v>
      </c>
      <c r="E14">
        <f t="shared" si="1"/>
        <v>-2.7408630920433552E-16</v>
      </c>
    </row>
    <row r="15" spans="1:5">
      <c r="A15">
        <v>11</v>
      </c>
      <c r="B15">
        <v>0</v>
      </c>
      <c r="C15">
        <v>1</v>
      </c>
      <c r="D15">
        <f t="shared" si="0"/>
        <v>-0.28346254357617007</v>
      </c>
      <c r="E15">
        <f t="shared" si="1"/>
        <v>6.3837823915946501E-16</v>
      </c>
    </row>
    <row r="16" spans="1:5">
      <c r="A16">
        <v>12</v>
      </c>
      <c r="B16">
        <v>0.5</v>
      </c>
      <c r="C16">
        <v>1</v>
      </c>
      <c r="D16">
        <f t="shared" si="0"/>
        <v>0.60096644776561359</v>
      </c>
      <c r="E16">
        <f t="shared" si="1"/>
        <v>0.49999999999999961</v>
      </c>
    </row>
    <row r="20" spans="1:12">
      <c r="A20" t="s">
        <v>44</v>
      </c>
    </row>
    <row r="21" spans="1:12">
      <c r="A21">
        <f>EXP(-(($A$5-$A5)^2)/($C$5^2))</f>
        <v>1</v>
      </c>
      <c r="B21">
        <f>EXP(-(($A$6-$A5)^2)/($C$6^2))</f>
        <v>0.36787944117144233</v>
      </c>
      <c r="C21">
        <f>EXP(-(($A$7-$A5)^2)/($C$7^2))</f>
        <v>1.8315638888734179E-2</v>
      </c>
      <c r="D21">
        <f>EXP(-(($A$8-$A5)^2)/($C$8^2))</f>
        <v>1.2340980408667956E-4</v>
      </c>
      <c r="E21">
        <f>EXP(-(($A$9-$A5)^2)/($C$9^2))</f>
        <v>1.1253517471925912E-7</v>
      </c>
      <c r="F21">
        <f>EXP(-(($A$10-$A5)^2)/($C$10^2))</f>
        <v>1.3887943864964021E-11</v>
      </c>
      <c r="G21">
        <f>EXP(-(($A$11-$A5)^2)/($C$11^2))</f>
        <v>2.3195228302435691E-16</v>
      </c>
      <c r="H21">
        <f>EXP(-(($A$12-$A5)^2)/($C$12^2))</f>
        <v>5.2428856633634639E-22</v>
      </c>
      <c r="I21">
        <f>EXP(-(($A$13-$A5)^2)/($C$13^2))</f>
        <v>1.6038108905486379E-28</v>
      </c>
      <c r="J21">
        <f>EXP(-(($A$14-$A5)^2)/($C$14^2))</f>
        <v>6.6396771995807348E-36</v>
      </c>
      <c r="K21">
        <f>EXP(-(($A$15-$A5)^2)/($C$15^2))</f>
        <v>3.7200759760208361E-44</v>
      </c>
      <c r="L21">
        <f>EXP(-(($A$16-$A5)^2)/($C$16^2))</f>
        <v>2.8207700884601352E-53</v>
      </c>
    </row>
    <row r="22" spans="1:12">
      <c r="A22">
        <f>EXP(-(($A$5-$A6)^2)/($C$5^2))</f>
        <v>0.36787944117144233</v>
      </c>
      <c r="B22">
        <f>EXP(-(($A$6-$A6)^2)/($C$6^2))</f>
        <v>1</v>
      </c>
      <c r="C22">
        <f>EXP(-(($A$7-$A6)^2)/($C$7^2))</f>
        <v>0.36787944117144233</v>
      </c>
      <c r="D22">
        <f>EXP(-(($A$8-$A6)^2)/($C$8^2))</f>
        <v>1.8315638888734179E-2</v>
      </c>
      <c r="E22">
        <f>EXP(-(($A$9-$A6)^2)/($C$9^2))</f>
        <v>1.2340980408667956E-4</v>
      </c>
      <c r="F22">
        <f>EXP(-(($A$10-$A6)^2)/($C$10^2))</f>
        <v>1.1253517471925912E-7</v>
      </c>
      <c r="G22">
        <f>EXP(-(($A$11-$A6)^2)/($C$11^2))</f>
        <v>1.3887943864964021E-11</v>
      </c>
      <c r="H22">
        <f>EXP(-(($A$12-$A6)^2)/($C$12^2))</f>
        <v>2.3195228302435691E-16</v>
      </c>
      <c r="I22">
        <f>EXP(-(($A$13-$A6)^2)/($C$13^2))</f>
        <v>5.2428856633634639E-22</v>
      </c>
      <c r="J22">
        <f>EXP(-(($A$14-$A6)^2)/($C$14^2))</f>
        <v>1.6038108905486379E-28</v>
      </c>
      <c r="K22">
        <f>EXP(-(($A$15-$A6)^2)/($C$15^2))</f>
        <v>6.6396771995807348E-36</v>
      </c>
      <c r="L22">
        <f>EXP(-(($A$16-$A6)^2)/($C$16^2))</f>
        <v>3.7200759760208361E-44</v>
      </c>
    </row>
    <row r="23" spans="1:12">
      <c r="A23">
        <f t="shared" ref="A23:A33" si="2">EXP(-(($A$5-$A7)^2)/($C$5^2))</f>
        <v>1.8315638888734179E-2</v>
      </c>
      <c r="B23">
        <f t="shared" ref="B23:B33" si="3">EXP(-(($A$6-$A7)^2)/($C$6^2))</f>
        <v>0.36787944117144233</v>
      </c>
      <c r="C23">
        <f t="shared" ref="C23:C33" si="4">EXP(-(($A$7-$A7)^2)/($C$7^2))</f>
        <v>1</v>
      </c>
      <c r="D23">
        <f t="shared" ref="D23:D33" si="5">EXP(-(($A$8-$A7)^2)/($C$8^2))</f>
        <v>0.36787944117144233</v>
      </c>
      <c r="E23">
        <f t="shared" ref="E23:E33" si="6">EXP(-(($A$9-$A7)^2)/($C$9^2))</f>
        <v>1.8315638888734179E-2</v>
      </c>
      <c r="F23">
        <f t="shared" ref="F23:F33" si="7">EXP(-(($A$10-$A7)^2)/($C$10^2))</f>
        <v>1.2340980408667956E-4</v>
      </c>
      <c r="G23">
        <f t="shared" ref="G23:G33" si="8">EXP(-(($A$11-$A7)^2)/($C$11^2))</f>
        <v>1.1253517471925912E-7</v>
      </c>
      <c r="H23">
        <f t="shared" ref="H23:H33" si="9">EXP(-(($A$12-$A7)^2)/($C$12^2))</f>
        <v>1.3887943864964021E-11</v>
      </c>
      <c r="I23">
        <f t="shared" ref="I23:I33" si="10">EXP(-(($A$13-$A7)^2)/($C$13^2))</f>
        <v>2.3195228302435691E-16</v>
      </c>
      <c r="J23">
        <f t="shared" ref="J23:J33" si="11">EXP(-(($A$14-$A7)^2)/($C$14^2))</f>
        <v>5.2428856633634639E-22</v>
      </c>
      <c r="K23">
        <f t="shared" ref="K23:K33" si="12">EXP(-(($A$15-$A7)^2)/($C$15^2))</f>
        <v>1.6038108905486379E-28</v>
      </c>
      <c r="L23">
        <f t="shared" ref="L23:L33" si="13">EXP(-(($A$16-$A7)^2)/($C$16^2))</f>
        <v>6.6396771995807348E-36</v>
      </c>
    </row>
    <row r="24" spans="1:12">
      <c r="A24">
        <f t="shared" si="2"/>
        <v>1.2340980408667956E-4</v>
      </c>
      <c r="B24">
        <f t="shared" si="3"/>
        <v>1.8315638888734179E-2</v>
      </c>
      <c r="C24">
        <f t="shared" si="4"/>
        <v>0.36787944117144233</v>
      </c>
      <c r="D24">
        <f t="shared" si="5"/>
        <v>1</v>
      </c>
      <c r="E24">
        <f t="shared" si="6"/>
        <v>0.36787944117144233</v>
      </c>
      <c r="F24">
        <f t="shared" si="7"/>
        <v>1.8315638888734179E-2</v>
      </c>
      <c r="G24">
        <f t="shared" si="8"/>
        <v>1.2340980408667956E-4</v>
      </c>
      <c r="H24">
        <f t="shared" si="9"/>
        <v>1.1253517471925912E-7</v>
      </c>
      <c r="I24">
        <f t="shared" si="10"/>
        <v>1.3887943864964021E-11</v>
      </c>
      <c r="J24">
        <f t="shared" si="11"/>
        <v>2.3195228302435691E-16</v>
      </c>
      <c r="K24">
        <f t="shared" si="12"/>
        <v>5.2428856633634639E-22</v>
      </c>
      <c r="L24">
        <f t="shared" si="13"/>
        <v>1.6038108905486379E-28</v>
      </c>
    </row>
    <row r="25" spans="1:12">
      <c r="A25">
        <f t="shared" si="2"/>
        <v>1.1253517471925912E-7</v>
      </c>
      <c r="B25">
        <f t="shared" si="3"/>
        <v>1.2340980408667956E-4</v>
      </c>
      <c r="C25">
        <f t="shared" si="4"/>
        <v>1.8315638888734179E-2</v>
      </c>
      <c r="D25">
        <f t="shared" si="5"/>
        <v>0.36787944117144233</v>
      </c>
      <c r="E25">
        <f t="shared" si="6"/>
        <v>1</v>
      </c>
      <c r="F25">
        <f t="shared" si="7"/>
        <v>0.36787944117144233</v>
      </c>
      <c r="G25">
        <f t="shared" si="8"/>
        <v>1.8315638888734179E-2</v>
      </c>
      <c r="H25">
        <f t="shared" si="9"/>
        <v>1.2340980408667956E-4</v>
      </c>
      <c r="I25">
        <f t="shared" si="10"/>
        <v>1.1253517471925912E-7</v>
      </c>
      <c r="J25">
        <f t="shared" si="11"/>
        <v>1.3887943864964021E-11</v>
      </c>
      <c r="K25">
        <f t="shared" si="12"/>
        <v>2.3195228302435691E-16</v>
      </c>
      <c r="L25">
        <f t="shared" si="13"/>
        <v>5.2428856633634639E-22</v>
      </c>
    </row>
    <row r="26" spans="1:12">
      <c r="A26">
        <f t="shared" si="2"/>
        <v>1.3887943864964021E-11</v>
      </c>
      <c r="B26">
        <f t="shared" si="3"/>
        <v>1.1253517471925912E-7</v>
      </c>
      <c r="C26">
        <f t="shared" si="4"/>
        <v>1.2340980408667956E-4</v>
      </c>
      <c r="D26">
        <f t="shared" si="5"/>
        <v>1.8315638888734179E-2</v>
      </c>
      <c r="E26">
        <f t="shared" si="6"/>
        <v>0.36787944117144233</v>
      </c>
      <c r="F26">
        <f t="shared" si="7"/>
        <v>1</v>
      </c>
      <c r="G26">
        <f t="shared" si="8"/>
        <v>0.36787944117144233</v>
      </c>
      <c r="H26">
        <f t="shared" si="9"/>
        <v>1.8315638888734179E-2</v>
      </c>
      <c r="I26">
        <f t="shared" si="10"/>
        <v>1.2340980408667956E-4</v>
      </c>
      <c r="J26">
        <f t="shared" si="11"/>
        <v>1.1253517471925912E-7</v>
      </c>
      <c r="K26">
        <f t="shared" si="12"/>
        <v>1.3887943864964021E-11</v>
      </c>
      <c r="L26">
        <f t="shared" si="13"/>
        <v>2.3195228302435691E-16</v>
      </c>
    </row>
    <row r="27" spans="1:12">
      <c r="A27">
        <f t="shared" si="2"/>
        <v>2.3195228302435691E-16</v>
      </c>
      <c r="B27">
        <f t="shared" si="3"/>
        <v>1.3887943864964021E-11</v>
      </c>
      <c r="C27">
        <f t="shared" si="4"/>
        <v>1.1253517471925912E-7</v>
      </c>
      <c r="D27">
        <f t="shared" si="5"/>
        <v>1.2340980408667956E-4</v>
      </c>
      <c r="E27">
        <f t="shared" si="6"/>
        <v>1.8315638888734179E-2</v>
      </c>
      <c r="F27">
        <f t="shared" si="7"/>
        <v>0.36787944117144233</v>
      </c>
      <c r="G27">
        <f t="shared" si="8"/>
        <v>1</v>
      </c>
      <c r="H27">
        <f t="shared" si="9"/>
        <v>0.36787944117144233</v>
      </c>
      <c r="I27">
        <f t="shared" si="10"/>
        <v>1.8315638888734179E-2</v>
      </c>
      <c r="J27">
        <f t="shared" si="11"/>
        <v>1.2340980408667956E-4</v>
      </c>
      <c r="K27">
        <f t="shared" si="12"/>
        <v>1.1253517471925912E-7</v>
      </c>
      <c r="L27">
        <f t="shared" si="13"/>
        <v>1.3887943864964021E-11</v>
      </c>
    </row>
    <row r="28" spans="1:12">
      <c r="A28">
        <f t="shared" si="2"/>
        <v>5.2428856633634639E-22</v>
      </c>
      <c r="B28">
        <f t="shared" si="3"/>
        <v>2.3195228302435691E-16</v>
      </c>
      <c r="C28">
        <f t="shared" si="4"/>
        <v>1.3887943864964021E-11</v>
      </c>
      <c r="D28">
        <f t="shared" si="5"/>
        <v>1.1253517471925912E-7</v>
      </c>
      <c r="E28">
        <f t="shared" si="6"/>
        <v>1.2340980408667956E-4</v>
      </c>
      <c r="F28">
        <f t="shared" si="7"/>
        <v>1.8315638888734179E-2</v>
      </c>
      <c r="G28">
        <f t="shared" si="8"/>
        <v>0.36787944117144233</v>
      </c>
      <c r="H28">
        <f t="shared" si="9"/>
        <v>1</v>
      </c>
      <c r="I28">
        <f t="shared" si="10"/>
        <v>0.36787944117144233</v>
      </c>
      <c r="J28">
        <f t="shared" si="11"/>
        <v>1.8315638888734179E-2</v>
      </c>
      <c r="K28">
        <f t="shared" si="12"/>
        <v>1.2340980408667956E-4</v>
      </c>
      <c r="L28">
        <f t="shared" si="13"/>
        <v>1.1253517471925912E-7</v>
      </c>
    </row>
    <row r="29" spans="1:12">
      <c r="A29">
        <f t="shared" si="2"/>
        <v>1.6038108905486379E-28</v>
      </c>
      <c r="B29">
        <f t="shared" si="3"/>
        <v>5.2428856633634639E-22</v>
      </c>
      <c r="C29">
        <f t="shared" si="4"/>
        <v>2.3195228302435691E-16</v>
      </c>
      <c r="D29">
        <f t="shared" si="5"/>
        <v>1.3887943864964021E-11</v>
      </c>
      <c r="E29">
        <f t="shared" si="6"/>
        <v>1.1253517471925912E-7</v>
      </c>
      <c r="F29">
        <f t="shared" si="7"/>
        <v>1.2340980408667956E-4</v>
      </c>
      <c r="G29">
        <f t="shared" si="8"/>
        <v>1.8315638888734179E-2</v>
      </c>
      <c r="H29">
        <f t="shared" si="9"/>
        <v>0.36787944117144233</v>
      </c>
      <c r="I29">
        <f t="shared" si="10"/>
        <v>1</v>
      </c>
      <c r="J29">
        <f t="shared" si="11"/>
        <v>0.36787944117144233</v>
      </c>
      <c r="K29">
        <f t="shared" si="12"/>
        <v>1.8315638888734179E-2</v>
      </c>
      <c r="L29">
        <f t="shared" si="13"/>
        <v>1.2340980408667956E-4</v>
      </c>
    </row>
    <row r="30" spans="1:12">
      <c r="A30">
        <f t="shared" si="2"/>
        <v>6.6396771995807348E-36</v>
      </c>
      <c r="B30">
        <f t="shared" si="3"/>
        <v>1.6038108905486379E-28</v>
      </c>
      <c r="C30">
        <f t="shared" si="4"/>
        <v>5.2428856633634639E-22</v>
      </c>
      <c r="D30">
        <f t="shared" si="5"/>
        <v>2.3195228302435691E-16</v>
      </c>
      <c r="E30">
        <f t="shared" si="6"/>
        <v>1.3887943864964021E-11</v>
      </c>
      <c r="F30">
        <f t="shared" si="7"/>
        <v>1.1253517471925912E-7</v>
      </c>
      <c r="G30">
        <f t="shared" si="8"/>
        <v>1.2340980408667956E-4</v>
      </c>
      <c r="H30">
        <f t="shared" si="9"/>
        <v>1.8315638888734179E-2</v>
      </c>
      <c r="I30">
        <f t="shared" si="10"/>
        <v>0.36787944117144233</v>
      </c>
      <c r="J30">
        <f t="shared" si="11"/>
        <v>1</v>
      </c>
      <c r="K30">
        <f t="shared" si="12"/>
        <v>0.36787944117144233</v>
      </c>
      <c r="L30">
        <f t="shared" si="13"/>
        <v>1.8315638888734179E-2</v>
      </c>
    </row>
    <row r="31" spans="1:12">
      <c r="A31">
        <f t="shared" si="2"/>
        <v>3.7200759760208361E-44</v>
      </c>
      <c r="B31">
        <f t="shared" si="3"/>
        <v>6.6396771995807348E-36</v>
      </c>
      <c r="C31">
        <f t="shared" si="4"/>
        <v>1.6038108905486379E-28</v>
      </c>
      <c r="D31">
        <f t="shared" si="5"/>
        <v>5.2428856633634639E-22</v>
      </c>
      <c r="E31">
        <f t="shared" si="6"/>
        <v>2.3195228302435691E-16</v>
      </c>
      <c r="F31">
        <f t="shared" si="7"/>
        <v>1.3887943864964021E-11</v>
      </c>
      <c r="G31">
        <f t="shared" si="8"/>
        <v>1.1253517471925912E-7</v>
      </c>
      <c r="H31">
        <f t="shared" si="9"/>
        <v>1.2340980408667956E-4</v>
      </c>
      <c r="I31">
        <f t="shared" si="10"/>
        <v>1.8315638888734179E-2</v>
      </c>
      <c r="J31">
        <f t="shared" si="11"/>
        <v>0.36787944117144233</v>
      </c>
      <c r="K31">
        <f t="shared" si="12"/>
        <v>1</v>
      </c>
      <c r="L31">
        <f t="shared" si="13"/>
        <v>0.36787944117144233</v>
      </c>
    </row>
    <row r="32" spans="1:12">
      <c r="A32">
        <f t="shared" si="2"/>
        <v>2.8207700884601352E-53</v>
      </c>
      <c r="B32">
        <f t="shared" si="3"/>
        <v>3.7200759760208361E-44</v>
      </c>
      <c r="C32">
        <f t="shared" si="4"/>
        <v>6.6396771995807348E-36</v>
      </c>
      <c r="D32">
        <f t="shared" si="5"/>
        <v>1.6038108905486379E-28</v>
      </c>
      <c r="E32">
        <f t="shared" si="6"/>
        <v>5.2428856633634639E-22</v>
      </c>
      <c r="F32">
        <f t="shared" si="7"/>
        <v>2.3195228302435691E-16</v>
      </c>
      <c r="G32">
        <f t="shared" si="8"/>
        <v>1.3887943864964021E-11</v>
      </c>
      <c r="H32">
        <f t="shared" si="9"/>
        <v>1.1253517471925912E-7</v>
      </c>
      <c r="I32">
        <f t="shared" si="10"/>
        <v>1.2340980408667956E-4</v>
      </c>
      <c r="J32">
        <f t="shared" si="11"/>
        <v>1.8315638888734179E-2</v>
      </c>
      <c r="K32">
        <f t="shared" si="12"/>
        <v>0.36787944117144233</v>
      </c>
      <c r="L32">
        <f t="shared" si="13"/>
        <v>1</v>
      </c>
    </row>
    <row r="34" spans="1:12">
      <c r="A34" t="s">
        <v>45</v>
      </c>
    </row>
    <row r="35" spans="1:12">
      <c r="A35" cm="1">
        <f t="array" ref="A35:L46">TRANSPOSE(A21:L32)</f>
        <v>1</v>
      </c>
      <c r="B35">
        <v>0.36787944117144233</v>
      </c>
      <c r="C35">
        <v>1.8315638888734179E-2</v>
      </c>
      <c r="D35">
        <v>1.2340980408667956E-4</v>
      </c>
      <c r="E35">
        <v>1.1253517471925912E-7</v>
      </c>
      <c r="F35">
        <v>1.3887943864964021E-11</v>
      </c>
      <c r="G35">
        <v>2.3195228302435691E-16</v>
      </c>
      <c r="H35">
        <v>5.2428856633634639E-22</v>
      </c>
      <c r="I35">
        <v>1.6038108905486379E-28</v>
      </c>
      <c r="J35">
        <v>6.6396771995807348E-36</v>
      </c>
      <c r="K35">
        <v>3.7200759760208361E-44</v>
      </c>
      <c r="L35">
        <v>2.8207700884601352E-53</v>
      </c>
    </row>
    <row r="36" spans="1:12">
      <c r="A36">
        <v>0.36787944117144233</v>
      </c>
      <c r="B36">
        <v>1</v>
      </c>
      <c r="C36">
        <v>0.36787944117144233</v>
      </c>
      <c r="D36">
        <v>1.8315638888734179E-2</v>
      </c>
      <c r="E36">
        <v>1.2340980408667956E-4</v>
      </c>
      <c r="F36">
        <v>1.1253517471925912E-7</v>
      </c>
      <c r="G36">
        <v>1.3887943864964021E-11</v>
      </c>
      <c r="H36">
        <v>2.3195228302435691E-16</v>
      </c>
      <c r="I36">
        <v>5.2428856633634639E-22</v>
      </c>
      <c r="J36">
        <v>1.6038108905486379E-28</v>
      </c>
      <c r="K36">
        <v>6.6396771995807348E-36</v>
      </c>
      <c r="L36">
        <v>3.7200759760208361E-44</v>
      </c>
    </row>
    <row r="37" spans="1:12">
      <c r="A37">
        <v>1.8315638888734179E-2</v>
      </c>
      <c r="B37">
        <v>0.36787944117144233</v>
      </c>
      <c r="C37">
        <v>1</v>
      </c>
      <c r="D37">
        <v>0.36787944117144233</v>
      </c>
      <c r="E37">
        <v>1.8315638888734179E-2</v>
      </c>
      <c r="F37">
        <v>1.2340980408667956E-4</v>
      </c>
      <c r="G37">
        <v>1.1253517471925912E-7</v>
      </c>
      <c r="H37">
        <v>1.3887943864964021E-11</v>
      </c>
      <c r="I37">
        <v>2.3195228302435691E-16</v>
      </c>
      <c r="J37">
        <v>5.2428856633634639E-22</v>
      </c>
      <c r="K37">
        <v>1.6038108905486379E-28</v>
      </c>
      <c r="L37">
        <v>6.6396771995807348E-36</v>
      </c>
    </row>
    <row r="38" spans="1:12">
      <c r="A38">
        <v>1.2340980408667956E-4</v>
      </c>
      <c r="B38">
        <v>1.8315638888734179E-2</v>
      </c>
      <c r="C38">
        <v>0.36787944117144233</v>
      </c>
      <c r="D38">
        <v>1</v>
      </c>
      <c r="E38">
        <v>0.36787944117144233</v>
      </c>
      <c r="F38">
        <v>1.8315638888734179E-2</v>
      </c>
      <c r="G38">
        <v>1.2340980408667956E-4</v>
      </c>
      <c r="H38">
        <v>1.1253517471925912E-7</v>
      </c>
      <c r="I38">
        <v>1.3887943864964021E-11</v>
      </c>
      <c r="J38">
        <v>2.3195228302435691E-16</v>
      </c>
      <c r="K38">
        <v>5.2428856633634639E-22</v>
      </c>
      <c r="L38">
        <v>1.6038108905486379E-28</v>
      </c>
    </row>
    <row r="39" spans="1:12">
      <c r="A39">
        <v>1.1253517471925912E-7</v>
      </c>
      <c r="B39">
        <v>1.2340980408667956E-4</v>
      </c>
      <c r="C39">
        <v>1.8315638888734179E-2</v>
      </c>
      <c r="D39">
        <v>0.36787944117144233</v>
      </c>
      <c r="E39">
        <v>1</v>
      </c>
      <c r="F39">
        <v>0.36787944117144233</v>
      </c>
      <c r="G39">
        <v>1.8315638888734179E-2</v>
      </c>
      <c r="H39">
        <v>1.2340980408667956E-4</v>
      </c>
      <c r="I39">
        <v>1.1253517471925912E-7</v>
      </c>
      <c r="J39">
        <v>1.3887943864964021E-11</v>
      </c>
      <c r="K39">
        <v>2.3195228302435691E-16</v>
      </c>
      <c r="L39">
        <v>5.2428856633634639E-22</v>
      </c>
    </row>
    <row r="40" spans="1:12">
      <c r="A40">
        <v>1.3887943864964021E-11</v>
      </c>
      <c r="B40">
        <v>1.1253517471925912E-7</v>
      </c>
      <c r="C40">
        <v>1.2340980408667956E-4</v>
      </c>
      <c r="D40">
        <v>1.8315638888734179E-2</v>
      </c>
      <c r="E40">
        <v>0.36787944117144233</v>
      </c>
      <c r="F40">
        <v>1</v>
      </c>
      <c r="G40">
        <v>0.36787944117144233</v>
      </c>
      <c r="H40">
        <v>1.8315638888734179E-2</v>
      </c>
      <c r="I40">
        <v>1.2340980408667956E-4</v>
      </c>
      <c r="J40">
        <v>1.1253517471925912E-7</v>
      </c>
      <c r="K40">
        <v>1.3887943864964021E-11</v>
      </c>
      <c r="L40">
        <v>2.3195228302435691E-16</v>
      </c>
    </row>
    <row r="41" spans="1:12">
      <c r="A41">
        <v>2.3195228302435691E-16</v>
      </c>
      <c r="B41">
        <v>1.3887943864964021E-11</v>
      </c>
      <c r="C41">
        <v>1.1253517471925912E-7</v>
      </c>
      <c r="D41">
        <v>1.2340980408667956E-4</v>
      </c>
      <c r="E41">
        <v>1.8315638888734179E-2</v>
      </c>
      <c r="F41">
        <v>0.36787944117144233</v>
      </c>
      <c r="G41">
        <v>1</v>
      </c>
      <c r="H41">
        <v>0.36787944117144233</v>
      </c>
      <c r="I41">
        <v>1.8315638888734179E-2</v>
      </c>
      <c r="J41">
        <v>1.2340980408667956E-4</v>
      </c>
      <c r="K41">
        <v>1.1253517471925912E-7</v>
      </c>
      <c r="L41">
        <v>1.3887943864964021E-11</v>
      </c>
    </row>
    <row r="42" spans="1:12">
      <c r="A42">
        <v>5.2428856633634639E-22</v>
      </c>
      <c r="B42">
        <v>2.3195228302435691E-16</v>
      </c>
      <c r="C42">
        <v>1.3887943864964021E-11</v>
      </c>
      <c r="D42">
        <v>1.1253517471925912E-7</v>
      </c>
      <c r="E42">
        <v>1.2340980408667956E-4</v>
      </c>
      <c r="F42">
        <v>1.8315638888734179E-2</v>
      </c>
      <c r="G42">
        <v>0.36787944117144233</v>
      </c>
      <c r="H42">
        <v>1</v>
      </c>
      <c r="I42">
        <v>0.36787944117144233</v>
      </c>
      <c r="J42">
        <v>1.8315638888734179E-2</v>
      </c>
      <c r="K42">
        <v>1.2340980408667956E-4</v>
      </c>
      <c r="L42">
        <v>1.1253517471925912E-7</v>
      </c>
    </row>
    <row r="43" spans="1:12">
      <c r="A43">
        <v>1.6038108905486379E-28</v>
      </c>
      <c r="B43">
        <v>5.2428856633634639E-22</v>
      </c>
      <c r="C43">
        <v>2.3195228302435691E-16</v>
      </c>
      <c r="D43">
        <v>1.3887943864964021E-11</v>
      </c>
      <c r="E43">
        <v>1.1253517471925912E-7</v>
      </c>
      <c r="F43">
        <v>1.2340980408667956E-4</v>
      </c>
      <c r="G43">
        <v>1.8315638888734179E-2</v>
      </c>
      <c r="H43">
        <v>0.36787944117144233</v>
      </c>
      <c r="I43">
        <v>1</v>
      </c>
      <c r="J43">
        <v>0.36787944117144233</v>
      </c>
      <c r="K43">
        <v>1.8315638888734179E-2</v>
      </c>
      <c r="L43">
        <v>1.2340980408667956E-4</v>
      </c>
    </row>
    <row r="44" spans="1:12">
      <c r="A44">
        <v>6.6396771995807348E-36</v>
      </c>
      <c r="B44">
        <v>1.6038108905486379E-28</v>
      </c>
      <c r="C44">
        <v>5.2428856633634639E-22</v>
      </c>
      <c r="D44">
        <v>2.3195228302435691E-16</v>
      </c>
      <c r="E44">
        <v>1.3887943864964021E-11</v>
      </c>
      <c r="F44">
        <v>1.1253517471925912E-7</v>
      </c>
      <c r="G44">
        <v>1.2340980408667956E-4</v>
      </c>
      <c r="H44">
        <v>1.8315638888734179E-2</v>
      </c>
      <c r="I44">
        <v>0.36787944117144233</v>
      </c>
      <c r="J44">
        <v>1</v>
      </c>
      <c r="K44">
        <v>0.36787944117144233</v>
      </c>
      <c r="L44">
        <v>1.8315638888734179E-2</v>
      </c>
    </row>
    <row r="45" spans="1:12">
      <c r="A45">
        <v>3.7200759760208361E-44</v>
      </c>
      <c r="B45">
        <v>6.6396771995807348E-36</v>
      </c>
      <c r="C45">
        <v>1.6038108905486379E-28</v>
      </c>
      <c r="D45">
        <v>5.2428856633634639E-22</v>
      </c>
      <c r="E45">
        <v>2.3195228302435691E-16</v>
      </c>
      <c r="F45">
        <v>1.3887943864964021E-11</v>
      </c>
      <c r="G45">
        <v>1.1253517471925912E-7</v>
      </c>
      <c r="H45">
        <v>1.2340980408667956E-4</v>
      </c>
      <c r="I45">
        <v>1.8315638888734179E-2</v>
      </c>
      <c r="J45">
        <v>0.36787944117144233</v>
      </c>
      <c r="K45">
        <v>1</v>
      </c>
      <c r="L45">
        <v>0.36787944117144233</v>
      </c>
    </row>
    <row r="46" spans="1:12">
      <c r="A46">
        <v>2.8207700884601352E-53</v>
      </c>
      <c r="B46">
        <v>3.7200759760208361E-44</v>
      </c>
      <c r="C46">
        <v>6.6396771995807348E-36</v>
      </c>
      <c r="D46">
        <v>1.6038108905486379E-28</v>
      </c>
      <c r="E46">
        <v>5.2428856633634639E-22</v>
      </c>
      <c r="F46">
        <v>2.3195228302435691E-16</v>
      </c>
      <c r="G46">
        <v>1.3887943864964021E-11</v>
      </c>
      <c r="H46">
        <v>1.1253517471925912E-7</v>
      </c>
      <c r="I46">
        <v>1.2340980408667956E-4</v>
      </c>
      <c r="J46">
        <v>1.8315638888734179E-2</v>
      </c>
      <c r="K46">
        <v>0.36787944117144233</v>
      </c>
      <c r="L46">
        <v>1</v>
      </c>
    </row>
    <row r="48" spans="1:12">
      <c r="A48" t="s">
        <v>46</v>
      </c>
    </row>
    <row r="49" spans="1:12">
      <c r="A49" cm="1">
        <f t="array" ref="A49:L60">MMULT(_xlfn.ANCHORARRAY(A35),A21:L32)</f>
        <v>1.1356707610945076</v>
      </c>
      <c r="B49">
        <v>0.74249908968526501</v>
      </c>
      <c r="C49">
        <v>0.17201196300499885</v>
      </c>
      <c r="D49">
        <v>1.3722755005975848E-2</v>
      </c>
      <c r="E49">
        <v>4.2648756288601327E-4</v>
      </c>
      <c r="F49">
        <v>4.6034853443108715E-6</v>
      </c>
      <c r="G49">
        <v>1.9362505631550635E-8</v>
      </c>
      <c r="H49">
        <v>2.8284791521404521E-11</v>
      </c>
      <c r="I49">
        <v>1.6100479506439078E-14</v>
      </c>
      <c r="J49">
        <v>3.183033955759076E-18</v>
      </c>
      <c r="K49">
        <v>2.4520997676322788E-22</v>
      </c>
      <c r="L49">
        <v>6.560721968257753E-27</v>
      </c>
    </row>
    <row r="50" spans="1:12">
      <c r="A50">
        <v>0.74249908968526501</v>
      </c>
      <c r="B50">
        <v>1.2710060443311204</v>
      </c>
      <c r="C50">
        <v>0.74923703668435049</v>
      </c>
      <c r="D50">
        <v>0.17205736293476134</v>
      </c>
      <c r="E50">
        <v>1.3722796405353035E-2</v>
      </c>
      <c r="F50">
        <v>4.2648756799510231E-4</v>
      </c>
      <c r="G50">
        <v>4.6034853443962025E-6</v>
      </c>
      <c r="H50">
        <v>1.9362505631550826E-8</v>
      </c>
      <c r="I50">
        <v>2.8284791521404521E-11</v>
      </c>
      <c r="J50">
        <v>1.6100479506439078E-14</v>
      </c>
      <c r="K50">
        <v>3.183033955759076E-18</v>
      </c>
      <c r="L50">
        <v>2.4520997676322788E-22</v>
      </c>
    </row>
    <row r="51" spans="1:12">
      <c r="A51">
        <v>0.17201196300499885</v>
      </c>
      <c r="B51">
        <v>0.74923703668435049</v>
      </c>
      <c r="C51">
        <v>1.2713415069590228</v>
      </c>
      <c r="D51">
        <v>0.74923929701375747</v>
      </c>
      <c r="E51">
        <v>0.17205736499591498</v>
      </c>
      <c r="F51">
        <v>1.3722796405607401E-2</v>
      </c>
      <c r="G51">
        <v>4.2648756799510654E-4</v>
      </c>
      <c r="H51">
        <v>4.6034853443962025E-6</v>
      </c>
      <c r="I51">
        <v>1.9362505631550826E-8</v>
      </c>
      <c r="J51">
        <v>2.8284791521404521E-11</v>
      </c>
      <c r="K51">
        <v>1.6100479506439078E-14</v>
      </c>
      <c r="L51">
        <v>3.183033955759076E-18</v>
      </c>
    </row>
    <row r="52" spans="1:12">
      <c r="A52">
        <v>1.3722755005975848E-2</v>
      </c>
      <c r="B52">
        <v>0.17205736293476134</v>
      </c>
      <c r="C52">
        <v>0.74923929701375747</v>
      </c>
      <c r="D52">
        <v>1.2713415221890023</v>
      </c>
      <c r="E52">
        <v>0.74923929702764536</v>
      </c>
      <c r="F52">
        <v>0.1720573649959167</v>
      </c>
      <c r="G52">
        <v>1.3722796405607401E-2</v>
      </c>
      <c r="H52">
        <v>4.2648756799510654E-4</v>
      </c>
      <c r="I52">
        <v>4.6034853443962025E-6</v>
      </c>
      <c r="J52">
        <v>1.9362505631550826E-8</v>
      </c>
      <c r="K52">
        <v>2.8284791521404521E-11</v>
      </c>
      <c r="L52">
        <v>1.6100479506439078E-14</v>
      </c>
    </row>
    <row r="53" spans="1:12">
      <c r="A53">
        <v>4.2648756288601327E-4</v>
      </c>
      <c r="B53">
        <v>1.3722796405353035E-2</v>
      </c>
      <c r="C53">
        <v>0.17205736499591498</v>
      </c>
      <c r="D53">
        <v>0.74923929702764536</v>
      </c>
      <c r="E53">
        <v>1.2713415221890152</v>
      </c>
      <c r="F53">
        <v>0.74923929702764536</v>
      </c>
      <c r="G53">
        <v>0.1720573649959167</v>
      </c>
      <c r="H53">
        <v>1.3722796405607401E-2</v>
      </c>
      <c r="I53">
        <v>4.2648756799510654E-4</v>
      </c>
      <c r="J53">
        <v>4.6034853443962025E-6</v>
      </c>
      <c r="K53">
        <v>1.9362505631550826E-8</v>
      </c>
      <c r="L53">
        <v>2.8284791521404521E-11</v>
      </c>
    </row>
    <row r="54" spans="1:12">
      <c r="A54">
        <v>4.6034853443108715E-6</v>
      </c>
      <c r="B54">
        <v>4.2648756799510231E-4</v>
      </c>
      <c r="C54">
        <v>1.3722796405607401E-2</v>
      </c>
      <c r="D54">
        <v>0.1720573649959167</v>
      </c>
      <c r="E54">
        <v>0.74923929702764536</v>
      </c>
      <c r="F54">
        <v>1.2713415221890152</v>
      </c>
      <c r="G54">
        <v>0.74923929702764536</v>
      </c>
      <c r="H54">
        <v>0.1720573649959167</v>
      </c>
      <c r="I54">
        <v>1.3722796405607401E-2</v>
      </c>
      <c r="J54">
        <v>4.2648756799510654E-4</v>
      </c>
      <c r="K54">
        <v>4.6034853443962025E-6</v>
      </c>
      <c r="L54">
        <v>1.9362505631550635E-8</v>
      </c>
    </row>
    <row r="55" spans="1:12">
      <c r="A55">
        <v>1.9362505631550635E-8</v>
      </c>
      <c r="B55">
        <v>4.6034853443962025E-6</v>
      </c>
      <c r="C55">
        <v>4.2648756799510654E-4</v>
      </c>
      <c r="D55">
        <v>1.3722796405607401E-2</v>
      </c>
      <c r="E55">
        <v>0.1720573649959167</v>
      </c>
      <c r="F55">
        <v>0.74923929702764536</v>
      </c>
      <c r="G55">
        <v>1.2713415221890152</v>
      </c>
      <c r="H55">
        <v>0.74923929702764536</v>
      </c>
      <c r="I55">
        <v>0.1720573649959167</v>
      </c>
      <c r="J55">
        <v>1.3722796405607401E-2</v>
      </c>
      <c r="K55">
        <v>4.2648756799510231E-4</v>
      </c>
      <c r="L55">
        <v>4.6034853443108724E-6</v>
      </c>
    </row>
    <row r="56" spans="1:12">
      <c r="A56">
        <v>2.8284791521404521E-11</v>
      </c>
      <c r="B56">
        <v>1.9362505631550826E-8</v>
      </c>
      <c r="C56">
        <v>4.6034853443962025E-6</v>
      </c>
      <c r="D56">
        <v>4.2648756799510654E-4</v>
      </c>
      <c r="E56">
        <v>1.3722796405607401E-2</v>
      </c>
      <c r="F56">
        <v>0.1720573649959167</v>
      </c>
      <c r="G56">
        <v>0.74923929702764536</v>
      </c>
      <c r="H56">
        <v>1.2713415221890152</v>
      </c>
      <c r="I56">
        <v>0.74923929702764536</v>
      </c>
      <c r="J56">
        <v>0.17205736499591498</v>
      </c>
      <c r="K56">
        <v>1.3722796405353035E-2</v>
      </c>
      <c r="L56">
        <v>4.2648756288601327E-4</v>
      </c>
    </row>
    <row r="57" spans="1:12">
      <c r="A57">
        <v>1.6100479506439078E-14</v>
      </c>
      <c r="B57">
        <v>2.8284791521404521E-11</v>
      </c>
      <c r="C57">
        <v>1.9362505631550826E-8</v>
      </c>
      <c r="D57">
        <v>4.6034853443962025E-6</v>
      </c>
      <c r="E57">
        <v>4.2648756799510654E-4</v>
      </c>
      <c r="F57">
        <v>1.3722796405607401E-2</v>
      </c>
      <c r="G57">
        <v>0.1720573649959167</v>
      </c>
      <c r="H57">
        <v>0.74923929702764536</v>
      </c>
      <c r="I57">
        <v>1.2713415221890025</v>
      </c>
      <c r="J57">
        <v>0.74923929701375747</v>
      </c>
      <c r="K57">
        <v>0.17205736293476137</v>
      </c>
      <c r="L57">
        <v>1.3722755005975846E-2</v>
      </c>
    </row>
    <row r="58" spans="1:12">
      <c r="A58">
        <v>3.183033955759076E-18</v>
      </c>
      <c r="B58">
        <v>1.6100479506439078E-14</v>
      </c>
      <c r="C58">
        <v>2.8284791521404521E-11</v>
      </c>
      <c r="D58">
        <v>1.9362505631550826E-8</v>
      </c>
      <c r="E58">
        <v>4.6034853443962025E-6</v>
      </c>
      <c r="F58">
        <v>4.2648756799510654E-4</v>
      </c>
      <c r="G58">
        <v>1.3722796405607401E-2</v>
      </c>
      <c r="H58">
        <v>0.17205736499591498</v>
      </c>
      <c r="I58">
        <v>0.74923929701375747</v>
      </c>
      <c r="J58">
        <v>1.2713415069590228</v>
      </c>
      <c r="K58">
        <v>0.74923703668435049</v>
      </c>
      <c r="L58">
        <v>0.17201196300499888</v>
      </c>
    </row>
    <row r="59" spans="1:12">
      <c r="A59">
        <v>2.4520997676322788E-22</v>
      </c>
      <c r="B59">
        <v>3.183033955759076E-18</v>
      </c>
      <c r="C59">
        <v>1.6100479506439078E-14</v>
      </c>
      <c r="D59">
        <v>2.8284791521404521E-11</v>
      </c>
      <c r="E59">
        <v>1.9362505631550826E-8</v>
      </c>
      <c r="F59">
        <v>4.6034853443962025E-6</v>
      </c>
      <c r="G59">
        <v>4.2648756799510231E-4</v>
      </c>
      <c r="H59">
        <v>1.3722796405353035E-2</v>
      </c>
      <c r="I59">
        <v>0.17205736293476137</v>
      </c>
      <c r="J59">
        <v>0.74923703668435049</v>
      </c>
      <c r="K59">
        <v>1.2710060443311204</v>
      </c>
      <c r="L59">
        <v>0.74249908968526501</v>
      </c>
    </row>
    <row r="60" spans="1:12">
      <c r="A60">
        <v>6.560721968257753E-27</v>
      </c>
      <c r="B60">
        <v>2.4520997676322788E-22</v>
      </c>
      <c r="C60">
        <v>3.183033955759076E-18</v>
      </c>
      <c r="D60">
        <v>1.6100479506439078E-14</v>
      </c>
      <c r="E60">
        <v>2.8284791521404521E-11</v>
      </c>
      <c r="F60">
        <v>1.9362505631550635E-8</v>
      </c>
      <c r="G60">
        <v>4.6034853443108724E-6</v>
      </c>
      <c r="H60">
        <v>4.2648756288601327E-4</v>
      </c>
      <c r="I60">
        <v>1.3722755005975846E-2</v>
      </c>
      <c r="J60">
        <v>0.17201196300499888</v>
      </c>
      <c r="K60">
        <v>0.74249908968526501</v>
      </c>
      <c r="L60">
        <v>1.1356707610945076</v>
      </c>
    </row>
    <row r="62" spans="1:12">
      <c r="A62" t="s">
        <v>47</v>
      </c>
    </row>
    <row r="63" spans="1:12">
      <c r="A63" cm="1">
        <f t="array" ref="A63:L74">MINVERSE(_xlfn.ANCHORARRAY(A49))</f>
        <v>1.6896427507045988</v>
      </c>
      <c r="B63">
        <v>-1.4226012438267381</v>
      </c>
      <c r="C63">
        <v>0.83185156750252709</v>
      </c>
      <c r="D63">
        <v>-0.42044777963803487</v>
      </c>
      <c r="E63">
        <v>0.1968279557539773</v>
      </c>
      <c r="F63">
        <v>-8.7919816236876447E-2</v>
      </c>
      <c r="G63">
        <v>3.8049674923361622E-2</v>
      </c>
      <c r="H63">
        <v>-1.6095332621567426E-2</v>
      </c>
      <c r="I63">
        <v>6.6892064027187573E-3</v>
      </c>
      <c r="J63">
        <v>-2.7341623854013068E-3</v>
      </c>
      <c r="K63">
        <v>1.0830572206598102E-3</v>
      </c>
      <c r="L63">
        <v>-3.6891299968361822E-4</v>
      </c>
    </row>
    <row r="64" spans="1:12">
      <c r="A64">
        <v>-1.4226012438267379</v>
      </c>
      <c r="B64">
        <v>2.5943085421851975</v>
      </c>
      <c r="C64">
        <v>-1.8887207829785226</v>
      </c>
      <c r="D64">
        <v>1.0521137209652085</v>
      </c>
      <c r="E64">
        <v>-0.51941733492655517</v>
      </c>
      <c r="F64">
        <v>0.23983576009873483</v>
      </c>
      <c r="G64">
        <v>-0.10616768063682244</v>
      </c>
      <c r="H64">
        <v>4.5651535290089487E-2</v>
      </c>
      <c r="I64">
        <v>-1.9209465724008296E-2</v>
      </c>
      <c r="J64">
        <v>7.9277396157152267E-3</v>
      </c>
      <c r="K64">
        <v>-3.1636959722999413E-3</v>
      </c>
      <c r="L64">
        <v>1.0830572206598037E-3</v>
      </c>
    </row>
    <row r="65" spans="1:12">
      <c r="A65">
        <v>0.83185156750252731</v>
      </c>
      <c r="B65">
        <v>-1.8887207829785231</v>
      </c>
      <c r="C65">
        <v>2.8166142403276657</v>
      </c>
      <c r="D65">
        <v>-1.9888281539212627</v>
      </c>
      <c r="E65">
        <v>1.0956655279127547</v>
      </c>
      <c r="F65">
        <v>-0.53791072450772348</v>
      </c>
      <c r="G65">
        <v>0.24754461067978284</v>
      </c>
      <c r="H65">
        <v>-0.10932729867831312</v>
      </c>
      <c r="I65">
        <v>4.6909037235723622E-2</v>
      </c>
      <c r="J65">
        <v>-1.9646626826041413E-2</v>
      </c>
      <c r="K65">
        <v>7.9277396157152232E-3</v>
      </c>
      <c r="L65">
        <v>-2.7341623854012917E-3</v>
      </c>
    </row>
    <row r="66" spans="1:12">
      <c r="A66">
        <v>-0.42044777963803504</v>
      </c>
      <c r="B66">
        <v>1.0521137209652089</v>
      </c>
      <c r="C66">
        <v>-1.988828153921262</v>
      </c>
      <c r="D66">
        <v>2.8602160802075929</v>
      </c>
      <c r="E66">
        <v>-2.0073476578575065</v>
      </c>
      <c r="F66">
        <v>1.1033863191868793</v>
      </c>
      <c r="G66">
        <v>-0.54107557025539121</v>
      </c>
      <c r="H66">
        <v>0.2488043407792021</v>
      </c>
      <c r="I66">
        <v>-0.10976537299411589</v>
      </c>
      <c r="J66">
        <v>4.6909037235723559E-2</v>
      </c>
      <c r="K66">
        <v>-1.9209465724008265E-2</v>
      </c>
      <c r="L66">
        <v>6.6892064027187165E-3</v>
      </c>
    </row>
    <row r="67" spans="1:12">
      <c r="A67">
        <v>0.19682795575397755</v>
      </c>
      <c r="B67">
        <v>-0.51941733492655595</v>
      </c>
      <c r="C67">
        <v>1.095665527912755</v>
      </c>
      <c r="D67">
        <v>-2.0073476578575065</v>
      </c>
      <c r="E67">
        <v>2.8679380170849926</v>
      </c>
      <c r="F67">
        <v>-2.0105130776573961</v>
      </c>
      <c r="G67">
        <v>1.1046463036825911</v>
      </c>
      <c r="H67">
        <v>-0.54151375128052948</v>
      </c>
      <c r="I67">
        <v>0.24880434077920152</v>
      </c>
      <c r="J67">
        <v>-0.10932729867831271</v>
      </c>
      <c r="K67">
        <v>4.5651535290089279E-2</v>
      </c>
      <c r="L67">
        <v>-1.6095332621567284E-2</v>
      </c>
    </row>
    <row r="68" spans="1:12">
      <c r="A68">
        <v>-8.7919816236876502E-2</v>
      </c>
      <c r="B68">
        <v>0.23983576009873495</v>
      </c>
      <c r="C68">
        <v>-0.53791072450772337</v>
      </c>
      <c r="D68">
        <v>1.1033863191868791</v>
      </c>
      <c r="E68">
        <v>-2.0105130776573956</v>
      </c>
      <c r="F68">
        <v>2.8691980267444679</v>
      </c>
      <c r="G68">
        <v>-2.010951270691026</v>
      </c>
      <c r="H68">
        <v>1.1046463036825909</v>
      </c>
      <c r="I68">
        <v>-0.54107557025538988</v>
      </c>
      <c r="J68">
        <v>0.24754461067978181</v>
      </c>
      <c r="K68">
        <v>-0.1061676806368219</v>
      </c>
      <c r="L68">
        <v>3.804967492336131E-2</v>
      </c>
    </row>
    <row r="69" spans="1:12">
      <c r="A69">
        <v>3.8049674923361664E-2</v>
      </c>
      <c r="B69">
        <v>-0.10616768063682247</v>
      </c>
      <c r="C69">
        <v>0.24754461067978265</v>
      </c>
      <c r="D69">
        <v>-0.5410755702553911</v>
      </c>
      <c r="E69">
        <v>1.1046463036825913</v>
      </c>
      <c r="F69">
        <v>-2.0109512706910264</v>
      </c>
      <c r="G69">
        <v>2.8691980267444643</v>
      </c>
      <c r="H69">
        <v>-2.0105130776573938</v>
      </c>
      <c r="I69">
        <v>1.1033863191868762</v>
      </c>
      <c r="J69">
        <v>-0.53791072450772148</v>
      </c>
      <c r="K69">
        <v>0.23983576009873364</v>
      </c>
      <c r="L69">
        <v>-8.7919816236875795E-2</v>
      </c>
    </row>
    <row r="70" spans="1:12">
      <c r="A70">
        <v>-1.609533262156744E-2</v>
      </c>
      <c r="B70">
        <v>4.5651535290089508E-2</v>
      </c>
      <c r="C70">
        <v>-0.10932729867831308</v>
      </c>
      <c r="D70">
        <v>0.24880434077920197</v>
      </c>
      <c r="E70">
        <v>-0.54151375128052948</v>
      </c>
      <c r="F70">
        <v>1.1046463036825904</v>
      </c>
      <c r="G70">
        <v>-2.0105130776573934</v>
      </c>
      <c r="H70">
        <v>2.8679380170849895</v>
      </c>
      <c r="I70">
        <v>-2.0073476578575029</v>
      </c>
      <c r="J70">
        <v>1.0956655279127521</v>
      </c>
      <c r="K70">
        <v>-0.51941733492655351</v>
      </c>
      <c r="L70">
        <v>0.19682795575397635</v>
      </c>
    </row>
    <row r="71" spans="1:12">
      <c r="A71">
        <v>6.6892064027187755E-3</v>
      </c>
      <c r="B71">
        <v>-1.9209465724008317E-2</v>
      </c>
      <c r="C71">
        <v>4.690903723572365E-2</v>
      </c>
      <c r="D71">
        <v>-0.10976537299411593</v>
      </c>
      <c r="E71">
        <v>0.2488043407792018</v>
      </c>
      <c r="F71">
        <v>-0.54107557025538999</v>
      </c>
      <c r="G71">
        <v>1.1033863191868765</v>
      </c>
      <c r="H71">
        <v>-2.0073476578575029</v>
      </c>
      <c r="I71">
        <v>2.8602160802075884</v>
      </c>
      <c r="J71">
        <v>-1.9888281539212584</v>
      </c>
      <c r="K71">
        <v>1.0521137209652056</v>
      </c>
      <c r="L71">
        <v>-0.4204477796380332</v>
      </c>
    </row>
    <row r="72" spans="1:12">
      <c r="A72">
        <v>-2.7341623854013129E-3</v>
      </c>
      <c r="B72">
        <v>7.9277396157152284E-3</v>
      </c>
      <c r="C72">
        <v>-1.9646626826041427E-2</v>
      </c>
      <c r="D72">
        <v>4.690903723572358E-2</v>
      </c>
      <c r="E72">
        <v>-0.10932729867831287</v>
      </c>
      <c r="F72">
        <v>0.24754461067978192</v>
      </c>
      <c r="G72">
        <v>-0.5379107245077217</v>
      </c>
      <c r="H72">
        <v>1.0956655279127523</v>
      </c>
      <c r="I72">
        <v>-1.9888281539212589</v>
      </c>
      <c r="J72">
        <v>2.8166142403276626</v>
      </c>
      <c r="K72">
        <v>-1.8887207829785198</v>
      </c>
      <c r="L72">
        <v>0.83185156750252476</v>
      </c>
    </row>
    <row r="73" spans="1:12">
      <c r="A73">
        <v>1.0830572206598102E-3</v>
      </c>
      <c r="B73">
        <v>-3.1636959722999361E-3</v>
      </c>
      <c r="C73">
        <v>7.9277396157152163E-3</v>
      </c>
      <c r="D73">
        <v>-1.9209465724008251E-2</v>
      </c>
      <c r="E73">
        <v>4.56515352900893E-2</v>
      </c>
      <c r="F73">
        <v>-0.10616768063682187</v>
      </c>
      <c r="G73">
        <v>0.23983576009873372</v>
      </c>
      <c r="H73">
        <v>-0.51941733492655351</v>
      </c>
      <c r="I73">
        <v>1.0521137209652058</v>
      </c>
      <c r="J73">
        <v>-1.8887207829785195</v>
      </c>
      <c r="K73">
        <v>2.5943085421851926</v>
      </c>
      <c r="L73">
        <v>-1.4226012438267346</v>
      </c>
    </row>
    <row r="74" spans="1:12">
      <c r="A74">
        <v>-3.6891299968361952E-4</v>
      </c>
      <c r="B74">
        <v>1.0830572206598054E-3</v>
      </c>
      <c r="C74">
        <v>-2.7341623854012973E-3</v>
      </c>
      <c r="D74">
        <v>6.6892064027187269E-3</v>
      </c>
      <c r="E74">
        <v>-1.6095332621567319E-2</v>
      </c>
      <c r="F74">
        <v>3.8049674923361351E-2</v>
      </c>
      <c r="G74">
        <v>-8.7919816236875892E-2</v>
      </c>
      <c r="H74">
        <v>0.19682795575397635</v>
      </c>
      <c r="I74">
        <v>-0.42044777963803337</v>
      </c>
      <c r="J74">
        <v>0.83185156750252498</v>
      </c>
      <c r="K74">
        <v>-1.4226012438267346</v>
      </c>
      <c r="L74">
        <v>1.6896427507045966</v>
      </c>
    </row>
    <row r="76" spans="1:12">
      <c r="A76" t="s">
        <v>48</v>
      </c>
    </row>
    <row r="77" spans="1:12">
      <c r="A77" cm="1">
        <f t="array" ref="A77:L88">MMULT(_xlfn.ANCHORARRAY(A63),_xlfn.ANCHORARRAY(A35))</f>
        <v>1.1814810278059569</v>
      </c>
      <c r="B77">
        <v>-0.50267181222523905</v>
      </c>
      <c r="C77">
        <v>0.18837279304681057</v>
      </c>
      <c r="D77">
        <v>-6.9470677375308779E-2</v>
      </c>
      <c r="E77">
        <v>2.5565407333314617E-2</v>
      </c>
      <c r="F77">
        <v>-9.4054069473975335E-3</v>
      </c>
      <c r="G77">
        <v>3.4600558517985554E-3</v>
      </c>
      <c r="H77">
        <v>-1.2728266827560233E-3</v>
      </c>
      <c r="I77">
        <v>4.6808974214537514E-4</v>
      </c>
      <c r="J77">
        <v>-1.7177375278051634E-4</v>
      </c>
      <c r="K77">
        <v>6.2034629866613086E-5</v>
      </c>
      <c r="L77">
        <v>-1.9732742615764624E-5</v>
      </c>
    </row>
    <row r="78" spans="1:12">
      <c r="A78">
        <v>-0.5026718122252386</v>
      </c>
      <c r="B78">
        <v>1.395347306205414</v>
      </c>
      <c r="C78">
        <v>-0.582816723402101</v>
      </c>
      <c r="D78">
        <v>0.21792971954951049</v>
      </c>
      <c r="E78">
        <v>-8.034770383224929E-2</v>
      </c>
      <c r="F78">
        <v>2.9567001711332457E-2</v>
      </c>
      <c r="G78">
        <v>-1.0877461282677215E-2</v>
      </c>
      <c r="H78">
        <v>4.0014344145867606E-3</v>
      </c>
      <c r="I78">
        <v>-1.4715527205337584E-3</v>
      </c>
      <c r="J78">
        <v>5.4001216375610273E-4</v>
      </c>
      <c r="K78">
        <v>-1.9502080231272582E-4</v>
      </c>
      <c r="L78">
        <v>6.2034629866606012E-5</v>
      </c>
    </row>
    <row r="79" spans="1:12">
      <c r="A79">
        <v>0.18837279304681082</v>
      </c>
      <c r="B79">
        <v>-0.58281672340210167</v>
      </c>
      <c r="C79">
        <v>1.4253810557763704</v>
      </c>
      <c r="D79">
        <v>-0.59389296971341343</v>
      </c>
      <c r="E79">
        <v>0.22200578851180561</v>
      </c>
      <c r="F79">
        <v>-8.1847214848842914E-2</v>
      </c>
      <c r="G79">
        <v>3.011848389875859E-2</v>
      </c>
      <c r="H79">
        <v>-1.1079904191811919E-2</v>
      </c>
      <c r="I79">
        <v>4.0747233032825811E-3</v>
      </c>
      <c r="J79">
        <v>-1.4952923432325238E-3</v>
      </c>
      <c r="K79">
        <v>5.4001216375611206E-4</v>
      </c>
      <c r="L79">
        <v>-1.7177375278050466E-4</v>
      </c>
    </row>
    <row r="80" spans="1:12">
      <c r="A80">
        <v>-6.9470677375308584E-2</v>
      </c>
      <c r="B80">
        <v>0.21792971954951063</v>
      </c>
      <c r="C80">
        <v>-0.59389296971341199</v>
      </c>
      <c r="D80">
        <v>1.4294658826971429</v>
      </c>
      <c r="E80">
        <v>-0.5953961388016088</v>
      </c>
      <c r="F80">
        <v>0.22255863814547588</v>
      </c>
      <c r="G80">
        <v>-8.2050161888497952E-2</v>
      </c>
      <c r="H80">
        <v>3.0191958231178369E-2</v>
      </c>
      <c r="I80">
        <v>-1.110371079118859E-2</v>
      </c>
      <c r="J80">
        <v>4.0747233032826105E-3</v>
      </c>
      <c r="K80">
        <v>-1.4715527205338042E-3</v>
      </c>
      <c r="L80">
        <v>4.6808974214536218E-4</v>
      </c>
    </row>
    <row r="81" spans="1:12">
      <c r="A81">
        <v>2.5565407333314725E-2</v>
      </c>
      <c r="B81">
        <v>-8.034770383225022E-2</v>
      </c>
      <c r="C81">
        <v>0.22200578851180619</v>
      </c>
      <c r="D81">
        <v>-0.59539613880160958</v>
      </c>
      <c r="E81">
        <v>1.4300188927994915</v>
      </c>
      <c r="F81">
        <v>-0.59559915286360987</v>
      </c>
      <c r="G81">
        <v>0.22263213752341815</v>
      </c>
      <c r="H81">
        <v>-8.2073977554966343E-2</v>
      </c>
      <c r="I81">
        <v>3.0191958231178009E-2</v>
      </c>
      <c r="J81">
        <v>-1.1079904191811851E-2</v>
      </c>
      <c r="K81">
        <v>4.0014344145867728E-3</v>
      </c>
      <c r="L81">
        <v>-1.2728266827559606E-3</v>
      </c>
    </row>
    <row r="82" spans="1:12">
      <c r="A82">
        <v>-9.4054069473975231E-3</v>
      </c>
      <c r="B82">
        <v>2.9567001711332527E-2</v>
      </c>
      <c r="C82">
        <v>-8.1847214848842831E-2</v>
      </c>
      <c r="D82">
        <v>0.22255863814547611</v>
      </c>
      <c r="E82">
        <v>-0.59559915286360909</v>
      </c>
      <c r="F82">
        <v>1.430092395115685</v>
      </c>
      <c r="G82">
        <v>-0.59562296973520634</v>
      </c>
      <c r="H82">
        <v>0.22263213752341907</v>
      </c>
      <c r="I82">
        <v>-8.2050161888497591E-2</v>
      </c>
      <c r="J82">
        <v>3.0118483898758392E-2</v>
      </c>
      <c r="K82">
        <v>-1.0877461282677223E-2</v>
      </c>
      <c r="L82">
        <v>3.4600558517984548E-3</v>
      </c>
    </row>
    <row r="83" spans="1:12">
      <c r="A83">
        <v>3.4600558517986148E-3</v>
      </c>
      <c r="B83">
        <v>-1.0877461282677374E-2</v>
      </c>
      <c r="C83">
        <v>3.0118483898758576E-2</v>
      </c>
      <c r="D83">
        <v>-8.2050161888498369E-2</v>
      </c>
      <c r="E83">
        <v>0.22263213752341873</v>
      </c>
      <c r="F83">
        <v>-0.59562296973520801</v>
      </c>
      <c r="G83">
        <v>1.4300923951156812</v>
      </c>
      <c r="H83">
        <v>-0.59559915286360987</v>
      </c>
      <c r="I83">
        <v>0.22255863814547452</v>
      </c>
      <c r="J83">
        <v>-8.1847214848842484E-2</v>
      </c>
      <c r="K83">
        <v>2.9567001711332142E-2</v>
      </c>
      <c r="L83">
        <v>-9.405406947397249E-3</v>
      </c>
    </row>
    <row r="84" spans="1:12">
      <c r="A84">
        <v>-1.27282668275604E-3</v>
      </c>
      <c r="B84">
        <v>4.0014344145868231E-3</v>
      </c>
      <c r="C84">
        <v>-1.1079904191811964E-2</v>
      </c>
      <c r="D84">
        <v>3.0191958231178307E-2</v>
      </c>
      <c r="E84">
        <v>-8.2073977554966468E-2</v>
      </c>
      <c r="F84">
        <v>0.22263213752341846</v>
      </c>
      <c r="G84">
        <v>-0.59559915286360865</v>
      </c>
      <c r="H84">
        <v>1.4300188927994903</v>
      </c>
      <c r="I84">
        <v>-0.59539613880160802</v>
      </c>
      <c r="J84">
        <v>0.22200578851180536</v>
      </c>
      <c r="K84">
        <v>-8.0347703832249193E-2</v>
      </c>
      <c r="L84">
        <v>2.5565407333314361E-2</v>
      </c>
    </row>
    <row r="85" spans="1:12">
      <c r="A85">
        <v>4.6808974214540338E-4</v>
      </c>
      <c r="B85">
        <v>-1.471552720533802E-3</v>
      </c>
      <c r="C85">
        <v>4.0747233032826652E-3</v>
      </c>
      <c r="D85">
        <v>-1.1103710791188673E-2</v>
      </c>
      <c r="E85">
        <v>3.0191958231178467E-2</v>
      </c>
      <c r="F85">
        <v>-8.2050161888497827E-2</v>
      </c>
      <c r="G85">
        <v>0.22255863814547472</v>
      </c>
      <c r="H85">
        <v>-0.59539613880160802</v>
      </c>
      <c r="I85">
        <v>1.4294658826971403</v>
      </c>
      <c r="J85">
        <v>-0.5938929697134111</v>
      </c>
      <c r="K85">
        <v>0.21792971954950907</v>
      </c>
      <c r="L85">
        <v>-6.9470677375307932E-2</v>
      </c>
    </row>
    <row r="86" spans="1:12">
      <c r="A86">
        <v>-1.7177375278052434E-4</v>
      </c>
      <c r="B86">
        <v>5.400121637561036E-4</v>
      </c>
      <c r="C86">
        <v>-1.4952923432325473E-3</v>
      </c>
      <c r="D86">
        <v>4.0747233032826053E-3</v>
      </c>
      <c r="E86">
        <v>-1.1079904191811995E-2</v>
      </c>
      <c r="F86">
        <v>3.0118483898758396E-2</v>
      </c>
      <c r="G86">
        <v>-8.1847214848842331E-2</v>
      </c>
      <c r="H86">
        <v>0.22200578851180525</v>
      </c>
      <c r="I86">
        <v>-0.59389296971341177</v>
      </c>
      <c r="J86">
        <v>1.4253810557763698</v>
      </c>
      <c r="K86">
        <v>-0.58281672340210045</v>
      </c>
      <c r="L86">
        <v>0.18837279304680943</v>
      </c>
    </row>
    <row r="87" spans="1:12">
      <c r="A87">
        <v>6.203462986661417E-5</v>
      </c>
      <c r="B87">
        <v>-1.9502080231272137E-4</v>
      </c>
      <c r="C87">
        <v>5.4001216375610707E-4</v>
      </c>
      <c r="D87">
        <v>-1.4715527205337777E-3</v>
      </c>
      <c r="E87">
        <v>4.001434414586778E-3</v>
      </c>
      <c r="F87">
        <v>-1.0877461282677098E-2</v>
      </c>
      <c r="G87">
        <v>2.9567001711332128E-2</v>
      </c>
      <c r="H87">
        <v>-8.0347703832248971E-2</v>
      </c>
      <c r="I87">
        <v>0.21792971954950946</v>
      </c>
      <c r="J87">
        <v>-0.58281672340210056</v>
      </c>
      <c r="K87">
        <v>1.3953473062054114</v>
      </c>
      <c r="L87">
        <v>-0.50267181222523705</v>
      </c>
    </row>
    <row r="88" spans="1:12">
      <c r="A88">
        <v>-1.973274261576747E-5</v>
      </c>
      <c r="B88">
        <v>6.2034629866610986E-5</v>
      </c>
      <c r="C88">
        <v>-1.7177375278051797E-4</v>
      </c>
      <c r="D88">
        <v>4.6808974214538311E-4</v>
      </c>
      <c r="E88">
        <v>-1.2728266827560172E-3</v>
      </c>
      <c r="F88">
        <v>3.4600558517985129E-3</v>
      </c>
      <c r="G88">
        <v>-9.4054069473973965E-3</v>
      </c>
      <c r="H88">
        <v>2.5565407333314381E-2</v>
      </c>
      <c r="I88">
        <v>-6.9470677375308321E-2</v>
      </c>
      <c r="J88">
        <v>0.18837279304681029</v>
      </c>
      <c r="K88">
        <v>-0.50267181222523716</v>
      </c>
      <c r="L88">
        <v>1.181481027805956</v>
      </c>
    </row>
    <row r="90" spans="1:12">
      <c r="A90" t="s">
        <v>27</v>
      </c>
    </row>
    <row r="91" spans="1:12">
      <c r="A91" cm="1">
        <f t="array" ref="A91:A102">MMULT(_xlfn.ANCHORARRAY(A77),B5:B16)</f>
        <v>0.92637713339547301</v>
      </c>
    </row>
    <row r="92" spans="1:12">
      <c r="A92">
        <v>0.20684637175296647</v>
      </c>
    </row>
    <row r="93" spans="1:12">
      <c r="A93">
        <v>-0.13581160677376791</v>
      </c>
    </row>
    <row r="94" spans="1:12">
      <c r="A94">
        <v>0.12837849987017777</v>
      </c>
    </row>
    <row r="95" spans="1:12">
      <c r="A95">
        <v>-0.24765371329592831</v>
      </c>
    </row>
    <row r="96" spans="1:12">
      <c r="A96">
        <v>0.46858671500285937</v>
      </c>
    </row>
    <row r="97" spans="1:1">
      <c r="A97">
        <v>1.6622812893693057</v>
      </c>
    </row>
    <row r="98" spans="1:1">
      <c r="A98">
        <v>0.47496331878688608</v>
      </c>
    </row>
    <row r="99" spans="1:1">
      <c r="A99">
        <v>-0.26733204970493185</v>
      </c>
    </row>
    <row r="100" spans="1:1">
      <c r="A100">
        <v>0.18271447156538123</v>
      </c>
    </row>
    <row r="101" spans="1:1">
      <c r="A101">
        <v>-0.28346254357617007</v>
      </c>
    </row>
    <row r="102" spans="1:1">
      <c r="A102">
        <v>0.60096644776561359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C3E7-EF67-4CB7-91CB-B8DFA387991A}">
  <dimension ref="A1:S370"/>
  <sheetViews>
    <sheetView zoomScale="58" workbookViewId="0">
      <selection activeCell="C9" sqref="C9"/>
    </sheetView>
  </sheetViews>
  <sheetFormatPr defaultRowHeight="17.649999999999999"/>
  <cols>
    <col min="1" max="1" width="9.0625" bestFit="1" customWidth="1"/>
    <col min="2" max="2" width="12.6875" bestFit="1" customWidth="1"/>
    <col min="3" max="3" width="12.6875" customWidth="1"/>
    <col min="4" max="4" width="12.625" bestFit="1" customWidth="1"/>
    <col min="5" max="12" width="13" bestFit="1" customWidth="1"/>
    <col min="14" max="15" width="10.4375" bestFit="1" customWidth="1"/>
    <col min="17" max="17" width="9.875" bestFit="1" customWidth="1"/>
    <col min="18" max="18" width="9.0625" bestFit="1" customWidth="1"/>
  </cols>
  <sheetData>
    <row r="1" spans="1:19">
      <c r="A1" t="s">
        <v>25</v>
      </c>
    </row>
    <row r="2" spans="1:19">
      <c r="A2" s="3" t="s">
        <v>32</v>
      </c>
      <c r="M2" s="3"/>
    </row>
    <row r="3" spans="1:19">
      <c r="Q3" t="s">
        <v>1</v>
      </c>
    </row>
    <row r="4" spans="1:19">
      <c r="A4" t="s">
        <v>23</v>
      </c>
      <c r="B4" t="s">
        <v>43</v>
      </c>
      <c r="C4" t="s">
        <v>42</v>
      </c>
      <c r="D4" t="s">
        <v>27</v>
      </c>
      <c r="E4" t="s">
        <v>25</v>
      </c>
      <c r="N4" s="2"/>
      <c r="O4" s="2"/>
      <c r="Q4" t="s">
        <v>23</v>
      </c>
      <c r="R4" t="s">
        <v>25</v>
      </c>
      <c r="S4" t="s">
        <v>49</v>
      </c>
    </row>
    <row r="5" spans="1:19">
      <c r="A5" s="4">
        <v>1</v>
      </c>
      <c r="B5">
        <v>1</v>
      </c>
      <c r="C5">
        <v>30</v>
      </c>
      <c r="D5">
        <f>A91</f>
        <v>0.93497565929025217</v>
      </c>
      <c r="E5">
        <f>$D$5*EXP(-(($A$5-A5)^2)/($C$5^2))+$D$6*EXP(-(($A$6-A5)^2)/($C$6^2))+$D$7*EXP(-(($A$7-A5)^2)/($C$7^2))+$D$8*EXP(-(($A$8-A5)^2)/($C$8^2))+$D$9*EXP(-(($A$9-A5)^2)/($C$9^2))+$D$10*EXP(-(($A$10-A5)^2)/($C$10^2))+$D$11*EXP(-(($A$11-A5)^2)/($C$11^2))+$D$12*EXP(-(($A$12-A5)^2)/($C$12^2))+$D$13*EXP(-(($A$13-A5)^2)/($C$13^2))+$D$14*EXP(-(($A$14-A5)^2)/($C$14^2))+$D$15*EXP(-(($A$15-A5)^2)/($C$15^2))+$D$16*EXP(-(($A$16-A5)^2)/($C$16^2))</f>
        <v>1</v>
      </c>
      <c r="Q5" s="2">
        <v>1</v>
      </c>
      <c r="R5">
        <f>$D$5*EXP(-(($A$5-Q5)^2)/($C$5^2))+$D$6*EXP(-(($A$6-Q5)^2)/($C$6^2))+$D$7*EXP(-(($A$7-Q5)^2)/($C$7^2))+$D$8*EXP(-(($A$8-Q5)^2)/($C$8^2))+$D$9*EXP(-(($A$9-Q5)^2)/($C$9^2))+$D$10*EXP(-(($A$10-Q5)^2)/($C$10^2))+$D$11*EXP(-(($A$11-Q5)^2)/($C$11^2))+$D$12*EXP(-(($A$12-Q5)^2)/($C$12^2))+$D$13*EXP(-(($A$13-Q5)^2)/($C$13^2))+$D$14*EXP(-(($A$14-Q5)^2)/($C$14^2))+$D$15*EXP(-(($A$15-Q5)^2)/($C$15^2))+$D$16*EXP(-(($A$16-Q5)^2)/($C$16^2))</f>
        <v>1</v>
      </c>
      <c r="S5">
        <f>MAX(0,R5)</f>
        <v>1</v>
      </c>
    </row>
    <row r="6" spans="1:19">
      <c r="A6" s="4">
        <v>32</v>
      </c>
      <c r="B6">
        <v>0.5</v>
      </c>
      <c r="C6">
        <v>28</v>
      </c>
      <c r="D6">
        <f t="shared" ref="D6:D16" si="0">A92</f>
        <v>0.23010823982178563</v>
      </c>
      <c r="E6">
        <f t="shared" ref="E6:E16" si="1">$D$5*EXP(-(($A$5-A6)^2)/($C$5^2))+$D$6*EXP(-(($A$6-A6)^2)/($C$6^2))+$D$7*EXP(-(($A$7-A6)^2)/($C$7^2))+$D$8*EXP(-(($A$8-A6)^2)/($C$8^2))+$D$9*EXP(-(($A$9-A6)^2)/($C$9^2))+$D$10*EXP(-(($A$10-A6)^2)/($C$10^2))+$D$11*EXP(-(($A$11-A6)^2)/($C$11^2))+$D$12*EXP(-(($A$12-A6)^2)/($C$12^2))+$D$13*EXP(-(($A$13-A6)^2)/($C$13^2))+$D$14*EXP(-(($A$14-A6)^2)/($C$14^2))+$D$15*EXP(-(($A$15-A6)^2)/($C$15^2))+$D$16*EXP(-(($A$16-A6)^2)/($C$16^2))</f>
        <v>0.49999999999999978</v>
      </c>
      <c r="Q6" s="2">
        <v>2</v>
      </c>
      <c r="R6">
        <f t="shared" ref="R6:R69" si="2">$D$5*EXP(-(($A$5-Q6)^2)/($C$5^2))+$D$6*EXP(-(($A$6-Q6)^2)/($C$6^2))+$D$7*EXP(-(($A$7-Q6)^2)/($C$7^2))+$D$8*EXP(-(($A$8-Q6)^2)/($C$8^2))+$D$9*EXP(-(($A$9-Q6)^2)/($C$9^2))+$D$10*EXP(-(($A$10-Q6)^2)/($C$10^2))+$D$11*EXP(-(($A$11-Q6)^2)/($C$11^2))+$D$12*EXP(-(($A$12-Q6)^2)/($C$12^2))+$D$13*EXP(-(($A$13-Q6)^2)/($C$13^2))+$D$14*EXP(-(($A$14-Q6)^2)/($C$14^2))+$D$15*EXP(-(($A$15-Q6)^2)/($C$15^2))+$D$16*EXP(-(($A$16-Q6)^2)/($C$16^2))</f>
        <v>1.0040722471677925</v>
      </c>
      <c r="S6">
        <f t="shared" ref="S6:S69" si="3">MAX(0,R6)</f>
        <v>1.0040722471677925</v>
      </c>
    </row>
    <row r="7" spans="1:19">
      <c r="A7" s="4">
        <v>61</v>
      </c>
      <c r="B7">
        <v>0</v>
      </c>
      <c r="C7">
        <v>30</v>
      </c>
      <c r="D7">
        <f t="shared" si="0"/>
        <v>-0.13887192701536366</v>
      </c>
      <c r="E7">
        <f t="shared" si="1"/>
        <v>1.5913287013599504E-16</v>
      </c>
      <c r="Q7" s="2">
        <v>3</v>
      </c>
      <c r="R7">
        <f t="shared" si="2"/>
        <v>1.0062734468136587</v>
      </c>
      <c r="S7">
        <f t="shared" si="3"/>
        <v>1.0062734468136587</v>
      </c>
    </row>
    <row r="8" spans="1:19">
      <c r="A8" s="4">
        <v>92</v>
      </c>
      <c r="B8">
        <v>0</v>
      </c>
      <c r="C8">
        <v>31</v>
      </c>
      <c r="D8">
        <f t="shared" si="0"/>
        <v>0.1302300782127653</v>
      </c>
      <c r="E8">
        <f t="shared" si="1"/>
        <v>8.8992421024620012E-17</v>
      </c>
      <c r="Q8" s="2">
        <v>4</v>
      </c>
      <c r="R8">
        <f t="shared" si="2"/>
        <v>1.0066089385007808</v>
      </c>
      <c r="S8">
        <f t="shared" si="3"/>
        <v>1.0066089385007808</v>
      </c>
    </row>
    <row r="9" spans="1:19">
      <c r="A9" s="4">
        <v>122</v>
      </c>
      <c r="B9">
        <v>0</v>
      </c>
      <c r="C9">
        <v>31</v>
      </c>
      <c r="D9">
        <f t="shared" si="0"/>
        <v>-0.23617400846082867</v>
      </c>
      <c r="E9">
        <f t="shared" si="1"/>
        <v>-4.0642969664123037E-16</v>
      </c>
      <c r="Q9" s="2">
        <v>5</v>
      </c>
      <c r="R9">
        <f t="shared" si="2"/>
        <v>1.005094685072659</v>
      </c>
      <c r="S9">
        <f t="shared" si="3"/>
        <v>1.005094685072659</v>
      </c>
    </row>
    <row r="10" spans="1:19">
      <c r="A10" s="4">
        <v>153</v>
      </c>
      <c r="B10">
        <v>1</v>
      </c>
      <c r="C10">
        <v>30</v>
      </c>
      <c r="D10">
        <f t="shared" si="0"/>
        <v>0.46809914409738296</v>
      </c>
      <c r="E10">
        <f t="shared" si="1"/>
        <v>0.99999999999999845</v>
      </c>
      <c r="Q10" s="2">
        <v>6</v>
      </c>
      <c r="R10">
        <f t="shared" si="2"/>
        <v>1.001756854335665</v>
      </c>
      <c r="S10">
        <f t="shared" si="3"/>
        <v>1.001756854335665</v>
      </c>
    </row>
    <row r="11" spans="1:19">
      <c r="A11" s="4">
        <v>183</v>
      </c>
      <c r="B11">
        <v>2</v>
      </c>
      <c r="C11">
        <v>30</v>
      </c>
      <c r="D11">
        <f t="shared" si="0"/>
        <v>1.6453376363818262</v>
      </c>
      <c r="E11">
        <f t="shared" si="1"/>
        <v>1.9999999999999991</v>
      </c>
      <c r="Q11" s="2">
        <v>7</v>
      </c>
      <c r="R11">
        <f t="shared" si="2"/>
        <v>0.99663129452000676</v>
      </c>
      <c r="S11">
        <f t="shared" si="3"/>
        <v>0.99663129452000676</v>
      </c>
    </row>
    <row r="12" spans="1:19">
      <c r="A12" s="4">
        <v>214</v>
      </c>
      <c r="B12">
        <v>1</v>
      </c>
      <c r="C12">
        <v>31</v>
      </c>
      <c r="D12">
        <f t="shared" si="0"/>
        <v>0.51988378193874918</v>
      </c>
      <c r="E12">
        <f t="shared" si="1"/>
        <v>1</v>
      </c>
      <c r="Q12" s="2">
        <v>8</v>
      </c>
      <c r="R12">
        <f t="shared" si="2"/>
        <v>0.98976291455209009</v>
      </c>
      <c r="S12">
        <f t="shared" si="3"/>
        <v>0.98976291455209009</v>
      </c>
    </row>
    <row r="13" spans="1:19">
      <c r="A13" s="4">
        <v>245</v>
      </c>
      <c r="B13">
        <v>0</v>
      </c>
      <c r="C13">
        <v>30</v>
      </c>
      <c r="D13">
        <f t="shared" si="0"/>
        <v>-0.28145749385330809</v>
      </c>
      <c r="E13">
        <f t="shared" si="1"/>
        <v>-2.756584023544395E-17</v>
      </c>
      <c r="Q13" s="2">
        <v>9</v>
      </c>
      <c r="R13">
        <f t="shared" si="2"/>
        <v>0.98120498170005521</v>
      </c>
      <c r="S13">
        <f t="shared" si="3"/>
        <v>0.98120498170005521</v>
      </c>
    </row>
    <row r="14" spans="1:19">
      <c r="A14" s="4">
        <v>275</v>
      </c>
      <c r="B14">
        <v>0</v>
      </c>
      <c r="C14">
        <v>31</v>
      </c>
      <c r="D14">
        <f t="shared" si="0"/>
        <v>0.1834088815714508</v>
      </c>
      <c r="E14">
        <f t="shared" si="1"/>
        <v>5.7245874707234634E-17</v>
      </c>
      <c r="Q14" s="2">
        <v>10</v>
      </c>
      <c r="R14">
        <f t="shared" si="2"/>
        <v>0.97101835039796369</v>
      </c>
      <c r="S14">
        <f t="shared" si="3"/>
        <v>0.97101835039796369</v>
      </c>
    </row>
    <row r="15" spans="1:19">
      <c r="A15" s="4">
        <v>306</v>
      </c>
      <c r="B15">
        <v>0</v>
      </c>
      <c r="C15">
        <v>30</v>
      </c>
      <c r="D15">
        <f t="shared" si="0"/>
        <v>-0.30095041321128013</v>
      </c>
      <c r="E15">
        <f t="shared" si="1"/>
        <v>-3.3306690738754696E-16</v>
      </c>
      <c r="Q15" s="2">
        <v>11</v>
      </c>
      <c r="R15">
        <f t="shared" si="2"/>
        <v>0.95927063698548243</v>
      </c>
      <c r="S15">
        <f t="shared" si="3"/>
        <v>0.95927063698548243</v>
      </c>
    </row>
    <row r="16" spans="1:19">
      <c r="A16" s="4">
        <v>336</v>
      </c>
      <c r="B16">
        <v>0.5</v>
      </c>
      <c r="C16">
        <v>31</v>
      </c>
      <c r="D16">
        <f t="shared" si="0"/>
        <v>0.60692384407016342</v>
      </c>
      <c r="E16">
        <f t="shared" si="1"/>
        <v>0.5</v>
      </c>
      <c r="Q16" s="2">
        <v>12</v>
      </c>
      <c r="R16">
        <f t="shared" si="2"/>
        <v>0.94603535569988273</v>
      </c>
      <c r="S16">
        <f t="shared" si="3"/>
        <v>0.94603535569988273</v>
      </c>
    </row>
    <row r="17" spans="1:19">
      <c r="Q17" s="2">
        <v>13</v>
      </c>
      <c r="R17">
        <f t="shared" si="2"/>
        <v>0.93139103151506464</v>
      </c>
      <c r="S17">
        <f t="shared" si="3"/>
        <v>0.93139103151506464</v>
      </c>
    </row>
    <row r="18" spans="1:19">
      <c r="Q18" s="2">
        <v>14</v>
      </c>
      <c r="R18">
        <f t="shared" si="2"/>
        <v>0.91542030533636065</v>
      </c>
      <c r="S18">
        <f t="shared" si="3"/>
        <v>0.91542030533636065</v>
      </c>
    </row>
    <row r="19" spans="1:19">
      <c r="Q19" s="2">
        <v>15</v>
      </c>
      <c r="R19">
        <f t="shared" si="2"/>
        <v>0.89820904663704104</v>
      </c>
      <c r="S19">
        <f t="shared" si="3"/>
        <v>0.89820904663704104</v>
      </c>
    </row>
    <row r="20" spans="1:19">
      <c r="A20" t="s">
        <v>44</v>
      </c>
      <c r="Q20" s="2">
        <v>16</v>
      </c>
      <c r="R20">
        <f t="shared" si="2"/>
        <v>0.87984548787834793</v>
      </c>
      <c r="S20">
        <f t="shared" si="3"/>
        <v>0.87984548787834793</v>
      </c>
    </row>
    <row r="21" spans="1:19">
      <c r="A21">
        <f>EXP(-(($A$5-$A5)^2)/($C$5^2))</f>
        <v>1</v>
      </c>
      <c r="B21">
        <f>EXP(-(($A$6-$A5)^2)/($C$6^2))</f>
        <v>0.29353297176099957</v>
      </c>
      <c r="C21">
        <f>EXP(-(($A$7-$A5)^2)/($C$7^2))</f>
        <v>1.8315638888734179E-2</v>
      </c>
      <c r="D21">
        <f>EXP(-(($A$8-$A5)^2)/($C$8^2))</f>
        <v>1.809905828125813E-4</v>
      </c>
      <c r="E21">
        <f>EXP(-(($A$9-$A5)^2)/($C$9^2))</f>
        <v>2.4179593842663037E-7</v>
      </c>
      <c r="F21">
        <f>EXP(-(($A$10-$A5)^2)/($C$10^2))</f>
        <v>7.0986881886696763E-12</v>
      </c>
      <c r="G21">
        <f>EXP(-(($A$11-$A5)^2)/($C$11^2))</f>
        <v>1.0376069409863584E-16</v>
      </c>
      <c r="H21">
        <f>EXP(-(($A$12-$A5)^2)/($C$12^2))</f>
        <v>3.1395806566274515E-21</v>
      </c>
      <c r="I21">
        <f>EXP(-(($A$13-$A5)^2)/($C$13^2))</f>
        <v>1.8661109991223937E-29</v>
      </c>
      <c r="J21">
        <f>EXP(-(($A$14-$A5)^2)/($C$14^2))</f>
        <v>1.179516253887852E-34</v>
      </c>
      <c r="K21">
        <f>EXP(-(($A$15-$A5)^2)/($C$15^2))</f>
        <v>1.2907430671981341E-45</v>
      </c>
      <c r="L21">
        <f>EXP(-(($A$16-$A5)^2)/($C$16^2))</f>
        <v>1.9202267550938152E-51</v>
      </c>
      <c r="Q21" s="2">
        <v>17</v>
      </c>
      <c r="R21">
        <f t="shared" si="2"/>
        <v>0.8604193940131748</v>
      </c>
      <c r="S21">
        <f t="shared" si="3"/>
        <v>0.8604193940131748</v>
      </c>
    </row>
    <row r="22" spans="1:19">
      <c r="A22">
        <f>EXP(-(($A$5-$A6)^2)/($C$5^2))</f>
        <v>0.34377160613084462</v>
      </c>
      <c r="B22">
        <f>EXP(-(($A$6-$A6)^2)/($C$6^2))</f>
        <v>1</v>
      </c>
      <c r="C22">
        <f>EXP(-(($A$7-$A6)^2)/($C$7^2))</f>
        <v>0.39280402938560638</v>
      </c>
      <c r="D22">
        <f>EXP(-(($A$8-$A6)^2)/($C$8^2))</f>
        <v>2.3609695742450761E-2</v>
      </c>
      <c r="E22">
        <f>EXP(-(($A$9-$A6)^2)/($C$9^2))</f>
        <v>2.1850097455194264E-4</v>
      </c>
      <c r="F22">
        <f>EXP(-(($A$10-$A6)^2)/($C$10^2))</f>
        <v>8.609816158960629E-8</v>
      </c>
      <c r="G22">
        <f>EXP(-(($A$11-$A6)^2)/($C$11^2))</f>
        <v>9.9400959295701823E-12</v>
      </c>
      <c r="H22">
        <f>EXP(-(($A$12-$A6)^2)/($C$12^2))</f>
        <v>1.0730597725021753E-15</v>
      </c>
      <c r="I22">
        <f>EXP(-(($A$13-$A6)^2)/($C$13^2))</f>
        <v>1.2800153190516462E-22</v>
      </c>
      <c r="J22">
        <f>EXP(-(($A$14-$A6)^2)/($C$14^2))</f>
        <v>2.0635506260366107E-27</v>
      </c>
      <c r="K22">
        <f>EXP(-(($A$15-$A6)^2)/($C$15^2))</f>
        <v>5.9172431895990848E-37</v>
      </c>
      <c r="L22">
        <f>EXP(-(($A$16-$A6)^2)/($C$16^2))</f>
        <v>1.7195810224231249E-42</v>
      </c>
      <c r="Q22" s="2">
        <v>18</v>
      </c>
      <c r="R22">
        <f t="shared" si="2"/>
        <v>0.84002127906521384</v>
      </c>
      <c r="S22">
        <f t="shared" si="3"/>
        <v>0.84002127906521384</v>
      </c>
    </row>
    <row r="23" spans="1:19">
      <c r="A23">
        <f t="shared" ref="A23:A32" si="4">EXP(-(($A$5-$A7)^2)/($C$5^2))</f>
        <v>1.8315638888734179E-2</v>
      </c>
      <c r="B23">
        <f t="shared" ref="B23:B32" si="5">EXP(-(($A$6-$A7)^2)/($C$6^2))</f>
        <v>0.34208224730632175</v>
      </c>
      <c r="C23">
        <f t="shared" ref="C23:C32" si="6">EXP(-(($A$7-$A7)^2)/($C$7^2))</f>
        <v>1</v>
      </c>
      <c r="D23">
        <f t="shared" ref="D23:D32" si="7">EXP(-(($A$8-$A7)^2)/($C$8^2))</f>
        <v>0.36787944117144233</v>
      </c>
      <c r="E23">
        <f t="shared" ref="E23:E32" si="8">EXP(-(($A$9-$A7)^2)/($C$9^2))</f>
        <v>2.0816521084086492E-2</v>
      </c>
      <c r="F23">
        <f t="shared" ref="F23:F32" si="9">EXP(-(($A$10-$A7)^2)/($C$10^2))</f>
        <v>8.2357218861787401E-5</v>
      </c>
      <c r="G23">
        <f t="shared" ref="G23:G32" si="10">EXP(-(($A$11-$A7)^2)/($C$11^2))</f>
        <v>6.5725571057606361E-8</v>
      </c>
      <c r="H23">
        <f t="shared" ref="H23:H32" si="11">EXP(-(($A$12-$A7)^2)/($C$12^2))</f>
        <v>2.6364543951755049E-11</v>
      </c>
      <c r="I23">
        <f t="shared" ref="I23:I32" si="12">EXP(-(($A$13-$A7)^2)/($C$13^2))</f>
        <v>4.6005175273896544E-17</v>
      </c>
      <c r="J23">
        <f t="shared" ref="J23:J32" si="13">EXP(-(($A$14-$A7)^2)/($C$14^2))</f>
        <v>2.0132703063900164E-21</v>
      </c>
      <c r="K23">
        <f t="shared" ref="K23:K32" si="14">EXP(-(($A$15-$A7)^2)/($C$15^2))</f>
        <v>1.0838540485385723E-29</v>
      </c>
      <c r="L23">
        <f t="shared" ref="L23:L32" si="15">EXP(-(($A$16-$A7)^2)/($C$16^2))</f>
        <v>6.661932291507921E-35</v>
      </c>
      <c r="Q23" s="2">
        <v>19</v>
      </c>
      <c r="R23">
        <f t="shared" si="2"/>
        <v>0.81874168023798244</v>
      </c>
      <c r="S23">
        <f t="shared" si="3"/>
        <v>0.81874168023798244</v>
      </c>
    </row>
    <row r="24" spans="1:19">
      <c r="A24">
        <f t="shared" si="4"/>
        <v>1.0092719818195974E-4</v>
      </c>
      <c r="B24">
        <f t="shared" si="5"/>
        <v>1.0134227381485734E-2</v>
      </c>
      <c r="C24">
        <f t="shared" si="6"/>
        <v>0.34377160613084462</v>
      </c>
      <c r="D24">
        <f t="shared" si="7"/>
        <v>1</v>
      </c>
      <c r="E24">
        <f t="shared" si="8"/>
        <v>0.39198784250359181</v>
      </c>
      <c r="F24">
        <f t="shared" si="9"/>
        <v>1.601155796934025E-2</v>
      </c>
      <c r="G24">
        <f t="shared" si="10"/>
        <v>1.0092719818195974E-4</v>
      </c>
      <c r="H24">
        <f t="shared" si="11"/>
        <v>1.8777276562732379E-7</v>
      </c>
      <c r="I24">
        <f t="shared" si="12"/>
        <v>5.0582527428437852E-12</v>
      </c>
      <c r="J24">
        <f t="shared" si="13"/>
        <v>7.3396162992129426E-16</v>
      </c>
      <c r="K24">
        <f t="shared" si="14"/>
        <v>7.964647564963245E-23</v>
      </c>
      <c r="L24">
        <f t="shared" si="15"/>
        <v>1.2431696857071654E-27</v>
      </c>
      <c r="Q24" s="2">
        <v>20</v>
      </c>
      <c r="R24">
        <f t="shared" si="2"/>
        <v>0.79667049828432535</v>
      </c>
      <c r="S24">
        <f t="shared" si="3"/>
        <v>0.79667049828432535</v>
      </c>
    </row>
    <row r="25" spans="1:19">
      <c r="A25">
        <f t="shared" si="4"/>
        <v>8.609816158960629E-8</v>
      </c>
      <c r="B25">
        <f t="shared" si="5"/>
        <v>3.2585842174076056E-5</v>
      </c>
      <c r="C25">
        <f t="shared" si="6"/>
        <v>1.601155796934025E-2</v>
      </c>
      <c r="D25">
        <f t="shared" si="7"/>
        <v>0.39198784250359181</v>
      </c>
      <c r="E25">
        <f t="shared" si="8"/>
        <v>1</v>
      </c>
      <c r="F25">
        <f t="shared" si="9"/>
        <v>0.34377160613084462</v>
      </c>
      <c r="G25">
        <f t="shared" si="10"/>
        <v>1.601155796934025E-2</v>
      </c>
      <c r="H25">
        <f t="shared" si="11"/>
        <v>1.4960797341291064E-4</v>
      </c>
      <c r="I25">
        <f t="shared" si="12"/>
        <v>5.0062180207670489E-8</v>
      </c>
      <c r="J25">
        <f t="shared" si="13"/>
        <v>2.6364543951755049E-11</v>
      </c>
      <c r="K25">
        <f t="shared" si="14"/>
        <v>4.6005175273896544E-17</v>
      </c>
      <c r="L25">
        <f t="shared" si="15"/>
        <v>2.0132703063900164E-21</v>
      </c>
      <c r="Q25" s="2">
        <v>21</v>
      </c>
      <c r="R25">
        <f t="shared" si="2"/>
        <v>0.7738964110035792</v>
      </c>
      <c r="S25">
        <f t="shared" si="3"/>
        <v>0.7738964110035792</v>
      </c>
    </row>
    <row r="26" spans="1:19">
      <c r="A26">
        <f t="shared" si="4"/>
        <v>7.0986881886696763E-12</v>
      </c>
      <c r="B26">
        <f t="shared" si="5"/>
        <v>7.7564203990555666E-9</v>
      </c>
      <c r="C26">
        <f t="shared" si="6"/>
        <v>8.2357218861787401E-5</v>
      </c>
      <c r="D26">
        <f t="shared" si="7"/>
        <v>2.0816521084086492E-2</v>
      </c>
      <c r="E26">
        <f t="shared" si="8"/>
        <v>0.36787944117144233</v>
      </c>
      <c r="F26">
        <f t="shared" si="9"/>
        <v>1</v>
      </c>
      <c r="G26">
        <f t="shared" si="10"/>
        <v>0.36787944117144233</v>
      </c>
      <c r="H26">
        <f t="shared" si="11"/>
        <v>2.0816521084086492E-2</v>
      </c>
      <c r="I26">
        <f t="shared" si="12"/>
        <v>8.2357218861787401E-5</v>
      </c>
      <c r="J26">
        <f t="shared" si="13"/>
        <v>1.8777276562732379E-7</v>
      </c>
      <c r="K26">
        <f t="shared" si="14"/>
        <v>5.0582527428437852E-12</v>
      </c>
      <c r="L26">
        <f t="shared" si="15"/>
        <v>7.3396162992129426E-16</v>
      </c>
      <c r="Q26" s="2">
        <v>22</v>
      </c>
      <c r="R26">
        <f t="shared" si="2"/>
        <v>0.75050636478003296</v>
      </c>
      <c r="S26">
        <f t="shared" si="3"/>
        <v>0.75050636478003296</v>
      </c>
    </row>
    <row r="27" spans="1:19">
      <c r="A27">
        <f t="shared" si="4"/>
        <v>1.0376069409863584E-16</v>
      </c>
      <c r="B27">
        <f t="shared" si="5"/>
        <v>2.3412806024004399E-13</v>
      </c>
      <c r="C27">
        <f t="shared" si="6"/>
        <v>6.5725571057606361E-8</v>
      </c>
      <c r="D27">
        <f t="shared" si="7"/>
        <v>1.809905828125813E-4</v>
      </c>
      <c r="E27">
        <f t="shared" si="8"/>
        <v>2.0816521084086492E-2</v>
      </c>
      <c r="F27">
        <f t="shared" si="9"/>
        <v>0.36787944117144233</v>
      </c>
      <c r="G27">
        <f t="shared" si="10"/>
        <v>1</v>
      </c>
      <c r="H27">
        <f t="shared" si="11"/>
        <v>0.36787944117144233</v>
      </c>
      <c r="I27">
        <f t="shared" si="12"/>
        <v>1.3966256466258148E-2</v>
      </c>
      <c r="J27">
        <f t="shared" si="13"/>
        <v>1.4960797341291064E-4</v>
      </c>
      <c r="K27">
        <f t="shared" si="14"/>
        <v>5.0062180207670489E-8</v>
      </c>
      <c r="L27">
        <f t="shared" si="15"/>
        <v>2.6364543951755049E-11</v>
      </c>
      <c r="Q27" s="2">
        <v>23</v>
      </c>
      <c r="R27">
        <f t="shared" si="2"/>
        <v>0.72658514708330924</v>
      </c>
      <c r="S27">
        <f t="shared" si="3"/>
        <v>0.72658514708330924</v>
      </c>
    </row>
    <row r="28" spans="1:19">
      <c r="A28">
        <f t="shared" si="4"/>
        <v>1.2800153190516462E-22</v>
      </c>
      <c r="B28">
        <f t="shared" si="5"/>
        <v>4.4777324417183015E-19</v>
      </c>
      <c r="C28">
        <f t="shared" si="6"/>
        <v>5.0582527428437852E-12</v>
      </c>
      <c r="D28">
        <f t="shared" si="7"/>
        <v>1.8777276562732379E-7</v>
      </c>
      <c r="E28">
        <f t="shared" si="8"/>
        <v>1.4960797341291064E-4</v>
      </c>
      <c r="F28">
        <f t="shared" si="9"/>
        <v>1.601155796934025E-2</v>
      </c>
      <c r="G28">
        <f t="shared" si="10"/>
        <v>0.34377160613084462</v>
      </c>
      <c r="H28">
        <f t="shared" si="11"/>
        <v>1</v>
      </c>
      <c r="I28">
        <f t="shared" si="12"/>
        <v>0.34377160613084462</v>
      </c>
      <c r="J28">
        <f t="shared" si="13"/>
        <v>2.0816521084086492E-2</v>
      </c>
      <c r="K28">
        <f t="shared" si="14"/>
        <v>8.2357218861787401E-5</v>
      </c>
      <c r="L28">
        <f t="shared" si="15"/>
        <v>1.8777276562732379E-7</v>
      </c>
      <c r="Q28" s="2">
        <v>24</v>
      </c>
      <c r="R28">
        <f t="shared" si="2"/>
        <v>0.70221504086938247</v>
      </c>
      <c r="S28">
        <f t="shared" si="3"/>
        <v>0.70221504086938247</v>
      </c>
    </row>
    <row r="29" spans="1:19">
      <c r="A29">
        <f t="shared" si="4"/>
        <v>1.8661109991223937E-29</v>
      </c>
      <c r="B29">
        <f t="shared" si="5"/>
        <v>7.3786446417416791E-26</v>
      </c>
      <c r="C29">
        <f t="shared" si="6"/>
        <v>4.6005175273896544E-17</v>
      </c>
      <c r="D29">
        <f t="shared" si="7"/>
        <v>2.6364543951755049E-11</v>
      </c>
      <c r="E29">
        <f t="shared" si="8"/>
        <v>1.4551654192407231E-7</v>
      </c>
      <c r="F29">
        <f t="shared" si="9"/>
        <v>8.2357218861787401E-5</v>
      </c>
      <c r="G29">
        <f t="shared" si="10"/>
        <v>1.3966256466258148E-2</v>
      </c>
      <c r="H29">
        <f t="shared" si="11"/>
        <v>0.36787944117144233</v>
      </c>
      <c r="I29">
        <f t="shared" si="12"/>
        <v>1</v>
      </c>
      <c r="J29">
        <f t="shared" si="13"/>
        <v>0.39198784250359181</v>
      </c>
      <c r="K29">
        <f t="shared" si="14"/>
        <v>1.601155796934025E-2</v>
      </c>
      <c r="L29">
        <f t="shared" si="15"/>
        <v>1.809905828125813E-4</v>
      </c>
      <c r="Q29" s="2">
        <v>25</v>
      </c>
      <c r="R29">
        <f t="shared" si="2"/>
        <v>0.67747555989902408</v>
      </c>
      <c r="S29">
        <f t="shared" si="3"/>
        <v>0.67747555989902408</v>
      </c>
    </row>
    <row r="30" spans="1:19">
      <c r="A30">
        <f t="shared" si="4"/>
        <v>5.9172431895990848E-37</v>
      </c>
      <c r="B30">
        <f t="shared" si="5"/>
        <v>1.9497594928854075E-33</v>
      </c>
      <c r="C30">
        <f t="shared" si="6"/>
        <v>7.964647564963245E-23</v>
      </c>
      <c r="D30">
        <f t="shared" si="7"/>
        <v>7.3396162992129426E-16</v>
      </c>
      <c r="E30">
        <f t="shared" si="8"/>
        <v>2.6364543951755049E-11</v>
      </c>
      <c r="F30">
        <f t="shared" si="9"/>
        <v>6.5725571057606361E-8</v>
      </c>
      <c r="G30">
        <f t="shared" si="10"/>
        <v>8.2357218861787401E-5</v>
      </c>
      <c r="H30">
        <f t="shared" si="11"/>
        <v>2.0816521084086492E-2</v>
      </c>
      <c r="I30">
        <f t="shared" si="12"/>
        <v>0.36787944117144233</v>
      </c>
      <c r="J30">
        <f t="shared" si="13"/>
        <v>1</v>
      </c>
      <c r="K30">
        <f t="shared" si="14"/>
        <v>0.34377160613084462</v>
      </c>
      <c r="L30">
        <f t="shared" si="15"/>
        <v>2.0816521084086492E-2</v>
      </c>
      <c r="Q30" s="2">
        <v>26</v>
      </c>
      <c r="R30">
        <f t="shared" si="2"/>
        <v>0.65244326217459159</v>
      </c>
      <c r="S30">
        <f t="shared" si="3"/>
        <v>0.65244326217459159</v>
      </c>
    </row>
    <row r="31" spans="1:19">
      <c r="A31">
        <f t="shared" si="4"/>
        <v>1.2907430671981341E-45</v>
      </c>
      <c r="B31">
        <f t="shared" si="5"/>
        <v>2.5814979316506274E-42</v>
      </c>
      <c r="C31">
        <f t="shared" si="6"/>
        <v>1.0838540485385723E-29</v>
      </c>
      <c r="D31">
        <f t="shared" si="7"/>
        <v>2.0132703063900164E-21</v>
      </c>
      <c r="E31">
        <f t="shared" si="8"/>
        <v>5.0097835240285839E-16</v>
      </c>
      <c r="F31">
        <f t="shared" si="9"/>
        <v>5.0582527428437852E-12</v>
      </c>
      <c r="G31">
        <f t="shared" si="10"/>
        <v>5.0062180207670489E-8</v>
      </c>
      <c r="H31">
        <f t="shared" si="11"/>
        <v>1.4960797341291064E-4</v>
      </c>
      <c r="I31">
        <f t="shared" si="12"/>
        <v>1.601155796934025E-2</v>
      </c>
      <c r="J31">
        <f t="shared" si="13"/>
        <v>0.36787944117144233</v>
      </c>
      <c r="K31">
        <f t="shared" si="14"/>
        <v>1</v>
      </c>
      <c r="L31">
        <f t="shared" si="15"/>
        <v>0.39198784250359181</v>
      </c>
      <c r="Q31" s="2">
        <v>27</v>
      </c>
      <c r="R31">
        <f t="shared" si="2"/>
        <v>0.62719163702809722</v>
      </c>
      <c r="S31">
        <f t="shared" si="3"/>
        <v>0.62719163702809722</v>
      </c>
    </row>
    <row r="32" spans="1:19">
      <c r="A32">
        <f t="shared" si="4"/>
        <v>7.0127903191565006E-55</v>
      </c>
      <c r="B32">
        <f t="shared" si="5"/>
        <v>6.4036863407077121E-52</v>
      </c>
      <c r="C32">
        <f t="shared" si="6"/>
        <v>3.2151392295938294E-37</v>
      </c>
      <c r="D32">
        <f t="shared" si="7"/>
        <v>1.2431696857071654E-27</v>
      </c>
      <c r="E32">
        <f t="shared" si="8"/>
        <v>2.0132703063900164E-21</v>
      </c>
      <c r="F32">
        <f t="shared" si="9"/>
        <v>6.9167539755414425E-17</v>
      </c>
      <c r="G32">
        <f t="shared" si="10"/>
        <v>5.0582527428437852E-12</v>
      </c>
      <c r="H32">
        <f t="shared" si="11"/>
        <v>1.8777276562732379E-7</v>
      </c>
      <c r="I32">
        <f t="shared" si="12"/>
        <v>1.0092719818195974E-4</v>
      </c>
      <c r="J32">
        <f t="shared" si="13"/>
        <v>2.0816521084086492E-2</v>
      </c>
      <c r="K32">
        <f t="shared" si="14"/>
        <v>0.36787944117144233</v>
      </c>
      <c r="L32">
        <f t="shared" si="15"/>
        <v>1</v>
      </c>
      <c r="Q32" s="2">
        <v>28</v>
      </c>
      <c r="R32">
        <f t="shared" si="2"/>
        <v>0.60179105991016335</v>
      </c>
      <c r="S32">
        <f t="shared" si="3"/>
        <v>0.60179105991016335</v>
      </c>
    </row>
    <row r="33" spans="1:19">
      <c r="Q33" s="2">
        <v>29</v>
      </c>
      <c r="R33">
        <f t="shared" si="2"/>
        <v>0.57630880766140369</v>
      </c>
      <c r="S33">
        <f t="shared" si="3"/>
        <v>0.57630880766140369</v>
      </c>
    </row>
    <row r="34" spans="1:19">
      <c r="A34" t="s">
        <v>45</v>
      </c>
      <c r="Q34" s="2">
        <v>30</v>
      </c>
      <c r="R34">
        <f t="shared" si="2"/>
        <v>0.55080912601893894</v>
      </c>
      <c r="S34">
        <f t="shared" si="3"/>
        <v>0.55080912601893894</v>
      </c>
    </row>
    <row r="35" spans="1:19">
      <c r="A35" cm="1">
        <f t="array" ref="A35:L46">TRANSPOSE(A21:L32)</f>
        <v>1</v>
      </c>
      <c r="B35">
        <v>0.34377160613084462</v>
      </c>
      <c r="C35">
        <v>1.8315638888734179E-2</v>
      </c>
      <c r="D35">
        <v>1.0092719818195974E-4</v>
      </c>
      <c r="E35">
        <v>8.609816158960629E-8</v>
      </c>
      <c r="F35">
        <v>7.0986881886696763E-12</v>
      </c>
      <c r="G35">
        <v>1.0376069409863584E-16</v>
      </c>
      <c r="H35">
        <v>1.2800153190516462E-22</v>
      </c>
      <c r="I35">
        <v>1.8661109991223937E-29</v>
      </c>
      <c r="J35">
        <v>5.9172431895990848E-37</v>
      </c>
      <c r="K35">
        <v>1.2907430671981341E-45</v>
      </c>
      <c r="L35">
        <v>7.0127903191565006E-55</v>
      </c>
      <c r="Q35" s="2">
        <v>31</v>
      </c>
      <c r="R35">
        <f t="shared" si="2"/>
        <v>0.52535334033787207</v>
      </c>
      <c r="S35">
        <f t="shared" si="3"/>
        <v>0.52535334033787207</v>
      </c>
    </row>
    <row r="36" spans="1:19">
      <c r="A36">
        <v>0.29353297176099957</v>
      </c>
      <c r="B36">
        <v>1</v>
      </c>
      <c r="C36">
        <v>0.34208224730632175</v>
      </c>
      <c r="D36">
        <v>1.0134227381485734E-2</v>
      </c>
      <c r="E36">
        <v>3.2585842174076056E-5</v>
      </c>
      <c r="F36">
        <v>7.7564203990555666E-9</v>
      </c>
      <c r="G36">
        <v>2.3412806024004399E-13</v>
      </c>
      <c r="H36">
        <v>4.4777324417183015E-19</v>
      </c>
      <c r="I36">
        <v>7.3786446417416791E-26</v>
      </c>
      <c r="J36">
        <v>1.9497594928854075E-33</v>
      </c>
      <c r="K36">
        <v>2.5814979316506274E-42</v>
      </c>
      <c r="L36">
        <v>6.4036863407077121E-52</v>
      </c>
      <c r="Q36" s="2">
        <v>32</v>
      </c>
      <c r="R36">
        <f t="shared" si="2"/>
        <v>0.49999999999999978</v>
      </c>
      <c r="S36">
        <f t="shared" si="3"/>
        <v>0.49999999999999978</v>
      </c>
    </row>
    <row r="37" spans="1:19">
      <c r="A37">
        <v>1.8315638888734179E-2</v>
      </c>
      <c r="B37">
        <v>0.39280402938560638</v>
      </c>
      <c r="C37">
        <v>1</v>
      </c>
      <c r="D37">
        <v>0.34377160613084462</v>
      </c>
      <c r="E37">
        <v>1.601155796934025E-2</v>
      </c>
      <c r="F37">
        <v>8.2357218861787401E-5</v>
      </c>
      <c r="G37">
        <v>6.5725571057606361E-8</v>
      </c>
      <c r="H37">
        <v>5.0582527428437852E-12</v>
      </c>
      <c r="I37">
        <v>4.6005175273896544E-17</v>
      </c>
      <c r="J37">
        <v>7.964647564963245E-23</v>
      </c>
      <c r="K37">
        <v>1.0838540485385723E-29</v>
      </c>
      <c r="L37">
        <v>3.2151392295938294E-37</v>
      </c>
      <c r="Q37" s="2">
        <v>33</v>
      </c>
      <c r="R37">
        <f t="shared" si="2"/>
        <v>0.47480504674177587</v>
      </c>
      <c r="S37">
        <f t="shared" si="3"/>
        <v>0.47480504674177587</v>
      </c>
    </row>
    <row r="38" spans="1:19">
      <c r="A38">
        <v>1.809905828125813E-4</v>
      </c>
      <c r="B38">
        <v>2.3609695742450761E-2</v>
      </c>
      <c r="C38">
        <v>0.36787944117144233</v>
      </c>
      <c r="D38">
        <v>1</v>
      </c>
      <c r="E38">
        <v>0.39198784250359181</v>
      </c>
      <c r="F38">
        <v>2.0816521084086492E-2</v>
      </c>
      <c r="G38">
        <v>1.809905828125813E-4</v>
      </c>
      <c r="H38">
        <v>1.8777276562732379E-7</v>
      </c>
      <c r="I38">
        <v>2.6364543951755049E-11</v>
      </c>
      <c r="J38">
        <v>7.3396162992129426E-16</v>
      </c>
      <c r="K38">
        <v>2.0132703063900164E-21</v>
      </c>
      <c r="L38">
        <v>1.2431696857071654E-27</v>
      </c>
      <c r="Q38" s="2">
        <v>34</v>
      </c>
      <c r="R38">
        <f t="shared" si="2"/>
        <v>0.44982199715537324</v>
      </c>
      <c r="S38">
        <f t="shared" si="3"/>
        <v>0.44982199715537324</v>
      </c>
    </row>
    <row r="39" spans="1:19">
      <c r="A39">
        <v>2.4179593842663037E-7</v>
      </c>
      <c r="B39">
        <v>2.1850097455194264E-4</v>
      </c>
      <c r="C39">
        <v>2.0816521084086492E-2</v>
      </c>
      <c r="D39">
        <v>0.39198784250359181</v>
      </c>
      <c r="E39">
        <v>1</v>
      </c>
      <c r="F39">
        <v>0.36787944117144233</v>
      </c>
      <c r="G39">
        <v>2.0816521084086492E-2</v>
      </c>
      <c r="H39">
        <v>1.4960797341291064E-4</v>
      </c>
      <c r="I39">
        <v>1.4551654192407231E-7</v>
      </c>
      <c r="J39">
        <v>2.6364543951755049E-11</v>
      </c>
      <c r="K39">
        <v>5.0097835240285839E-16</v>
      </c>
      <c r="L39">
        <v>2.0132703063900164E-21</v>
      </c>
      <c r="Q39" s="2">
        <v>35</v>
      </c>
      <c r="R39">
        <f t="shared" si="2"/>
        <v>0.42510212988867302</v>
      </c>
      <c r="S39">
        <f t="shared" si="3"/>
        <v>0.42510212988867302</v>
      </c>
    </row>
    <row r="40" spans="1:19">
      <c r="A40">
        <v>7.0986881886696763E-12</v>
      </c>
      <c r="B40">
        <v>8.609816158960629E-8</v>
      </c>
      <c r="C40">
        <v>8.2357218861787401E-5</v>
      </c>
      <c r="D40">
        <v>1.601155796934025E-2</v>
      </c>
      <c r="E40">
        <v>0.34377160613084462</v>
      </c>
      <c r="F40">
        <v>1</v>
      </c>
      <c r="G40">
        <v>0.36787944117144233</v>
      </c>
      <c r="H40">
        <v>1.601155796934025E-2</v>
      </c>
      <c r="I40">
        <v>8.2357218861787401E-5</v>
      </c>
      <c r="J40">
        <v>6.5725571057606361E-8</v>
      </c>
      <c r="K40">
        <v>5.0582527428437852E-12</v>
      </c>
      <c r="L40">
        <v>6.9167539755414425E-17</v>
      </c>
      <c r="Q40" s="2">
        <v>36</v>
      </c>
      <c r="R40">
        <f t="shared" si="2"/>
        <v>0.40069466857410491</v>
      </c>
      <c r="S40">
        <f t="shared" si="3"/>
        <v>0.40069466857410491</v>
      </c>
    </row>
    <row r="41" spans="1:19">
      <c r="A41">
        <v>1.0376069409863584E-16</v>
      </c>
      <c r="B41">
        <v>9.9400959295701823E-12</v>
      </c>
      <c r="C41">
        <v>6.5725571057606361E-8</v>
      </c>
      <c r="D41">
        <v>1.0092719818195974E-4</v>
      </c>
      <c r="E41">
        <v>1.601155796934025E-2</v>
      </c>
      <c r="F41">
        <v>0.36787944117144233</v>
      </c>
      <c r="G41">
        <v>1</v>
      </c>
      <c r="H41">
        <v>0.34377160613084462</v>
      </c>
      <c r="I41">
        <v>1.3966256466258148E-2</v>
      </c>
      <c r="J41">
        <v>8.2357218861787401E-5</v>
      </c>
      <c r="K41">
        <v>5.0062180207670489E-8</v>
      </c>
      <c r="L41">
        <v>5.0582527428437852E-12</v>
      </c>
      <c r="Q41" s="2">
        <v>37</v>
      </c>
      <c r="R41">
        <f t="shared" si="2"/>
        <v>0.37664695222904554</v>
      </c>
      <c r="S41">
        <f t="shared" si="3"/>
        <v>0.37664695222904554</v>
      </c>
    </row>
    <row r="42" spans="1:19">
      <c r="A42">
        <v>3.1395806566274515E-21</v>
      </c>
      <c r="B42">
        <v>1.0730597725021753E-15</v>
      </c>
      <c r="C42">
        <v>2.6364543951755049E-11</v>
      </c>
      <c r="D42">
        <v>1.8777276562732379E-7</v>
      </c>
      <c r="E42">
        <v>1.4960797341291064E-4</v>
      </c>
      <c r="F42">
        <v>2.0816521084086492E-2</v>
      </c>
      <c r="G42">
        <v>0.36787944117144233</v>
      </c>
      <c r="H42">
        <v>1</v>
      </c>
      <c r="I42">
        <v>0.36787944117144233</v>
      </c>
      <c r="J42">
        <v>2.0816521084086492E-2</v>
      </c>
      <c r="K42">
        <v>1.4960797341291064E-4</v>
      </c>
      <c r="L42">
        <v>1.8777276562732379E-7</v>
      </c>
      <c r="Q42" s="2">
        <v>38</v>
      </c>
      <c r="R42">
        <f t="shared" si="2"/>
        <v>0.35300458576410881</v>
      </c>
      <c r="S42">
        <f t="shared" si="3"/>
        <v>0.35300458576410881</v>
      </c>
    </row>
    <row r="43" spans="1:19">
      <c r="A43">
        <v>1.8661109991223937E-29</v>
      </c>
      <c r="B43">
        <v>1.2800153190516462E-22</v>
      </c>
      <c r="C43">
        <v>4.6005175273896544E-17</v>
      </c>
      <c r="D43">
        <v>5.0582527428437852E-12</v>
      </c>
      <c r="E43">
        <v>5.0062180207670489E-8</v>
      </c>
      <c r="F43">
        <v>8.2357218861787401E-5</v>
      </c>
      <c r="G43">
        <v>1.3966256466258148E-2</v>
      </c>
      <c r="H43">
        <v>0.34377160613084462</v>
      </c>
      <c r="I43">
        <v>1</v>
      </c>
      <c r="J43">
        <v>0.36787944117144233</v>
      </c>
      <c r="K43">
        <v>1.601155796934025E-2</v>
      </c>
      <c r="L43">
        <v>1.0092719818195974E-4</v>
      </c>
      <c r="Q43" s="2">
        <v>39</v>
      </c>
      <c r="R43">
        <f t="shared" si="2"/>
        <v>0.32981156427879899</v>
      </c>
      <c r="S43">
        <f t="shared" si="3"/>
        <v>0.32981156427879899</v>
      </c>
    </row>
    <row r="44" spans="1:19">
      <c r="A44">
        <v>1.179516253887852E-34</v>
      </c>
      <c r="B44">
        <v>2.0635506260366107E-27</v>
      </c>
      <c r="C44">
        <v>2.0132703063900164E-21</v>
      </c>
      <c r="D44">
        <v>7.3396162992129426E-16</v>
      </c>
      <c r="E44">
        <v>2.6364543951755049E-11</v>
      </c>
      <c r="F44">
        <v>1.8777276562732379E-7</v>
      </c>
      <c r="G44">
        <v>1.4960797341291064E-4</v>
      </c>
      <c r="H44">
        <v>2.0816521084086492E-2</v>
      </c>
      <c r="I44">
        <v>0.39198784250359181</v>
      </c>
      <c r="J44">
        <v>1</v>
      </c>
      <c r="K44">
        <v>0.36787944117144233</v>
      </c>
      <c r="L44">
        <v>2.0816521084086492E-2</v>
      </c>
      <c r="Q44" s="2">
        <v>40</v>
      </c>
      <c r="R44">
        <f t="shared" si="2"/>
        <v>0.30711036598288</v>
      </c>
      <c r="S44">
        <f t="shared" si="3"/>
        <v>0.30711036598288</v>
      </c>
    </row>
    <row r="45" spans="1:19">
      <c r="A45">
        <v>1.2907430671981341E-45</v>
      </c>
      <c r="B45">
        <v>5.9172431895990848E-37</v>
      </c>
      <c r="C45">
        <v>1.0838540485385723E-29</v>
      </c>
      <c r="D45">
        <v>7.964647564963245E-23</v>
      </c>
      <c r="E45">
        <v>4.6005175273896544E-17</v>
      </c>
      <c r="F45">
        <v>5.0582527428437852E-12</v>
      </c>
      <c r="G45">
        <v>5.0062180207670489E-8</v>
      </c>
      <c r="H45">
        <v>8.2357218861787401E-5</v>
      </c>
      <c r="I45">
        <v>1.601155796934025E-2</v>
      </c>
      <c r="J45">
        <v>0.34377160613084462</v>
      </c>
      <c r="K45">
        <v>1</v>
      </c>
      <c r="L45">
        <v>0.36787944117144233</v>
      </c>
      <c r="Q45" s="2">
        <v>41</v>
      </c>
      <c r="R45">
        <f t="shared" si="2"/>
        <v>0.28494200982134538</v>
      </c>
      <c r="S45">
        <f t="shared" si="3"/>
        <v>0.28494200982134538</v>
      </c>
    </row>
    <row r="46" spans="1:19">
      <c r="A46">
        <v>1.9202267550938152E-51</v>
      </c>
      <c r="B46">
        <v>1.7195810224231249E-42</v>
      </c>
      <c r="C46">
        <v>6.661932291507921E-35</v>
      </c>
      <c r="D46">
        <v>1.2431696857071654E-27</v>
      </c>
      <c r="E46">
        <v>2.0132703063900164E-21</v>
      </c>
      <c r="F46">
        <v>7.3396162992129426E-16</v>
      </c>
      <c r="G46">
        <v>2.6364543951755049E-11</v>
      </c>
      <c r="H46">
        <v>1.8777276562732379E-7</v>
      </c>
      <c r="I46">
        <v>1.809905828125813E-4</v>
      </c>
      <c r="J46">
        <v>2.0816521084086492E-2</v>
      </c>
      <c r="K46">
        <v>0.39198784250359181</v>
      </c>
      <c r="L46">
        <v>1</v>
      </c>
      <c r="Q46" s="2">
        <v>42</v>
      </c>
      <c r="R46">
        <f t="shared" si="2"/>
        <v>0.26334607516559305</v>
      </c>
      <c r="S46">
        <f t="shared" si="3"/>
        <v>0.26334607516559305</v>
      </c>
    </row>
    <row r="47" spans="1:19">
      <c r="Q47" s="2">
        <v>43</v>
      </c>
      <c r="R47">
        <f t="shared" si="2"/>
        <v>0.24236068222858276</v>
      </c>
      <c r="S47">
        <f t="shared" si="3"/>
        <v>0.24236068222858276</v>
      </c>
    </row>
    <row r="48" spans="1:19">
      <c r="A48" t="s">
        <v>46</v>
      </c>
      <c r="Q48" s="2">
        <v>44</v>
      </c>
      <c r="R48">
        <f t="shared" si="2"/>
        <v>0.2220224331342337</v>
      </c>
      <c r="S48">
        <f t="shared" si="3"/>
        <v>0.2220224331342337</v>
      </c>
    </row>
    <row r="49" spans="1:19">
      <c r="A49" cm="1">
        <f t="array" ref="A49:L60">MMULT(_xlfn.ANCHORARRAY(A35),A21:L32)</f>
        <v>1.1185143899959897</v>
      </c>
      <c r="B49">
        <v>0.64357105562573436</v>
      </c>
      <c r="C49">
        <v>0.17170084713761333</v>
      </c>
      <c r="D49">
        <v>1.5136241555303246E-2</v>
      </c>
      <c r="E49">
        <v>4.9627244543548425E-4</v>
      </c>
      <c r="F49">
        <v>3.1836371689301786E-6</v>
      </c>
      <c r="G49">
        <v>1.2774699655161274E-8</v>
      </c>
      <c r="H49">
        <v>3.2463411120652398E-11</v>
      </c>
      <c r="I49">
        <v>5.4076970255141437E-15</v>
      </c>
      <c r="J49">
        <v>3.6925187365472506E-18</v>
      </c>
      <c r="K49">
        <v>4.5080987425178943E-23</v>
      </c>
      <c r="L49">
        <v>8.1432710554515316E-27</v>
      </c>
      <c r="Q49" s="2">
        <v>45</v>
      </c>
      <c r="R49">
        <f t="shared" si="2"/>
        <v>0.2023663147903815</v>
      </c>
      <c r="S49">
        <f t="shared" si="3"/>
        <v>0.2023663147903815</v>
      </c>
    </row>
    <row r="50" spans="1:19">
      <c r="A50">
        <v>0.64357105562573436</v>
      </c>
      <c r="B50">
        <v>1.2032845730594439</v>
      </c>
      <c r="C50">
        <v>0.7437469019792079</v>
      </c>
      <c r="D50">
        <v>0.15965484921672271</v>
      </c>
      <c r="E50">
        <v>1.1344616885492017E-2</v>
      </c>
      <c r="F50">
        <v>2.0173365575639984E-4</v>
      </c>
      <c r="G50">
        <v>1.5699164292116185E-6</v>
      </c>
      <c r="H50">
        <v>6.9486014481608328E-9</v>
      </c>
      <c r="I50">
        <v>2.3246627831241668E-12</v>
      </c>
      <c r="J50">
        <v>2.3580309463769492E-15</v>
      </c>
      <c r="K50">
        <v>5.2491698981956997E-20</v>
      </c>
      <c r="L50">
        <v>1.2015304175152821E-23</v>
      </c>
      <c r="Q50" s="2">
        <v>46</v>
      </c>
      <c r="R50">
        <f t="shared" si="2"/>
        <v>0.18342556585268413</v>
      </c>
      <c r="S50">
        <f t="shared" si="3"/>
        <v>0.18342556585268413</v>
      </c>
    </row>
    <row r="51" spans="1:19">
      <c r="A51">
        <v>0.17170084713761333</v>
      </c>
      <c r="B51">
        <v>0.7437469019792079</v>
      </c>
      <c r="C51">
        <v>1.2730657620825727</v>
      </c>
      <c r="D51">
        <v>0.72720639634684825</v>
      </c>
      <c r="E51">
        <v>0.17169850064235662</v>
      </c>
      <c r="F51">
        <v>1.1173410436280173E-2</v>
      </c>
      <c r="G51">
        <v>3.214948780636613E-4</v>
      </c>
      <c r="H51">
        <v>4.1986089766532601E-6</v>
      </c>
      <c r="I51">
        <v>8.5057030402465073E-9</v>
      </c>
      <c r="J51">
        <v>2.582521524180682E-11</v>
      </c>
      <c r="K51">
        <v>4.1250059227611768E-15</v>
      </c>
      <c r="L51">
        <v>2.7514342497334094E-18</v>
      </c>
      <c r="Q51" s="2">
        <v>47</v>
      </c>
      <c r="R51">
        <f t="shared" si="2"/>
        <v>0.16523151110004289</v>
      </c>
      <c r="S51">
        <f t="shared" si="3"/>
        <v>0.16523151110004289</v>
      </c>
    </row>
    <row r="52" spans="1:19">
      <c r="A52">
        <v>1.5136241555303246E-2</v>
      </c>
      <c r="B52">
        <v>0.15965484921672271</v>
      </c>
      <c r="C52">
        <v>0.72720639634684825</v>
      </c>
      <c r="D52">
        <v>1.2899805627055463</v>
      </c>
      <c r="E52">
        <v>0.79930055170194503</v>
      </c>
      <c r="F52">
        <v>0.17167925453605412</v>
      </c>
      <c r="G52">
        <v>1.421631271869918E-2</v>
      </c>
      <c r="H52">
        <v>5.5893033615530782E-4</v>
      </c>
      <c r="I52">
        <v>4.3263578147227616E-6</v>
      </c>
      <c r="J52">
        <v>3.4915856400137921E-8</v>
      </c>
      <c r="K52">
        <v>2.5052928927126833E-11</v>
      </c>
      <c r="L52">
        <v>4.4832638496011783E-14</v>
      </c>
      <c r="Q52" s="2">
        <v>48</v>
      </c>
      <c r="R52">
        <f t="shared" si="2"/>
        <v>0.14781336745060608</v>
      </c>
      <c r="S52">
        <f t="shared" si="3"/>
        <v>0.14781336745060608</v>
      </c>
    </row>
    <row r="53" spans="1:19">
      <c r="A53">
        <v>4.9627244543548425E-4</v>
      </c>
      <c r="B53">
        <v>1.1344616885492017E-2</v>
      </c>
      <c r="C53">
        <v>0.17169850064235662</v>
      </c>
      <c r="D53">
        <v>0.79930055170194503</v>
      </c>
      <c r="E53">
        <v>1.2898564771326233</v>
      </c>
      <c r="F53">
        <v>0.72558946338767571</v>
      </c>
      <c r="G53">
        <v>0.17225435889851828</v>
      </c>
      <c r="H53">
        <v>1.5615283372203434E-2</v>
      </c>
      <c r="I53">
        <v>3.7265296356095564E-4</v>
      </c>
      <c r="J53">
        <v>6.354806250758115E-6</v>
      </c>
      <c r="K53">
        <v>1.5704288341954922E-8</v>
      </c>
      <c r="L53">
        <v>5.5527529220282982E-11</v>
      </c>
      <c r="Q53" s="2">
        <v>49</v>
      </c>
      <c r="R53">
        <f t="shared" si="2"/>
        <v>0.13119802661585361</v>
      </c>
      <c r="S53">
        <f t="shared" si="3"/>
        <v>0.13119802661585361</v>
      </c>
    </row>
    <row r="54" spans="1:19">
      <c r="A54">
        <v>3.1836371689301786E-6</v>
      </c>
      <c r="B54">
        <v>2.0173365575639984E-4</v>
      </c>
      <c r="C54">
        <v>1.1173410436280173E-2</v>
      </c>
      <c r="D54">
        <v>0.17167925453605412</v>
      </c>
      <c r="E54">
        <v>0.72558946338767571</v>
      </c>
      <c r="F54">
        <v>1.2540269539610389</v>
      </c>
      <c r="G54">
        <v>0.74677028657698996</v>
      </c>
      <c r="H54">
        <v>0.17224509516571607</v>
      </c>
      <c r="I54">
        <v>1.0806973450769317E-2</v>
      </c>
      <c r="J54">
        <v>4.2087916950891307E-4</v>
      </c>
      <c r="K54">
        <v>2.6783563165500102E-6</v>
      </c>
      <c r="L54">
        <v>1.9292275848612813E-8</v>
      </c>
      <c r="Q54" s="2">
        <v>50</v>
      </c>
      <c r="R54">
        <f t="shared" si="2"/>
        <v>0.11540982000770783</v>
      </c>
      <c r="S54">
        <f t="shared" si="3"/>
        <v>0.11540982000770783</v>
      </c>
    </row>
    <row r="55" spans="1:19">
      <c r="A55">
        <v>1.2774699655161274E-8</v>
      </c>
      <c r="B55">
        <v>1.5699164292116185E-6</v>
      </c>
      <c r="C55">
        <v>3.214948780636613E-4</v>
      </c>
      <c r="D55">
        <v>1.421631271869918E-2</v>
      </c>
      <c r="E55">
        <v>0.17225435889851828</v>
      </c>
      <c r="F55">
        <v>0.74677028657698996</v>
      </c>
      <c r="G55">
        <v>1.2539656436956979</v>
      </c>
      <c r="H55">
        <v>0.72445102594386124</v>
      </c>
      <c r="I55">
        <v>0.14617202677274749</v>
      </c>
      <c r="J55">
        <v>1.2862784314582473E-2</v>
      </c>
      <c r="K55">
        <v>2.803457999154082E-4</v>
      </c>
      <c r="L55">
        <v>4.3263578147058388E-6</v>
      </c>
      <c r="Q55" s="2">
        <v>51</v>
      </c>
      <c r="R55">
        <f t="shared" si="2"/>
        <v>0.10047027197367005</v>
      </c>
      <c r="S55">
        <f t="shared" si="3"/>
        <v>0.10047027197367005</v>
      </c>
    </row>
    <row r="56" spans="1:19">
      <c r="A56">
        <v>3.2463411120652398E-11</v>
      </c>
      <c r="B56">
        <v>6.9486014481608328E-9</v>
      </c>
      <c r="C56">
        <v>4.1986089766532601E-6</v>
      </c>
      <c r="D56">
        <v>5.5893033615530782E-4</v>
      </c>
      <c r="E56">
        <v>1.5615283372203434E-2</v>
      </c>
      <c r="F56">
        <v>0.17224509516571607</v>
      </c>
      <c r="G56">
        <v>0.72445102594386124</v>
      </c>
      <c r="H56">
        <v>1.2715372663384759</v>
      </c>
      <c r="I56">
        <v>0.72445102594386135</v>
      </c>
      <c r="J56">
        <v>0.18594739382725697</v>
      </c>
      <c r="K56">
        <v>1.3278504572145008E-2</v>
      </c>
      <c r="L56">
        <v>5.5893032645630873E-4</v>
      </c>
      <c r="Q56" s="2">
        <v>52</v>
      </c>
      <c r="R56">
        <f t="shared" si="2"/>
        <v>8.6397847735544486E-2</v>
      </c>
      <c r="S56">
        <f t="shared" si="3"/>
        <v>8.6397847735544486E-2</v>
      </c>
    </row>
    <row r="57" spans="1:19">
      <c r="A57">
        <v>5.4076970255141437E-15</v>
      </c>
      <c r="B57">
        <v>2.3246627831241668E-12</v>
      </c>
      <c r="C57">
        <v>8.5057030402465073E-9</v>
      </c>
      <c r="D57">
        <v>4.3263578147227616E-6</v>
      </c>
      <c r="E57">
        <v>3.7265296356095564E-4</v>
      </c>
      <c r="F57">
        <v>1.0806973450769317E-2</v>
      </c>
      <c r="G57">
        <v>0.14617202677274749</v>
      </c>
      <c r="H57">
        <v>0.72445102594386135</v>
      </c>
      <c r="I57">
        <v>1.2539656436956934</v>
      </c>
      <c r="J57">
        <v>0.77291792599215159</v>
      </c>
      <c r="K57">
        <v>0.15855506410655723</v>
      </c>
      <c r="L57">
        <v>1.4216288539378145E-2</v>
      </c>
      <c r="Q57" s="2">
        <v>53</v>
      </c>
      <c r="R57">
        <f t="shared" si="2"/>
        <v>7.3207702550355594E-2</v>
      </c>
      <c r="S57">
        <f t="shared" si="3"/>
        <v>7.3207702550355594E-2</v>
      </c>
    </row>
    <row r="58" spans="1:19">
      <c r="A58">
        <v>3.6925187365472506E-18</v>
      </c>
      <c r="B58">
        <v>2.3580309463769492E-15</v>
      </c>
      <c r="C58">
        <v>2.582521524180682E-11</v>
      </c>
      <c r="D58">
        <v>3.4915856400137921E-8</v>
      </c>
      <c r="E58">
        <v>6.354806250758115E-6</v>
      </c>
      <c r="F58">
        <v>4.2087916950891307E-4</v>
      </c>
      <c r="G58">
        <v>1.2862784314582473E-2</v>
      </c>
      <c r="H58">
        <v>0.18594739382725697</v>
      </c>
      <c r="I58">
        <v>0.77291792599215159</v>
      </c>
      <c r="J58">
        <v>1.2898564293899029</v>
      </c>
      <c r="K58">
        <v>0.72558706790762972</v>
      </c>
      <c r="L58">
        <v>0.18590826063124352</v>
      </c>
      <c r="Q58" s="2">
        <v>54</v>
      </c>
      <c r="R58">
        <f t="shared" si="2"/>
        <v>6.0911438603268538E-2</v>
      </c>
      <c r="S58">
        <f t="shared" si="3"/>
        <v>6.0911438603268538E-2</v>
      </c>
    </row>
    <row r="59" spans="1:19">
      <c r="A59">
        <v>4.5080987425178943E-23</v>
      </c>
      <c r="B59">
        <v>5.2491698981956997E-20</v>
      </c>
      <c r="C59">
        <v>4.1250059227611768E-15</v>
      </c>
      <c r="D59">
        <v>2.5052928927126833E-11</v>
      </c>
      <c r="E59">
        <v>1.5704288341954922E-8</v>
      </c>
      <c r="F59">
        <v>2.6783563165500102E-6</v>
      </c>
      <c r="G59">
        <v>2.803457999154082E-4</v>
      </c>
      <c r="H59">
        <v>1.3278504572145008E-2</v>
      </c>
      <c r="I59">
        <v>0.15855506410655723</v>
      </c>
      <c r="J59">
        <v>0.72558706790762972</v>
      </c>
      <c r="K59">
        <v>1.2537705771897127</v>
      </c>
      <c r="L59">
        <v>0.76702631051884018</v>
      </c>
      <c r="Q59" s="2">
        <v>55</v>
      </c>
      <c r="R59">
        <f t="shared" si="2"/>
        <v>4.9516875990612899E-2</v>
      </c>
      <c r="S59">
        <f t="shared" si="3"/>
        <v>4.9516875990612899E-2</v>
      </c>
    </row>
    <row r="60" spans="1:19">
      <c r="A60">
        <v>8.1432710554515316E-27</v>
      </c>
      <c r="B60">
        <v>1.2015304175152821E-23</v>
      </c>
      <c r="C60">
        <v>2.7514342497334094E-18</v>
      </c>
      <c r="D60">
        <v>4.4832638496011783E-14</v>
      </c>
      <c r="E60">
        <v>5.5527529220282982E-11</v>
      </c>
      <c r="F60">
        <v>1.9292275848612813E-8</v>
      </c>
      <c r="G60">
        <v>4.3263578147058388E-6</v>
      </c>
      <c r="H60">
        <v>5.5893032645630873E-4</v>
      </c>
      <c r="I60">
        <v>1.4216288539378145E-2</v>
      </c>
      <c r="J60">
        <v>0.18590826063124352</v>
      </c>
      <c r="K60">
        <v>0.76702631051884018</v>
      </c>
      <c r="L60">
        <v>1.1540878289782912</v>
      </c>
      <c r="Q60" s="2">
        <v>56</v>
      </c>
      <c r="R60">
        <f t="shared" si="2"/>
        <v>3.9027843868165865E-2</v>
      </c>
      <c r="S60">
        <f t="shared" si="3"/>
        <v>3.9027843868165865E-2</v>
      </c>
    </row>
    <row r="61" spans="1:19">
      <c r="Q61" s="2">
        <v>57</v>
      </c>
      <c r="R61">
        <f t="shared" si="2"/>
        <v>2.9443997439587664E-2</v>
      </c>
      <c r="S61">
        <f t="shared" si="3"/>
        <v>2.9443997439587664E-2</v>
      </c>
    </row>
    <row r="62" spans="1:19">
      <c r="A62" t="s">
        <v>47</v>
      </c>
      <c r="Q62" s="2">
        <v>58</v>
      </c>
      <c r="R62">
        <f t="shared" si="2"/>
        <v>2.0760665957870104E-2</v>
      </c>
      <c r="S62">
        <f t="shared" si="3"/>
        <v>2.0760665957870104E-2</v>
      </c>
    </row>
    <row r="63" spans="1:19">
      <c r="A63" cm="1">
        <f t="array" ref="A63:L74">MINVERSE(_xlfn.ANCHORARRAY(A49))</f>
        <v>1.4428940332526909</v>
      </c>
      <c r="B63">
        <v>-1.1098945668459643</v>
      </c>
      <c r="C63">
        <v>0.61182202885884029</v>
      </c>
      <c r="D63">
        <v>-0.3124542019000931</v>
      </c>
      <c r="E63">
        <v>0.1562001008246908</v>
      </c>
      <c r="F63">
        <v>-6.8463939452662534E-2</v>
      </c>
      <c r="G63">
        <v>2.8724655965007218E-2</v>
      </c>
      <c r="H63">
        <v>-1.1373361698633405E-2</v>
      </c>
      <c r="I63">
        <v>4.8726353142238546E-3</v>
      </c>
      <c r="J63">
        <v>-1.9506386218976527E-3</v>
      </c>
      <c r="K63">
        <v>7.8872531810452817E-4</v>
      </c>
      <c r="L63">
        <v>-2.6459864106944715E-4</v>
      </c>
      <c r="Q63" s="2">
        <v>59</v>
      </c>
      <c r="R63">
        <f t="shared" si="2"/>
        <v>1.2968736325538311E-2</v>
      </c>
      <c r="S63">
        <f t="shared" si="3"/>
        <v>1.2968736325538311E-2</v>
      </c>
    </row>
    <row r="64" spans="1:19">
      <c r="A64">
        <v>-1.1098945668459645</v>
      </c>
      <c r="B64">
        <v>2.3677081418536541</v>
      </c>
      <c r="C64">
        <v>-1.7301851975961033</v>
      </c>
      <c r="D64">
        <v>0.98956574164899669</v>
      </c>
      <c r="E64">
        <v>-0.52427662174075185</v>
      </c>
      <c r="F64">
        <v>0.23856787063373097</v>
      </c>
      <c r="G64">
        <v>-0.10276545151487922</v>
      </c>
      <c r="H64">
        <v>4.1469365588443816E-2</v>
      </c>
      <c r="I64">
        <v>-1.8013441026031446E-2</v>
      </c>
      <c r="J64">
        <v>7.2934866427852262E-3</v>
      </c>
      <c r="K64">
        <v>-2.9735913994561203E-3</v>
      </c>
      <c r="L64">
        <v>1.0036058011934079E-3</v>
      </c>
      <c r="Q64" s="2">
        <v>60</v>
      </c>
      <c r="R64">
        <f t="shared" si="2"/>
        <v>6.0545762243806962E-3</v>
      </c>
      <c r="S64">
        <f t="shared" si="3"/>
        <v>6.0545762243806962E-3</v>
      </c>
    </row>
    <row r="65" spans="1:19">
      <c r="A65">
        <v>0.61182202885884029</v>
      </c>
      <c r="B65">
        <v>-1.7301851975961031</v>
      </c>
      <c r="C65">
        <v>2.6659241934321565</v>
      </c>
      <c r="D65">
        <v>-1.9247749112418884</v>
      </c>
      <c r="E65">
        <v>1.127433317921174</v>
      </c>
      <c r="F65">
        <v>-0.54370671497814493</v>
      </c>
      <c r="G65">
        <v>0.24324648662003384</v>
      </c>
      <c r="H65">
        <v>-0.10073076864896535</v>
      </c>
      <c r="I65">
        <v>4.4554582818576507E-2</v>
      </c>
      <c r="J65">
        <v>-1.8302352187604072E-2</v>
      </c>
      <c r="K65">
        <v>7.5393821166687856E-3</v>
      </c>
      <c r="L65">
        <v>-2.5634853620390462E-3</v>
      </c>
      <c r="Q65" s="2">
        <v>61</v>
      </c>
      <c r="R65">
        <f t="shared" si="2"/>
        <v>1.5913287013599504E-16</v>
      </c>
      <c r="S65">
        <f t="shared" si="3"/>
        <v>1.5913287013599504E-16</v>
      </c>
    </row>
    <row r="66" spans="1:19">
      <c r="A66">
        <v>-0.31245420190009326</v>
      </c>
      <c r="B66">
        <v>0.98956574164899691</v>
      </c>
      <c r="C66">
        <v>-1.9247749112418884</v>
      </c>
      <c r="D66">
        <v>2.9181968256422071</v>
      </c>
      <c r="E66">
        <v>-2.1360103726891255</v>
      </c>
      <c r="F66">
        <v>1.1473955618976477</v>
      </c>
      <c r="G66">
        <v>-0.54648599859006897</v>
      </c>
      <c r="H66">
        <v>0.23542849645397851</v>
      </c>
      <c r="I66">
        <v>-0.10689725867264221</v>
      </c>
      <c r="J66">
        <v>4.4803753027333082E-2</v>
      </c>
      <c r="K66">
        <v>-1.8715459681369187E-2</v>
      </c>
      <c r="L66">
        <v>6.4261128411008265E-3</v>
      </c>
      <c r="Q66" s="2">
        <v>62</v>
      </c>
      <c r="R66">
        <f t="shared" si="2"/>
        <v>-5.2177202125713992E-3</v>
      </c>
      <c r="S66">
        <f t="shared" si="3"/>
        <v>0</v>
      </c>
    </row>
    <row r="67" spans="1:19">
      <c r="A67">
        <v>0.15620010082469088</v>
      </c>
      <c r="B67">
        <v>-0.52427662174075185</v>
      </c>
      <c r="C67">
        <v>1.127433317921174</v>
      </c>
      <c r="D67">
        <v>-2.1360103726891246</v>
      </c>
      <c r="E67">
        <v>2.9285866924314812</v>
      </c>
      <c r="F67">
        <v>-1.9721669265489683</v>
      </c>
      <c r="G67">
        <v>1.0481471355595118</v>
      </c>
      <c r="H67">
        <v>-0.48022096053521757</v>
      </c>
      <c r="I67">
        <v>0.22642850742753629</v>
      </c>
      <c r="J67">
        <v>-9.7539399925602677E-2</v>
      </c>
      <c r="K67">
        <v>4.149531804858872E-2</v>
      </c>
      <c r="L67">
        <v>-1.4426701171904808E-2</v>
      </c>
      <c r="Q67" s="2">
        <v>63</v>
      </c>
      <c r="R67">
        <f t="shared" si="2"/>
        <v>-9.6257963923840097E-3</v>
      </c>
      <c r="S67">
        <f t="shared" si="3"/>
        <v>0</v>
      </c>
    </row>
    <row r="68" spans="1:19">
      <c r="A68">
        <v>-6.8463939452662617E-2</v>
      </c>
      <c r="B68">
        <v>0.23856787063373108</v>
      </c>
      <c r="C68">
        <v>-0.54370671497814527</v>
      </c>
      <c r="D68">
        <v>1.1473955618976479</v>
      </c>
      <c r="E68">
        <v>-1.972166926548969</v>
      </c>
      <c r="F68">
        <v>2.8046781593381644</v>
      </c>
      <c r="G68">
        <v>-1.9337746359019228</v>
      </c>
      <c r="H68">
        <v>1.0004305652469137</v>
      </c>
      <c r="I68">
        <v>-0.50377891778563377</v>
      </c>
      <c r="J68">
        <v>0.22676043655316311</v>
      </c>
      <c r="K68">
        <v>-9.9171900188363846E-2</v>
      </c>
      <c r="L68">
        <v>3.5111561725440187E-2</v>
      </c>
      <c r="Q68" s="2">
        <v>64</v>
      </c>
      <c r="R68">
        <f t="shared" si="2"/>
        <v>-1.3255818594119761E-2</v>
      </c>
      <c r="S68">
        <f t="shared" si="3"/>
        <v>0</v>
      </c>
    </row>
    <row r="69" spans="1:19">
      <c r="A69">
        <v>2.8724655965007281E-2</v>
      </c>
      <c r="B69">
        <v>-0.10276545151487926</v>
      </c>
      <c r="C69">
        <v>0.24324648662003398</v>
      </c>
      <c r="D69">
        <v>-0.54648599859006908</v>
      </c>
      <c r="E69">
        <v>1.0481471355595118</v>
      </c>
      <c r="F69">
        <v>-1.9337746359019219</v>
      </c>
      <c r="G69">
        <v>2.7623931921311891</v>
      </c>
      <c r="H69">
        <v>-1.8481839668778601</v>
      </c>
      <c r="I69">
        <v>1.0440016529730793</v>
      </c>
      <c r="J69">
        <v>-0.50272579796724126</v>
      </c>
      <c r="K69">
        <v>0.22860632962898336</v>
      </c>
      <c r="L69">
        <v>-8.292863421468491E-2</v>
      </c>
      <c r="Q69" s="2">
        <v>65</v>
      </c>
      <c r="R69">
        <f t="shared" si="2"/>
        <v>-1.6143600743881097E-2</v>
      </c>
      <c r="S69">
        <f t="shared" si="3"/>
        <v>0</v>
      </c>
    </row>
    <row r="70" spans="1:19">
      <c r="A70">
        <v>-1.1373361698633419E-2</v>
      </c>
      <c r="B70">
        <v>4.1469365588443781E-2</v>
      </c>
      <c r="C70">
        <v>-0.10073076864896532</v>
      </c>
      <c r="D70">
        <v>0.23542849645397843</v>
      </c>
      <c r="E70">
        <v>-0.48022096053521757</v>
      </c>
      <c r="F70">
        <v>1.0004305652469132</v>
      </c>
      <c r="G70">
        <v>-1.8481839668778599</v>
      </c>
      <c r="H70">
        <v>2.6397236239527762</v>
      </c>
      <c r="I70">
        <v>-1.8840781570022971</v>
      </c>
      <c r="J70">
        <v>1.0151966888541863</v>
      </c>
      <c r="K70">
        <v>-0.48899771534643416</v>
      </c>
      <c r="L70">
        <v>0.18339836126097273</v>
      </c>
      <c r="Q70" s="2">
        <v>66</v>
      </c>
      <c r="R70">
        <f t="shared" ref="R70:R133" si="16">$D$5*EXP(-(($A$5-Q70)^2)/($C$5^2))+$D$6*EXP(-(($A$6-Q70)^2)/($C$6^2))+$D$7*EXP(-(($A$7-Q70)^2)/($C$7^2))+$D$8*EXP(-(($A$8-Q70)^2)/($C$8^2))+$D$9*EXP(-(($A$9-Q70)^2)/($C$9^2))+$D$10*EXP(-(($A$10-Q70)^2)/($C$10^2))+$D$11*EXP(-(($A$11-Q70)^2)/($C$11^2))+$D$12*EXP(-(($A$12-Q70)^2)/($C$12^2))+$D$13*EXP(-(($A$13-Q70)^2)/($C$13^2))+$D$14*EXP(-(($A$14-Q70)^2)/($C$14^2))+$D$15*EXP(-(($A$15-Q70)^2)/($C$15^2))+$D$16*EXP(-(($A$16-Q70)^2)/($C$16^2))</f>
        <v>-1.8328978769082644E-2</v>
      </c>
      <c r="S70">
        <f t="shared" ref="S70:S133" si="17">MAX(0,R70)</f>
        <v>0</v>
      </c>
    </row>
    <row r="71" spans="1:19">
      <c r="A71">
        <v>4.8726353142238632E-3</v>
      </c>
      <c r="B71">
        <v>-1.8013441026031442E-2</v>
      </c>
      <c r="C71">
        <v>4.4554582818576514E-2</v>
      </c>
      <c r="D71">
        <v>-0.10689725867264226</v>
      </c>
      <c r="E71">
        <v>0.22642850742753642</v>
      </c>
      <c r="F71">
        <v>-0.50377891778563388</v>
      </c>
      <c r="G71">
        <v>1.0440016529730793</v>
      </c>
      <c r="H71">
        <v>-1.8840781570022973</v>
      </c>
      <c r="I71">
        <v>2.873254098339932</v>
      </c>
      <c r="J71">
        <v>-2.0058490567916931</v>
      </c>
      <c r="K71">
        <v>1.0795655410111695</v>
      </c>
      <c r="L71">
        <v>-0.42886659067716748</v>
      </c>
      <c r="Q71" s="2">
        <v>67</v>
      </c>
      <c r="R71">
        <f t="shared" si="16"/>
        <v>-1.9855562251846648E-2</v>
      </c>
      <c r="S71">
        <f t="shared" si="17"/>
        <v>0</v>
      </c>
    </row>
    <row r="72" spans="1:19">
      <c r="A72">
        <v>-1.9506386218976629E-3</v>
      </c>
      <c r="B72">
        <v>7.29348664278524E-3</v>
      </c>
      <c r="C72">
        <v>-1.8302352187604107E-2</v>
      </c>
      <c r="D72">
        <v>4.4803753027333144E-2</v>
      </c>
      <c r="E72">
        <v>-9.7539399925602774E-2</v>
      </c>
      <c r="F72">
        <v>0.22676043655316319</v>
      </c>
      <c r="G72">
        <v>-0.50272579796724137</v>
      </c>
      <c r="H72">
        <v>1.0151966888541866</v>
      </c>
      <c r="I72">
        <v>-2.0058490567916931</v>
      </c>
      <c r="J72">
        <v>2.758867968599171</v>
      </c>
      <c r="K72">
        <v>-1.8478670426671502</v>
      </c>
      <c r="L72">
        <v>0.80792531265296352</v>
      </c>
      <c r="Q72" s="2">
        <v>68</v>
      </c>
      <c r="R72">
        <f t="shared" si="16"/>
        <v>-2.0770441441939676E-2</v>
      </c>
      <c r="S72">
        <f t="shared" si="17"/>
        <v>0</v>
      </c>
    </row>
    <row r="73" spans="1:19">
      <c r="A73">
        <v>7.8872531810453023E-4</v>
      </c>
      <c r="B73">
        <v>-2.9735913994561199E-3</v>
      </c>
      <c r="C73">
        <v>7.5393821166687873E-3</v>
      </c>
      <c r="D73">
        <v>-1.8715459681369184E-2</v>
      </c>
      <c r="E73">
        <v>4.1495318048588699E-2</v>
      </c>
      <c r="F73">
        <v>-9.917190018836379E-2</v>
      </c>
      <c r="G73">
        <v>0.22860632962898314</v>
      </c>
      <c r="H73">
        <v>-0.48899771534643405</v>
      </c>
      <c r="I73">
        <v>1.0795655410111695</v>
      </c>
      <c r="J73">
        <v>-1.8478670426671504</v>
      </c>
      <c r="K73">
        <v>2.6314103419660206</v>
      </c>
      <c r="L73">
        <v>-1.4642753025761233</v>
      </c>
      <c r="Q73" s="2">
        <v>69</v>
      </c>
      <c r="R73">
        <f t="shared" si="16"/>
        <v>-2.1123852061982119E-2</v>
      </c>
      <c r="S73">
        <f t="shared" si="17"/>
        <v>0</v>
      </c>
    </row>
    <row r="74" spans="1:19">
      <c r="A74">
        <v>-2.6459864106944823E-4</v>
      </c>
      <c r="B74">
        <v>1.0036058011934092E-3</v>
      </c>
      <c r="C74">
        <v>-2.5634853620390492E-3</v>
      </c>
      <c r="D74">
        <v>6.4261128411008299E-3</v>
      </c>
      <c r="E74">
        <v>-1.4426701171904812E-2</v>
      </c>
      <c r="F74">
        <v>3.51115617254402E-2</v>
      </c>
      <c r="G74">
        <v>-8.292863421468491E-2</v>
      </c>
      <c r="H74">
        <v>0.18339836126097281</v>
      </c>
      <c r="I74">
        <v>-0.4288665906771677</v>
      </c>
      <c r="J74">
        <v>0.80792531265296375</v>
      </c>
      <c r="K74">
        <v>-1.4642753025761235</v>
      </c>
      <c r="L74">
        <v>1.7147156273798456</v>
      </c>
      <c r="Q74" s="2">
        <v>70</v>
      </c>
      <c r="R74">
        <f t="shared" si="16"/>
        <v>-2.0968800879068588E-2</v>
      </c>
      <c r="S74">
        <f t="shared" si="17"/>
        <v>0</v>
      </c>
    </row>
    <row r="75" spans="1:19">
      <c r="Q75" s="2">
        <v>71</v>
      </c>
      <c r="R75">
        <f t="shared" si="16"/>
        <v>-2.0360655499291089E-2</v>
      </c>
      <c r="S75">
        <f t="shared" si="17"/>
        <v>0</v>
      </c>
    </row>
    <row r="76" spans="1:19">
      <c r="A76" t="s">
        <v>48</v>
      </c>
      <c r="Q76" s="2">
        <v>72</v>
      </c>
      <c r="R76">
        <f t="shared" si="16"/>
        <v>-1.9356702262658201E-2</v>
      </c>
      <c r="S76">
        <f t="shared" si="17"/>
        <v>0</v>
      </c>
    </row>
    <row r="77" spans="1:19">
      <c r="A77" cm="1">
        <f t="array" ref="A77:L88">MMULT(_xlfn.ANCHORARRAY(A63),_xlfn.ANCHORARRAY(A35))</f>
        <v>1.1282527805497187</v>
      </c>
      <c r="B77">
        <v>-0.38088523401583507</v>
      </c>
      <c r="C77">
        <v>0.14687475612033904</v>
      </c>
      <c r="D77">
        <v>-5.3094233881679859E-2</v>
      </c>
      <c r="E77">
        <v>2.0404300368757899E-2</v>
      </c>
      <c r="F77">
        <v>-7.1241062787756196E-3</v>
      </c>
      <c r="G77">
        <v>2.6169465518265616E-3</v>
      </c>
      <c r="H77">
        <v>-9.370117385065637E-4</v>
      </c>
      <c r="I77">
        <v>3.321237086060447E-4</v>
      </c>
      <c r="J77">
        <v>-1.2685555579064036E-4</v>
      </c>
      <c r="K77">
        <v>4.3724396386391257E-5</v>
      </c>
      <c r="L77">
        <v>-1.4558675839812843E-5</v>
      </c>
      <c r="Q77" s="2">
        <v>73</v>
      </c>
      <c r="R77">
        <f t="shared" si="16"/>
        <v>-1.8015676474561027E-2</v>
      </c>
      <c r="S77">
        <f t="shared" si="17"/>
        <v>0</v>
      </c>
    </row>
    <row r="78" spans="1:19">
      <c r="A78">
        <v>-0.44640463168070238</v>
      </c>
      <c r="B78">
        <v>1.3297829984379714</v>
      </c>
      <c r="C78">
        <v>-0.58741578583326148</v>
      </c>
      <c r="D78">
        <v>0.21695948891788239</v>
      </c>
      <c r="E78">
        <v>-8.3631155720414463E-2</v>
      </c>
      <c r="F78">
        <v>2.9210590130377537E-2</v>
      </c>
      <c r="G78">
        <v>-1.0730625855465506E-2</v>
      </c>
      <c r="H78">
        <v>3.8421851552904712E-3</v>
      </c>
      <c r="I78">
        <v>-1.3618632122810851E-3</v>
      </c>
      <c r="J78">
        <v>5.2016742702843918E-4</v>
      </c>
      <c r="K78">
        <v>-1.7929058731028664E-4</v>
      </c>
      <c r="L78">
        <v>5.9697417530619936E-5</v>
      </c>
      <c r="Q78" s="2">
        <v>74</v>
      </c>
      <c r="R78">
        <f t="shared" si="16"/>
        <v>-1.6397269506375944E-2</v>
      </c>
      <c r="S78">
        <f t="shared" si="17"/>
        <v>0</v>
      </c>
    </row>
    <row r="79" spans="1:19">
      <c r="A79">
        <v>0.15243563741517596</v>
      </c>
      <c r="B79">
        <v>-0.51786944241049016</v>
      </c>
      <c r="C79">
        <v>1.4006038226439661</v>
      </c>
      <c r="D79">
        <v>-0.59251911661851298</v>
      </c>
      <c r="E79">
        <v>0.23254298271145235</v>
      </c>
      <c r="F79">
        <v>-8.1402565508478339E-2</v>
      </c>
      <c r="G79">
        <v>2.9911756722728201E-2</v>
      </c>
      <c r="H79">
        <v>-1.0710583599053957E-2</v>
      </c>
      <c r="I79">
        <v>3.7963863327513466E-3</v>
      </c>
      <c r="J79">
        <v>-1.4500412772586143E-3</v>
      </c>
      <c r="K79">
        <v>4.9979825955616939E-4</v>
      </c>
      <c r="L79">
        <v>-1.6641512643720754E-4</v>
      </c>
      <c r="Q79" s="2">
        <v>75</v>
      </c>
      <c r="R79">
        <f t="shared" si="16"/>
        <v>-1.4561617533097836E-2</v>
      </c>
      <c r="S79">
        <f t="shared" si="17"/>
        <v>0</v>
      </c>
    </row>
    <row r="80" spans="1:19">
      <c r="A80">
        <v>-5.6709861543640279E-2</v>
      </c>
      <c r="B80">
        <v>0.19452463562846314</v>
      </c>
      <c r="C80">
        <v>-0.56281006393038602</v>
      </c>
      <c r="D80">
        <v>1.4475371939750912</v>
      </c>
      <c r="E80">
        <v>-0.63717198157773258</v>
      </c>
      <c r="F80">
        <v>0.22604049711230675</v>
      </c>
      <c r="G80">
        <v>-8.3195974554858734E-2</v>
      </c>
      <c r="H80">
        <v>2.979757712694657E-2</v>
      </c>
      <c r="I80">
        <v>-1.0562107129796347E-2</v>
      </c>
      <c r="J80">
        <v>4.0342454735404669E-3</v>
      </c>
      <c r="K80">
        <v>-1.390518973263075E-3</v>
      </c>
      <c r="L80">
        <v>4.6299362527629177E-4</v>
      </c>
      <c r="Q80" s="2">
        <v>76</v>
      </c>
      <c r="R80">
        <f t="shared" si="16"/>
        <v>-1.2568776851895828E-2</v>
      </c>
      <c r="S80">
        <f t="shared" si="17"/>
        <v>0</v>
      </c>
    </row>
    <row r="81" spans="1:19">
      <c r="A81">
        <v>2.2571397886603319E-2</v>
      </c>
      <c r="B81">
        <v>-7.750993780450903E-2</v>
      </c>
      <c r="C81">
        <v>0.2259548286695221</v>
      </c>
      <c r="D81">
        <v>-0.6372295733752279</v>
      </c>
      <c r="E81">
        <v>1.4480671314273044</v>
      </c>
      <c r="F81">
        <v>-0.56355766501475857</v>
      </c>
      <c r="G81">
        <v>0.20968828110279147</v>
      </c>
      <c r="H81">
        <v>-7.5224787083845765E-2</v>
      </c>
      <c r="I81">
        <v>2.6669319112322735E-2</v>
      </c>
      <c r="J81">
        <v>-1.0186745556069235E-2</v>
      </c>
      <c r="K81">
        <v>3.511167395388824E-3</v>
      </c>
      <c r="L81">
        <v>-1.1690951043122084E-3</v>
      </c>
      <c r="Q81" s="2">
        <v>77</v>
      </c>
      <c r="R81">
        <f t="shared" si="16"/>
        <v>-1.0478190844581356E-2</v>
      </c>
      <c r="S81">
        <f t="shared" si="17"/>
        <v>0</v>
      </c>
    </row>
    <row r="82" spans="1:19">
      <c r="A82">
        <v>-8.1875483223484372E-3</v>
      </c>
      <c r="B82">
        <v>2.8120704934241746E-2</v>
      </c>
      <c r="C82">
        <v>-8.2070400321995557E-2</v>
      </c>
      <c r="D82">
        <v>0.23454224813268384</v>
      </c>
      <c r="E82">
        <v>-0.59774402127883197</v>
      </c>
      <c r="F82">
        <v>1.4123866043814437</v>
      </c>
      <c r="G82">
        <v>-0.5818013724193043</v>
      </c>
      <c r="H82">
        <v>0.21179349802880648</v>
      </c>
      <c r="I82">
        <v>-7.5212181961503879E-2</v>
      </c>
      <c r="J82">
        <v>2.8735354899169164E-2</v>
      </c>
      <c r="K82">
        <v>-9.9048019329446863E-3</v>
      </c>
      <c r="L82">
        <v>3.2979647619379021E-3</v>
      </c>
      <c r="Q82" s="2">
        <v>78</v>
      </c>
      <c r="R82">
        <f t="shared" si="16"/>
        <v>-8.3481537119849507E-3</v>
      </c>
      <c r="S82">
        <f t="shared" si="17"/>
        <v>0</v>
      </c>
    </row>
    <row r="83" spans="1:19">
      <c r="A83">
        <v>2.9161670019792509E-3</v>
      </c>
      <c r="B83">
        <v>-1.0016043770603361E-2</v>
      </c>
      <c r="C83">
        <v>2.9237094833725868E-2</v>
      </c>
      <c r="D83">
        <v>-8.3726669368848858E-2</v>
      </c>
      <c r="E83">
        <v>0.21699963245427314</v>
      </c>
      <c r="F83">
        <v>-0.58169796843259758</v>
      </c>
      <c r="G83">
        <v>1.4073138534128879</v>
      </c>
      <c r="H83">
        <v>-0.58090572389886475</v>
      </c>
      <c r="I83">
        <v>0.20909688532650145</v>
      </c>
      <c r="J83">
        <v>-8.0042358407699993E-2</v>
      </c>
      <c r="K83">
        <v>2.7596555813274803E-2</v>
      </c>
      <c r="L83">
        <v>-9.1890464583294362E-3</v>
      </c>
      <c r="Q83" s="2">
        <v>79</v>
      </c>
      <c r="R83">
        <f t="shared" si="16"/>
        <v>-6.2352761222008281E-3</v>
      </c>
      <c r="S83">
        <f t="shared" si="17"/>
        <v>0</v>
      </c>
    </row>
    <row r="84" spans="1:19">
      <c r="A84">
        <v>-1.0031897315656148E-3</v>
      </c>
      <c r="B84">
        <v>3.4456275011426813E-3</v>
      </c>
      <c r="C84">
        <v>-1.0058100022938879E-2</v>
      </c>
      <c r="D84">
        <v>2.8810867801160673E-2</v>
      </c>
      <c r="E84">
        <v>-7.4825211431795838E-2</v>
      </c>
      <c r="F84">
        <v>0.20354565406606165</v>
      </c>
      <c r="G84">
        <v>-0.54516166570637947</v>
      </c>
      <c r="H84">
        <v>1.3937171556601622</v>
      </c>
      <c r="I84">
        <v>-0.5485596559577165</v>
      </c>
      <c r="J84">
        <v>0.21259497211180584</v>
      </c>
      <c r="K84">
        <v>-7.3409992269193342E-2</v>
      </c>
      <c r="L84">
        <v>2.4449359212557253E-2</v>
      </c>
      <c r="Q84" s="2">
        <v>80</v>
      </c>
      <c r="R84">
        <f t="shared" si="16"/>
        <v>-4.193957880732911E-3</v>
      </c>
      <c r="S84">
        <f t="shared" si="17"/>
        <v>0</v>
      </c>
    </row>
    <row r="85" spans="1:19">
      <c r="A85">
        <v>3.8184943672374275E-4</v>
      </c>
      <c r="B85">
        <v>-1.3115279667263676E-3</v>
      </c>
      <c r="C85">
        <v>3.8284786125184714E-3</v>
      </c>
      <c r="D85">
        <v>-1.0966767542791007E-2</v>
      </c>
      <c r="E85">
        <v>2.8488359311177061E-2</v>
      </c>
      <c r="F85">
        <v>-7.7619036218303392E-2</v>
      </c>
      <c r="G85">
        <v>0.21008080268482859</v>
      </c>
      <c r="H85">
        <v>-0.58713525535216893</v>
      </c>
      <c r="I85">
        <v>1.4256192780386769</v>
      </c>
      <c r="J85">
        <v>-0.62577547993287685</v>
      </c>
      <c r="K85">
        <v>0.21926787502680717</v>
      </c>
      <c r="L85">
        <v>-7.3181786211707012E-2</v>
      </c>
      <c r="Q85" s="2">
        <v>81</v>
      </c>
      <c r="R85">
        <f t="shared" si="16"/>
        <v>-2.2758726519016086E-3</v>
      </c>
      <c r="S85">
        <f t="shared" si="17"/>
        <v>0</v>
      </c>
    </row>
    <row r="86" spans="1:19">
      <c r="A86">
        <v>-1.3689361227282743E-4</v>
      </c>
      <c r="B86">
        <v>4.7018482604420348E-4</v>
      </c>
      <c r="C86">
        <v>-1.3725160840170549E-3</v>
      </c>
      <c r="D86">
        <v>3.9316218483742196E-3</v>
      </c>
      <c r="E86">
        <v>-1.0213527718152241E-2</v>
      </c>
      <c r="F86">
        <v>2.7834547152126965E-2</v>
      </c>
      <c r="G86">
        <v>-7.5459174035144516E-2</v>
      </c>
      <c r="H86">
        <v>0.213714085302628</v>
      </c>
      <c r="I86">
        <v>-0.58737990311367982</v>
      </c>
      <c r="J86">
        <v>1.4236227867244906</v>
      </c>
      <c r="K86">
        <v>-0.54820424799995393</v>
      </c>
      <c r="L86">
        <v>0.18536079677247119</v>
      </c>
      <c r="Q86" s="2">
        <v>82</v>
      </c>
      <c r="R86">
        <f t="shared" si="16"/>
        <v>-5.2946964048157085E-4</v>
      </c>
      <c r="S86">
        <f t="shared" si="17"/>
        <v>0</v>
      </c>
    </row>
    <row r="87" spans="1:19">
      <c r="A87">
        <v>5.0589508852376461E-5</v>
      </c>
      <c r="B87">
        <v>-1.7375843312069733E-4</v>
      </c>
      <c r="C87">
        <v>5.0721810098211604E-4</v>
      </c>
      <c r="D87">
        <v>-1.4529452810199124E-3</v>
      </c>
      <c r="E87">
        <v>3.7744619390686668E-3</v>
      </c>
      <c r="F87">
        <v>-1.0286695044662519E-2</v>
      </c>
      <c r="G87">
        <v>2.7892386758683684E-2</v>
      </c>
      <c r="H87">
        <v>-7.9116784961692999E-2</v>
      </c>
      <c r="I87">
        <v>0.22038449180320271</v>
      </c>
      <c r="J87">
        <v>-0.58675444318111691</v>
      </c>
      <c r="K87">
        <v>1.3948523099908305</v>
      </c>
      <c r="L87">
        <v>-0.53459083402916796</v>
      </c>
      <c r="Q87" s="2">
        <v>83</v>
      </c>
      <c r="R87">
        <f t="shared" si="16"/>
        <v>1.0005030167112841E-3</v>
      </c>
      <c r="S87">
        <f t="shared" si="17"/>
        <v>1.0005030167112841E-3</v>
      </c>
    </row>
    <row r="88" spans="1:19">
      <c r="A88">
        <v>-1.5799542116411711E-5</v>
      </c>
      <c r="B88">
        <v>5.4266264829176545E-5</v>
      </c>
      <c r="C88">
        <v>-1.5840861067043823E-4</v>
      </c>
      <c r="D88">
        <v>4.5376744458132856E-4</v>
      </c>
      <c r="E88">
        <v>-1.1787980350264292E-3</v>
      </c>
      <c r="F88">
        <v>3.2126408413362274E-3</v>
      </c>
      <c r="G88">
        <v>-8.7113386738435911E-3</v>
      </c>
      <c r="H88">
        <v>2.4715651093410441E-2</v>
      </c>
      <c r="I88">
        <v>-6.899149830578058E-2</v>
      </c>
      <c r="J88">
        <v>0.18628314075343344</v>
      </c>
      <c r="K88">
        <v>-0.50174789933726571</v>
      </c>
      <c r="L88">
        <v>1.1928137917856114</v>
      </c>
      <c r="Q88" s="2">
        <v>84</v>
      </c>
      <c r="R88">
        <f t="shared" si="16"/>
        <v>2.2734485950519846E-3</v>
      </c>
      <c r="S88">
        <f t="shared" si="17"/>
        <v>2.2734485950519846E-3</v>
      </c>
    </row>
    <row r="89" spans="1:19">
      <c r="Q89" s="2">
        <v>85</v>
      </c>
      <c r="R89">
        <f t="shared" si="16"/>
        <v>3.2533415372745572E-3</v>
      </c>
      <c r="S89">
        <f t="shared" si="17"/>
        <v>3.2533415372745572E-3</v>
      </c>
    </row>
    <row r="90" spans="1:19">
      <c r="A90" t="s">
        <v>27</v>
      </c>
      <c r="Q90" s="2">
        <v>86</v>
      </c>
      <c r="R90">
        <f t="shared" si="16"/>
        <v>3.9091125557857492E-3</v>
      </c>
      <c r="S90">
        <f t="shared" si="17"/>
        <v>3.9091125557857492E-3</v>
      </c>
    </row>
    <row r="91" spans="1:19">
      <c r="A91" cm="1">
        <f t="array" ref="A91:A102">MMULT(_xlfn.ANCHORARRAY(A77),B5:B16)</f>
        <v>0.93497565929025217</v>
      </c>
      <c r="Q91" s="2">
        <v>87</v>
      </c>
      <c r="R91">
        <f t="shared" si="16"/>
        <v>4.2149953092956377E-3</v>
      </c>
      <c r="S91">
        <f t="shared" si="17"/>
        <v>4.2149953092956377E-3</v>
      </c>
    </row>
    <row r="92" spans="1:19">
      <c r="A92">
        <v>0.23010823982178563</v>
      </c>
      <c r="Q92" s="2">
        <v>88</v>
      </c>
      <c r="R92">
        <f t="shared" si="16"/>
        <v>4.1508312001049125E-3</v>
      </c>
      <c r="S92">
        <f t="shared" si="17"/>
        <v>4.1508312001049125E-3</v>
      </c>
    </row>
    <row r="93" spans="1:19">
      <c r="A93">
        <v>-0.13887192701536366</v>
      </c>
      <c r="Q93" s="2">
        <v>89</v>
      </c>
      <c r="R93">
        <f t="shared" si="16"/>
        <v>3.7023291842675425E-3</v>
      </c>
      <c r="S93">
        <f t="shared" si="17"/>
        <v>3.7023291842675425E-3</v>
      </c>
    </row>
    <row r="94" spans="1:19">
      <c r="A94">
        <v>0.1302300782127653</v>
      </c>
      <c r="Q94" s="2">
        <v>90</v>
      </c>
      <c r="R94">
        <f t="shared" si="16"/>
        <v>2.8612778580478929E-3</v>
      </c>
      <c r="S94">
        <f t="shared" si="17"/>
        <v>2.8612778580478929E-3</v>
      </c>
    </row>
    <row r="95" spans="1:19">
      <c r="A95">
        <v>-0.23617400846082867</v>
      </c>
      <c r="Q95" s="2">
        <v>91</v>
      </c>
      <c r="R95">
        <f t="shared" si="16"/>
        <v>1.6257074792757873E-3</v>
      </c>
      <c r="S95">
        <f t="shared" si="17"/>
        <v>1.6257074792757873E-3</v>
      </c>
    </row>
    <row r="96" spans="1:19">
      <c r="A96">
        <v>0.46809914409738296</v>
      </c>
      <c r="Q96" s="2">
        <v>92</v>
      </c>
      <c r="R96">
        <f t="shared" si="16"/>
        <v>8.8992421024620012E-17</v>
      </c>
      <c r="S96">
        <f t="shared" si="17"/>
        <v>8.8992421024620012E-17</v>
      </c>
    </row>
    <row r="97" spans="1:19">
      <c r="A97">
        <v>1.6453376363818262</v>
      </c>
      <c r="Q97" s="2">
        <v>93</v>
      </c>
      <c r="R97">
        <f t="shared" si="16"/>
        <v>-2.0050543742152044E-3</v>
      </c>
      <c r="S97">
        <f t="shared" si="17"/>
        <v>0</v>
      </c>
    </row>
    <row r="98" spans="1:19">
      <c r="A98">
        <v>0.51988378193874918</v>
      </c>
      <c r="Q98" s="2">
        <v>94</v>
      </c>
      <c r="R98">
        <f t="shared" si="16"/>
        <v>-4.3722551245587507E-3</v>
      </c>
      <c r="S98">
        <f t="shared" si="17"/>
        <v>0</v>
      </c>
    </row>
    <row r="99" spans="1:19">
      <c r="A99">
        <v>-0.28145749385330809</v>
      </c>
      <c r="Q99" s="2">
        <v>95</v>
      </c>
      <c r="R99">
        <f t="shared" si="16"/>
        <v>-7.0780444089508354E-3</v>
      </c>
      <c r="S99">
        <f t="shared" si="17"/>
        <v>0</v>
      </c>
    </row>
    <row r="100" spans="1:19">
      <c r="A100">
        <v>0.1834088815714508</v>
      </c>
      <c r="Q100" s="2">
        <v>96</v>
      </c>
      <c r="R100">
        <f t="shared" si="16"/>
        <v>-1.0092615160413739E-2</v>
      </c>
      <c r="S100">
        <f t="shared" si="17"/>
        <v>0</v>
      </c>
    </row>
    <row r="101" spans="1:19">
      <c r="A101">
        <v>-0.30095041321128013</v>
      </c>
      <c r="Q101" s="2">
        <v>97</v>
      </c>
      <c r="R101">
        <f t="shared" si="16"/>
        <v>-1.3380073848234508E-2</v>
      </c>
      <c r="S101">
        <f t="shared" si="17"/>
        <v>0</v>
      </c>
    </row>
    <row r="102" spans="1:19">
      <c r="A102">
        <v>0.60692384407016342</v>
      </c>
      <c r="Q102" s="2">
        <v>98</v>
      </c>
      <c r="R102">
        <f t="shared" si="16"/>
        <v>-1.6898656942247996E-2</v>
      </c>
      <c r="S102">
        <f t="shared" si="17"/>
        <v>0</v>
      </c>
    </row>
    <row r="103" spans="1:19">
      <c r="Q103" s="2">
        <v>99</v>
      </c>
      <c r="R103">
        <f t="shared" si="16"/>
        <v>-2.0600999600209273E-2</v>
      </c>
      <c r="S103">
        <f t="shared" si="17"/>
        <v>0</v>
      </c>
    </row>
    <row r="104" spans="1:19">
      <c r="Q104" s="2">
        <v>100</v>
      </c>
      <c r="R104">
        <f t="shared" si="16"/>
        <v>-2.4434454575597869E-2</v>
      </c>
      <c r="S104">
        <f t="shared" si="17"/>
        <v>0</v>
      </c>
    </row>
    <row r="105" spans="1:19">
      <c r="Q105" s="2">
        <v>101</v>
      </c>
      <c r="R105">
        <f t="shared" si="16"/>
        <v>-2.8341458822848796E-2</v>
      </c>
      <c r="S105">
        <f t="shared" si="17"/>
        <v>0</v>
      </c>
    </row>
    <row r="106" spans="1:19">
      <c r="Q106" s="2">
        <v>102</v>
      </c>
      <c r="R106">
        <f t="shared" si="16"/>
        <v>-3.2259944764030532E-2</v>
      </c>
      <c r="S106">
        <f t="shared" si="17"/>
        <v>0</v>
      </c>
    </row>
    <row r="107" spans="1:19">
      <c r="Q107" s="2">
        <v>103</v>
      </c>
      <c r="R107">
        <f t="shared" si="16"/>
        <v>-3.6123792680997441E-2</v>
      </c>
      <c r="S107">
        <f t="shared" si="17"/>
        <v>0</v>
      </c>
    </row>
    <row r="108" spans="1:19">
      <c r="Q108" s="2">
        <v>104</v>
      </c>
      <c r="R108">
        <f t="shared" si="16"/>
        <v>-3.9863320216148065E-2</v>
      </c>
      <c r="S108">
        <f t="shared" si="17"/>
        <v>0</v>
      </c>
    </row>
    <row r="109" spans="1:19">
      <c r="Q109" s="2">
        <v>105</v>
      </c>
      <c r="R109">
        <f t="shared" si="16"/>
        <v>-4.3405804509682989E-2</v>
      </c>
      <c r="S109">
        <f t="shared" si="17"/>
        <v>0</v>
      </c>
    </row>
    <row r="110" spans="1:19">
      <c r="Q110" s="2">
        <v>106</v>
      </c>
      <c r="R110">
        <f t="shared" si="16"/>
        <v>-4.6676032078617334E-2</v>
      </c>
      <c r="S110">
        <f t="shared" si="17"/>
        <v>0</v>
      </c>
    </row>
    <row r="111" spans="1:19">
      <c r="Q111" s="2">
        <v>107</v>
      </c>
      <c r="R111">
        <f t="shared" si="16"/>
        <v>-4.9596871160007786E-2</v>
      </c>
      <c r="S111">
        <f t="shared" si="17"/>
        <v>0</v>
      </c>
    </row>
    <row r="112" spans="1:19">
      <c r="Q112" s="2">
        <v>108</v>
      </c>
      <c r="R112">
        <f t="shared" si="16"/>
        <v>-5.2089860905331055E-2</v>
      </c>
      <c r="S112">
        <f t="shared" si="17"/>
        <v>0</v>
      </c>
    </row>
    <row r="113" spans="17:19">
      <c r="Q113" s="2">
        <v>109</v>
      </c>
      <c r="R113">
        <f t="shared" si="16"/>
        <v>-5.4075811532193201E-2</v>
      </c>
      <c r="S113">
        <f t="shared" si="17"/>
        <v>0</v>
      </c>
    </row>
    <row r="114" spans="17:19">
      <c r="Q114" s="2">
        <v>110</v>
      </c>
      <c r="R114">
        <f t="shared" si="16"/>
        <v>-5.5475409320970587E-2</v>
      </c>
      <c r="S114">
        <f t="shared" si="17"/>
        <v>0</v>
      </c>
    </row>
    <row r="115" spans="17:19">
      <c r="Q115" s="2">
        <v>111</v>
      </c>
      <c r="R115">
        <f t="shared" si="16"/>
        <v>-5.6209820194746608E-2</v>
      </c>
      <c r="S115">
        <f t="shared" si="17"/>
        <v>0</v>
      </c>
    </row>
    <row r="116" spans="17:19">
      <c r="Q116" s="2">
        <v>112</v>
      </c>
      <c r="R116">
        <f t="shared" si="16"/>
        <v>-5.6201285547758245E-2</v>
      </c>
      <c r="S116">
        <f t="shared" si="17"/>
        <v>0</v>
      </c>
    </row>
    <row r="117" spans="17:19">
      <c r="Q117" s="2">
        <v>113</v>
      </c>
      <c r="R117">
        <f t="shared" si="16"/>
        <v>-5.5373703996618728E-2</v>
      </c>
      <c r="S117">
        <f t="shared" si="17"/>
        <v>0</v>
      </c>
    </row>
    <row r="118" spans="17:19">
      <c r="Q118" s="2">
        <v>114</v>
      </c>
      <c r="R118">
        <f t="shared" si="16"/>
        <v>-5.3653192825141853E-2</v>
      </c>
      <c r="S118">
        <f t="shared" si="17"/>
        <v>0</v>
      </c>
    </row>
    <row r="119" spans="17:19">
      <c r="Q119" s="2">
        <v>115</v>
      </c>
      <c r="R119">
        <f t="shared" si="16"/>
        <v>-5.0968623081919795E-2</v>
      </c>
      <c r="S119">
        <f t="shared" si="17"/>
        <v>0</v>
      </c>
    </row>
    <row r="120" spans="17:19">
      <c r="Q120" s="2">
        <v>116</v>
      </c>
      <c r="R120">
        <f t="shared" si="16"/>
        <v>-4.7252122572919851E-2</v>
      </c>
      <c r="S120">
        <f t="shared" si="17"/>
        <v>0</v>
      </c>
    </row>
    <row r="121" spans="17:19">
      <c r="Q121" s="2">
        <v>117</v>
      </c>
      <c r="R121">
        <f t="shared" si="16"/>
        <v>-4.2439541370833465E-2</v>
      </c>
      <c r="S121">
        <f t="shared" si="17"/>
        <v>0</v>
      </c>
    </row>
    <row r="122" spans="17:19">
      <c r="Q122" s="2">
        <v>118</v>
      </c>
      <c r="R122">
        <f t="shared" si="16"/>
        <v>-3.6470874938635392E-2</v>
      </c>
      <c r="S122">
        <f t="shared" si="17"/>
        <v>0</v>
      </c>
    </row>
    <row r="123" spans="17:19">
      <c r="Q123" s="2">
        <v>119</v>
      </c>
      <c r="R123">
        <f t="shared" si="16"/>
        <v>-2.9290640534872722E-2</v>
      </c>
      <c r="S123">
        <f t="shared" si="17"/>
        <v>0</v>
      </c>
    </row>
    <row r="124" spans="17:19">
      <c r="Q124" s="2">
        <v>120</v>
      </c>
      <c r="R124">
        <f t="shared" si="16"/>
        <v>-2.0848203228674745E-2</v>
      </c>
      <c r="S124">
        <f t="shared" si="17"/>
        <v>0</v>
      </c>
    </row>
    <row r="125" spans="17:19">
      <c r="Q125" s="2">
        <v>121</v>
      </c>
      <c r="R125">
        <f t="shared" si="16"/>
        <v>-1.109804859730335E-2</v>
      </c>
      <c r="S125">
        <f t="shared" si="17"/>
        <v>0</v>
      </c>
    </row>
    <row r="126" spans="17:19">
      <c r="Q126" s="2">
        <v>122</v>
      </c>
      <c r="R126">
        <f t="shared" si="16"/>
        <v>-4.0642969664123037E-16</v>
      </c>
      <c r="S126">
        <f t="shared" si="17"/>
        <v>0</v>
      </c>
    </row>
    <row r="127" spans="17:19">
      <c r="Q127" s="2">
        <v>123</v>
      </c>
      <c r="R127">
        <f t="shared" si="16"/>
        <v>1.2480620791597388E-2</v>
      </c>
      <c r="S127">
        <f t="shared" si="17"/>
        <v>1.2480620791597388E-2</v>
      </c>
    </row>
    <row r="128" spans="17:19">
      <c r="Q128" s="2">
        <v>124</v>
      </c>
      <c r="R128">
        <f t="shared" si="16"/>
        <v>2.6372889886864478E-2</v>
      </c>
      <c r="S128">
        <f t="shared" si="17"/>
        <v>2.6372889886864478E-2</v>
      </c>
    </row>
    <row r="129" spans="17:19">
      <c r="Q129" s="2">
        <v>125</v>
      </c>
      <c r="R129">
        <f t="shared" si="16"/>
        <v>4.1700233796575496E-2</v>
      </c>
      <c r="S129">
        <f t="shared" si="17"/>
        <v>4.1700233796575496E-2</v>
      </c>
    </row>
    <row r="130" spans="17:19">
      <c r="Q130" s="2">
        <v>126</v>
      </c>
      <c r="R130">
        <f t="shared" si="16"/>
        <v>5.8480436485298E-2</v>
      </c>
      <c r="S130">
        <f t="shared" si="17"/>
        <v>5.8480436485298E-2</v>
      </c>
    </row>
    <row r="131" spans="17:19">
      <c r="Q131" s="2">
        <v>127</v>
      </c>
      <c r="R131">
        <f t="shared" si="16"/>
        <v>7.6725698260561456E-2</v>
      </c>
      <c r="S131">
        <f t="shared" si="17"/>
        <v>7.6725698260561456E-2</v>
      </c>
    </row>
    <row r="132" spans="17:19">
      <c r="Q132" s="2">
        <v>128</v>
      </c>
      <c r="R132">
        <f t="shared" si="16"/>
        <v>9.6442742821576513E-2</v>
      </c>
      <c r="S132">
        <f t="shared" si="17"/>
        <v>9.6442742821576513E-2</v>
      </c>
    </row>
    <row r="133" spans="17:19">
      <c r="Q133" s="2">
        <v>129</v>
      </c>
      <c r="R133">
        <f t="shared" si="16"/>
        <v>0.11763296784810789</v>
      </c>
      <c r="S133">
        <f t="shared" si="17"/>
        <v>0.11763296784810789</v>
      </c>
    </row>
    <row r="134" spans="17:19">
      <c r="Q134" s="2">
        <v>130</v>
      </c>
      <c r="R134">
        <f t="shared" ref="R134:R197" si="18">$D$5*EXP(-(($A$5-Q134)^2)/($C$5^2))+$D$6*EXP(-(($A$6-Q134)^2)/($C$6^2))+$D$7*EXP(-(($A$7-Q134)^2)/($C$7^2))+$D$8*EXP(-(($A$8-Q134)^2)/($C$8^2))+$D$9*EXP(-(($A$9-Q134)^2)/($C$9^2))+$D$10*EXP(-(($A$10-Q134)^2)/($C$10^2))+$D$11*EXP(-(($A$11-Q134)^2)/($C$11^2))+$D$12*EXP(-(($A$12-Q134)^2)/($C$12^2))+$D$13*EXP(-(($A$13-Q134)^2)/($C$13^2))+$D$14*EXP(-(($A$14-Q134)^2)/($C$14^2))+$D$15*EXP(-(($A$15-Q134)^2)/($C$15^2))+$D$16*EXP(-(($A$16-Q134)^2)/($C$16^2))</f>
        <v>0.14029263363010888</v>
      </c>
      <c r="S134">
        <f t="shared" ref="S134:S197" si="19">MAX(0,R134)</f>
        <v>0.14029263363010888</v>
      </c>
    </row>
    <row r="135" spans="17:19">
      <c r="Q135" s="2">
        <v>131</v>
      </c>
      <c r="R135">
        <f t="shared" si="18"/>
        <v>0.16441308344358116</v>
      </c>
      <c r="S135">
        <f t="shared" si="19"/>
        <v>0.16441308344358116</v>
      </c>
    </row>
    <row r="136" spans="17:19">
      <c r="Q136" s="2">
        <v>132</v>
      </c>
      <c r="R136">
        <f t="shared" si="18"/>
        <v>0.18998098869026217</v>
      </c>
      <c r="S136">
        <f t="shared" si="19"/>
        <v>0.18998098869026217</v>
      </c>
    </row>
    <row r="137" spans="17:19">
      <c r="Q137" s="2">
        <v>133</v>
      </c>
      <c r="R137">
        <f t="shared" si="18"/>
        <v>0.21697861125976331</v>
      </c>
      <c r="S137">
        <f t="shared" si="19"/>
        <v>0.21697861125976331</v>
      </c>
    </row>
    <row r="138" spans="17:19">
      <c r="Q138" s="2">
        <v>134</v>
      </c>
      <c r="R138">
        <f t="shared" si="18"/>
        <v>0.24538407516287616</v>
      </c>
      <c r="S138">
        <f t="shared" si="19"/>
        <v>0.24538407516287616</v>
      </c>
    </row>
    <row r="139" spans="17:19">
      <c r="Q139" s="2">
        <v>135</v>
      </c>
      <c r="R139">
        <f t="shared" si="18"/>
        <v>0.27517163924198956</v>
      </c>
      <c r="S139">
        <f t="shared" si="19"/>
        <v>0.27517163924198956</v>
      </c>
    </row>
    <row r="140" spans="17:19">
      <c r="Q140" s="2">
        <v>136</v>
      </c>
      <c r="R140">
        <f t="shared" si="18"/>
        <v>0.30631196270427768</v>
      </c>
      <c r="S140">
        <f t="shared" si="19"/>
        <v>0.30631196270427768</v>
      </c>
    </row>
    <row r="141" spans="17:19">
      <c r="Q141" s="2">
        <v>137</v>
      </c>
      <c r="R141">
        <f t="shared" si="18"/>
        <v>0.33877235535752187</v>
      </c>
      <c r="S141">
        <f t="shared" si="19"/>
        <v>0.33877235535752187</v>
      </c>
    </row>
    <row r="142" spans="17:19">
      <c r="Q142" s="2">
        <v>138</v>
      </c>
      <c r="R142">
        <f t="shared" si="18"/>
        <v>0.37251700476514621</v>
      </c>
      <c r="S142">
        <f t="shared" si="19"/>
        <v>0.37251700476514621</v>
      </c>
    </row>
    <row r="143" spans="17:19">
      <c r="Q143" s="2">
        <v>139</v>
      </c>
      <c r="R143">
        <f t="shared" si="18"/>
        <v>0.40750717307986051</v>
      </c>
      <c r="S143">
        <f t="shared" si="19"/>
        <v>0.40750717307986051</v>
      </c>
    </row>
    <row r="144" spans="17:19">
      <c r="Q144" s="2">
        <v>140</v>
      </c>
      <c r="R144">
        <f t="shared" si="18"/>
        <v>0.44370135706283292</v>
      </c>
      <c r="S144">
        <f t="shared" si="19"/>
        <v>0.44370135706283292</v>
      </c>
    </row>
    <row r="145" spans="17:19">
      <c r="Q145" s="2">
        <v>141</v>
      </c>
      <c r="R145">
        <f t="shared" si="18"/>
        <v>0.48105540574095162</v>
      </c>
      <c r="S145">
        <f t="shared" si="19"/>
        <v>0.48105540574095162</v>
      </c>
    </row>
    <row r="146" spans="17:19">
      <c r="Q146" s="2">
        <v>142</v>
      </c>
      <c r="R146">
        <f t="shared" si="18"/>
        <v>0.51952259128633471</v>
      </c>
      <c r="S146">
        <f t="shared" si="19"/>
        <v>0.51952259128633471</v>
      </c>
    </row>
    <row r="147" spans="17:19">
      <c r="Q147" s="2">
        <v>143</v>
      </c>
      <c r="R147">
        <f t="shared" si="18"/>
        <v>0.5590536300021488</v>
      </c>
      <c r="S147">
        <f t="shared" si="19"/>
        <v>0.5590536300021488</v>
      </c>
    </row>
    <row r="148" spans="17:19">
      <c r="Q148" s="2">
        <v>144</v>
      </c>
      <c r="R148">
        <f t="shared" si="18"/>
        <v>0.59959665174378007</v>
      </c>
      <c r="S148">
        <f t="shared" si="19"/>
        <v>0.59959665174378007</v>
      </c>
    </row>
    <row r="149" spans="17:19">
      <c r="Q149" s="2">
        <v>145</v>
      </c>
      <c r="R149">
        <f t="shared" si="18"/>
        <v>0.64109711766606503</v>
      </c>
      <c r="S149">
        <f t="shared" si="19"/>
        <v>0.64109711766606503</v>
      </c>
    </row>
    <row r="150" spans="17:19">
      <c r="Q150" s="2">
        <v>146</v>
      </c>
      <c r="R150">
        <f t="shared" si="18"/>
        <v>0.68349768783230469</v>
      </c>
      <c r="S150">
        <f t="shared" si="19"/>
        <v>0.68349768783230469</v>
      </c>
    </row>
    <row r="151" spans="17:19">
      <c r="Q151" s="2">
        <v>147</v>
      </c>
      <c r="R151">
        <f t="shared" si="18"/>
        <v>0.72673804191166425</v>
      </c>
      <c r="S151">
        <f t="shared" si="19"/>
        <v>0.72673804191166425</v>
      </c>
    </row>
    <row r="152" spans="17:19">
      <c r="Q152" s="2">
        <v>148</v>
      </c>
      <c r="R152">
        <f t="shared" si="18"/>
        <v>0.77075465788720032</v>
      </c>
      <c r="S152">
        <f t="shared" si="19"/>
        <v>0.77075465788720032</v>
      </c>
    </row>
    <row r="153" spans="17:19">
      <c r="Q153" s="2">
        <v>149</v>
      </c>
      <c r="R153">
        <f t="shared" si="18"/>
        <v>0.81548055535356778</v>
      </c>
      <c r="S153">
        <f t="shared" si="19"/>
        <v>0.81548055535356778</v>
      </c>
    </row>
    <row r="154" spans="17:19">
      <c r="Q154" s="2">
        <v>150</v>
      </c>
      <c r="R154">
        <f t="shared" si="18"/>
        <v>0.86084501155619642</v>
      </c>
      <c r="S154">
        <f t="shared" si="19"/>
        <v>0.86084501155619642</v>
      </c>
    </row>
    <row r="155" spans="17:19">
      <c r="Q155" s="2">
        <v>151</v>
      </c>
      <c r="R155">
        <f t="shared" si="18"/>
        <v>0.90677325976684453</v>
      </c>
      <c r="S155">
        <f t="shared" si="19"/>
        <v>0.90677325976684453</v>
      </c>
    </row>
    <row r="156" spans="17:19">
      <c r="Q156" s="2">
        <v>152</v>
      </c>
      <c r="R156">
        <f t="shared" si="18"/>
        <v>0.95318618085919482</v>
      </c>
      <c r="S156">
        <f t="shared" si="19"/>
        <v>0.95318618085919482</v>
      </c>
    </row>
    <row r="157" spans="17:19">
      <c r="Q157" s="2">
        <v>153</v>
      </c>
      <c r="R157">
        <f t="shared" si="18"/>
        <v>0.99999999999999845</v>
      </c>
      <c r="S157">
        <f t="shared" si="19"/>
        <v>0.99999999999999845</v>
      </c>
    </row>
    <row r="158" spans="17:19">
      <c r="Q158" s="2">
        <v>154</v>
      </c>
      <c r="R158">
        <f t="shared" si="18"/>
        <v>1.0471260011671566</v>
      </c>
      <c r="S158">
        <f t="shared" si="19"/>
        <v>1.0471260011671566</v>
      </c>
    </row>
    <row r="159" spans="17:19">
      <c r="Q159" s="2">
        <v>155</v>
      </c>
      <c r="R159">
        <f t="shared" si="18"/>
        <v>1.0944702727117133</v>
      </c>
      <c r="S159">
        <f t="shared" si="19"/>
        <v>1.0944702727117133</v>
      </c>
    </row>
    <row r="160" spans="17:19">
      <c r="Q160" s="2">
        <v>156</v>
      </c>
      <c r="R160">
        <f t="shared" si="18"/>
        <v>1.1419334973678161</v>
      </c>
      <c r="S160">
        <f t="shared" si="19"/>
        <v>1.1419334973678161</v>
      </c>
    </row>
    <row r="161" spans="17:19">
      <c r="Q161" s="2">
        <v>157</v>
      </c>
      <c r="R161">
        <f t="shared" si="18"/>
        <v>1.1894107999620664</v>
      </c>
      <c r="S161">
        <f t="shared" si="19"/>
        <v>1.1894107999620664</v>
      </c>
    </row>
    <row r="162" spans="17:19">
      <c r="Q162" s="2">
        <v>158</v>
      </c>
      <c r="R162">
        <f t="shared" si="18"/>
        <v>1.23679166556831</v>
      </c>
      <c r="S162">
        <f t="shared" si="19"/>
        <v>1.23679166556831</v>
      </c>
    </row>
    <row r="163" spans="17:19">
      <c r="Q163" s="2">
        <v>159</v>
      </c>
      <c r="R163">
        <f t="shared" si="18"/>
        <v>1.2839599399916428</v>
      </c>
      <c r="S163">
        <f t="shared" si="19"/>
        <v>1.2839599399916428</v>
      </c>
    </row>
    <row r="164" spans="17:19">
      <c r="Q164" s="2">
        <v>160</v>
      </c>
      <c r="R164">
        <f t="shared" si="18"/>
        <v>1.3307939232514379</v>
      </c>
      <c r="S164">
        <f t="shared" si="19"/>
        <v>1.3307939232514379</v>
      </c>
    </row>
    <row r="165" spans="17:19">
      <c r="Q165" s="2">
        <v>161</v>
      </c>
      <c r="R165">
        <f t="shared" si="18"/>
        <v>1.377166565182522</v>
      </c>
      <c r="S165">
        <f t="shared" si="19"/>
        <v>1.377166565182522</v>
      </c>
    </row>
    <row r="166" spans="17:19">
      <c r="Q166" s="2">
        <v>162</v>
      </c>
      <c r="R166">
        <f t="shared" si="18"/>
        <v>1.4229457704109598</v>
      </c>
      <c r="S166">
        <f t="shared" si="19"/>
        <v>1.4229457704109598</v>
      </c>
    </row>
    <row r="167" spans="17:19">
      <c r="Q167" s="2">
        <v>163</v>
      </c>
      <c r="R167">
        <f t="shared" si="18"/>
        <v>1.4679948178204034</v>
      </c>
      <c r="S167">
        <f t="shared" si="19"/>
        <v>1.4679948178204034</v>
      </c>
    </row>
    <row r="168" spans="17:19">
      <c r="Q168" s="2">
        <v>164</v>
      </c>
      <c r="R168">
        <f t="shared" si="18"/>
        <v>1.5121728972497268</v>
      </c>
      <c r="S168">
        <f t="shared" si="19"/>
        <v>1.5121728972497268</v>
      </c>
    </row>
    <row r="169" spans="17:19">
      <c r="Q169" s="2">
        <v>165</v>
      </c>
      <c r="R169">
        <f t="shared" si="18"/>
        <v>1.5553357636038463</v>
      </c>
      <c r="S169">
        <f t="shared" si="19"/>
        <v>1.5553357636038463</v>
      </c>
    </row>
    <row r="170" spans="17:19">
      <c r="Q170" s="2">
        <v>166</v>
      </c>
      <c r="R170">
        <f t="shared" si="18"/>
        <v>1.5973365058752702</v>
      </c>
      <c r="S170">
        <f t="shared" si="19"/>
        <v>1.5973365058752702</v>
      </c>
    </row>
    <row r="171" spans="17:19">
      <c r="Q171" s="2">
        <v>167</v>
      </c>
      <c r="R171">
        <f t="shared" si="18"/>
        <v>1.6380264258276802</v>
      </c>
      <c r="S171">
        <f t="shared" si="19"/>
        <v>1.6380264258276802</v>
      </c>
    </row>
    <row r="172" spans="17:19">
      <c r="Q172" s="2">
        <v>168</v>
      </c>
      <c r="R172">
        <f t="shared" si="18"/>
        <v>1.677256018352195</v>
      </c>
      <c r="S172">
        <f t="shared" si="19"/>
        <v>1.677256018352195</v>
      </c>
    </row>
    <row r="173" spans="17:19">
      <c r="Q173" s="2">
        <v>169</v>
      </c>
      <c r="R173">
        <f t="shared" si="18"/>
        <v>1.7148760428417549</v>
      </c>
      <c r="S173">
        <f t="shared" si="19"/>
        <v>1.7148760428417549</v>
      </c>
    </row>
    <row r="174" spans="17:19">
      <c r="Q174" s="2">
        <v>170</v>
      </c>
      <c r="R174">
        <f t="shared" si="18"/>
        <v>1.7507386724091789</v>
      </c>
      <c r="S174">
        <f t="shared" si="19"/>
        <v>1.7507386724091789</v>
      </c>
    </row>
    <row r="175" spans="17:19">
      <c r="Q175" s="2">
        <v>171</v>
      </c>
      <c r="R175">
        <f t="shared" si="18"/>
        <v>1.7846987054682768</v>
      </c>
      <c r="S175">
        <f t="shared" si="19"/>
        <v>1.7846987054682768</v>
      </c>
    </row>
    <row r="176" spans="17:19">
      <c r="Q176" s="2">
        <v>172</v>
      </c>
      <c r="R176">
        <f t="shared" si="18"/>
        <v>1.8166148221695821</v>
      </c>
      <c r="S176">
        <f t="shared" si="19"/>
        <v>1.8166148221695821</v>
      </c>
    </row>
    <row r="177" spans="17:19">
      <c r="Q177" s="2">
        <v>173</v>
      </c>
      <c r="R177">
        <f t="shared" si="18"/>
        <v>1.8463508664918555</v>
      </c>
      <c r="S177">
        <f t="shared" si="19"/>
        <v>1.8463508664918555</v>
      </c>
    </row>
    <row r="178" spans="17:19">
      <c r="Q178" s="2">
        <v>174</v>
      </c>
      <c r="R178">
        <f t="shared" si="18"/>
        <v>1.8737771334891837</v>
      </c>
      <c r="S178">
        <f t="shared" si="19"/>
        <v>1.8737771334891837</v>
      </c>
    </row>
    <row r="179" spans="17:19">
      <c r="Q179" s="2">
        <v>175</v>
      </c>
      <c r="R179">
        <f t="shared" si="18"/>
        <v>1.8987716403238881</v>
      </c>
      <c r="S179">
        <f t="shared" si="19"/>
        <v>1.8987716403238881</v>
      </c>
    </row>
    <row r="180" spans="17:19">
      <c r="Q180" s="2">
        <v>176</v>
      </c>
      <c r="R180">
        <f t="shared" si="18"/>
        <v>1.9212213593098029</v>
      </c>
      <c r="S180">
        <f t="shared" si="19"/>
        <v>1.9212213593098029</v>
      </c>
    </row>
    <row r="181" spans="17:19">
      <c r="Q181" s="2">
        <v>177</v>
      </c>
      <c r="R181">
        <f t="shared" si="18"/>
        <v>1.9410233912693597</v>
      </c>
      <c r="S181">
        <f t="shared" si="19"/>
        <v>1.9410233912693597</v>
      </c>
    </row>
    <row r="182" spans="17:19">
      <c r="Q182" s="2">
        <v>178</v>
      </c>
      <c r="R182">
        <f t="shared" si="18"/>
        <v>1.9580860580797317</v>
      </c>
      <c r="S182">
        <f t="shared" si="19"/>
        <v>1.9580860580797317</v>
      </c>
    </row>
    <row r="183" spans="17:19">
      <c r="Q183" s="2">
        <v>179</v>
      </c>
      <c r="R183">
        <f t="shared" si="18"/>
        <v>1.9723298943433651</v>
      </c>
      <c r="S183">
        <f t="shared" si="19"/>
        <v>1.9723298943433651</v>
      </c>
    </row>
    <row r="184" spans="17:19">
      <c r="Q184" s="2">
        <v>180</v>
      </c>
      <c r="R184">
        <f t="shared" si="18"/>
        <v>1.9836885196492882</v>
      </c>
      <c r="S184">
        <f t="shared" si="19"/>
        <v>1.9836885196492882</v>
      </c>
    </row>
    <row r="185" spans="17:19">
      <c r="Q185" s="2">
        <v>181</v>
      </c>
      <c r="R185">
        <f t="shared" si="18"/>
        <v>1.9921093748634613</v>
      </c>
      <c r="S185">
        <f t="shared" si="19"/>
        <v>1.9921093748634613</v>
      </c>
    </row>
    <row r="186" spans="17:19">
      <c r="Q186" s="2">
        <v>182</v>
      </c>
      <c r="R186">
        <f t="shared" si="18"/>
        <v>1.9975543082572538</v>
      </c>
      <c r="S186">
        <f t="shared" si="19"/>
        <v>1.9975543082572538</v>
      </c>
    </row>
    <row r="187" spans="17:19">
      <c r="Q187" s="2">
        <v>183</v>
      </c>
      <c r="R187">
        <f t="shared" si="18"/>
        <v>1.9999999999999991</v>
      </c>
      <c r="S187">
        <f t="shared" si="19"/>
        <v>1.9999999999999991</v>
      </c>
    </row>
    <row r="188" spans="17:19">
      <c r="Q188" s="2">
        <v>184</v>
      </c>
      <c r="R188">
        <f t="shared" si="18"/>
        <v>1.9994382165420617</v>
      </c>
      <c r="S188">
        <f t="shared" si="19"/>
        <v>1.9994382165420617</v>
      </c>
    </row>
    <row r="189" spans="17:19">
      <c r="Q189" s="2">
        <v>185</v>
      </c>
      <c r="R189">
        <f t="shared" si="18"/>
        <v>1.9958758896287241</v>
      </c>
      <c r="S189">
        <f t="shared" si="19"/>
        <v>1.9958758896287241</v>
      </c>
    </row>
    <row r="190" spans="17:19">
      <c r="Q190" s="2">
        <v>186</v>
      </c>
      <c r="R190">
        <f t="shared" si="18"/>
        <v>1.9893350180360914</v>
      </c>
      <c r="S190">
        <f t="shared" si="19"/>
        <v>1.9893350180360914</v>
      </c>
    </row>
    <row r="191" spans="17:19">
      <c r="Q191" s="2">
        <v>187</v>
      </c>
      <c r="R191">
        <f t="shared" si="18"/>
        <v>1.9798523935279815</v>
      </c>
      <c r="S191">
        <f t="shared" si="19"/>
        <v>1.9798523935279815</v>
      </c>
    </row>
    <row r="192" spans="17:19">
      <c r="Q192" s="2">
        <v>188</v>
      </c>
      <c r="R192">
        <f t="shared" si="18"/>
        <v>1.967479155915469</v>
      </c>
      <c r="S192">
        <f t="shared" si="19"/>
        <v>1.967479155915469</v>
      </c>
    </row>
    <row r="193" spans="17:19">
      <c r="Q193" s="2">
        <v>189</v>
      </c>
      <c r="R193">
        <f t="shared" si="18"/>
        <v>1.9522801853769376</v>
      </c>
      <c r="S193">
        <f t="shared" si="19"/>
        <v>1.9522801853769376</v>
      </c>
    </row>
    <row r="194" spans="17:19">
      <c r="Q194" s="2">
        <v>190</v>
      </c>
      <c r="R194">
        <f t="shared" si="18"/>
        <v>1.9343333432876308</v>
      </c>
      <c r="S194">
        <f t="shared" si="19"/>
        <v>1.9343333432876308</v>
      </c>
    </row>
    <row r="195" spans="17:19">
      <c r="Q195" s="2">
        <v>191</v>
      </c>
      <c r="R195">
        <f t="shared" si="18"/>
        <v>1.9137285756399309</v>
      </c>
      <c r="S195">
        <f t="shared" si="19"/>
        <v>1.9137285756399309</v>
      </c>
    </row>
    <row r="196" spans="17:19">
      <c r="Q196" s="2">
        <v>192</v>
      </c>
      <c r="R196">
        <f t="shared" si="18"/>
        <v>1.8905668956422192</v>
      </c>
      <c r="S196">
        <f t="shared" si="19"/>
        <v>1.8905668956422192</v>
      </c>
    </row>
    <row r="197" spans="17:19">
      <c r="Q197" s="2">
        <v>193</v>
      </c>
      <c r="R197">
        <f t="shared" si="18"/>
        <v>1.8649592642070074</v>
      </c>
      <c r="S197">
        <f t="shared" si="19"/>
        <v>1.8649592642070074</v>
      </c>
    </row>
    <row r="198" spans="17:19">
      <c r="Q198" s="2">
        <v>194</v>
      </c>
      <c r="R198">
        <f t="shared" ref="R198:R261" si="20">$D$5*EXP(-(($A$5-Q198)^2)/($C$5^2))+$D$6*EXP(-(($A$6-Q198)^2)/($C$6^2))+$D$7*EXP(-(($A$7-Q198)^2)/($C$7^2))+$D$8*EXP(-(($A$8-Q198)^2)/($C$8^2))+$D$9*EXP(-(($A$9-Q198)^2)/($C$9^2))+$D$10*EXP(-(($A$10-Q198)^2)/($C$10^2))+$D$11*EXP(-(($A$11-Q198)^2)/($C$11^2))+$D$12*EXP(-(($A$12-Q198)^2)/($C$12^2))+$D$13*EXP(-(($A$13-Q198)^2)/($C$13^2))+$D$14*EXP(-(($A$14-Q198)^2)/($C$14^2))+$D$15*EXP(-(($A$15-Q198)^2)/($C$15^2))+$D$16*EXP(-(($A$16-Q198)^2)/($C$16^2))</f>
        <v>1.8370253887301988</v>
      </c>
      <c r="S198">
        <f t="shared" ref="S198:S261" si="21">MAX(0,R198)</f>
        <v>1.8370253887301988</v>
      </c>
    </row>
    <row r="199" spans="17:19">
      <c r="Q199" s="2">
        <v>195</v>
      </c>
      <c r="R199">
        <f t="shared" si="20"/>
        <v>1.8068924617863578</v>
      </c>
      <c r="S199">
        <f t="shared" si="21"/>
        <v>1.8068924617863578</v>
      </c>
    </row>
    <row r="200" spans="17:19">
      <c r="Q200" s="2">
        <v>196</v>
      </c>
      <c r="R200">
        <f t="shared" si="20"/>
        <v>1.7746938620956378</v>
      </c>
      <c r="S200">
        <f t="shared" si="21"/>
        <v>1.7746938620956378</v>
      </c>
    </row>
    <row r="201" spans="17:19">
      <c r="Q201" s="2">
        <v>197</v>
      </c>
      <c r="R201">
        <f t="shared" si="20"/>
        <v>1.7405678403451403</v>
      </c>
      <c r="S201">
        <f t="shared" si="21"/>
        <v>1.7405678403451403</v>
      </c>
    </row>
    <row r="202" spans="17:19">
      <c r="Q202" s="2">
        <v>198</v>
      </c>
      <c r="R202">
        <f t="shared" si="20"/>
        <v>1.7046562121726534</v>
      </c>
      <c r="S202">
        <f t="shared" si="21"/>
        <v>1.7046562121726534</v>
      </c>
    </row>
    <row r="203" spans="17:19">
      <c r="Q203" s="2">
        <v>199</v>
      </c>
      <c r="R203">
        <f t="shared" si="20"/>
        <v>1.6671030798582995</v>
      </c>
      <c r="S203">
        <f t="shared" si="21"/>
        <v>1.6671030798582995</v>
      </c>
    </row>
    <row r="204" spans="17:19">
      <c r="Q204" s="2">
        <v>200</v>
      </c>
      <c r="R204">
        <f t="shared" si="20"/>
        <v>1.6280536030460675</v>
      </c>
      <c r="S204">
        <f t="shared" si="21"/>
        <v>1.6280536030460675</v>
      </c>
    </row>
    <row r="205" spans="17:19">
      <c r="Q205" s="2">
        <v>201</v>
      </c>
      <c r="R205">
        <f t="shared" si="20"/>
        <v>1.5876528371703131</v>
      </c>
      <c r="S205">
        <f t="shared" si="21"/>
        <v>1.5876528371703131</v>
      </c>
    </row>
    <row r="206" spans="17:19">
      <c r="Q206" s="2">
        <v>202</v>
      </c>
      <c r="R206">
        <f t="shared" si="20"/>
        <v>1.5460446562397197</v>
      </c>
      <c r="S206">
        <f t="shared" si="21"/>
        <v>1.5460446562397197</v>
      </c>
    </row>
    <row r="207" spans="17:19">
      <c r="Q207" s="2">
        <v>203</v>
      </c>
      <c r="R207">
        <f t="shared" si="20"/>
        <v>1.5033707742891762</v>
      </c>
      <c r="S207">
        <f t="shared" si="21"/>
        <v>1.5033707742891762</v>
      </c>
    </row>
    <row r="208" spans="17:19">
      <c r="Q208" s="2">
        <v>204</v>
      </c>
      <c r="R208">
        <f t="shared" si="20"/>
        <v>1.4597698772115895</v>
      </c>
      <c r="S208">
        <f t="shared" si="21"/>
        <v>1.4597698772115895</v>
      </c>
    </row>
    <row r="209" spans="17:19">
      <c r="Q209" s="2">
        <v>205</v>
      </c>
      <c r="R209">
        <f t="shared" si="20"/>
        <v>1.4153768738948551</v>
      </c>
      <c r="S209">
        <f t="shared" si="21"/>
        <v>1.4153768738948551</v>
      </c>
    </row>
    <row r="210" spans="17:19">
      <c r="Q210" s="2">
        <v>206</v>
      </c>
      <c r="R210">
        <f t="shared" si="20"/>
        <v>1.3703222726851623</v>
      </c>
      <c r="S210">
        <f t="shared" si="21"/>
        <v>1.3703222726851623</v>
      </c>
    </row>
    <row r="211" spans="17:19">
      <c r="Q211" s="2">
        <v>207</v>
      </c>
      <c r="R211">
        <f t="shared" si="20"/>
        <v>1.3247316862487484</v>
      </c>
      <c r="S211">
        <f t="shared" si="21"/>
        <v>1.3247316862487484</v>
      </c>
    </row>
    <row r="212" spans="17:19">
      <c r="Q212" s="2">
        <v>208</v>
      </c>
      <c r="R212">
        <f t="shared" si="20"/>
        <v>1.2787254649815734</v>
      </c>
      <c r="S212">
        <f t="shared" si="21"/>
        <v>1.2787254649815734</v>
      </c>
    </row>
    <row r="213" spans="17:19">
      <c r="Q213" s="2">
        <v>209</v>
      </c>
      <c r="R213">
        <f t="shared" si="20"/>
        <v>1.2324184562888585</v>
      </c>
      <c r="S213">
        <f t="shared" si="21"/>
        <v>1.2324184562888585</v>
      </c>
    </row>
    <row r="214" spans="17:19">
      <c r="Q214" s="2">
        <v>210</v>
      </c>
      <c r="R214">
        <f t="shared" si="20"/>
        <v>1.1859198843884651</v>
      </c>
      <c r="S214">
        <f t="shared" si="21"/>
        <v>1.1859198843884651</v>
      </c>
    </row>
    <row r="215" spans="17:19">
      <c r="Q215" s="2">
        <v>211</v>
      </c>
      <c r="R215">
        <f t="shared" si="20"/>
        <v>1.1393333428421024</v>
      </c>
      <c r="S215">
        <f t="shared" si="21"/>
        <v>1.1393333428421024</v>
      </c>
    </row>
    <row r="216" spans="17:19">
      <c r="Q216" s="2">
        <v>212</v>
      </c>
      <c r="R216">
        <f t="shared" si="20"/>
        <v>1.0927568898375606</v>
      </c>
      <c r="S216">
        <f t="shared" si="21"/>
        <v>1.0927568898375606</v>
      </c>
    </row>
    <row r="217" spans="17:19">
      <c r="Q217" s="2">
        <v>213</v>
      </c>
      <c r="R217">
        <f t="shared" si="20"/>
        <v>1.0462832343765467</v>
      </c>
      <c r="S217">
        <f t="shared" si="21"/>
        <v>1.0462832343765467</v>
      </c>
    </row>
    <row r="218" spans="17:19">
      <c r="Q218" s="2">
        <v>214</v>
      </c>
      <c r="R218">
        <f t="shared" si="20"/>
        <v>1</v>
      </c>
      <c r="S218">
        <f t="shared" si="21"/>
        <v>1</v>
      </c>
    </row>
    <row r="219" spans="17:19">
      <c r="Q219" s="2">
        <v>215</v>
      </c>
      <c r="R219">
        <f t="shared" si="20"/>
        <v>0.95399005153014815</v>
      </c>
      <c r="S219">
        <f t="shared" si="21"/>
        <v>0.95399005153014815</v>
      </c>
    </row>
    <row r="220" spans="17:19">
      <c r="Q220" s="2">
        <v>216</v>
      </c>
      <c r="R220">
        <f t="shared" si="20"/>
        <v>0.90833186954035672</v>
      </c>
      <c r="S220">
        <f t="shared" si="21"/>
        <v>0.90833186954035672</v>
      </c>
    </row>
    <row r="221" spans="17:19">
      <c r="Q221" s="2">
        <v>217</v>
      </c>
      <c r="R221">
        <f t="shared" si="20"/>
        <v>0.86309995688429353</v>
      </c>
      <c r="S221">
        <f t="shared" si="21"/>
        <v>0.86309995688429353</v>
      </c>
    </row>
    <row r="222" spans="17:19">
      <c r="Q222" s="2">
        <v>218</v>
      </c>
      <c r="R222">
        <f t="shared" si="20"/>
        <v>0.81836526162002343</v>
      </c>
      <c r="S222">
        <f t="shared" si="21"/>
        <v>0.81836526162002343</v>
      </c>
    </row>
    <row r="223" spans="17:19">
      <c r="Q223" s="2">
        <v>219</v>
      </c>
      <c r="R223">
        <f t="shared" si="20"/>
        <v>0.77419560103799401</v>
      </c>
      <c r="S223">
        <f t="shared" si="21"/>
        <v>0.77419560103799401</v>
      </c>
    </row>
    <row r="224" spans="17:19">
      <c r="Q224" s="2">
        <v>220</v>
      </c>
      <c r="R224">
        <f t="shared" si="20"/>
        <v>0.73065607222201456</v>
      </c>
      <c r="S224">
        <f t="shared" si="21"/>
        <v>0.73065607222201456</v>
      </c>
    </row>
    <row r="225" spans="17:19">
      <c r="Q225" s="2">
        <v>221</v>
      </c>
      <c r="R225">
        <f t="shared" si="20"/>
        <v>0.68780943560924968</v>
      </c>
      <c r="S225">
        <f t="shared" si="21"/>
        <v>0.68780943560924968</v>
      </c>
    </row>
    <row r="226" spans="17:19">
      <c r="Q226" s="2">
        <v>222</v>
      </c>
      <c r="R226">
        <f t="shared" si="20"/>
        <v>0.64571645933273658</v>
      </c>
      <c r="S226">
        <f t="shared" si="21"/>
        <v>0.64571645933273658</v>
      </c>
    </row>
    <row r="227" spans="17:19">
      <c r="Q227" s="2">
        <v>223</v>
      </c>
      <c r="R227">
        <f t="shared" si="20"/>
        <v>0.60443621368659817</v>
      </c>
      <c r="S227">
        <f t="shared" si="21"/>
        <v>0.60443621368659817</v>
      </c>
    </row>
    <row r="228" spans="17:19">
      <c r="Q228" s="2">
        <v>224</v>
      </c>
      <c r="R228">
        <f t="shared" si="20"/>
        <v>0.56402630680467447</v>
      </c>
      <c r="S228">
        <f t="shared" si="21"/>
        <v>0.56402630680467447</v>
      </c>
    </row>
    <row r="229" spans="17:19">
      <c r="Q229" s="2">
        <v>225</v>
      </c>
      <c r="R229">
        <f t="shared" si="20"/>
        <v>0.52454305453993855</v>
      </c>
      <c r="S229">
        <f t="shared" si="21"/>
        <v>0.52454305453993855</v>
      </c>
    </row>
    <row r="230" spans="17:19">
      <c r="Q230" s="2">
        <v>226</v>
      </c>
      <c r="R230">
        <f t="shared" si="20"/>
        <v>0.48604157952559474</v>
      </c>
      <c r="S230">
        <f t="shared" si="21"/>
        <v>0.48604157952559474</v>
      </c>
    </row>
    <row r="231" spans="17:19">
      <c r="Q231" s="2">
        <v>227</v>
      </c>
      <c r="R231">
        <f t="shared" si="20"/>
        <v>0.44857583644002463</v>
      </c>
      <c r="S231">
        <f t="shared" si="21"/>
        <v>0.44857583644002463</v>
      </c>
    </row>
    <row r="232" spans="17:19">
      <c r="Q232" s="2">
        <v>228</v>
      </c>
      <c r="R232">
        <f t="shared" si="20"/>
        <v>0.41219856253864634</v>
      </c>
      <c r="S232">
        <f t="shared" si="21"/>
        <v>0.41219856253864634</v>
      </c>
    </row>
    <row r="233" spans="17:19">
      <c r="Q233" s="2">
        <v>229</v>
      </c>
      <c r="R233">
        <f t="shared" si="20"/>
        <v>0.37696115451043011</v>
      </c>
      <c r="S233">
        <f t="shared" si="21"/>
        <v>0.37696115451043011</v>
      </c>
    </row>
    <row r="234" spans="17:19">
      <c r="Q234" s="2">
        <v>230</v>
      </c>
      <c r="R234">
        <f t="shared" si="20"/>
        <v>0.3429134746225978</v>
      </c>
      <c r="S234">
        <f t="shared" si="21"/>
        <v>0.3429134746225978</v>
      </c>
    </row>
    <row r="235" spans="17:19">
      <c r="Q235" s="2">
        <v>231</v>
      </c>
      <c r="R235">
        <f t="shared" si="20"/>
        <v>0.3101035908952281</v>
      </c>
      <c r="S235">
        <f t="shared" si="21"/>
        <v>0.3101035908952281</v>
      </c>
    </row>
    <row r="236" spans="17:19">
      <c r="Q236" s="2">
        <v>232</v>
      </c>
      <c r="R236">
        <f t="shared" si="20"/>
        <v>0.27857745766414843</v>
      </c>
      <c r="S236">
        <f t="shared" si="21"/>
        <v>0.27857745766414843</v>
      </c>
    </row>
    <row r="237" spans="17:19">
      <c r="Q237" s="2">
        <v>233</v>
      </c>
      <c r="R237">
        <f t="shared" si="20"/>
        <v>0.24837854431683462</v>
      </c>
      <c r="S237">
        <f t="shared" si="21"/>
        <v>0.24837854431683462</v>
      </c>
    </row>
    <row r="238" spans="17:19">
      <c r="Q238" s="2">
        <v>234</v>
      </c>
      <c r="R238">
        <f t="shared" si="20"/>
        <v>0.21954742119893719</v>
      </c>
      <c r="S238">
        <f t="shared" si="21"/>
        <v>0.21954742119893719</v>
      </c>
    </row>
    <row r="239" spans="17:19">
      <c r="Q239" s="2">
        <v>235</v>
      </c>
      <c r="R239">
        <f t="shared" si="20"/>
        <v>0.19212131267112148</v>
      </c>
      <c r="S239">
        <f t="shared" si="21"/>
        <v>0.19212131267112148</v>
      </c>
    </row>
    <row r="240" spans="17:19">
      <c r="Q240" s="2">
        <v>236</v>
      </c>
      <c r="R240">
        <f t="shared" si="20"/>
        <v>0.16613362803570358</v>
      </c>
      <c r="S240">
        <f t="shared" si="21"/>
        <v>0.16613362803570358</v>
      </c>
    </row>
    <row r="241" spans="17:19">
      <c r="Q241" s="2">
        <v>237</v>
      </c>
      <c r="R241">
        <f t="shared" si="20"/>
        <v>0.14161348154435555</v>
      </c>
      <c r="S241">
        <f t="shared" si="21"/>
        <v>0.14161348154435555</v>
      </c>
    </row>
    <row r="242" spans="17:19">
      <c r="Q242" s="2">
        <v>238</v>
      </c>
      <c r="R242">
        <f t="shared" si="20"/>
        <v>0.11858521294184321</v>
      </c>
      <c r="S242">
        <f t="shared" si="21"/>
        <v>0.11858521294184321</v>
      </c>
    </row>
    <row r="243" spans="17:19">
      <c r="Q243" s="2">
        <v>239</v>
      </c>
      <c r="R243">
        <f t="shared" si="20"/>
        <v>9.706792000145191E-2</v>
      </c>
      <c r="S243">
        <f t="shared" si="21"/>
        <v>9.706792000145191E-2</v>
      </c>
    </row>
    <row r="244" spans="17:19">
      <c r="Q244" s="2">
        <v>240</v>
      </c>
      <c r="R244">
        <f t="shared" si="20"/>
        <v>7.7075014275398229E-2</v>
      </c>
      <c r="S244">
        <f t="shared" si="21"/>
        <v>7.7075014275398229E-2</v>
      </c>
    </row>
    <row r="245" spans="17:19">
      <c r="Q245" s="2">
        <v>241</v>
      </c>
      <c r="R245">
        <f t="shared" si="20"/>
        <v>5.8613810832347409E-2</v>
      </c>
      <c r="S245">
        <f t="shared" si="21"/>
        <v>5.8613810832347409E-2</v>
      </c>
    </row>
    <row r="246" spans="17:19">
      <c r="Q246" s="2">
        <v>242</v>
      </c>
      <c r="R246">
        <f t="shared" si="20"/>
        <v>4.1685162102130545E-2</v>
      </c>
      <c r="S246">
        <f t="shared" si="21"/>
        <v>4.1685162102130545E-2</v>
      </c>
    </row>
    <row r="247" spans="17:19">
      <c r="Q247" s="2">
        <v>243</v>
      </c>
      <c r="R247">
        <f t="shared" si="20"/>
        <v>2.6283145115952995E-2</v>
      </c>
      <c r="S247">
        <f t="shared" si="21"/>
        <v>2.6283145115952995E-2</v>
      </c>
    </row>
    <row r="248" spans="17:19">
      <c r="Q248" s="2">
        <v>244</v>
      </c>
      <c r="R248">
        <f t="shared" si="20"/>
        <v>1.2394810442328116E-2</v>
      </c>
      <c r="S248">
        <f t="shared" si="21"/>
        <v>1.2394810442328116E-2</v>
      </c>
    </row>
    <row r="249" spans="17:19">
      <c r="Q249" s="2">
        <v>245</v>
      </c>
      <c r="R249">
        <f t="shared" si="20"/>
        <v>-2.756584023544395E-17</v>
      </c>
      <c r="S249">
        <f t="shared" si="21"/>
        <v>0</v>
      </c>
    </row>
    <row r="250" spans="17:19">
      <c r="Q250" s="2">
        <v>246</v>
      </c>
      <c r="R250">
        <f t="shared" si="20"/>
        <v>-1.0928760294319122E-2</v>
      </c>
      <c r="S250">
        <f t="shared" si="21"/>
        <v>0</v>
      </c>
    </row>
    <row r="251" spans="17:19">
      <c r="Q251" s="2">
        <v>247</v>
      </c>
      <c r="R251">
        <f t="shared" si="20"/>
        <v>-2.0426288386472761E-2</v>
      </c>
      <c r="S251">
        <f t="shared" si="21"/>
        <v>0</v>
      </c>
    </row>
    <row r="252" spans="17:19">
      <c r="Q252" s="2">
        <v>248</v>
      </c>
      <c r="R252">
        <f t="shared" si="20"/>
        <v>-2.8534691148211347E-2</v>
      </c>
      <c r="S252">
        <f t="shared" si="21"/>
        <v>0</v>
      </c>
    </row>
    <row r="253" spans="17:19">
      <c r="Q253" s="2">
        <v>249</v>
      </c>
      <c r="R253">
        <f t="shared" si="20"/>
        <v>-3.5303224713752468E-2</v>
      </c>
      <c r="S253">
        <f t="shared" si="21"/>
        <v>0</v>
      </c>
    </row>
    <row r="254" spans="17:19">
      <c r="Q254" s="2">
        <v>250</v>
      </c>
      <c r="R254">
        <f t="shared" si="20"/>
        <v>-4.0788069534965637E-2</v>
      </c>
      <c r="S254">
        <f t="shared" si="21"/>
        <v>0</v>
      </c>
    </row>
    <row r="255" spans="17:19">
      <c r="Q255" s="2">
        <v>251</v>
      </c>
      <c r="R255">
        <f t="shared" si="20"/>
        <v>-4.5052020951297296E-2</v>
      </c>
      <c r="S255">
        <f t="shared" si="21"/>
        <v>0</v>
      </c>
    </row>
    <row r="256" spans="17:19">
      <c r="Q256" s="2">
        <v>252</v>
      </c>
      <c r="R256">
        <f t="shared" si="20"/>
        <v>-4.8164097375320444E-2</v>
      </c>
      <c r="S256">
        <f t="shared" si="21"/>
        <v>0</v>
      </c>
    </row>
    <row r="257" spans="17:19">
      <c r="Q257" s="2">
        <v>253</v>
      </c>
      <c r="R257">
        <f t="shared" si="20"/>
        <v>-5.0199069434251536E-2</v>
      </c>
      <c r="S257">
        <f t="shared" si="21"/>
        <v>0</v>
      </c>
    </row>
    <row r="258" spans="17:19">
      <c r="Q258" s="2">
        <v>254</v>
      </c>
      <c r="R258">
        <f t="shared" si="20"/>
        <v>-5.1236914565007403E-2</v>
      </c>
      <c r="S258">
        <f t="shared" si="21"/>
        <v>0</v>
      </c>
    </row>
    <row r="259" spans="17:19">
      <c r="Q259" s="2">
        <v>255</v>
      </c>
      <c r="R259">
        <f t="shared" si="20"/>
        <v>-5.1362202621050838E-2</v>
      </c>
      <c r="S259">
        <f t="shared" si="21"/>
        <v>0</v>
      </c>
    </row>
    <row r="260" spans="17:19">
      <c r="Q260" s="2">
        <v>256</v>
      </c>
      <c r="R260">
        <f t="shared" si="20"/>
        <v>-5.0663419001756672E-2</v>
      </c>
      <c r="S260">
        <f t="shared" si="21"/>
        <v>0</v>
      </c>
    </row>
    <row r="261" spans="17:19">
      <c r="Q261" s="2">
        <v>257</v>
      </c>
      <c r="R261">
        <f t="shared" si="20"/>
        <v>-4.9232232650346555E-2</v>
      </c>
      <c r="S261">
        <f t="shared" si="21"/>
        <v>0</v>
      </c>
    </row>
    <row r="262" spans="17:19">
      <c r="Q262" s="2">
        <v>258</v>
      </c>
      <c r="R262">
        <f t="shared" ref="R262:R325" si="22">$D$5*EXP(-(($A$5-Q262)^2)/($C$5^2))+$D$6*EXP(-(($A$6-Q262)^2)/($C$6^2))+$D$7*EXP(-(($A$7-Q262)^2)/($C$7^2))+$D$8*EXP(-(($A$8-Q262)^2)/($C$8^2))+$D$9*EXP(-(($A$9-Q262)^2)/($C$9^2))+$D$10*EXP(-(($A$10-Q262)^2)/($C$10^2))+$D$11*EXP(-(($A$11-Q262)^2)/($C$11^2))+$D$12*EXP(-(($A$12-Q262)^2)/($C$12^2))+$D$13*EXP(-(($A$13-Q262)^2)/($C$13^2))+$D$14*EXP(-(($A$14-Q262)^2)/($C$14^2))+$D$15*EXP(-(($A$15-Q262)^2)/($C$15^2))+$D$16*EXP(-(($A$16-Q262)^2)/($C$16^2))</f>
        <v>-4.7162716978267988E-2</v>
      </c>
      <c r="S262">
        <f t="shared" ref="S262:S325" si="23">MAX(0,R262)</f>
        <v>0</v>
      </c>
    </row>
    <row r="263" spans="17:19">
      <c r="Q263" s="2">
        <v>259</v>
      </c>
      <c r="R263">
        <f t="shared" si="22"/>
        <v>-4.455053235840073E-2</v>
      </c>
      <c r="S263">
        <f t="shared" si="23"/>
        <v>0</v>
      </c>
    </row>
    <row r="264" spans="17:19">
      <c r="Q264" s="2">
        <v>260</v>
      </c>
      <c r="R264">
        <f t="shared" si="22"/>
        <v>-4.1492079285206873E-2</v>
      </c>
      <c r="S264">
        <f t="shared" si="23"/>
        <v>0</v>
      </c>
    </row>
    <row r="265" spans="17:19">
      <c r="Q265" s="2">
        <v>261</v>
      </c>
      <c r="R265">
        <f t="shared" si="22"/>
        <v>-3.8083631627580793E-2</v>
      </c>
      <c r="S265">
        <f t="shared" si="23"/>
        <v>0</v>
      </c>
    </row>
    <row r="266" spans="17:19">
      <c r="Q266" s="2">
        <v>262</v>
      </c>
      <c r="R266">
        <f t="shared" si="22"/>
        <v>-3.4420459602307399E-2</v>
      </c>
      <c r="S266">
        <f t="shared" si="23"/>
        <v>0</v>
      </c>
    </row>
    <row r="267" spans="17:19">
      <c r="Q267" s="2">
        <v>263</v>
      </c>
      <c r="R267">
        <f t="shared" si="22"/>
        <v>-3.0595952176958523E-2</v>
      </c>
      <c r="S267">
        <f t="shared" si="23"/>
        <v>0</v>
      </c>
    </row>
    <row r="268" spans="17:19">
      <c r="Q268" s="2">
        <v>264</v>
      </c>
      <c r="R268">
        <f t="shared" si="22"/>
        <v>-2.6700748576384395E-2</v>
      </c>
      <c r="S268">
        <f t="shared" si="23"/>
        <v>0</v>
      </c>
    </row>
    <row r="269" spans="17:19">
      <c r="Q269" s="2">
        <v>265</v>
      </c>
      <c r="R269">
        <f t="shared" si="22"/>
        <v>-2.2821888423424679E-2</v>
      </c>
      <c r="S269">
        <f t="shared" si="23"/>
        <v>0</v>
      </c>
    </row>
    <row r="270" spans="17:19">
      <c r="Q270" s="2">
        <v>266</v>
      </c>
      <c r="R270">
        <f t="shared" si="22"/>
        <v>-1.9041989799626617E-2</v>
      </c>
      <c r="S270">
        <f t="shared" si="23"/>
        <v>0</v>
      </c>
    </row>
    <row r="271" spans="17:19">
      <c r="Q271" s="2">
        <v>267</v>
      </c>
      <c r="R271">
        <f t="shared" si="22"/>
        <v>-1.5438464173719925E-2</v>
      </c>
      <c r="S271">
        <f t="shared" si="23"/>
        <v>0</v>
      </c>
    </row>
    <row r="272" spans="17:19">
      <c r="Q272" s="2">
        <v>268</v>
      </c>
      <c r="R272">
        <f t="shared" si="22"/>
        <v>-1.2082776722765906E-2</v>
      </c>
      <c r="S272">
        <f t="shared" si="23"/>
        <v>0</v>
      </c>
    </row>
    <row r="273" spans="17:19">
      <c r="Q273" s="2">
        <v>269</v>
      </c>
      <c r="R273">
        <f t="shared" si="22"/>
        <v>-9.0397600717514112E-3</v>
      </c>
      <c r="S273">
        <f t="shared" si="23"/>
        <v>0</v>
      </c>
    </row>
    <row r="274" spans="17:19">
      <c r="Q274" s="2">
        <v>270</v>
      </c>
      <c r="R274">
        <f t="shared" si="22"/>
        <v>-6.3669889102994986E-3</v>
      </c>
      <c r="S274">
        <f t="shared" si="23"/>
        <v>0</v>
      </c>
    </row>
    <row r="275" spans="17:19">
      <c r="Q275" s="2">
        <v>271</v>
      </c>
      <c r="R275">
        <f t="shared" si="22"/>
        <v>-4.1142223181927645E-3</v>
      </c>
      <c r="S275">
        <f t="shared" si="23"/>
        <v>0</v>
      </c>
    </row>
    <row r="276" spans="17:19">
      <c r="Q276" s="2">
        <v>272</v>
      </c>
      <c r="R276">
        <f t="shared" si="22"/>
        <v>-2.3229199522309292E-3</v>
      </c>
      <c r="S276">
        <f t="shared" si="23"/>
        <v>0</v>
      </c>
    </row>
    <row r="277" spans="17:19">
      <c r="Q277" s="2">
        <v>273</v>
      </c>
      <c r="R277">
        <f t="shared" si="22"/>
        <v>-1.0258375227446201E-3</v>
      </c>
      <c r="S277">
        <f t="shared" si="23"/>
        <v>0</v>
      </c>
    </row>
    <row r="278" spans="17:19">
      <c r="Q278" s="2">
        <v>274</v>
      </c>
      <c r="R278">
        <f t="shared" si="22"/>
        <v>-2.4670622551583796E-4</v>
      </c>
      <c r="S278">
        <f t="shared" si="23"/>
        <v>0</v>
      </c>
    </row>
    <row r="279" spans="17:19">
      <c r="Q279" s="2">
        <v>275</v>
      </c>
      <c r="R279">
        <f t="shared" si="22"/>
        <v>5.7245874707234634E-17</v>
      </c>
      <c r="S279">
        <f t="shared" si="23"/>
        <v>5.7245874707234634E-17</v>
      </c>
    </row>
    <row r="280" spans="17:19">
      <c r="Q280" s="2">
        <v>276</v>
      </c>
      <c r="R280">
        <f t="shared" si="22"/>
        <v>-2.9079366318812E-4</v>
      </c>
      <c r="S280">
        <f t="shared" si="23"/>
        <v>0</v>
      </c>
    </row>
    <row r="281" spans="17:19">
      <c r="Q281" s="2">
        <v>277</v>
      </c>
      <c r="R281">
        <f t="shared" si="22"/>
        <v>-1.114714125308492E-3</v>
      </c>
      <c r="S281">
        <f t="shared" si="23"/>
        <v>0</v>
      </c>
    </row>
    <row r="282" spans="17:19">
      <c r="Q282" s="2">
        <v>278</v>
      </c>
      <c r="R282">
        <f t="shared" si="22"/>
        <v>-2.4579860335799744E-3</v>
      </c>
      <c r="S282">
        <f t="shared" si="23"/>
        <v>0</v>
      </c>
    </row>
    <row r="283" spans="17:19">
      <c r="Q283" s="2">
        <v>279</v>
      </c>
      <c r="R283">
        <f t="shared" si="22"/>
        <v>-4.2975723178841456E-3</v>
      </c>
      <c r="S283">
        <f t="shared" si="23"/>
        <v>0</v>
      </c>
    </row>
    <row r="284" spans="17:19">
      <c r="Q284" s="2">
        <v>280</v>
      </c>
      <c r="R284">
        <f t="shared" si="22"/>
        <v>-6.6014092318401121E-3</v>
      </c>
      <c r="S284">
        <f t="shared" si="23"/>
        <v>0</v>
      </c>
    </row>
    <row r="285" spans="17:19">
      <c r="Q285" s="2">
        <v>281</v>
      </c>
      <c r="R285">
        <f t="shared" si="22"/>
        <v>-9.3287345986766169E-3</v>
      </c>
      <c r="S285">
        <f t="shared" si="23"/>
        <v>0</v>
      </c>
    </row>
    <row r="286" spans="17:19">
      <c r="Q286" s="2">
        <v>282</v>
      </c>
      <c r="R286">
        <f t="shared" si="22"/>
        <v>-1.2430507087945009E-2</v>
      </c>
      <c r="S286">
        <f t="shared" si="23"/>
        <v>0</v>
      </c>
    </row>
    <row r="287" spans="17:19">
      <c r="Q287" s="2">
        <v>283</v>
      </c>
      <c r="R287">
        <f t="shared" si="22"/>
        <v>-1.5849913471203333E-2</v>
      </c>
      <c r="S287">
        <f t="shared" si="23"/>
        <v>0</v>
      </c>
    </row>
    <row r="288" spans="17:19">
      <c r="Q288" s="2">
        <v>284</v>
      </c>
      <c r="R288">
        <f t="shared" si="22"/>
        <v>-1.9522959937391934E-2</v>
      </c>
      <c r="S288">
        <f t="shared" si="23"/>
        <v>0</v>
      </c>
    </row>
    <row r="289" spans="17:19">
      <c r="Q289" s="2">
        <v>285</v>
      </c>
      <c r="R289">
        <f t="shared" si="22"/>
        <v>-2.3379142697261053E-2</v>
      </c>
      <c r="S289">
        <f t="shared" si="23"/>
        <v>0</v>
      </c>
    </row>
    <row r="290" spans="17:19">
      <c r="Q290" s="2">
        <v>286</v>
      </c>
      <c r="R290">
        <f t="shared" si="22"/>
        <v>-2.7342192276965924E-2</v>
      </c>
      <c r="S290">
        <f t="shared" si="23"/>
        <v>0</v>
      </c>
    </row>
    <row r="291" spans="17:19">
      <c r="Q291" s="2">
        <v>287</v>
      </c>
      <c r="R291">
        <f t="shared" si="22"/>
        <v>-3.1330885100500104E-2</v>
      </c>
      <c r="S291">
        <f t="shared" si="23"/>
        <v>0</v>
      </c>
    </row>
    <row r="292" spans="17:19">
      <c r="Q292" s="2">
        <v>288</v>
      </c>
      <c r="R292">
        <f t="shared" si="22"/>
        <v>-3.525991519625022E-2</v>
      </c>
      <c r="S292">
        <f t="shared" si="23"/>
        <v>0</v>
      </c>
    </row>
    <row r="293" spans="17:19">
      <c r="Q293" s="2">
        <v>289</v>
      </c>
      <c r="R293">
        <f t="shared" si="22"/>
        <v>-3.9040818142483176E-2</v>
      </c>
      <c r="S293">
        <f t="shared" si="23"/>
        <v>0</v>
      </c>
    </row>
    <row r="294" spans="17:19">
      <c r="Q294" s="2">
        <v>290</v>
      </c>
      <c r="R294">
        <f t="shared" si="22"/>
        <v>-4.2582938698390194E-2</v>
      </c>
      <c r="S294">
        <f t="shared" si="23"/>
        <v>0</v>
      </c>
    </row>
    <row r="295" spans="17:19">
      <c r="Q295" s="2">
        <v>291</v>
      </c>
      <c r="R295">
        <f t="shared" si="22"/>
        <v>-4.5794432960210282E-2</v>
      </c>
      <c r="S295">
        <f t="shared" si="23"/>
        <v>0</v>
      </c>
    </row>
    <row r="296" spans="17:19">
      <c r="Q296" s="2">
        <v>292</v>
      </c>
      <c r="R296">
        <f t="shared" si="22"/>
        <v>-4.858329534503121E-2</v>
      </c>
      <c r="S296">
        <f t="shared" si="23"/>
        <v>0</v>
      </c>
    </row>
    <row r="297" spans="17:19">
      <c r="Q297" s="2">
        <v>293</v>
      </c>
      <c r="R297">
        <f t="shared" si="22"/>
        <v>-5.0858400247352123E-2</v>
      </c>
      <c r="S297">
        <f t="shared" si="23"/>
        <v>0</v>
      </c>
    </row>
    <row r="298" spans="17:19">
      <c r="Q298" s="2">
        <v>294</v>
      </c>
      <c r="R298">
        <f t="shared" si="22"/>
        <v>-5.2530547844554049E-2</v>
      </c>
      <c r="S298">
        <f t="shared" si="23"/>
        <v>0</v>
      </c>
    </row>
    <row r="299" spans="17:19">
      <c r="Q299" s="2">
        <v>295</v>
      </c>
      <c r="R299">
        <f t="shared" si="22"/>
        <v>-5.3513503255957856E-2</v>
      </c>
      <c r="S299">
        <f t="shared" si="23"/>
        <v>0</v>
      </c>
    </row>
    <row r="300" spans="17:19">
      <c r="Q300" s="2">
        <v>296</v>
      </c>
      <c r="R300">
        <f t="shared" si="22"/>
        <v>-5.3725018094545399E-2</v>
      </c>
      <c r="S300">
        <f t="shared" si="23"/>
        <v>0</v>
      </c>
    </row>
    <row r="301" spans="17:19">
      <c r="Q301" s="2">
        <v>297</v>
      </c>
      <c r="R301">
        <f t="shared" si="22"/>
        <v>-5.3087823398304507E-2</v>
      </c>
      <c r="S301">
        <f t="shared" si="23"/>
        <v>0</v>
      </c>
    </row>
    <row r="302" spans="17:19">
      <c r="Q302" s="2">
        <v>298</v>
      </c>
      <c r="R302">
        <f t="shared" si="22"/>
        <v>-5.1530582996170055E-2</v>
      </c>
      <c r="S302">
        <f t="shared" si="23"/>
        <v>0</v>
      </c>
    </row>
    <row r="303" spans="17:19">
      <c r="Q303" s="2">
        <v>299</v>
      </c>
      <c r="R303">
        <f t="shared" si="22"/>
        <v>-4.8988796557047631E-2</v>
      </c>
      <c r="S303">
        <f t="shared" si="23"/>
        <v>0</v>
      </c>
    </row>
    <row r="304" spans="17:19">
      <c r="Q304" s="2">
        <v>300</v>
      </c>
      <c r="R304">
        <f t="shared" si="22"/>
        <v>-4.5405641893324244E-2</v>
      </c>
      <c r="S304">
        <f t="shared" si="23"/>
        <v>0</v>
      </c>
    </row>
    <row r="305" spans="17:19">
      <c r="Q305" s="2">
        <v>301</v>
      </c>
      <c r="R305">
        <f t="shared" si="22"/>
        <v>-4.0732746544793086E-2</v>
      </c>
      <c r="S305">
        <f t="shared" si="23"/>
        <v>0</v>
      </c>
    </row>
    <row r="306" spans="17:19">
      <c r="Q306" s="2">
        <v>302</v>
      </c>
      <c r="R306">
        <f t="shared" si="22"/>
        <v>-3.4930879255354291E-2</v>
      </c>
      <c r="S306">
        <f t="shared" si="23"/>
        <v>0</v>
      </c>
    </row>
    <row r="307" spans="17:19">
      <c r="Q307" s="2">
        <v>303</v>
      </c>
      <c r="R307">
        <f t="shared" si="22"/>
        <v>-2.7970552671470944E-2</v>
      </c>
      <c r="S307">
        <f t="shared" si="23"/>
        <v>0</v>
      </c>
    </row>
    <row r="308" spans="17:19">
      <c r="Q308" s="2">
        <v>304</v>
      </c>
      <c r="R308">
        <f t="shared" si="22"/>
        <v>-1.9832529434262447E-2</v>
      </c>
      <c r="S308">
        <f t="shared" si="23"/>
        <v>0</v>
      </c>
    </row>
    <row r="309" spans="17:19">
      <c r="Q309" s="2">
        <v>305</v>
      </c>
      <c r="R309">
        <f t="shared" si="22"/>
        <v>-1.0508224800176186E-2</v>
      </c>
      <c r="S309">
        <f t="shared" si="23"/>
        <v>0</v>
      </c>
    </row>
    <row r="310" spans="17:19">
      <c r="Q310" s="2">
        <v>306</v>
      </c>
      <c r="R310">
        <f t="shared" si="22"/>
        <v>-3.3306690738754696E-16</v>
      </c>
      <c r="S310">
        <f t="shared" si="23"/>
        <v>0</v>
      </c>
    </row>
    <row r="311" spans="17:19">
      <c r="Q311" s="2">
        <v>307</v>
      </c>
      <c r="R311">
        <f t="shared" si="22"/>
        <v>1.167865827805914E-2</v>
      </c>
      <c r="S311">
        <f t="shared" si="23"/>
        <v>1.167865827805914E-2</v>
      </c>
    </row>
    <row r="312" spans="17:19">
      <c r="Q312" s="2">
        <v>308</v>
      </c>
      <c r="R312">
        <f t="shared" si="22"/>
        <v>2.4503075631198579E-2</v>
      </c>
      <c r="S312">
        <f t="shared" si="23"/>
        <v>2.4503075631198579E-2</v>
      </c>
    </row>
    <row r="313" spans="17:19">
      <c r="Q313" s="2">
        <v>309</v>
      </c>
      <c r="R313">
        <f t="shared" si="22"/>
        <v>3.8437446922839291E-2</v>
      </c>
      <c r="S313">
        <f t="shared" si="23"/>
        <v>3.8437446922839291E-2</v>
      </c>
    </row>
    <row r="314" spans="17:19">
      <c r="Q314" s="2">
        <v>310</v>
      </c>
      <c r="R314">
        <f t="shared" si="22"/>
        <v>5.3435013118809271E-2</v>
      </c>
      <c r="S314">
        <f t="shared" si="23"/>
        <v>5.3435013118809271E-2</v>
      </c>
    </row>
    <row r="315" spans="17:19">
      <c r="Q315" s="2">
        <v>311</v>
      </c>
      <c r="R315">
        <f t="shared" si="22"/>
        <v>6.9438357162881881E-2</v>
      </c>
      <c r="S315">
        <f t="shared" si="23"/>
        <v>6.9438357162881881E-2</v>
      </c>
    </row>
    <row r="316" spans="17:19">
      <c r="Q316" s="2">
        <v>312</v>
      </c>
      <c r="R316">
        <f t="shared" si="22"/>
        <v>8.6379816623299799E-2</v>
      </c>
      <c r="S316">
        <f t="shared" si="23"/>
        <v>8.6379816623299799E-2</v>
      </c>
    </row>
    <row r="317" spans="17:19">
      <c r="Q317" s="2">
        <v>313</v>
      </c>
      <c r="R317">
        <f t="shared" si="22"/>
        <v>0.10418200939117872</v>
      </c>
      <c r="S317">
        <f t="shared" si="23"/>
        <v>0.10418200939117872</v>
      </c>
    </row>
    <row r="318" spans="17:19">
      <c r="Q318" s="2">
        <v>314</v>
      </c>
      <c r="R318">
        <f t="shared" si="22"/>
        <v>0.12275846728389797</v>
      </c>
      <c r="S318">
        <f t="shared" si="23"/>
        <v>0.12275846728389797</v>
      </c>
    </row>
    <row r="319" spans="17:19">
      <c r="Q319" s="2">
        <v>315</v>
      </c>
      <c r="R319">
        <f t="shared" si="22"/>
        <v>0.14201437102335276</v>
      </c>
      <c r="S319">
        <f t="shared" si="23"/>
        <v>0.14201437102335276</v>
      </c>
    </row>
    <row r="320" spans="17:19">
      <c r="Q320" s="2">
        <v>316</v>
      </c>
      <c r="R320">
        <f t="shared" si="22"/>
        <v>0.16184737874180105</v>
      </c>
      <c r="S320">
        <f t="shared" si="23"/>
        <v>0.16184737874180105</v>
      </c>
    </row>
    <row r="321" spans="17:19">
      <c r="Q321" s="2">
        <v>317</v>
      </c>
      <c r="R321">
        <f t="shared" si="22"/>
        <v>0.18214853893799204</v>
      </c>
      <c r="S321">
        <f t="shared" si="23"/>
        <v>0.18214853893799204</v>
      </c>
    </row>
    <row r="322" spans="17:19">
      <c r="Q322" s="2">
        <v>318</v>
      </c>
      <c r="R322">
        <f t="shared" si="22"/>
        <v>0.20280327768344894</v>
      </c>
      <c r="S322">
        <f t="shared" si="23"/>
        <v>0.20280327768344894</v>
      </c>
    </row>
    <row r="323" spans="17:19">
      <c r="Q323" s="2">
        <v>319</v>
      </c>
      <c r="R323">
        <f t="shared" si="22"/>
        <v>0.2236924488819973</v>
      </c>
      <c r="S323">
        <f t="shared" si="23"/>
        <v>0.2236924488819973</v>
      </c>
    </row>
    <row r="324" spans="17:19">
      <c r="Q324" s="2">
        <v>320</v>
      </c>
      <c r="R324">
        <f t="shared" si="22"/>
        <v>0.24469343553201239</v>
      </c>
      <c r="S324">
        <f t="shared" si="23"/>
        <v>0.24469343553201239</v>
      </c>
    </row>
    <row r="325" spans="17:19">
      <c r="Q325" s="2">
        <v>321</v>
      </c>
      <c r="R325">
        <f t="shared" si="22"/>
        <v>0.26568128924548079</v>
      </c>
      <c r="S325">
        <f t="shared" si="23"/>
        <v>0.26568128924548079</v>
      </c>
    </row>
    <row r="326" spans="17:19">
      <c r="Q326" s="2">
        <v>322</v>
      </c>
      <c r="R326">
        <f t="shared" ref="R326:R370" si="24">$D$5*EXP(-(($A$5-Q326)^2)/($C$5^2))+$D$6*EXP(-(($A$6-Q326)^2)/($C$6^2))+$D$7*EXP(-(($A$7-Q326)^2)/($C$7^2))+$D$8*EXP(-(($A$8-Q326)^2)/($C$8^2))+$D$9*EXP(-(($A$9-Q326)^2)/($C$9^2))+$D$10*EXP(-(($A$10-Q326)^2)/($C$10^2))+$D$11*EXP(-(($A$11-Q326)^2)/($C$11^2))+$D$12*EXP(-(($A$12-Q326)^2)/($C$12^2))+$D$13*EXP(-(($A$13-Q326)^2)/($C$13^2))+$D$14*EXP(-(($A$14-Q326)^2)/($C$14^2))+$D$15*EXP(-(($A$15-Q326)^2)/($C$15^2))+$D$16*EXP(-(($A$16-Q326)^2)/($C$16^2))</f>
        <v>0.28652989475354063</v>
      </c>
      <c r="S326">
        <f t="shared" ref="S326:S370" si="25">MAX(0,R326)</f>
        <v>0.28652989475354063</v>
      </c>
    </row>
    <row r="327" spans="17:19">
      <c r="Q327" s="2">
        <v>323</v>
      </c>
      <c r="R327">
        <f t="shared" si="24"/>
        <v>0.30711314578472299</v>
      </c>
      <c r="S327">
        <f t="shared" si="25"/>
        <v>0.30711314578472299</v>
      </c>
    </row>
    <row r="328" spans="17:19">
      <c r="Q328" s="2">
        <v>324</v>
      </c>
      <c r="R328">
        <f t="shared" si="24"/>
        <v>0.3273061185468209</v>
      </c>
      <c r="S328">
        <f t="shared" si="25"/>
        <v>0.3273061185468209</v>
      </c>
    </row>
    <row r="329" spans="17:19">
      <c r="Q329" s="2">
        <v>325</v>
      </c>
      <c r="R329">
        <f t="shared" si="24"/>
        <v>0.34698622908023524</v>
      </c>
      <c r="S329">
        <f t="shared" si="25"/>
        <v>0.34698622908023524</v>
      </c>
    </row>
    <row r="330" spans="17:19">
      <c r="Q330" s="2">
        <v>326</v>
      </c>
      <c r="R330">
        <f t="shared" si="24"/>
        <v>0.366034360980657</v>
      </c>
      <c r="S330">
        <f t="shared" si="25"/>
        <v>0.366034360980657</v>
      </c>
    </row>
    <row r="331" spans="17:19">
      <c r="Q331" s="2">
        <v>327</v>
      </c>
      <c r="R331">
        <f t="shared" si="24"/>
        <v>0.38433595040964941</v>
      </c>
      <c r="S331">
        <f t="shared" si="25"/>
        <v>0.38433595040964941</v>
      </c>
    </row>
    <row r="332" spans="17:19">
      <c r="Q332" s="2">
        <v>328</v>
      </c>
      <c r="R332">
        <f t="shared" si="24"/>
        <v>0.40178201591743978</v>
      </c>
      <c r="S332">
        <f t="shared" si="25"/>
        <v>0.40178201591743978</v>
      </c>
    </row>
    <row r="333" spans="17:19">
      <c r="Q333" s="2">
        <v>329</v>
      </c>
      <c r="R333">
        <f t="shared" si="24"/>
        <v>0.41827012138415243</v>
      </c>
      <c r="S333">
        <f t="shared" si="25"/>
        <v>0.41827012138415243</v>
      </c>
    </row>
    <row r="334" spans="17:19">
      <c r="Q334" s="2">
        <v>330</v>
      </c>
      <c r="R334">
        <f t="shared" si="24"/>
        <v>0.43370526133191878</v>
      </c>
      <c r="S334">
        <f t="shared" si="25"/>
        <v>0.43370526133191878</v>
      </c>
    </row>
    <row r="335" spans="17:19">
      <c r="Q335" s="2">
        <v>331</v>
      </c>
      <c r="R335">
        <f t="shared" si="24"/>
        <v>0.44800065895598351</v>
      </c>
      <c r="S335">
        <f t="shared" si="25"/>
        <v>0.44800065895598351</v>
      </c>
    </row>
    <row r="336" spans="17:19">
      <c r="Q336" s="2">
        <v>332</v>
      </c>
      <c r="R336">
        <f t="shared" si="24"/>
        <v>0.46107846845071665</v>
      </c>
      <c r="S336">
        <f t="shared" si="25"/>
        <v>0.46107846845071665</v>
      </c>
    </row>
    <row r="337" spans="17:19">
      <c r="Q337" s="2">
        <v>333</v>
      </c>
      <c r="R337">
        <f t="shared" si="24"/>
        <v>0.47287037454663317</v>
      </c>
      <c r="S337">
        <f t="shared" si="25"/>
        <v>0.47287037454663317</v>
      </c>
    </row>
    <row r="338" spans="17:19">
      <c r="Q338" s="2">
        <v>334</v>
      </c>
      <c r="R338">
        <f t="shared" si="24"/>
        <v>0.48331808360550393</v>
      </c>
      <c r="S338">
        <f t="shared" si="25"/>
        <v>0.48331808360550393</v>
      </c>
    </row>
    <row r="339" spans="17:19">
      <c r="Q339" s="2">
        <v>335</v>
      </c>
      <c r="R339">
        <f t="shared" si="24"/>
        <v>0.49237370211921982</v>
      </c>
      <c r="S339">
        <f t="shared" si="25"/>
        <v>0.49237370211921982</v>
      </c>
    </row>
    <row r="340" spans="17:19">
      <c r="Q340" s="2">
        <v>336</v>
      </c>
      <c r="R340">
        <f t="shared" si="24"/>
        <v>0.5</v>
      </c>
      <c r="S340">
        <f t="shared" si="25"/>
        <v>0.5</v>
      </c>
    </row>
    <row r="341" spans="17:19">
      <c r="Q341" s="2">
        <v>337</v>
      </c>
      <c r="R341">
        <f t="shared" si="24"/>
        <v>0.50617055760986907</v>
      </c>
      <c r="S341">
        <f t="shared" si="25"/>
        <v>0.50617055760986907</v>
      </c>
    </row>
    <row r="342" spans="17:19">
      <c r="Q342" s="2">
        <v>338</v>
      </c>
      <c r="R342">
        <f t="shared" si="24"/>
        <v>0.51086979703099955</v>
      </c>
      <c r="S342">
        <f t="shared" si="25"/>
        <v>0.51086979703099955</v>
      </c>
    </row>
    <row r="343" spans="17:19">
      <c r="Q343" s="2">
        <v>339</v>
      </c>
      <c r="R343">
        <f t="shared" si="24"/>
        <v>0.51409289960071014</v>
      </c>
      <c r="S343">
        <f t="shared" si="25"/>
        <v>0.51409289960071014</v>
      </c>
    </row>
    <row r="344" spans="17:19">
      <c r="Q344" s="2">
        <v>340</v>
      </c>
      <c r="R344">
        <f t="shared" si="24"/>
        <v>0.51584561320164191</v>
      </c>
      <c r="S344">
        <f t="shared" si="25"/>
        <v>0.51584561320164191</v>
      </c>
    </row>
    <row r="345" spans="17:19">
      <c r="Q345" s="2">
        <v>341</v>
      </c>
      <c r="R345">
        <f t="shared" si="24"/>
        <v>0.51614395418607883</v>
      </c>
      <c r="S345">
        <f t="shared" si="25"/>
        <v>0.51614395418607883</v>
      </c>
    </row>
    <row r="346" spans="17:19">
      <c r="Q346" s="2">
        <v>342</v>
      </c>
      <c r="R346">
        <f t="shared" si="24"/>
        <v>0.51501381010244296</v>
      </c>
      <c r="S346">
        <f t="shared" si="25"/>
        <v>0.51501381010244296</v>
      </c>
    </row>
    <row r="347" spans="17:19">
      <c r="Q347" s="2">
        <v>343</v>
      </c>
      <c r="R347">
        <f t="shared" si="24"/>
        <v>0.51249045056255071</v>
      </c>
      <c r="S347">
        <f t="shared" si="25"/>
        <v>0.51249045056255071</v>
      </c>
    </row>
    <row r="348" spans="17:19">
      <c r="Q348" s="2">
        <v>344</v>
      </c>
      <c r="R348">
        <f t="shared" si="24"/>
        <v>0.50861795462359083</v>
      </c>
      <c r="S348">
        <f t="shared" si="25"/>
        <v>0.50861795462359083</v>
      </c>
    </row>
    <row r="349" spans="17:19">
      <c r="Q349" s="2">
        <v>345</v>
      </c>
      <c r="R349">
        <f t="shared" si="24"/>
        <v>0.50344856394493698</v>
      </c>
      <c r="S349">
        <f t="shared" si="25"/>
        <v>0.50344856394493698</v>
      </c>
    </row>
    <row r="350" spans="17:19">
      <c r="Q350" s="2">
        <v>346</v>
      </c>
      <c r="R350">
        <f t="shared" si="24"/>
        <v>0.49704197170575937</v>
      </c>
      <c r="S350">
        <f t="shared" si="25"/>
        <v>0.49704197170575937</v>
      </c>
    </row>
    <row r="351" spans="17:19">
      <c r="Q351" s="2">
        <v>347</v>
      </c>
      <c r="R351">
        <f t="shared" si="24"/>
        <v>0.48946455782690096</v>
      </c>
      <c r="S351">
        <f t="shared" si="25"/>
        <v>0.48946455782690096</v>
      </c>
    </row>
    <row r="352" spans="17:19">
      <c r="Q352" s="2">
        <v>348</v>
      </c>
      <c r="R352">
        <f t="shared" si="24"/>
        <v>0.4807885814248406</v>
      </c>
      <c r="S352">
        <f t="shared" si="25"/>
        <v>0.4807885814248406</v>
      </c>
    </row>
    <row r="353" spans="17:19">
      <c r="Q353" s="2">
        <v>349</v>
      </c>
      <c r="R353">
        <f t="shared" si="24"/>
        <v>0.47109134163513422</v>
      </c>
      <c r="S353">
        <f t="shared" si="25"/>
        <v>0.47109134163513422</v>
      </c>
    </row>
    <row r="354" spans="17:19">
      <c r="Q354" s="2">
        <v>350</v>
      </c>
      <c r="R354">
        <f t="shared" si="24"/>
        <v>0.46045431797912051</v>
      </c>
      <c r="S354">
        <f t="shared" si="25"/>
        <v>0.46045431797912051</v>
      </c>
    </row>
    <row r="355" spans="17:19">
      <c r="Q355" s="2">
        <v>351</v>
      </c>
      <c r="R355">
        <f t="shared" si="24"/>
        <v>0.44896230131553222</v>
      </c>
      <c r="S355">
        <f t="shared" si="25"/>
        <v>0.44896230131553222</v>
      </c>
    </row>
    <row r="356" spans="17:19">
      <c r="Q356" s="2">
        <v>352</v>
      </c>
      <c r="R356">
        <f t="shared" si="24"/>
        <v>0.43670252612557292</v>
      </c>
      <c r="S356">
        <f t="shared" si="25"/>
        <v>0.43670252612557292</v>
      </c>
    </row>
    <row r="357" spans="17:19">
      <c r="Q357" s="2">
        <v>353</v>
      </c>
      <c r="R357">
        <f t="shared" si="24"/>
        <v>0.42376381443626671</v>
      </c>
      <c r="S357">
        <f t="shared" si="25"/>
        <v>0.42376381443626671</v>
      </c>
    </row>
    <row r="358" spans="17:19">
      <c r="Q358" s="2">
        <v>354</v>
      </c>
      <c r="R358">
        <f t="shared" si="24"/>
        <v>0.41023574110515687</v>
      </c>
      <c r="S358">
        <f t="shared" si="25"/>
        <v>0.41023574110515687</v>
      </c>
    </row>
    <row r="359" spans="17:19">
      <c r="Q359" s="2">
        <v>355</v>
      </c>
      <c r="R359">
        <f t="shared" si="24"/>
        <v>0.39620782948450628</v>
      </c>
      <c r="S359">
        <f t="shared" si="25"/>
        <v>0.39620782948450628</v>
      </c>
    </row>
    <row r="360" spans="17:19">
      <c r="Q360" s="2">
        <v>356</v>
      </c>
      <c r="R360">
        <f t="shared" si="24"/>
        <v>0.38176878567155093</v>
      </c>
      <c r="S360">
        <f t="shared" si="25"/>
        <v>0.38176878567155093</v>
      </c>
    </row>
    <row r="361" spans="17:19">
      <c r="Q361" s="2">
        <v>357</v>
      </c>
      <c r="R361">
        <f t="shared" si="24"/>
        <v>0.36700577865093958</v>
      </c>
      <c r="S361">
        <f t="shared" si="25"/>
        <v>0.36700577865093958</v>
      </c>
    </row>
    <row r="362" spans="17:19">
      <c r="Q362" s="2">
        <v>358</v>
      </c>
      <c r="R362">
        <f t="shared" si="24"/>
        <v>0.35200377266506683</v>
      </c>
      <c r="S362">
        <f t="shared" si="25"/>
        <v>0.35200377266506683</v>
      </c>
    </row>
    <row r="363" spans="17:19">
      <c r="Q363" s="2">
        <v>359</v>
      </c>
      <c r="R363">
        <f t="shared" si="24"/>
        <v>0.33684491712690268</v>
      </c>
      <c r="S363">
        <f t="shared" si="25"/>
        <v>0.33684491712690268</v>
      </c>
    </row>
    <row r="364" spans="17:19">
      <c r="Q364" s="2">
        <v>360</v>
      </c>
      <c r="R364">
        <f t="shared" si="24"/>
        <v>0.32160799833759651</v>
      </c>
      <c r="S364">
        <f t="shared" si="25"/>
        <v>0.32160799833759651</v>
      </c>
    </row>
    <row r="365" spans="17:19">
      <c r="Q365" s="2">
        <v>361</v>
      </c>
      <c r="R365">
        <f t="shared" si="24"/>
        <v>0.30636795620676843</v>
      </c>
      <c r="S365">
        <f t="shared" si="25"/>
        <v>0.30636795620676843</v>
      </c>
    </row>
    <row r="366" spans="17:19">
      <c r="Q366" s="2">
        <v>362</v>
      </c>
      <c r="R366">
        <f t="shared" si="24"/>
        <v>0.29119546811552149</v>
      </c>
      <c r="S366">
        <f t="shared" si="25"/>
        <v>0.29119546811552149</v>
      </c>
    </row>
    <row r="367" spans="17:19">
      <c r="Q367" s="2">
        <v>363</v>
      </c>
      <c r="R367">
        <f t="shared" si="24"/>
        <v>0.27615660102833911</v>
      </c>
      <c r="S367">
        <f t="shared" si="25"/>
        <v>0.27615660102833911</v>
      </c>
    </row>
    <row r="368" spans="17:19">
      <c r="Q368" s="2">
        <v>364</v>
      </c>
      <c r="R368">
        <f t="shared" si="24"/>
        <v>0.2613125319664017</v>
      </c>
      <c r="S368">
        <f t="shared" si="25"/>
        <v>0.2613125319664017</v>
      </c>
    </row>
    <row r="369" spans="17:19">
      <c r="Q369" s="2">
        <v>365</v>
      </c>
      <c r="R369">
        <f t="shared" si="24"/>
        <v>0.24671933601609869</v>
      </c>
      <c r="S369">
        <f t="shared" si="25"/>
        <v>0.24671933601609869</v>
      </c>
    </row>
    <row r="370" spans="17:19">
      <c r="Q370" s="2">
        <v>366</v>
      </c>
      <c r="R370">
        <f t="shared" si="24"/>
        <v>0.23242784017547868</v>
      </c>
      <c r="S370">
        <f t="shared" si="25"/>
        <v>0.23242784017547868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30FA-353E-4B2E-97F8-C248EAC12D32}">
  <dimension ref="A1:S370"/>
  <sheetViews>
    <sheetView zoomScale="60" workbookViewId="0">
      <selection activeCell="A8" sqref="A8"/>
    </sheetView>
  </sheetViews>
  <sheetFormatPr defaultRowHeight="17.649999999999999"/>
  <cols>
    <col min="1" max="1" width="9.0625" bestFit="1" customWidth="1"/>
    <col min="2" max="2" width="12.6875" bestFit="1" customWidth="1"/>
    <col min="3" max="3" width="12.6875" customWidth="1"/>
    <col min="4" max="4" width="12.625" bestFit="1" customWidth="1"/>
    <col min="5" max="12" width="13" bestFit="1" customWidth="1"/>
    <col min="14" max="15" width="10.4375" bestFit="1" customWidth="1"/>
    <col min="17" max="17" width="9.875" bestFit="1" customWidth="1"/>
    <col min="18" max="18" width="9.0625" bestFit="1" customWidth="1"/>
  </cols>
  <sheetData>
    <row r="1" spans="1:19">
      <c r="A1" t="s">
        <v>25</v>
      </c>
    </row>
    <row r="2" spans="1:19">
      <c r="A2" s="3" t="s">
        <v>32</v>
      </c>
      <c r="M2" s="3"/>
    </row>
    <row r="3" spans="1:19">
      <c r="C3" t="s">
        <v>1</v>
      </c>
      <c r="D3">
        <v>365</v>
      </c>
      <c r="Q3" t="s">
        <v>1</v>
      </c>
    </row>
    <row r="4" spans="1:19">
      <c r="A4" t="s">
        <v>23</v>
      </c>
      <c r="B4" t="s">
        <v>43</v>
      </c>
      <c r="C4" t="s">
        <v>42</v>
      </c>
      <c r="D4" t="s">
        <v>27</v>
      </c>
      <c r="E4" t="s">
        <v>25</v>
      </c>
      <c r="N4" s="2" t="s">
        <v>23</v>
      </c>
      <c r="O4" s="2"/>
      <c r="Q4" t="s">
        <v>23</v>
      </c>
      <c r="R4" t="s">
        <v>25</v>
      </c>
      <c r="S4" t="s">
        <v>49</v>
      </c>
    </row>
    <row r="5" spans="1:19">
      <c r="A5" s="4">
        <v>1</v>
      </c>
      <c r="B5">
        <v>1</v>
      </c>
      <c r="C5">
        <v>30</v>
      </c>
      <c r="D5">
        <f>A91</f>
        <v>0.83080192284145638</v>
      </c>
      <c r="E5">
        <f>$D$5*EXP(-((MIN(ABS($A$5-A5),$D$3-ABS($A$5-A5)))^2)/($C$5^2))+$D$6*EXP(-((MIN(ABS($A$6-A5),$D$3-ABS($A$6-A5)))^2)/($C$6^2))+$D$7*EXP(-((MIN(ABS($A$7-A5),$D$3-ABS($A$7-A5)))^2)/($C$7^2))+$D$8*EXP(-((MIN(ABS($A$8-A5),$D$3-ABS($A$8-A5)))^2)/($C$8^2))+$D$9*EXP(-((MIN(ABS($A$9-A5),$D$3-ABS($A$9-A5)))^2)/($C$9^2))+$D$10*EXP(-((MIN(ABS($A$10-A5),$D$3-ABS($A$10-A5)))^2)/($C$10^2))+$D$11*EXP(-((MIN(ABS($A$11-A5),$D$3-ABS($A$11-A5)))^2)/($C$11^2))+$D$12*EXP(-(MIN(ABS($A$12-A5),$D$3-ABS($A$12-A5))^2)/($C$12^2))+$D$13*EXP(-(MIN(ABS($A$13-A5),$D$3-ABS($A$13-A5))^2)/($C$13^2))+$D$14*EXP(-(MIN(ABS($A$14-A5),$D$3-ABS($A$14-A5))^2)/($C$14^2))+$D$15*EXP(-(MIN(ABS($A$15-A5),$D$3-ABS($A$15-A5))^2)/($C$15^2))+$D$16*EXP(-(MIN(ABS($A$16-A5),$D$3-ABS($A$16-A5))^2)/($C$16^2))</f>
        <v>1.0000000000000004</v>
      </c>
      <c r="N5" s="2">
        <v>1</v>
      </c>
      <c r="Q5" s="2">
        <v>1</v>
      </c>
      <c r="R5">
        <f>$D$5*EXP(-((MIN(ABS($A$5-N5),$D$3-ABS($A$5-N5)))^2)/($C$5^2))+$D$6*EXP(-((MIN(ABS($A$6-N5),$D$3-ABS($A$6-N5)))^2)/($C$6^2))+$D$7*EXP(-((MIN(ABS($A$7-N5),$D$3-ABS($A$7-N5)))^2)/($C$7^2))+$D$8*EXP(-((MIN(ABS($A$8-N5),$D$3-ABS($A$8-N5)))^2)/($C$8^2))+$D$9*EXP(-((MIN(ABS($A$9-N5),$D$3-ABS($A$9-N5)))^2)/($C$9^2))+$D$10*EXP(-((MIN(ABS($A$10-N5),$D$3-ABS($A$10-N5)))^2)/($C$10^2))+$D$11*EXP(-((MIN(ABS($A$11-N5),$D$3-ABS($A$11-N5)))^2)/($C$11^2))+$D$12*EXP(-(MIN(ABS($A$12-N5),$D$3-ABS($A$12-N5))^2)/($C$12^2))+$D$13*EXP(-(MIN(ABS($A$13-N5),$D$3-ABS($A$13-N5))^2)/($C$13^2))+$D$14*EXP(-(MIN(ABS($A$14-N5),$D$3-ABS($A$14-N5))^2)/($C$14^2))+$D$15*EXP(-(MIN(ABS($A$15-N5),$D$3-ABS($A$15-N5))^2)/($C$15^2))+$D$16*EXP(-(MIN(ABS($A$16-N5),$D$3-ABS($A$16-N5))^2)/($C$16^2))</f>
        <v>1.0000000000000004</v>
      </c>
      <c r="S5">
        <f>MAX(0,R5)</f>
        <v>1.0000000000000004</v>
      </c>
    </row>
    <row r="6" spans="1:19">
      <c r="A6" s="4">
        <v>32</v>
      </c>
      <c r="B6">
        <v>0.5</v>
      </c>
      <c r="C6">
        <v>28</v>
      </c>
      <c r="D6">
        <f t="shared" ref="D6:D16" si="0">A92</f>
        <v>0.26528999393507996</v>
      </c>
      <c r="E6">
        <f t="shared" ref="E6:E16" si="1">$D$5*EXP(-((MIN(ABS($A$5-A6),$D$3-ABS($A$5-A6)))^2)/($C$5^2))+$D$6*EXP(-((MIN(ABS($A$6-A6),$D$3-ABS($A$6-A6)))^2)/($C$6^2))+$D$7*EXP(-((MIN(ABS($A$7-A6),$D$3-ABS($A$7-A6)))^2)/($C$7^2))+$D$8*EXP(-((MIN(ABS($A$8-A6),$D$3-ABS($A$8-A6)))^2)/($C$8^2))+$D$9*EXP(-((MIN(ABS($A$9-A6),$D$3-ABS($A$9-A6)))^2)/($C$9^2))+$D$10*EXP(-((MIN(ABS($A$10-A6),$D$3-ABS($A$10-A6)))^2)/($C$10^2))+$D$11*EXP(-((MIN(ABS($A$11-A6),$D$3-ABS($A$11-A6)))^2)/($C$11^2))+$D$12*EXP(-(MIN(ABS($A$12-A6),$D$3-ABS($A$12-A6))^2)/($C$12^2))+$D$13*EXP(-(MIN(ABS($A$13-A6),$D$3-ABS($A$13-A6))^2)/($C$13^2))+$D$14*EXP(-(MIN(ABS($A$14-A6),$D$3-ABS($A$14-A6))^2)/($C$14^2))+$D$15*EXP(-(MIN(ABS($A$15-A6),$D$3-ABS($A$15-A6))^2)/($C$15^2))+$D$16*EXP(-(MIN(ABS($A$16-A6),$D$3-ABS($A$16-A6))^2)/($C$16^2))</f>
        <v>0.50000000000000167</v>
      </c>
      <c r="N6" s="2">
        <v>2</v>
      </c>
      <c r="Q6" s="2">
        <v>2</v>
      </c>
      <c r="R6">
        <f t="shared" ref="R6:R69" si="2">$D$5*EXP(-((MIN(ABS($A$5-N6),$D$3-ABS($A$5-N6)))^2)/($C$5^2))+$D$6*EXP(-((MIN(ABS($A$6-N6),$D$3-ABS($A$6-N6)))^2)/($C$6^2))+$D$7*EXP(-((MIN(ABS($A$7-N6),$D$3-ABS($A$7-N6)))^2)/($C$7^2))+$D$8*EXP(-((MIN(ABS($A$8-N6),$D$3-ABS($A$8-N6)))^2)/($C$8^2))+$D$9*EXP(-((MIN(ABS($A$9-N6),$D$3-ABS($A$9-N6)))^2)/($C$9^2))+$D$10*EXP(-((MIN(ABS($A$10-N6),$D$3-ABS($A$10-N6)))^2)/($C$10^2))+$D$11*EXP(-((MIN(ABS($A$11-N6),$D$3-ABS($A$11-N6)))^2)/($C$11^2))+$D$12*EXP(-(MIN(ABS($A$12-N6),$D$3-ABS($A$12-N6))^2)/($C$12^2))+$D$13*EXP(-(MIN(ABS($A$13-N6),$D$3-ABS($A$13-N6))^2)/($C$13^2))+$D$14*EXP(-(MIN(ABS($A$14-N6),$D$3-ABS($A$14-N6))^2)/($C$14^2))+$D$15*EXP(-(MIN(ABS($A$15-N6),$D$3-ABS($A$15-N6))^2)/($C$15^2))+$D$16*EXP(-(MIN(ABS($A$16-N6),$D$3-ABS($A$16-N6))^2)/($C$16^2))</f>
        <v>0.99939114497184089</v>
      </c>
      <c r="S6">
        <f t="shared" ref="S6:S69" si="3">MAX(0,R6)</f>
        <v>0.99939114497184089</v>
      </c>
    </row>
    <row r="7" spans="1:19">
      <c r="A7" s="4">
        <v>61</v>
      </c>
      <c r="B7">
        <v>0</v>
      </c>
      <c r="C7">
        <v>30</v>
      </c>
      <c r="D7">
        <f t="shared" si="0"/>
        <v>-0.15058469120439183</v>
      </c>
      <c r="E7">
        <f t="shared" si="1"/>
        <v>-4.9920733779379445E-16</v>
      </c>
      <c r="N7" s="2">
        <v>3</v>
      </c>
      <c r="Q7" s="2">
        <v>3</v>
      </c>
      <c r="R7">
        <f t="shared" si="2"/>
        <v>0.9973241451337026</v>
      </c>
      <c r="S7">
        <f t="shared" si="3"/>
        <v>0.9973241451337026</v>
      </c>
    </row>
    <row r="8" spans="1:19">
      <c r="A8" s="4">
        <v>92</v>
      </c>
      <c r="B8">
        <v>0</v>
      </c>
      <c r="C8">
        <v>31</v>
      </c>
      <c r="D8">
        <f t="shared" si="0"/>
        <v>0.134474678367864</v>
      </c>
      <c r="E8">
        <f t="shared" si="1"/>
        <v>9.8961425472852293E-16</v>
      </c>
      <c r="N8" s="2">
        <v>4</v>
      </c>
      <c r="Q8" s="2">
        <v>4</v>
      </c>
      <c r="R8">
        <f t="shared" si="2"/>
        <v>0.99381495380333895</v>
      </c>
      <c r="S8">
        <f t="shared" si="3"/>
        <v>0.99381495380333895</v>
      </c>
    </row>
    <row r="9" spans="1:19">
      <c r="A9" s="4">
        <v>122</v>
      </c>
      <c r="B9">
        <v>0</v>
      </c>
      <c r="C9">
        <v>31</v>
      </c>
      <c r="D9">
        <f t="shared" si="0"/>
        <v>-0.23760414808505301</v>
      </c>
      <c r="E9">
        <f t="shared" si="1"/>
        <v>-5.5250433420735829E-16</v>
      </c>
      <c r="N9" s="2">
        <v>5</v>
      </c>
      <c r="Q9" s="2">
        <v>5</v>
      </c>
      <c r="R9">
        <f t="shared" si="2"/>
        <v>0.988886025959546</v>
      </c>
      <c r="S9">
        <f t="shared" si="3"/>
        <v>0.988886025959546</v>
      </c>
    </row>
    <row r="10" spans="1:19">
      <c r="A10" s="4">
        <v>153</v>
      </c>
      <c r="B10">
        <v>1</v>
      </c>
      <c r="C10">
        <v>30</v>
      </c>
      <c r="D10">
        <f t="shared" si="0"/>
        <v>0.46786226723075858</v>
      </c>
      <c r="E10">
        <f t="shared" si="1"/>
        <v>0.99999999999999944</v>
      </c>
      <c r="N10" s="2">
        <v>6</v>
      </c>
      <c r="Q10" s="2">
        <v>6</v>
      </c>
      <c r="R10">
        <f t="shared" si="2"/>
        <v>0.98256598896083736</v>
      </c>
      <c r="S10">
        <f t="shared" si="3"/>
        <v>0.98256598896083736</v>
      </c>
    </row>
    <row r="11" spans="1:19">
      <c r="A11" s="4">
        <v>183</v>
      </c>
      <c r="B11">
        <v>2</v>
      </c>
      <c r="C11">
        <v>30</v>
      </c>
      <c r="D11">
        <f t="shared" si="0"/>
        <v>1.6475292350672865</v>
      </c>
      <c r="E11">
        <f t="shared" si="1"/>
        <v>2.0000000000000009</v>
      </c>
      <c r="N11" s="2">
        <v>7</v>
      </c>
      <c r="Q11" s="2">
        <v>7</v>
      </c>
      <c r="R11">
        <f t="shared" si="2"/>
        <v>0.97488924600329629</v>
      </c>
      <c r="S11">
        <f t="shared" si="3"/>
        <v>0.97488924600329629</v>
      </c>
    </row>
    <row r="12" spans="1:19">
      <c r="A12" s="4">
        <v>214</v>
      </c>
      <c r="B12">
        <v>1</v>
      </c>
      <c r="C12">
        <v>31</v>
      </c>
      <c r="D12">
        <f t="shared" si="0"/>
        <v>0.51353231813387756</v>
      </c>
      <c r="E12">
        <f t="shared" si="1"/>
        <v>1.0000000000000007</v>
      </c>
      <c r="N12" s="2">
        <v>8</v>
      </c>
      <c r="Q12" s="2">
        <v>8</v>
      </c>
      <c r="R12">
        <f t="shared" si="2"/>
        <v>0.96589552067079687</v>
      </c>
      <c r="S12">
        <f t="shared" si="3"/>
        <v>0.96589552067079687</v>
      </c>
    </row>
    <row r="13" spans="1:19">
      <c r="A13" s="4">
        <v>245</v>
      </c>
      <c r="B13">
        <v>0</v>
      </c>
      <c r="C13">
        <v>30</v>
      </c>
      <c r="D13">
        <f t="shared" si="0"/>
        <v>-0.26223837904588421</v>
      </c>
      <c r="E13">
        <f t="shared" si="1"/>
        <v>1.7872395187065737E-16</v>
      </c>
      <c r="N13" s="2">
        <v>9</v>
      </c>
      <c r="Q13" s="2">
        <v>9</v>
      </c>
      <c r="R13">
        <f t="shared" si="2"/>
        <v>0.95562935212295586</v>
      </c>
      <c r="S13">
        <f t="shared" si="3"/>
        <v>0.95562935212295586</v>
      </c>
    </row>
    <row r="14" spans="1:19">
      <c r="A14" s="4">
        <v>275</v>
      </c>
      <c r="B14">
        <v>0</v>
      </c>
      <c r="C14">
        <v>31</v>
      </c>
      <c r="D14">
        <f t="shared" si="0"/>
        <v>0.1345693110008932</v>
      </c>
      <c r="E14">
        <f t="shared" si="1"/>
        <v>-1.9255430583342559E-16</v>
      </c>
      <c r="N14" s="2">
        <v>10</v>
      </c>
      <c r="Q14" s="2">
        <v>10</v>
      </c>
      <c r="R14">
        <f t="shared" si="2"/>
        <v>0.94413955142006367</v>
      </c>
      <c r="S14">
        <f t="shared" si="3"/>
        <v>0.94413955142006367</v>
      </c>
    </row>
    <row r="15" spans="1:19">
      <c r="A15" s="4">
        <v>306</v>
      </c>
      <c r="B15">
        <v>0</v>
      </c>
      <c r="C15">
        <v>30</v>
      </c>
      <c r="D15">
        <f t="shared" si="0"/>
        <v>-0.15752825036282536</v>
      </c>
      <c r="E15">
        <f t="shared" si="1"/>
        <v>-5.2735593669694936E-16</v>
      </c>
      <c r="N15" s="2">
        <v>11</v>
      </c>
      <c r="Q15" s="2">
        <v>11</v>
      </c>
      <c r="R15">
        <f t="shared" si="2"/>
        <v>0.93147863017470678</v>
      </c>
      <c r="S15">
        <f t="shared" si="3"/>
        <v>0.93147863017470678</v>
      </c>
    </row>
    <row r="16" spans="1:19">
      <c r="A16" s="4">
        <v>336</v>
      </c>
      <c r="B16">
        <v>0.5</v>
      </c>
      <c r="C16">
        <v>31</v>
      </c>
      <c r="D16">
        <f t="shared" si="0"/>
        <v>0.24725610670879422</v>
      </c>
      <c r="E16">
        <f t="shared" si="1"/>
        <v>0.5</v>
      </c>
      <c r="N16" s="2">
        <v>12</v>
      </c>
      <c r="Q16" s="2">
        <v>12</v>
      </c>
      <c r="R16">
        <f t="shared" si="2"/>
        <v>0.91770221312909461</v>
      </c>
      <c r="S16">
        <f t="shared" si="3"/>
        <v>0.91770221312909461</v>
      </c>
    </row>
    <row r="17" spans="1:19">
      <c r="N17" s="2">
        <v>13</v>
      </c>
      <c r="Q17" s="2">
        <v>13</v>
      </c>
      <c r="R17">
        <f t="shared" si="2"/>
        <v>0.90286844637526031</v>
      </c>
      <c r="S17">
        <f t="shared" si="3"/>
        <v>0.90286844637526031</v>
      </c>
    </row>
    <row r="18" spans="1:19">
      <c r="N18" s="2">
        <v>14</v>
      </c>
      <c r="Q18" s="2">
        <v>14</v>
      </c>
      <c r="R18">
        <f t="shared" si="2"/>
        <v>0.88703741276058001</v>
      </c>
      <c r="S18">
        <f t="shared" si="3"/>
        <v>0.88703741276058001</v>
      </c>
    </row>
    <row r="19" spans="1:19">
      <c r="N19" s="2">
        <v>15</v>
      </c>
      <c r="Q19" s="2">
        <v>15</v>
      </c>
      <c r="R19">
        <f t="shared" si="2"/>
        <v>0.87027056555989069</v>
      </c>
      <c r="S19">
        <f t="shared" si="3"/>
        <v>0.87027056555989069</v>
      </c>
    </row>
    <row r="20" spans="1:19">
      <c r="A20" t="s">
        <v>44</v>
      </c>
      <c r="N20" s="2">
        <v>16</v>
      </c>
      <c r="Q20" s="2">
        <v>16</v>
      </c>
      <c r="R20">
        <f t="shared" si="2"/>
        <v>0.85263019076226942</v>
      </c>
      <c r="S20">
        <f t="shared" si="3"/>
        <v>0.85263019076226942</v>
      </c>
    </row>
    <row r="21" spans="1:19">
      <c r="A21">
        <f>EXP(-(MIN(ABS($A$5-$A5),$D$3-ABS($A$5-$A5))^2)/($C$5^2))</f>
        <v>1</v>
      </c>
      <c r="B21">
        <f>EXP(-(MIN(ABS($A$6-$A5),$D$3-ABS($A$6-$A5))^2)/($C$6^2))</f>
        <v>0.29353297176099957</v>
      </c>
      <c r="C21">
        <f>EXP(-(MIN(ABS($A$7-$A5),$D$3-ABS($A$7-$A5))^2)/($C$7^2))</f>
        <v>1.8315638888734179E-2</v>
      </c>
      <c r="D21">
        <f>EXP(-(MIN(ABS($A$8-$A5),$D$3-ABS($A$8-$A5))^2)/($C$8^2))</f>
        <v>1.809905828125813E-4</v>
      </c>
      <c r="E21">
        <f>EXP(-(MIN(ABS($A$9-$A5),$D$3-ABS($A$9-$A5))^2)/($C$9^2))</f>
        <v>2.4179593842663037E-7</v>
      </c>
      <c r="F21">
        <f>EXP(-(MIN(ABS($A$10-$A5),$D$3-ABS($A$10-$A5))^2)/($C$10^2))</f>
        <v>7.0986881886696763E-12</v>
      </c>
      <c r="G21">
        <f>EXP(-(MIN(ABS($A$11-$A5),$D$3-ABS($A$11-$A5))^2)/($C$11^2))</f>
        <v>1.0376069409863584E-16</v>
      </c>
      <c r="H21">
        <f>EXP(-(MIN(ABS($A$12-$A5),$D$3-ABS($A$12-$A5))^2)/($C$12^2))</f>
        <v>3.6212262583661908E-11</v>
      </c>
      <c r="I21">
        <f>EXP(-(MIN(ABS($A$13-$A5),$D$3-ABS($A$13-$A5))^2)/($C$13^2))</f>
        <v>8.609816158960629E-8</v>
      </c>
      <c r="J21">
        <f>EXP(-(MIN(ABS($A$14-$A5),$D$3-ABS($A$14-$A5))^2)/($C$14^2))</f>
        <v>1.809905828125813E-4</v>
      </c>
      <c r="K21">
        <f>EXP(-(MIN(ABS($A$15-$A5),$D$3-ABS($A$15-$A5))^2)/($C$15^2))</f>
        <v>1.8315638888734179E-2</v>
      </c>
      <c r="L21">
        <f>EXP(-(MIN(ABS($A$16-$A5),$D$3-ABS($A$16-$A5))^2)/($C$16^2))</f>
        <v>0.39198784250359181</v>
      </c>
      <c r="N21" s="2">
        <v>17</v>
      </c>
      <c r="Q21" s="2">
        <v>17</v>
      </c>
      <c r="R21">
        <f t="shared" si="2"/>
        <v>0.83417890733727407</v>
      </c>
      <c r="S21">
        <f t="shared" si="3"/>
        <v>0.83417890733727407</v>
      </c>
    </row>
    <row r="22" spans="1:19">
      <c r="A22">
        <f t="shared" ref="A22:A32" si="4">EXP(-(MIN(ABS($A$5-$A6),$D$3-ABS($A$5-$A6))^2)/($C$5^2))</f>
        <v>0.34377160613084462</v>
      </c>
      <c r="B22">
        <f t="shared" ref="B22:B32" si="5">EXP(-(MIN(ABS($A$6-$A6),$D$3-ABS($A$6-$A6))^2)/($C$6^2))</f>
        <v>1</v>
      </c>
      <c r="C22">
        <f t="shared" ref="C22:C32" si="6">EXP(-(MIN(ABS($A$7-$A6),$D$3-ABS($A$7-$A6))^2)/($C$7^2))</f>
        <v>0.39280402938560638</v>
      </c>
      <c r="D22">
        <f t="shared" ref="D22:D32" si="7">EXP(-(MIN(ABS($A$8-$A6),$D$3-ABS($A$8-$A6))^2)/($C$8^2))</f>
        <v>2.3609695742450761E-2</v>
      </c>
      <c r="E22">
        <f t="shared" ref="E22:E32" si="8">EXP(-(MIN(ABS($A$9-$A6),$D$3-ABS($A$9-$A6))^2)/($C$9^2))</f>
        <v>2.1850097455194264E-4</v>
      </c>
      <c r="F22">
        <f t="shared" ref="F22:F32" si="9">EXP(-(MIN(ABS($A$10-$A6),$D$3-ABS($A$10-$A6))^2)/($C$10^2))</f>
        <v>8.609816158960629E-8</v>
      </c>
      <c r="G22">
        <f t="shared" ref="G22:G32" si="10">EXP(-(MIN(ABS($A$11-$A6),$D$3-ABS($A$11-$A6))^2)/($C$11^2))</f>
        <v>9.9400959295701823E-12</v>
      </c>
      <c r="H22">
        <f t="shared" ref="H22:H32" si="11">EXP(-(MIN(ABS($A$12-$A6),$D$3-ABS($A$12-$A6))^2)/($C$12^2))</f>
        <v>1.0730597725021753E-15</v>
      </c>
      <c r="I22">
        <f t="shared" ref="I22:I32" si="12">EXP(-(MIN(ABS($A$13-$A6),$D$3-ABS($A$13-$A6))^2)/($C$13^2))</f>
        <v>7.0986881886696763E-12</v>
      </c>
      <c r="J22">
        <f t="shared" ref="J22:J32" si="13">EXP(-(MIN(ABS($A$14-$A6),$D$3-ABS($A$14-$A6))^2)/($C$14^2))</f>
        <v>1.8777276562732379E-7</v>
      </c>
      <c r="K22">
        <f t="shared" ref="K22:K32" si="14">EXP(-(MIN(ABS($A$15-$A6),$D$3-ABS($A$15-$A6))^2)/($C$15^2))</f>
        <v>1.0092719818195974E-4</v>
      </c>
      <c r="L22">
        <f t="shared" ref="L22:L32" si="15">EXP(-(MIN(ABS($A$16-$A6),$D$3-ABS($A$16-$A6))^2)/($C$16^2))</f>
        <v>2.0816521084086492E-2</v>
      </c>
      <c r="N22" s="2">
        <v>18</v>
      </c>
      <c r="Q22" s="2">
        <v>18</v>
      </c>
      <c r="R22">
        <f t="shared" si="2"/>
        <v>0.81497921364093295</v>
      </c>
      <c r="S22">
        <f t="shared" si="3"/>
        <v>0.81497921364093295</v>
      </c>
    </row>
    <row r="23" spans="1:19">
      <c r="A23">
        <f t="shared" si="4"/>
        <v>1.8315638888734179E-2</v>
      </c>
      <c r="B23">
        <f t="shared" si="5"/>
        <v>0.34208224730632175</v>
      </c>
      <c r="C23">
        <f t="shared" si="6"/>
        <v>1</v>
      </c>
      <c r="D23">
        <f t="shared" si="7"/>
        <v>0.36787944117144233</v>
      </c>
      <c r="E23">
        <f t="shared" si="8"/>
        <v>2.0816521084086492E-2</v>
      </c>
      <c r="F23">
        <f t="shared" si="9"/>
        <v>8.2357218861787401E-5</v>
      </c>
      <c r="G23">
        <f t="shared" si="10"/>
        <v>6.5725571057606361E-8</v>
      </c>
      <c r="H23">
        <f t="shared" si="11"/>
        <v>2.6364543951755049E-11</v>
      </c>
      <c r="I23">
        <f t="shared" si="12"/>
        <v>1.5530960290386691E-16</v>
      </c>
      <c r="J23">
        <f t="shared" si="13"/>
        <v>4.9634907823462969E-11</v>
      </c>
      <c r="K23">
        <f t="shared" si="14"/>
        <v>1.1253517471925912E-7</v>
      </c>
      <c r="L23">
        <f t="shared" si="15"/>
        <v>2.1850097455194264E-4</v>
      </c>
      <c r="N23" s="2">
        <v>19</v>
      </c>
      <c r="Q23" s="2">
        <v>19</v>
      </c>
      <c r="R23">
        <f t="shared" si="2"/>
        <v>0.79509308673079315</v>
      </c>
      <c r="S23">
        <f t="shared" si="3"/>
        <v>0.79509308673079315</v>
      </c>
    </row>
    <row r="24" spans="1:19">
      <c r="A24">
        <f t="shared" si="4"/>
        <v>1.0092719818195974E-4</v>
      </c>
      <c r="B24">
        <f t="shared" si="5"/>
        <v>1.0134227381485734E-2</v>
      </c>
      <c r="C24">
        <f t="shared" si="6"/>
        <v>0.34377160613084462</v>
      </c>
      <c r="D24">
        <f t="shared" si="7"/>
        <v>1</v>
      </c>
      <c r="E24">
        <f t="shared" si="8"/>
        <v>0.39198784250359181</v>
      </c>
      <c r="F24">
        <f t="shared" si="9"/>
        <v>1.601155796934025E-2</v>
      </c>
      <c r="G24">
        <f t="shared" si="10"/>
        <v>1.0092719818195974E-4</v>
      </c>
      <c r="H24">
        <f t="shared" si="11"/>
        <v>1.8777276562732379E-7</v>
      </c>
      <c r="I24">
        <f t="shared" si="12"/>
        <v>5.0582527428437852E-12</v>
      </c>
      <c r="J24">
        <f t="shared" si="13"/>
        <v>1.0730597725021753E-15</v>
      </c>
      <c r="K24">
        <f t="shared" si="14"/>
        <v>9.9400959295701823E-12</v>
      </c>
      <c r="L24">
        <f t="shared" si="15"/>
        <v>2.4179593842663037E-7</v>
      </c>
      <c r="N24" s="2">
        <v>20</v>
      </c>
      <c r="Q24" s="2">
        <v>20</v>
      </c>
      <c r="R24">
        <f t="shared" si="2"/>
        <v>0.77458163982152939</v>
      </c>
      <c r="S24">
        <f t="shared" si="3"/>
        <v>0.77458163982152939</v>
      </c>
    </row>
    <row r="25" spans="1:19">
      <c r="A25">
        <f t="shared" si="4"/>
        <v>8.609816158960629E-8</v>
      </c>
      <c r="B25">
        <f t="shared" si="5"/>
        <v>3.2585842174076056E-5</v>
      </c>
      <c r="C25">
        <f t="shared" si="6"/>
        <v>1.601155796934025E-2</v>
      </c>
      <c r="D25">
        <f t="shared" si="7"/>
        <v>0.39198784250359181</v>
      </c>
      <c r="E25">
        <f t="shared" si="8"/>
        <v>1</v>
      </c>
      <c r="F25">
        <f t="shared" si="9"/>
        <v>0.34377160613084462</v>
      </c>
      <c r="G25">
        <f t="shared" si="10"/>
        <v>1.601155796934025E-2</v>
      </c>
      <c r="H25">
        <f t="shared" si="11"/>
        <v>1.4960797341291064E-4</v>
      </c>
      <c r="I25">
        <f t="shared" si="12"/>
        <v>5.0062180207670489E-8</v>
      </c>
      <c r="J25">
        <f t="shared" si="13"/>
        <v>2.6364543951755049E-11</v>
      </c>
      <c r="K25">
        <f t="shared" si="14"/>
        <v>1.5530960290386691E-16</v>
      </c>
      <c r="L25">
        <f t="shared" si="15"/>
        <v>4.9634907823462969E-11</v>
      </c>
      <c r="N25" s="2">
        <v>21</v>
      </c>
      <c r="Q25" s="2">
        <v>21</v>
      </c>
      <c r="R25">
        <f t="shared" si="2"/>
        <v>0.75350484147132002</v>
      </c>
      <c r="S25">
        <f t="shared" si="3"/>
        <v>0.75350484147132002</v>
      </c>
    </row>
    <row r="26" spans="1:19">
      <c r="A26">
        <f t="shared" si="4"/>
        <v>7.0986881886696763E-12</v>
      </c>
      <c r="B26">
        <f t="shared" si="5"/>
        <v>7.7564203990555666E-9</v>
      </c>
      <c r="C26">
        <f t="shared" si="6"/>
        <v>8.2357218861787401E-5</v>
      </c>
      <c r="D26">
        <f t="shared" si="7"/>
        <v>2.0816521084086492E-2</v>
      </c>
      <c r="E26">
        <f t="shared" si="8"/>
        <v>0.36787944117144233</v>
      </c>
      <c r="F26">
        <f t="shared" si="9"/>
        <v>1</v>
      </c>
      <c r="G26">
        <f t="shared" si="10"/>
        <v>0.36787944117144233</v>
      </c>
      <c r="H26">
        <f t="shared" si="11"/>
        <v>2.0816521084086492E-2</v>
      </c>
      <c r="I26">
        <f t="shared" si="12"/>
        <v>8.2357218861787401E-5</v>
      </c>
      <c r="J26">
        <f t="shared" si="13"/>
        <v>1.8777276562732379E-7</v>
      </c>
      <c r="K26">
        <f t="shared" si="14"/>
        <v>5.0582527428437852E-12</v>
      </c>
      <c r="L26">
        <f t="shared" si="15"/>
        <v>1.0730597725021753E-15</v>
      </c>
      <c r="N26" s="2">
        <v>22</v>
      </c>
      <c r="Q26" s="2">
        <v>22</v>
      </c>
      <c r="R26">
        <f t="shared" si="2"/>
        <v>0.7319212983900758</v>
      </c>
      <c r="S26">
        <f t="shared" si="3"/>
        <v>0.7319212983900758</v>
      </c>
    </row>
    <row r="27" spans="1:19">
      <c r="A27">
        <f t="shared" si="4"/>
        <v>1.0376069409863584E-16</v>
      </c>
      <c r="B27">
        <f t="shared" si="5"/>
        <v>2.3412806024004399E-13</v>
      </c>
      <c r="C27">
        <f t="shared" si="6"/>
        <v>6.5725571057606361E-8</v>
      </c>
      <c r="D27">
        <f t="shared" si="7"/>
        <v>1.809905828125813E-4</v>
      </c>
      <c r="E27">
        <f t="shared" si="8"/>
        <v>2.0816521084086492E-2</v>
      </c>
      <c r="F27">
        <f t="shared" si="9"/>
        <v>0.36787944117144233</v>
      </c>
      <c r="G27">
        <f t="shared" si="10"/>
        <v>1</v>
      </c>
      <c r="H27">
        <f t="shared" si="11"/>
        <v>0.36787944117144233</v>
      </c>
      <c r="I27">
        <f t="shared" si="12"/>
        <v>1.3966256466258148E-2</v>
      </c>
      <c r="J27">
        <f t="shared" si="13"/>
        <v>1.4960797341291064E-4</v>
      </c>
      <c r="K27">
        <f t="shared" si="14"/>
        <v>5.0062180207670489E-8</v>
      </c>
      <c r="L27">
        <f t="shared" si="15"/>
        <v>2.6364543951755049E-11</v>
      </c>
      <c r="N27" s="2">
        <v>23</v>
      </c>
      <c r="Q27" s="2">
        <v>23</v>
      </c>
      <c r="R27">
        <f t="shared" si="2"/>
        <v>0.70988810205029673</v>
      </c>
      <c r="S27">
        <f t="shared" si="3"/>
        <v>0.70988810205029673</v>
      </c>
    </row>
    <row r="28" spans="1:19">
      <c r="A28">
        <f t="shared" si="4"/>
        <v>7.0986881886696763E-12</v>
      </c>
      <c r="B28">
        <f t="shared" si="5"/>
        <v>4.4777324417183015E-19</v>
      </c>
      <c r="C28">
        <f t="shared" si="6"/>
        <v>5.0582527428437852E-12</v>
      </c>
      <c r="D28">
        <f t="shared" si="7"/>
        <v>1.8777276562732379E-7</v>
      </c>
      <c r="E28">
        <f t="shared" si="8"/>
        <v>1.4960797341291064E-4</v>
      </c>
      <c r="F28">
        <f t="shared" si="9"/>
        <v>1.601155796934025E-2</v>
      </c>
      <c r="G28">
        <f t="shared" si="10"/>
        <v>0.34377160613084462</v>
      </c>
      <c r="H28">
        <f t="shared" si="11"/>
        <v>1</v>
      </c>
      <c r="I28">
        <f t="shared" si="12"/>
        <v>0.34377160613084462</v>
      </c>
      <c r="J28">
        <f t="shared" si="13"/>
        <v>2.0816521084086492E-2</v>
      </c>
      <c r="K28">
        <f t="shared" si="14"/>
        <v>8.2357218861787401E-5</v>
      </c>
      <c r="L28">
        <f t="shared" si="15"/>
        <v>1.8777276562732379E-7</v>
      </c>
      <c r="N28" s="2">
        <v>24</v>
      </c>
      <c r="Q28" s="2">
        <v>24</v>
      </c>
      <c r="R28">
        <f t="shared" si="2"/>
        <v>0.68746073760605297</v>
      </c>
      <c r="S28">
        <f t="shared" si="3"/>
        <v>0.68746073760605297</v>
      </c>
    </row>
    <row r="29" spans="1:19">
      <c r="A29">
        <f t="shared" si="4"/>
        <v>8.609816158960629E-8</v>
      </c>
      <c r="B29">
        <f t="shared" si="5"/>
        <v>1.5907704423661305E-13</v>
      </c>
      <c r="C29">
        <f t="shared" si="6"/>
        <v>1.5530960290386691E-16</v>
      </c>
      <c r="D29">
        <f t="shared" si="7"/>
        <v>2.6364543951755049E-11</v>
      </c>
      <c r="E29">
        <f t="shared" si="8"/>
        <v>1.4551654192407231E-7</v>
      </c>
      <c r="F29">
        <f t="shared" si="9"/>
        <v>8.2357218861787401E-5</v>
      </c>
      <c r="G29">
        <f t="shared" si="10"/>
        <v>1.3966256466258148E-2</v>
      </c>
      <c r="H29">
        <f t="shared" si="11"/>
        <v>0.36787944117144233</v>
      </c>
      <c r="I29">
        <f t="shared" si="12"/>
        <v>1</v>
      </c>
      <c r="J29">
        <f t="shared" si="13"/>
        <v>0.39198784250359181</v>
      </c>
      <c r="K29">
        <f t="shared" si="14"/>
        <v>1.601155796934025E-2</v>
      </c>
      <c r="L29">
        <f t="shared" si="15"/>
        <v>1.809905828125813E-4</v>
      </c>
      <c r="N29" s="2">
        <v>25</v>
      </c>
      <c r="Q29" s="2">
        <v>25</v>
      </c>
      <c r="R29">
        <f t="shared" si="2"/>
        <v>0.66469305202984208</v>
      </c>
      <c r="S29">
        <f t="shared" si="3"/>
        <v>0.66469305202984208</v>
      </c>
    </row>
    <row r="30" spans="1:19">
      <c r="A30">
        <f t="shared" si="4"/>
        <v>1.0092719818195974E-4</v>
      </c>
      <c r="B30">
        <f t="shared" si="5"/>
        <v>5.6892131914578264E-9</v>
      </c>
      <c r="C30">
        <f t="shared" si="6"/>
        <v>9.9400959295701823E-12</v>
      </c>
      <c r="D30">
        <f t="shared" si="7"/>
        <v>1.0730597725021753E-15</v>
      </c>
      <c r="E30">
        <f t="shared" si="8"/>
        <v>2.6364543951755049E-11</v>
      </c>
      <c r="F30">
        <f t="shared" si="9"/>
        <v>6.5725571057606361E-8</v>
      </c>
      <c r="G30">
        <f t="shared" si="10"/>
        <v>8.2357218861787401E-5</v>
      </c>
      <c r="H30">
        <f t="shared" si="11"/>
        <v>2.0816521084086492E-2</v>
      </c>
      <c r="I30">
        <f t="shared" si="12"/>
        <v>0.36787944117144233</v>
      </c>
      <c r="J30">
        <f t="shared" si="13"/>
        <v>1</v>
      </c>
      <c r="K30">
        <f t="shared" si="14"/>
        <v>0.34377160613084462</v>
      </c>
      <c r="L30">
        <f t="shared" si="15"/>
        <v>2.0816521084086492E-2</v>
      </c>
      <c r="N30" s="2">
        <v>26</v>
      </c>
      <c r="Q30" s="2">
        <v>26</v>
      </c>
      <c r="R30">
        <f t="shared" si="2"/>
        <v>0.64163727690222461</v>
      </c>
      <c r="S30">
        <f t="shared" si="3"/>
        <v>0.64163727690222461</v>
      </c>
    </row>
    <row r="31" spans="1:19">
      <c r="A31">
        <f t="shared" si="4"/>
        <v>1.8315638888734179E-2</v>
      </c>
      <c r="B31">
        <f t="shared" si="5"/>
        <v>2.586810022265412E-5</v>
      </c>
      <c r="C31">
        <f t="shared" si="6"/>
        <v>1.1253517471925912E-7</v>
      </c>
      <c r="D31">
        <f t="shared" si="7"/>
        <v>4.9634907823462969E-11</v>
      </c>
      <c r="E31">
        <f t="shared" si="8"/>
        <v>1.5655633037375754E-15</v>
      </c>
      <c r="F31">
        <f t="shared" si="9"/>
        <v>5.0582527428437852E-12</v>
      </c>
      <c r="G31">
        <f t="shared" si="10"/>
        <v>5.0062180207670489E-8</v>
      </c>
      <c r="H31">
        <f t="shared" si="11"/>
        <v>1.4960797341291064E-4</v>
      </c>
      <c r="I31">
        <f t="shared" si="12"/>
        <v>1.601155796934025E-2</v>
      </c>
      <c r="J31">
        <f t="shared" si="13"/>
        <v>0.36787944117144233</v>
      </c>
      <c r="K31">
        <f t="shared" si="14"/>
        <v>1</v>
      </c>
      <c r="L31">
        <f t="shared" si="15"/>
        <v>0.39198784250359181</v>
      </c>
      <c r="N31" s="2">
        <v>27</v>
      </c>
      <c r="Q31" s="2">
        <v>27</v>
      </c>
      <c r="R31">
        <f t="shared" si="2"/>
        <v>0.61834409997245621</v>
      </c>
      <c r="S31">
        <f t="shared" si="3"/>
        <v>0.61834409997245621</v>
      </c>
    </row>
    <row r="32" spans="1:19">
      <c r="A32">
        <f t="shared" si="4"/>
        <v>0.36787944117144233</v>
      </c>
      <c r="B32">
        <f t="shared" si="5"/>
        <v>8.6848646010483539E-3</v>
      </c>
      <c r="C32">
        <f t="shared" si="6"/>
        <v>1.2340980408667956E-4</v>
      </c>
      <c r="D32">
        <f t="shared" si="7"/>
        <v>2.4179593842663037E-7</v>
      </c>
      <c r="E32">
        <f t="shared" si="8"/>
        <v>4.9634907823462969E-11</v>
      </c>
      <c r="F32">
        <f t="shared" si="9"/>
        <v>1.0376069409863584E-16</v>
      </c>
      <c r="G32">
        <f t="shared" si="10"/>
        <v>5.0582527428437852E-12</v>
      </c>
      <c r="H32">
        <f t="shared" si="11"/>
        <v>1.8777276562732379E-7</v>
      </c>
      <c r="I32">
        <f t="shared" si="12"/>
        <v>1.0092719818195974E-4</v>
      </c>
      <c r="J32">
        <f t="shared" si="13"/>
        <v>2.0816521084086492E-2</v>
      </c>
      <c r="K32">
        <f t="shared" si="14"/>
        <v>0.36787944117144233</v>
      </c>
      <c r="L32">
        <f t="shared" si="15"/>
        <v>1</v>
      </c>
      <c r="N32" s="2">
        <v>28</v>
      </c>
      <c r="Q32" s="2">
        <v>28</v>
      </c>
      <c r="R32">
        <f t="shared" si="2"/>
        <v>0.5948627784818149</v>
      </c>
      <c r="S32">
        <f t="shared" si="3"/>
        <v>0.5948627784818149</v>
      </c>
    </row>
    <row r="33" spans="1:19">
      <c r="N33" s="2">
        <v>29</v>
      </c>
      <c r="Q33" s="2">
        <v>29</v>
      </c>
      <c r="R33">
        <f t="shared" si="2"/>
        <v>0.57124128633092808</v>
      </c>
      <c r="S33">
        <f t="shared" si="3"/>
        <v>0.57124128633092808</v>
      </c>
    </row>
    <row r="34" spans="1:19">
      <c r="A34" t="s">
        <v>45</v>
      </c>
      <c r="N34" s="2">
        <v>30</v>
      </c>
      <c r="Q34" s="2">
        <v>30</v>
      </c>
      <c r="R34">
        <f t="shared" si="2"/>
        <v>0.54752648649753843</v>
      </c>
      <c r="S34">
        <f t="shared" si="3"/>
        <v>0.54752648649753843</v>
      </c>
    </row>
    <row r="35" spans="1:19">
      <c r="A35" cm="1">
        <f t="array" ref="A35:L46">TRANSPOSE(A21:L32)</f>
        <v>1</v>
      </c>
      <c r="B35">
        <v>0.34377160613084462</v>
      </c>
      <c r="C35">
        <v>1.8315638888734179E-2</v>
      </c>
      <c r="D35">
        <v>1.0092719818195974E-4</v>
      </c>
      <c r="E35">
        <v>8.609816158960629E-8</v>
      </c>
      <c r="F35">
        <v>7.0986881886696763E-12</v>
      </c>
      <c r="G35">
        <v>1.0376069409863584E-16</v>
      </c>
      <c r="H35">
        <v>7.0986881886696763E-12</v>
      </c>
      <c r="I35">
        <v>8.609816158960629E-8</v>
      </c>
      <c r="J35">
        <v>1.0092719818195974E-4</v>
      </c>
      <c r="K35">
        <v>1.8315638888734179E-2</v>
      </c>
      <c r="L35">
        <v>0.36787944117144233</v>
      </c>
      <c r="N35" s="2">
        <v>31</v>
      </c>
      <c r="Q35" s="2">
        <v>31</v>
      </c>
      <c r="R35">
        <f t="shared" si="2"/>
        <v>0.52376431968405013</v>
      </c>
      <c r="S35">
        <f t="shared" si="3"/>
        <v>0.52376431968405013</v>
      </c>
    </row>
    <row r="36" spans="1:19">
      <c r="A36">
        <v>0.29353297176099957</v>
      </c>
      <c r="B36">
        <v>1</v>
      </c>
      <c r="C36">
        <v>0.34208224730632175</v>
      </c>
      <c r="D36">
        <v>1.0134227381485734E-2</v>
      </c>
      <c r="E36">
        <v>3.2585842174076056E-5</v>
      </c>
      <c r="F36">
        <v>7.7564203990555666E-9</v>
      </c>
      <c r="G36">
        <v>2.3412806024004399E-13</v>
      </c>
      <c r="H36">
        <v>4.4777324417183015E-19</v>
      </c>
      <c r="I36">
        <v>1.5907704423661305E-13</v>
      </c>
      <c r="J36">
        <v>5.6892131914578264E-9</v>
      </c>
      <c r="K36">
        <v>2.586810022265412E-5</v>
      </c>
      <c r="L36">
        <v>8.6848646010483539E-3</v>
      </c>
      <c r="N36" s="2">
        <v>32</v>
      </c>
      <c r="Q36" s="2">
        <v>32</v>
      </c>
      <c r="R36">
        <f t="shared" si="2"/>
        <v>0.50000000000000167</v>
      </c>
      <c r="S36">
        <f t="shared" si="3"/>
        <v>0.50000000000000167</v>
      </c>
    </row>
    <row r="37" spans="1:19">
      <c r="A37">
        <v>1.8315638888734179E-2</v>
      </c>
      <c r="B37">
        <v>0.39280402938560638</v>
      </c>
      <c r="C37">
        <v>1</v>
      </c>
      <c r="D37">
        <v>0.34377160613084462</v>
      </c>
      <c r="E37">
        <v>1.601155796934025E-2</v>
      </c>
      <c r="F37">
        <v>8.2357218861787401E-5</v>
      </c>
      <c r="G37">
        <v>6.5725571057606361E-8</v>
      </c>
      <c r="H37">
        <v>5.0582527428437852E-12</v>
      </c>
      <c r="I37">
        <v>1.5530960290386691E-16</v>
      </c>
      <c r="J37">
        <v>9.9400959295701823E-12</v>
      </c>
      <c r="K37">
        <v>1.1253517471925912E-7</v>
      </c>
      <c r="L37">
        <v>1.2340980408667956E-4</v>
      </c>
      <c r="N37" s="2">
        <v>33</v>
      </c>
      <c r="Q37" s="2">
        <v>33</v>
      </c>
      <c r="R37">
        <f t="shared" si="2"/>
        <v>0.47627820856126285</v>
      </c>
      <c r="S37">
        <f t="shared" si="3"/>
        <v>0.47627820856126285</v>
      </c>
    </row>
    <row r="38" spans="1:19">
      <c r="A38">
        <v>1.809905828125813E-4</v>
      </c>
      <c r="B38">
        <v>2.3609695742450761E-2</v>
      </c>
      <c r="C38">
        <v>0.36787944117144233</v>
      </c>
      <c r="D38">
        <v>1</v>
      </c>
      <c r="E38">
        <v>0.39198784250359181</v>
      </c>
      <c r="F38">
        <v>2.0816521084086492E-2</v>
      </c>
      <c r="G38">
        <v>1.809905828125813E-4</v>
      </c>
      <c r="H38">
        <v>1.8777276562732379E-7</v>
      </c>
      <c r="I38">
        <v>2.6364543951755049E-11</v>
      </c>
      <c r="J38">
        <v>1.0730597725021753E-15</v>
      </c>
      <c r="K38">
        <v>4.9634907823462969E-11</v>
      </c>
      <c r="L38">
        <v>2.4179593842663037E-7</v>
      </c>
      <c r="N38" s="2">
        <v>34</v>
      </c>
      <c r="Q38" s="2">
        <v>34</v>
      </c>
      <c r="R38">
        <f t="shared" si="2"/>
        <v>0.4526432762063165</v>
      </c>
      <c r="S38">
        <f t="shared" si="3"/>
        <v>0.4526432762063165</v>
      </c>
    </row>
    <row r="39" spans="1:19">
      <c r="A39">
        <v>2.4179593842663037E-7</v>
      </c>
      <c r="B39">
        <v>2.1850097455194264E-4</v>
      </c>
      <c r="C39">
        <v>2.0816521084086492E-2</v>
      </c>
      <c r="D39">
        <v>0.39198784250359181</v>
      </c>
      <c r="E39">
        <v>1</v>
      </c>
      <c r="F39">
        <v>0.36787944117144233</v>
      </c>
      <c r="G39">
        <v>2.0816521084086492E-2</v>
      </c>
      <c r="H39">
        <v>1.4960797341291064E-4</v>
      </c>
      <c r="I39">
        <v>1.4551654192407231E-7</v>
      </c>
      <c r="J39">
        <v>2.6364543951755049E-11</v>
      </c>
      <c r="K39">
        <v>1.5655633037375754E-15</v>
      </c>
      <c r="L39">
        <v>4.9634907823462969E-11</v>
      </c>
      <c r="N39" s="2">
        <v>35</v>
      </c>
      <c r="Q39" s="2">
        <v>35</v>
      </c>
      <c r="R39">
        <f t="shared" si="2"/>
        <v>0.42913934707515267</v>
      </c>
      <c r="S39">
        <f t="shared" si="3"/>
        <v>0.42913934707515267</v>
      </c>
    </row>
    <row r="40" spans="1:19">
      <c r="A40">
        <v>7.0986881886696763E-12</v>
      </c>
      <c r="B40">
        <v>8.609816158960629E-8</v>
      </c>
      <c r="C40">
        <v>8.2357218861787401E-5</v>
      </c>
      <c r="D40">
        <v>1.601155796934025E-2</v>
      </c>
      <c r="E40">
        <v>0.34377160613084462</v>
      </c>
      <c r="F40">
        <v>1</v>
      </c>
      <c r="G40">
        <v>0.36787944117144233</v>
      </c>
      <c r="H40">
        <v>1.601155796934025E-2</v>
      </c>
      <c r="I40">
        <v>8.2357218861787401E-5</v>
      </c>
      <c r="J40">
        <v>6.5725571057606361E-8</v>
      </c>
      <c r="K40">
        <v>5.0582527428437852E-12</v>
      </c>
      <c r="L40">
        <v>1.0376069409863584E-16</v>
      </c>
      <c r="N40" s="2">
        <v>36</v>
      </c>
      <c r="Q40" s="2">
        <v>36</v>
      </c>
      <c r="R40">
        <f t="shared" si="2"/>
        <v>0.40581051554703534</v>
      </c>
      <c r="S40">
        <f t="shared" si="3"/>
        <v>0.40581051554703534</v>
      </c>
    </row>
    <row r="41" spans="1:19">
      <c r="A41">
        <v>1.0376069409863584E-16</v>
      </c>
      <c r="B41">
        <v>9.9400959295701823E-12</v>
      </c>
      <c r="C41">
        <v>6.5725571057606361E-8</v>
      </c>
      <c r="D41">
        <v>1.0092719818195974E-4</v>
      </c>
      <c r="E41">
        <v>1.601155796934025E-2</v>
      </c>
      <c r="F41">
        <v>0.36787944117144233</v>
      </c>
      <c r="G41">
        <v>1</v>
      </c>
      <c r="H41">
        <v>0.34377160613084462</v>
      </c>
      <c r="I41">
        <v>1.3966256466258148E-2</v>
      </c>
      <c r="J41">
        <v>8.2357218861787401E-5</v>
      </c>
      <c r="K41">
        <v>5.0062180207670489E-8</v>
      </c>
      <c r="L41">
        <v>5.0582527428437852E-12</v>
      </c>
      <c r="N41" s="2">
        <v>37</v>
      </c>
      <c r="Q41" s="2">
        <v>37</v>
      </c>
      <c r="R41">
        <f t="shared" si="2"/>
        <v>0.38270092996373289</v>
      </c>
      <c r="S41">
        <f t="shared" si="3"/>
        <v>0.38270092996373289</v>
      </c>
    </row>
    <row r="42" spans="1:19">
      <c r="A42">
        <v>3.6212262583661908E-11</v>
      </c>
      <c r="B42">
        <v>1.0730597725021753E-15</v>
      </c>
      <c r="C42">
        <v>2.6364543951755049E-11</v>
      </c>
      <c r="D42">
        <v>1.8777276562732379E-7</v>
      </c>
      <c r="E42">
        <v>1.4960797341291064E-4</v>
      </c>
      <c r="F42">
        <v>2.0816521084086492E-2</v>
      </c>
      <c r="G42">
        <v>0.36787944117144233</v>
      </c>
      <c r="H42">
        <v>1</v>
      </c>
      <c r="I42">
        <v>0.36787944117144233</v>
      </c>
      <c r="J42">
        <v>2.0816521084086492E-2</v>
      </c>
      <c r="K42">
        <v>1.4960797341291064E-4</v>
      </c>
      <c r="L42">
        <v>1.8777276562732379E-7</v>
      </c>
      <c r="N42" s="2">
        <v>38</v>
      </c>
      <c r="Q42" s="2">
        <v>38</v>
      </c>
      <c r="R42">
        <f t="shared" si="2"/>
        <v>0.35985485764477509</v>
      </c>
      <c r="S42">
        <f t="shared" si="3"/>
        <v>0.35985485764477509</v>
      </c>
    </row>
    <row r="43" spans="1:19">
      <c r="A43">
        <v>8.609816158960629E-8</v>
      </c>
      <c r="B43">
        <v>7.0986881886696763E-12</v>
      </c>
      <c r="C43">
        <v>1.5530960290386691E-16</v>
      </c>
      <c r="D43">
        <v>5.0582527428437852E-12</v>
      </c>
      <c r="E43">
        <v>5.0062180207670489E-8</v>
      </c>
      <c r="F43">
        <v>8.2357218861787401E-5</v>
      </c>
      <c r="G43">
        <v>1.3966256466258148E-2</v>
      </c>
      <c r="H43">
        <v>0.34377160613084462</v>
      </c>
      <c r="I43">
        <v>1</v>
      </c>
      <c r="J43">
        <v>0.36787944117144233</v>
      </c>
      <c r="K43">
        <v>1.601155796934025E-2</v>
      </c>
      <c r="L43">
        <v>1.0092719818195974E-4</v>
      </c>
      <c r="N43" s="2">
        <v>39</v>
      </c>
      <c r="Q43" s="2">
        <v>39</v>
      </c>
      <c r="R43">
        <f t="shared" si="2"/>
        <v>0.33731670689802046</v>
      </c>
      <c r="S43">
        <f t="shared" si="3"/>
        <v>0.33731670689802046</v>
      </c>
    </row>
    <row r="44" spans="1:19">
      <c r="A44">
        <v>1.809905828125813E-4</v>
      </c>
      <c r="B44">
        <v>1.8777276562732379E-7</v>
      </c>
      <c r="C44">
        <v>4.9634907823462969E-11</v>
      </c>
      <c r="D44">
        <v>1.0730597725021753E-15</v>
      </c>
      <c r="E44">
        <v>2.6364543951755049E-11</v>
      </c>
      <c r="F44">
        <v>1.8777276562732379E-7</v>
      </c>
      <c r="G44">
        <v>1.4960797341291064E-4</v>
      </c>
      <c r="H44">
        <v>2.0816521084086492E-2</v>
      </c>
      <c r="I44">
        <v>0.39198784250359181</v>
      </c>
      <c r="J44">
        <v>1</v>
      </c>
      <c r="K44">
        <v>0.36787944117144233</v>
      </c>
      <c r="L44">
        <v>2.0816521084086492E-2</v>
      </c>
      <c r="N44" s="2">
        <v>40</v>
      </c>
      <c r="Q44" s="2">
        <v>40</v>
      </c>
      <c r="R44">
        <f t="shared" si="2"/>
        <v>0.3151310030074172</v>
      </c>
      <c r="S44">
        <f t="shared" si="3"/>
        <v>0.3151310030074172</v>
      </c>
    </row>
    <row r="45" spans="1:19">
      <c r="A45">
        <v>1.8315638888734179E-2</v>
      </c>
      <c r="B45">
        <v>1.0092719818195974E-4</v>
      </c>
      <c r="C45">
        <v>1.1253517471925912E-7</v>
      </c>
      <c r="D45">
        <v>9.9400959295701823E-12</v>
      </c>
      <c r="E45">
        <v>1.5530960290386691E-16</v>
      </c>
      <c r="F45">
        <v>5.0582527428437852E-12</v>
      </c>
      <c r="G45">
        <v>5.0062180207670489E-8</v>
      </c>
      <c r="H45">
        <v>8.2357218861787401E-5</v>
      </c>
      <c r="I45">
        <v>1.601155796934025E-2</v>
      </c>
      <c r="J45">
        <v>0.34377160613084462</v>
      </c>
      <c r="K45">
        <v>1</v>
      </c>
      <c r="L45">
        <v>0.36787944117144233</v>
      </c>
      <c r="N45" s="2">
        <v>41</v>
      </c>
      <c r="Q45" s="2">
        <v>41</v>
      </c>
      <c r="R45">
        <f t="shared" si="2"/>
        <v>0.29334231650471593</v>
      </c>
      <c r="S45">
        <f t="shared" si="3"/>
        <v>0.29334231650471593</v>
      </c>
    </row>
    <row r="46" spans="1:19">
      <c r="A46">
        <v>0.39198784250359181</v>
      </c>
      <c r="B46">
        <v>2.0816521084086492E-2</v>
      </c>
      <c r="C46">
        <v>2.1850097455194264E-4</v>
      </c>
      <c r="D46">
        <v>2.4179593842663037E-7</v>
      </c>
      <c r="E46">
        <v>4.9634907823462969E-11</v>
      </c>
      <c r="F46">
        <v>1.0730597725021753E-15</v>
      </c>
      <c r="G46">
        <v>2.6364543951755049E-11</v>
      </c>
      <c r="H46">
        <v>1.8777276562732379E-7</v>
      </c>
      <c r="I46">
        <v>1.809905828125813E-4</v>
      </c>
      <c r="J46">
        <v>2.0816521084086492E-2</v>
      </c>
      <c r="K46">
        <v>0.39198784250359181</v>
      </c>
      <c r="L46">
        <v>1</v>
      </c>
      <c r="N46" s="2">
        <v>42</v>
      </c>
      <c r="Q46" s="2">
        <v>42</v>
      </c>
      <c r="R46">
        <f t="shared" si="2"/>
        <v>0.27199514336756275</v>
      </c>
      <c r="S46">
        <f t="shared" si="3"/>
        <v>0.27199514336756275</v>
      </c>
    </row>
    <row r="47" spans="1:19">
      <c r="N47" s="2">
        <v>43</v>
      </c>
      <c r="Q47" s="2">
        <v>43</v>
      </c>
      <c r="R47">
        <f t="shared" si="2"/>
        <v>0.25113373809869011</v>
      </c>
      <c r="S47">
        <f t="shared" si="3"/>
        <v>0.25113373809869011</v>
      </c>
    </row>
    <row r="48" spans="1:19">
      <c r="A48" t="s">
        <v>46</v>
      </c>
      <c r="N48" s="2">
        <v>44</v>
      </c>
      <c r="Q48" s="2">
        <v>44</v>
      </c>
      <c r="R48">
        <f t="shared" si="2"/>
        <v>0.23080190189769959</v>
      </c>
      <c r="S48">
        <f t="shared" si="3"/>
        <v>0.23080190189769959</v>
      </c>
    </row>
    <row r="49" spans="1:19">
      <c r="A49" cm="1">
        <f t="array" ref="A49:L60">MMULT(_xlfn.ANCHORARRAY(A35),A21:L32)</f>
        <v>1.2541851460468116</v>
      </c>
      <c r="B49">
        <v>0.6467665125531743</v>
      </c>
      <c r="C49">
        <v>0.17174624912853043</v>
      </c>
      <c r="D49">
        <v>1.513633050796705E-2</v>
      </c>
      <c r="E49">
        <v>4.9627246371142654E-4</v>
      </c>
      <c r="F49">
        <v>3.1836510995774116E-6</v>
      </c>
      <c r="G49">
        <v>2.3210473980272467E-8</v>
      </c>
      <c r="H49">
        <v>4.9419460228383139E-6</v>
      </c>
      <c r="I49">
        <v>3.6769219755407122E-4</v>
      </c>
      <c r="J49">
        <v>1.4677933225061994E-2</v>
      </c>
      <c r="K49">
        <v>0.17203595626384457</v>
      </c>
      <c r="L49">
        <v>0.77420902331231933</v>
      </c>
      <c r="N49" s="2">
        <v>45</v>
      </c>
      <c r="Q49" s="2">
        <v>45</v>
      </c>
      <c r="R49">
        <f t="shared" si="2"/>
        <v>0.21104272930906126</v>
      </c>
      <c r="S49">
        <f t="shared" si="3"/>
        <v>0.21104272930906126</v>
      </c>
    </row>
    <row r="50" spans="1:19">
      <c r="A50">
        <v>0.6467665125531743</v>
      </c>
      <c r="B50">
        <v>1.2033600006017409</v>
      </c>
      <c r="C50">
        <v>0.74374797377955792</v>
      </c>
      <c r="D50">
        <v>0.15965485131668897</v>
      </c>
      <c r="E50">
        <v>1.1344616885923088E-2</v>
      </c>
      <c r="F50">
        <v>2.0173365575691858E-4</v>
      </c>
      <c r="G50">
        <v>1.5699182389248406E-6</v>
      </c>
      <c r="H50">
        <v>1.2578574184327304E-8</v>
      </c>
      <c r="I50">
        <v>1.3181028133147653E-6</v>
      </c>
      <c r="J50">
        <v>2.4362519199072594E-4</v>
      </c>
      <c r="K50">
        <v>8.6980627993781066E-3</v>
      </c>
      <c r="L50">
        <v>0.14464762984345236</v>
      </c>
      <c r="N50" s="2">
        <v>46</v>
      </c>
      <c r="Q50" s="2">
        <v>46</v>
      </c>
      <c r="R50">
        <f t="shared" si="2"/>
        <v>0.19189831779182484</v>
      </c>
      <c r="S50">
        <f t="shared" si="3"/>
        <v>0.19189831779182484</v>
      </c>
    </row>
    <row r="51" spans="1:19">
      <c r="A51">
        <v>0.17174624912853043</v>
      </c>
      <c r="B51">
        <v>0.74374797377955792</v>
      </c>
      <c r="C51">
        <v>1.2730657773125651</v>
      </c>
      <c r="D51">
        <v>0.72720639637668827</v>
      </c>
      <c r="E51">
        <v>0.17169850064236275</v>
      </c>
      <c r="F51">
        <v>1.1173410436280173E-2</v>
      </c>
      <c r="G51">
        <v>3.214948780707394E-4</v>
      </c>
      <c r="H51">
        <v>4.1986498560220588E-6</v>
      </c>
      <c r="I51">
        <v>2.4346360474034399E-8</v>
      </c>
      <c r="J51">
        <v>5.9991636223236806E-6</v>
      </c>
      <c r="K51">
        <v>4.2073224497328265E-4</v>
      </c>
      <c r="L51">
        <v>1.5698359146328125E-2</v>
      </c>
      <c r="N51" s="2">
        <v>47</v>
      </c>
      <c r="Q51" s="2">
        <v>47</v>
      </c>
      <c r="R51">
        <f t="shared" si="2"/>
        <v>0.17340944558667618</v>
      </c>
      <c r="S51">
        <f t="shared" si="3"/>
        <v>0.17340944558667618</v>
      </c>
    </row>
    <row r="52" spans="1:19">
      <c r="A52">
        <v>1.513633050796705E-2</v>
      </c>
      <c r="B52">
        <v>0.15965485131668897</v>
      </c>
      <c r="C52">
        <v>0.72720639637668827</v>
      </c>
      <c r="D52">
        <v>1.2899805627056047</v>
      </c>
      <c r="E52">
        <v>0.79930055170194503</v>
      </c>
      <c r="F52">
        <v>0.17167925453605412</v>
      </c>
      <c r="G52">
        <v>1.4216312718699184E-2</v>
      </c>
      <c r="H52">
        <v>5.5893033621469748E-4</v>
      </c>
      <c r="I52">
        <v>4.326398763960834E-6</v>
      </c>
      <c r="J52">
        <v>7.7176575584960011E-8</v>
      </c>
      <c r="K52">
        <v>5.8282543582567386E-6</v>
      </c>
      <c r="L52">
        <v>6.4328348452960971E-4</v>
      </c>
      <c r="N52" s="2">
        <v>48</v>
      </c>
      <c r="Q52" s="2">
        <v>48</v>
      </c>
      <c r="R52">
        <f t="shared" si="2"/>
        <v>0.15561522403737624</v>
      </c>
      <c r="S52">
        <f t="shared" si="3"/>
        <v>0.15561522403737624</v>
      </c>
    </row>
    <row r="53" spans="1:19">
      <c r="A53">
        <v>4.9627246371142654E-4</v>
      </c>
      <c r="B53">
        <v>1.1344616885923088E-2</v>
      </c>
      <c r="C53">
        <v>0.17169850064236275</v>
      </c>
      <c r="D53">
        <v>0.79930055170194503</v>
      </c>
      <c r="E53">
        <v>1.2898564771326233</v>
      </c>
      <c r="F53">
        <v>0.72558946338767571</v>
      </c>
      <c r="G53">
        <v>0.17225435889851828</v>
      </c>
      <c r="H53">
        <v>1.5615283372203451E-2</v>
      </c>
      <c r="I53">
        <v>3.726529635883537E-4</v>
      </c>
      <c r="J53">
        <v>6.3548931090549871E-6</v>
      </c>
      <c r="K53">
        <v>4.4550374666538775E-8</v>
      </c>
      <c r="L53">
        <v>9.2865772216548077E-6</v>
      </c>
      <c r="N53" s="2">
        <v>49</v>
      </c>
      <c r="Q53" s="2">
        <v>49</v>
      </c>
      <c r="R53">
        <f t="shared" si="2"/>
        <v>0.13855273114393712</v>
      </c>
      <c r="S53">
        <f t="shared" si="3"/>
        <v>0.13855273114393712</v>
      </c>
    </row>
    <row r="54" spans="1:19">
      <c r="A54">
        <v>3.1836510995774116E-6</v>
      </c>
      <c r="B54">
        <v>2.0173365575691858E-4</v>
      </c>
      <c r="C54">
        <v>1.1173410436280173E-2</v>
      </c>
      <c r="D54">
        <v>0.17167925453605412</v>
      </c>
      <c r="E54">
        <v>0.72558946338767571</v>
      </c>
      <c r="F54">
        <v>1.2540269539610389</v>
      </c>
      <c r="G54">
        <v>0.74677028657698996</v>
      </c>
      <c r="H54">
        <v>0.17224509516571607</v>
      </c>
      <c r="I54">
        <v>1.0806973450769319E-2</v>
      </c>
      <c r="J54">
        <v>4.2087916953045866E-4</v>
      </c>
      <c r="K54">
        <v>2.6783745635039759E-6</v>
      </c>
      <c r="L54">
        <v>4.2971048357342055E-8</v>
      </c>
      <c r="N54" s="2">
        <v>50</v>
      </c>
      <c r="Q54" s="2">
        <v>50</v>
      </c>
      <c r="R54">
        <f t="shared" si="2"/>
        <v>0.1222566335765486</v>
      </c>
      <c r="S54">
        <f t="shared" si="3"/>
        <v>0.1222566335765486</v>
      </c>
    </row>
    <row r="55" spans="1:19">
      <c r="A55">
        <v>2.3210473980272467E-8</v>
      </c>
      <c r="B55">
        <v>1.5699182389248406E-6</v>
      </c>
      <c r="C55">
        <v>3.214948780707394E-4</v>
      </c>
      <c r="D55">
        <v>1.4216312718699184E-2</v>
      </c>
      <c r="E55">
        <v>0.17225435889851828</v>
      </c>
      <c r="F55">
        <v>0.74677028657698996</v>
      </c>
      <c r="G55">
        <v>1.2539656436956979</v>
      </c>
      <c r="H55">
        <v>0.72445102594386124</v>
      </c>
      <c r="I55">
        <v>0.14617202677274749</v>
      </c>
      <c r="J55">
        <v>1.2862784314582477E-2</v>
      </c>
      <c r="K55">
        <v>2.8034579992481474E-4</v>
      </c>
      <c r="L55">
        <v>4.326397581409605E-6</v>
      </c>
      <c r="N55" s="2">
        <v>51</v>
      </c>
      <c r="Q55" s="2">
        <v>51</v>
      </c>
      <c r="R55">
        <f t="shared" si="2"/>
        <v>0.10675880465929224</v>
      </c>
      <c r="S55">
        <f t="shared" si="3"/>
        <v>0.10675880465929224</v>
      </c>
    </row>
    <row r="56" spans="1:19">
      <c r="A56">
        <v>4.9419460228383139E-6</v>
      </c>
      <c r="B56">
        <v>1.2578574184327304E-8</v>
      </c>
      <c r="C56">
        <v>4.1986498560220588E-6</v>
      </c>
      <c r="D56">
        <v>5.5893033621469748E-4</v>
      </c>
      <c r="E56">
        <v>1.5615283372203451E-2</v>
      </c>
      <c r="F56">
        <v>0.17224509516571607</v>
      </c>
      <c r="G56">
        <v>0.72445102594386124</v>
      </c>
      <c r="H56">
        <v>1.2715372663384759</v>
      </c>
      <c r="I56">
        <v>0.72445102594386135</v>
      </c>
      <c r="J56">
        <v>0.18594739382726352</v>
      </c>
      <c r="K56">
        <v>1.3278504572808264E-2</v>
      </c>
      <c r="L56">
        <v>5.5893034070969398E-4</v>
      </c>
      <c r="N56" s="2">
        <v>52</v>
      </c>
      <c r="Q56" s="2">
        <v>52</v>
      </c>
      <c r="R56">
        <f t="shared" si="2"/>
        <v>9.2087945942561839E-2</v>
      </c>
      <c r="S56">
        <f t="shared" si="3"/>
        <v>9.2087945942561839E-2</v>
      </c>
    </row>
    <row r="57" spans="1:19">
      <c r="A57">
        <v>3.6769219755407122E-4</v>
      </c>
      <c r="B57">
        <v>1.3181028133147653E-6</v>
      </c>
      <c r="C57">
        <v>2.4346360474034399E-8</v>
      </c>
      <c r="D57">
        <v>4.326398763960834E-6</v>
      </c>
      <c r="E57">
        <v>3.726529635883537E-4</v>
      </c>
      <c r="F57">
        <v>1.0806973450769319E-2</v>
      </c>
      <c r="G57">
        <v>0.14617202677274749</v>
      </c>
      <c r="H57">
        <v>0.72445102594386135</v>
      </c>
      <c r="I57">
        <v>1.253965643695701</v>
      </c>
      <c r="J57">
        <v>0.77291792600773457</v>
      </c>
      <c r="K57">
        <v>0.15855506568350078</v>
      </c>
      <c r="L57">
        <v>1.4216322288958522E-2</v>
      </c>
      <c r="N57" s="2">
        <v>53</v>
      </c>
      <c r="Q57" s="2">
        <v>53</v>
      </c>
      <c r="R57">
        <f t="shared" si="2"/>
        <v>7.8269219928392753E-2</v>
      </c>
      <c r="S57">
        <f t="shared" si="3"/>
        <v>7.8269219928392753E-2</v>
      </c>
    </row>
    <row r="58" spans="1:19">
      <c r="A58">
        <v>1.4677933225061994E-2</v>
      </c>
      <c r="B58">
        <v>2.4362519199072594E-4</v>
      </c>
      <c r="C58">
        <v>5.9991636223236806E-6</v>
      </c>
      <c r="D58">
        <v>7.7176575584960011E-8</v>
      </c>
      <c r="E58">
        <v>6.3548931090549871E-6</v>
      </c>
      <c r="F58">
        <v>4.2087916953045866E-4</v>
      </c>
      <c r="G58">
        <v>1.2862784314582477E-2</v>
      </c>
      <c r="H58">
        <v>0.18594739382726352</v>
      </c>
      <c r="I58">
        <v>0.77291792600773457</v>
      </c>
      <c r="J58">
        <v>1.2898564621475292</v>
      </c>
      <c r="K58">
        <v>0.72559038288473809</v>
      </c>
      <c r="L58">
        <v>0.18597921064810027</v>
      </c>
      <c r="N58" s="2">
        <v>54</v>
      </c>
      <c r="Q58" s="2">
        <v>54</v>
      </c>
      <c r="R58">
        <f t="shared" si="2"/>
        <v>6.5323901302806964E-2</v>
      </c>
      <c r="S58">
        <f t="shared" si="3"/>
        <v>6.5323901302806964E-2</v>
      </c>
    </row>
    <row r="59" spans="1:19">
      <c r="A59">
        <v>0.17203595626384457</v>
      </c>
      <c r="B59">
        <v>8.6980627993781066E-3</v>
      </c>
      <c r="C59">
        <v>4.2073224497328265E-4</v>
      </c>
      <c r="D59">
        <v>5.8282543582567386E-6</v>
      </c>
      <c r="E59">
        <v>4.4550374666538775E-8</v>
      </c>
      <c r="F59">
        <v>2.6783745635039759E-6</v>
      </c>
      <c r="G59">
        <v>2.8034579992481474E-4</v>
      </c>
      <c r="H59">
        <v>1.3278504572808264E-2</v>
      </c>
      <c r="I59">
        <v>0.15855506568350078</v>
      </c>
      <c r="J59">
        <v>0.72559038288473809</v>
      </c>
      <c r="K59">
        <v>1.2541060500039274</v>
      </c>
      <c r="L59">
        <v>0.77420791926864796</v>
      </c>
      <c r="N59" s="2">
        <v>55</v>
      </c>
      <c r="Q59" s="2">
        <v>55</v>
      </c>
      <c r="R59">
        <f t="shared" si="2"/>
        <v>5.3269053676148495E-2</v>
      </c>
      <c r="S59">
        <f t="shared" si="3"/>
        <v>5.3269053676148495E-2</v>
      </c>
    </row>
    <row r="60" spans="1:19">
      <c r="A60">
        <v>0.77420902331231933</v>
      </c>
      <c r="B60">
        <v>0.14464762984345236</v>
      </c>
      <c r="C60">
        <v>1.5698359146328125E-2</v>
      </c>
      <c r="D60">
        <v>6.4328348452960971E-4</v>
      </c>
      <c r="E60">
        <v>9.2865772216548077E-6</v>
      </c>
      <c r="F60">
        <v>4.2971048357342055E-8</v>
      </c>
      <c r="G60">
        <v>4.326397581409605E-6</v>
      </c>
      <c r="H60">
        <v>5.5893034070969398E-4</v>
      </c>
      <c r="I60">
        <v>1.4216322288958522E-2</v>
      </c>
      <c r="J60">
        <v>0.18597921064810027</v>
      </c>
      <c r="K60">
        <v>0.77420791926864796</v>
      </c>
      <c r="L60">
        <v>1.3081756729416905</v>
      </c>
      <c r="N60" s="2">
        <v>56</v>
      </c>
      <c r="Q60" s="2">
        <v>56</v>
      </c>
      <c r="R60">
        <f t="shared" si="2"/>
        <v>4.211723835115154E-2</v>
      </c>
      <c r="S60">
        <f t="shared" si="3"/>
        <v>4.211723835115154E-2</v>
      </c>
    </row>
    <row r="61" spans="1:19">
      <c r="N61" s="2">
        <v>57</v>
      </c>
      <c r="Q61" s="2">
        <v>57</v>
      </c>
      <c r="R61">
        <f t="shared" si="2"/>
        <v>3.1876261046054011E-2</v>
      </c>
      <c r="S61">
        <f t="shared" si="3"/>
        <v>3.1876261046054011E-2</v>
      </c>
    </row>
    <row r="62" spans="1:19">
      <c r="A62" t="s">
        <v>47</v>
      </c>
      <c r="N62" s="2">
        <v>58</v>
      </c>
      <c r="Q62" s="2">
        <v>58</v>
      </c>
      <c r="R62">
        <f t="shared" si="2"/>
        <v>2.2548961814739872E-2</v>
      </c>
      <c r="S62">
        <f t="shared" si="3"/>
        <v>2.2548961814739872E-2</v>
      </c>
    </row>
    <row r="63" spans="1:19">
      <c r="A63" cm="1">
        <f t="array" ref="A63:L74">MINVERSE(_xlfn.ANCHORARRAY(A49))</f>
        <v>2.592426840061727</v>
      </c>
      <c r="B63">
        <v>-1.6275088935311255</v>
      </c>
      <c r="C63">
        <v>0.8349120966306699</v>
      </c>
      <c r="D63">
        <v>-0.41541841406623081</v>
      </c>
      <c r="E63">
        <v>0.20987773520679653</v>
      </c>
      <c r="F63">
        <v>-0.10640996375182157</v>
      </c>
      <c r="G63">
        <v>8.2139030658785916E-2</v>
      </c>
      <c r="H63">
        <v>-0.11913986269772837</v>
      </c>
      <c r="I63">
        <v>0.26555640329063807</v>
      </c>
      <c r="J63">
        <v>-0.5339199327403088</v>
      </c>
      <c r="K63">
        <v>1.1486406954857844</v>
      </c>
      <c r="L63">
        <v>-1.9708393749363868</v>
      </c>
      <c r="N63" s="2">
        <v>59</v>
      </c>
      <c r="Q63" s="2">
        <v>59</v>
      </c>
      <c r="R63">
        <f t="shared" si="2"/>
        <v>1.4133052646738501E-2</v>
      </c>
      <c r="S63">
        <f t="shared" si="3"/>
        <v>1.4133052646738501E-2</v>
      </c>
    </row>
    <row r="64" spans="1:19">
      <c r="A64">
        <v>-1.6275088935311255</v>
      </c>
      <c r="B64">
        <v>2.5864272129169681</v>
      </c>
      <c r="C64">
        <v>-1.8202655664030254</v>
      </c>
      <c r="D64">
        <v>1.0299025344716812</v>
      </c>
      <c r="E64">
        <v>-0.54481317689808173</v>
      </c>
      <c r="F64">
        <v>0.25282268599266439</v>
      </c>
      <c r="G64">
        <v>-0.12292376073495749</v>
      </c>
      <c r="H64">
        <v>8.2940604167780041E-2</v>
      </c>
      <c r="I64">
        <v>-0.12130063344834884</v>
      </c>
      <c r="J64">
        <v>0.22628223671924158</v>
      </c>
      <c r="K64">
        <v>-0.50845048944943705</v>
      </c>
      <c r="L64">
        <v>0.96857820344956369</v>
      </c>
      <c r="N64" s="2">
        <v>60</v>
      </c>
      <c r="Q64" s="2">
        <v>60</v>
      </c>
      <c r="R64">
        <f t="shared" si="2"/>
        <v>6.6210064162290517E-3</v>
      </c>
      <c r="S64">
        <f t="shared" si="3"/>
        <v>6.6210064162290517E-3</v>
      </c>
    </row>
    <row r="65" spans="1:19">
      <c r="A65">
        <v>0.83491209663067012</v>
      </c>
      <c r="B65">
        <v>-1.8202655664030267</v>
      </c>
      <c r="C65">
        <v>2.7017258633439343</v>
      </c>
      <c r="D65">
        <v>-1.9404077644326065</v>
      </c>
      <c r="E65">
        <v>1.1352351414408512</v>
      </c>
      <c r="F65">
        <v>-0.54904756472147676</v>
      </c>
      <c r="G65">
        <v>0.25084882487330634</v>
      </c>
      <c r="H65">
        <v>-0.11664525059124493</v>
      </c>
      <c r="I65">
        <v>8.5143865771377475E-2</v>
      </c>
      <c r="J65">
        <v>-0.1069050301562251</v>
      </c>
      <c r="K65">
        <v>0.22191967107524235</v>
      </c>
      <c r="L65">
        <v>-0.44134019265867164</v>
      </c>
      <c r="N65" s="2">
        <v>61</v>
      </c>
      <c r="Q65" s="2">
        <v>61</v>
      </c>
      <c r="R65">
        <f t="shared" si="2"/>
        <v>-4.9920733779379445E-16</v>
      </c>
      <c r="S65">
        <f t="shared" si="3"/>
        <v>0</v>
      </c>
    </row>
    <row r="66" spans="1:19">
      <c r="A66">
        <v>-0.41541841406623053</v>
      </c>
      <c r="B66">
        <v>1.029902534471681</v>
      </c>
      <c r="C66">
        <v>-1.9404077644326063</v>
      </c>
      <c r="D66">
        <v>2.9248946043738364</v>
      </c>
      <c r="E66">
        <v>-2.1392975128122642</v>
      </c>
      <c r="F66">
        <v>1.1496102497923004</v>
      </c>
      <c r="G66">
        <v>-0.54963762453085052</v>
      </c>
      <c r="H66">
        <v>0.24210189210963468</v>
      </c>
      <c r="I66">
        <v>-0.12420710210399899</v>
      </c>
      <c r="J66">
        <v>8.3355547640282371E-2</v>
      </c>
      <c r="K66">
        <v>-0.11488476700650561</v>
      </c>
      <c r="L66">
        <v>0.21122724891461536</v>
      </c>
      <c r="N66" s="2">
        <v>62</v>
      </c>
      <c r="Q66" s="2">
        <v>62</v>
      </c>
      <c r="R66">
        <f t="shared" si="2"/>
        <v>-5.7480864821635204E-3</v>
      </c>
      <c r="S66">
        <f t="shared" si="3"/>
        <v>0</v>
      </c>
    </row>
    <row r="67" spans="1:19">
      <c r="A67">
        <v>0.20987773520679645</v>
      </c>
      <c r="B67">
        <v>-0.54481317689808184</v>
      </c>
      <c r="C67">
        <v>1.1352351414408517</v>
      </c>
      <c r="D67">
        <v>-2.1392975128122638</v>
      </c>
      <c r="E67">
        <v>2.9301673223713243</v>
      </c>
      <c r="F67">
        <v>-1.9731922743394843</v>
      </c>
      <c r="G67">
        <v>1.0495671401496038</v>
      </c>
      <c r="H67">
        <v>-0.48323005847690403</v>
      </c>
      <c r="I67">
        <v>0.23432517959604043</v>
      </c>
      <c r="J67">
        <v>-0.1153904821736013</v>
      </c>
      <c r="K67">
        <v>8.7013904811340498E-2</v>
      </c>
      <c r="L67">
        <v>-0.11399684304495751</v>
      </c>
      <c r="N67" s="2">
        <v>63</v>
      </c>
      <c r="Q67" s="2">
        <v>63</v>
      </c>
      <c r="R67">
        <f t="shared" si="2"/>
        <v>-1.0646613217827217E-2</v>
      </c>
      <c r="S67">
        <f t="shared" si="3"/>
        <v>0</v>
      </c>
    </row>
    <row r="68" spans="1:19">
      <c r="A68">
        <v>-0.10640996375182139</v>
      </c>
      <c r="B68">
        <v>0.25282268599266405</v>
      </c>
      <c r="C68">
        <v>-0.54904756472147631</v>
      </c>
      <c r="D68">
        <v>1.1496102497922993</v>
      </c>
      <c r="E68">
        <v>-1.9731922743394836</v>
      </c>
      <c r="F68">
        <v>2.8052639750885744</v>
      </c>
      <c r="G68">
        <v>-1.9344717786572674</v>
      </c>
      <c r="H68">
        <v>1.0018430508389198</v>
      </c>
      <c r="I68">
        <v>-0.50749433979659486</v>
      </c>
      <c r="J68">
        <v>0.23526153280611545</v>
      </c>
      <c r="K68">
        <v>-0.12125785890238552</v>
      </c>
      <c r="L68">
        <v>8.4468264241369925E-2</v>
      </c>
      <c r="N68" s="2">
        <v>64</v>
      </c>
      <c r="Q68" s="2">
        <v>64</v>
      </c>
      <c r="R68">
        <f t="shared" si="2"/>
        <v>-1.4724066807391242E-2</v>
      </c>
      <c r="S68">
        <f t="shared" si="3"/>
        <v>0</v>
      </c>
    </row>
    <row r="69" spans="1:19">
      <c r="A69">
        <v>8.2139030658785875E-2</v>
      </c>
      <c r="B69">
        <v>-0.12292376073495746</v>
      </c>
      <c r="C69">
        <v>0.25084882487330651</v>
      </c>
      <c r="D69">
        <v>-0.54963762453085041</v>
      </c>
      <c r="E69">
        <v>1.0495671401496036</v>
      </c>
      <c r="F69">
        <v>-1.9344717786572667</v>
      </c>
      <c r="G69">
        <v>2.7630176899930188</v>
      </c>
      <c r="H69">
        <v>-1.8492897492443876</v>
      </c>
      <c r="I69">
        <v>1.0468449381018663</v>
      </c>
      <c r="J69">
        <v>-0.50924435738543183</v>
      </c>
      <c r="K69">
        <v>0.24567333236372615</v>
      </c>
      <c r="L69">
        <v>-0.12135995790764496</v>
      </c>
      <c r="N69" s="2">
        <v>65</v>
      </c>
      <c r="Q69" s="2">
        <v>65</v>
      </c>
      <c r="R69">
        <f t="shared" si="2"/>
        <v>-1.8013889510942668E-2</v>
      </c>
      <c r="S69">
        <f t="shared" si="3"/>
        <v>0</v>
      </c>
    </row>
    <row r="70" spans="1:19">
      <c r="A70">
        <v>-0.11913986269772833</v>
      </c>
      <c r="B70">
        <v>8.2940604167779874E-2</v>
      </c>
      <c r="C70">
        <v>-0.11664525059124478</v>
      </c>
      <c r="D70">
        <v>0.2421018921096342</v>
      </c>
      <c r="E70">
        <v>-0.48323005847690348</v>
      </c>
      <c r="F70">
        <v>1.0018430508389196</v>
      </c>
      <c r="G70">
        <v>-1.8492897492443878</v>
      </c>
      <c r="H70">
        <v>2.6414980904616745</v>
      </c>
      <c r="I70">
        <v>-1.8885058970975066</v>
      </c>
      <c r="J70">
        <v>1.0252294990083108</v>
      </c>
      <c r="K70">
        <v>-0.51495725693725991</v>
      </c>
      <c r="L70">
        <v>0.24103310747824255</v>
      </c>
      <c r="N70" s="2">
        <v>66</v>
      </c>
      <c r="Q70" s="2">
        <v>66</v>
      </c>
      <c r="R70">
        <f t="shared" ref="R70:R133" si="16">$D$5*EXP(-((MIN(ABS($A$5-N70),$D$3-ABS($A$5-N70)))^2)/($C$5^2))+$D$6*EXP(-((MIN(ABS($A$6-N70),$D$3-ABS($A$6-N70)))^2)/($C$6^2))+$D$7*EXP(-((MIN(ABS($A$7-N70),$D$3-ABS($A$7-N70)))^2)/($C$7^2))+$D$8*EXP(-((MIN(ABS($A$8-N70),$D$3-ABS($A$8-N70)))^2)/($C$8^2))+$D$9*EXP(-((MIN(ABS($A$9-N70),$D$3-ABS($A$9-N70)))^2)/($C$9^2))+$D$10*EXP(-((MIN(ABS($A$10-N70),$D$3-ABS($A$10-N70)))^2)/($C$10^2))+$D$11*EXP(-((MIN(ABS($A$11-N70),$D$3-ABS($A$11-N70)))^2)/($C$11^2))+$D$12*EXP(-(MIN(ABS($A$12-N70),$D$3-ABS($A$12-N70))^2)/($C$12^2))+$D$13*EXP(-(MIN(ABS($A$13-N70),$D$3-ABS($A$13-N70))^2)/($C$13^2))+$D$14*EXP(-(MIN(ABS($A$14-N70),$D$3-ABS($A$14-N70))^2)/($C$14^2))+$D$15*EXP(-(MIN(ABS($A$15-N70),$D$3-ABS($A$15-N70))^2)/($C$15^2))+$D$16*EXP(-(MIN(ABS($A$16-N70),$D$3-ABS($A$16-N70))^2)/($C$16^2))</f>
        <v>-2.0554253003253413E-2</v>
      </c>
      <c r="S70">
        <f t="shared" ref="S70:S133" si="17">MAX(0,R70)</f>
        <v>0</v>
      </c>
    </row>
    <row r="71" spans="1:19">
      <c r="A71">
        <v>0.26555640329063823</v>
      </c>
      <c r="B71">
        <v>-0.12130063344834877</v>
      </c>
      <c r="C71">
        <v>8.5143865771377503E-2</v>
      </c>
      <c r="D71">
        <v>-0.12420710210399884</v>
      </c>
      <c r="E71">
        <v>0.23432517959604024</v>
      </c>
      <c r="F71">
        <v>-0.50749433979659464</v>
      </c>
      <c r="G71">
        <v>1.0468449381018663</v>
      </c>
      <c r="H71">
        <v>-1.8885058970975062</v>
      </c>
      <c r="I71">
        <v>2.8840924039742517</v>
      </c>
      <c r="J71">
        <v>-2.0300315441842538</v>
      </c>
      <c r="K71">
        <v>1.1408857820789555</v>
      </c>
      <c r="L71">
        <v>-0.56185000135461527</v>
      </c>
      <c r="N71" s="2">
        <v>67</v>
      </c>
      <c r="Q71" s="2">
        <v>67</v>
      </c>
      <c r="R71">
        <f t="shared" si="16"/>
        <v>-2.2387778732821394E-2</v>
      </c>
      <c r="S71">
        <f t="shared" si="17"/>
        <v>0</v>
      </c>
    </row>
    <row r="72" spans="1:19">
      <c r="A72">
        <v>-0.53391993274030902</v>
      </c>
      <c r="B72">
        <v>0.2262822367192415</v>
      </c>
      <c r="C72">
        <v>-0.10690503015622506</v>
      </c>
      <c r="D72">
        <v>8.3355547640282301E-2</v>
      </c>
      <c r="E72">
        <v>-0.11539048217360123</v>
      </c>
      <c r="F72">
        <v>0.23526153280611548</v>
      </c>
      <c r="G72">
        <v>-0.50924435738543206</v>
      </c>
      <c r="H72">
        <v>1.0252294990083108</v>
      </c>
      <c r="I72">
        <v>-2.0300315441842538</v>
      </c>
      <c r="J72">
        <v>2.8119600002666316</v>
      </c>
      <c r="K72">
        <v>-1.9794516817490926</v>
      </c>
      <c r="L72">
        <v>1.0855498723904518</v>
      </c>
      <c r="N72" s="2">
        <v>68</v>
      </c>
      <c r="Q72" s="2">
        <v>68</v>
      </c>
      <c r="R72">
        <f t="shared" si="16"/>
        <v>-2.3561207650595672E-2</v>
      </c>
      <c r="S72">
        <f t="shared" si="17"/>
        <v>0</v>
      </c>
    </row>
    <row r="73" spans="1:19">
      <c r="A73">
        <v>1.1486406954857844</v>
      </c>
      <c r="B73">
        <v>-0.50845048944943694</v>
      </c>
      <c r="C73">
        <v>0.2219196710752423</v>
      </c>
      <c r="D73">
        <v>-0.1148847670065055</v>
      </c>
      <c r="E73">
        <v>8.7013904811340415E-2</v>
      </c>
      <c r="F73">
        <v>-0.1212578589023855</v>
      </c>
      <c r="G73">
        <v>0.24567333236372621</v>
      </c>
      <c r="H73">
        <v>-0.5149572569372598</v>
      </c>
      <c r="I73">
        <v>1.1408857820789549</v>
      </c>
      <c r="J73">
        <v>-1.9794516817490921</v>
      </c>
      <c r="K73">
        <v>2.9465808226350094</v>
      </c>
      <c r="L73">
        <v>-2.1007991110802395</v>
      </c>
      <c r="N73" s="2">
        <v>69</v>
      </c>
      <c r="Q73" s="2">
        <v>69</v>
      </c>
      <c r="R73">
        <f t="shared" si="16"/>
        <v>-2.4125022678325059E-2</v>
      </c>
      <c r="S73">
        <f t="shared" si="17"/>
        <v>0</v>
      </c>
    </row>
    <row r="74" spans="1:19">
      <c r="A74">
        <v>-1.9708393749363868</v>
      </c>
      <c r="B74">
        <v>0.96857820344956347</v>
      </c>
      <c r="C74">
        <v>-0.44134019265867153</v>
      </c>
      <c r="D74">
        <v>0.21122724891461525</v>
      </c>
      <c r="E74">
        <v>-0.11399684304495747</v>
      </c>
      <c r="F74">
        <v>8.4468264241369898E-2</v>
      </c>
      <c r="G74">
        <v>-0.12135995790764502</v>
      </c>
      <c r="H74">
        <v>0.24103310747824258</v>
      </c>
      <c r="I74">
        <v>-0.56185000135461516</v>
      </c>
      <c r="J74">
        <v>1.0855498723904518</v>
      </c>
      <c r="K74">
        <v>-2.1007991110802395</v>
      </c>
      <c r="L74">
        <v>2.9238820927034492</v>
      </c>
      <c r="N74" s="2">
        <v>70</v>
      </c>
      <c r="Q74" s="2">
        <v>70</v>
      </c>
      <c r="R74">
        <f t="shared" si="16"/>
        <v>-2.4133027821164419E-2</v>
      </c>
      <c r="S74">
        <f t="shared" si="17"/>
        <v>0</v>
      </c>
    </row>
    <row r="75" spans="1:19">
      <c r="N75" s="2">
        <v>71</v>
      </c>
      <c r="Q75" s="2">
        <v>71</v>
      </c>
      <c r="R75">
        <f t="shared" si="16"/>
        <v>-2.3641888291852497E-2</v>
      </c>
      <c r="S75">
        <f t="shared" si="17"/>
        <v>0</v>
      </c>
    </row>
    <row r="76" spans="1:19">
      <c r="A76" t="s">
        <v>48</v>
      </c>
      <c r="N76" s="2">
        <v>72</v>
      </c>
      <c r="Q76" s="2">
        <v>72</v>
      </c>
      <c r="R76">
        <f t="shared" si="16"/>
        <v>-2.271063640358981E-2</v>
      </c>
      <c r="S76">
        <f t="shared" si="17"/>
        <v>0</v>
      </c>
    </row>
    <row r="77" spans="1:19">
      <c r="A77" cm="1">
        <f t="array" ref="A77:L88">MMULT(_xlfn.ANCHORARRAY(A63),_xlfn.ANCHORARRAY(A35))</f>
        <v>1.3783125324365408</v>
      </c>
      <c r="B77">
        <v>-0.4590215628085404</v>
      </c>
      <c r="C77">
        <v>0.17675792162824211</v>
      </c>
      <c r="D77">
        <v>-6.4057717971476996E-2</v>
      </c>
      <c r="E77">
        <v>2.5070838843132524E-2</v>
      </c>
      <c r="F77">
        <v>-1.0020124081385296E-2</v>
      </c>
      <c r="G77">
        <v>7.0866865090522093E-3</v>
      </c>
      <c r="H77">
        <v>-1.230463958062231E-2</v>
      </c>
      <c r="I77">
        <v>3.161066326228594E-2</v>
      </c>
      <c r="J77">
        <v>-8.4594836729050271E-2</v>
      </c>
      <c r="K77">
        <v>0.23135155330129253</v>
      </c>
      <c r="L77">
        <v>-0.61969687509382188</v>
      </c>
      <c r="N77" s="2">
        <v>73</v>
      </c>
      <c r="Q77" s="2">
        <v>73</v>
      </c>
      <c r="R77">
        <f t="shared" si="16"/>
        <v>-2.140014830623696E-2</v>
      </c>
      <c r="S77">
        <f t="shared" si="17"/>
        <v>0</v>
      </c>
    </row>
    <row r="78" spans="1:19">
      <c r="A78">
        <v>-0.53106105412599836</v>
      </c>
      <c r="B78">
        <v>1.3562360371992193</v>
      </c>
      <c r="C78">
        <v>-0.59753235246728886</v>
      </c>
      <c r="D78">
        <v>0.22066988542212726</v>
      </c>
      <c r="E78">
        <v>-8.520758880780574E-2</v>
      </c>
      <c r="F78">
        <v>3.0181677729939384E-2</v>
      </c>
      <c r="G78">
        <v>-1.2218468704077886E-2</v>
      </c>
      <c r="H78">
        <v>7.6186782433788434E-3</v>
      </c>
      <c r="I78">
        <v>-1.1750567893265722E-2</v>
      </c>
      <c r="J78">
        <v>2.8581997233042437E-2</v>
      </c>
      <c r="K78">
        <v>-7.7207000109506652E-2</v>
      </c>
      <c r="L78">
        <v>0.20973922179261251</v>
      </c>
      <c r="N78" s="2">
        <v>74</v>
      </c>
      <c r="Q78" s="2">
        <v>74</v>
      </c>
      <c r="R78">
        <f t="shared" si="16"/>
        <v>-1.9772596887310461E-2</v>
      </c>
      <c r="S78">
        <f t="shared" si="17"/>
        <v>0</v>
      </c>
    </row>
    <row r="79" spans="1:19">
      <c r="A79">
        <v>0.1807823189288231</v>
      </c>
      <c r="B79">
        <v>-0.5267269125370716</v>
      </c>
      <c r="C79">
        <v>1.4039911885531116</v>
      </c>
      <c r="D79">
        <v>-0.59376138909976872</v>
      </c>
      <c r="E79">
        <v>0.23307055607251106</v>
      </c>
      <c r="F79">
        <v>-8.1726972580785123E-2</v>
      </c>
      <c r="G79">
        <v>3.0407910600417122E-2</v>
      </c>
      <c r="H79">
        <v>-1.1969331696832529E-2</v>
      </c>
      <c r="I79">
        <v>7.2588433245459197E-3</v>
      </c>
      <c r="J79">
        <v>-1.0803108218882728E-2</v>
      </c>
      <c r="K79">
        <v>2.6182531427308225E-2</v>
      </c>
      <c r="L79">
        <v>-7.0246141575791454E-2</v>
      </c>
      <c r="N79" s="2">
        <v>75</v>
      </c>
      <c r="Q79" s="2">
        <v>75</v>
      </c>
      <c r="R79">
        <f t="shared" si="16"/>
        <v>-1.7890886338121217E-2</v>
      </c>
      <c r="S79">
        <f t="shared" si="17"/>
        <v>0</v>
      </c>
    </row>
    <row r="80" spans="1:19">
      <c r="A80">
        <v>-6.7409607737380584E-2</v>
      </c>
      <c r="B80">
        <v>0.19786745973595932</v>
      </c>
      <c r="C80">
        <v>-0.56408840081261735</v>
      </c>
      <c r="D80">
        <v>1.4480059078774983</v>
      </c>
      <c r="E80">
        <v>-0.63737079274674069</v>
      </c>
      <c r="F80">
        <v>0.22616213116083639</v>
      </c>
      <c r="G80">
        <v>-8.338106376627516E-2</v>
      </c>
      <c r="H80">
        <v>3.0266503133389536E-2</v>
      </c>
      <c r="I80">
        <v>-1.1851734329185732E-2</v>
      </c>
      <c r="J80">
        <v>7.5178107768026445E-3</v>
      </c>
      <c r="K80">
        <v>-1.0956247751136267E-2</v>
      </c>
      <c r="L80">
        <v>2.6568098951178648E-2</v>
      </c>
      <c r="N80" s="2">
        <v>76</v>
      </c>
      <c r="Q80" s="2">
        <v>76</v>
      </c>
      <c r="R80">
        <f t="shared" si="16"/>
        <v>-1.5818073999634932E-2</v>
      </c>
      <c r="S80">
        <f t="shared" si="17"/>
        <v>0</v>
      </c>
    </row>
    <row r="81" spans="1:19">
      <c r="A81">
        <v>2.7250651294938567E-2</v>
      </c>
      <c r="B81">
        <v>-7.8970579041843514E-2</v>
      </c>
      <c r="C81">
        <v>0.22651325037526587</v>
      </c>
      <c r="D81">
        <v>-0.63743408718929317</v>
      </c>
      <c r="E81">
        <v>1.4481532984055969</v>
      </c>
      <c r="F81">
        <v>-0.56360891744984987</v>
      </c>
      <c r="G81">
        <v>0.20976402339995259</v>
      </c>
      <c r="H81">
        <v>-7.5415124991216193E-2</v>
      </c>
      <c r="I81">
        <v>2.7192167030905739E-2</v>
      </c>
      <c r="J81">
        <v>-1.159885352398075E-2</v>
      </c>
      <c r="K81">
        <v>7.3884899907510071E-3</v>
      </c>
      <c r="L81">
        <v>-1.1747028435817986E-2</v>
      </c>
      <c r="N81" s="2">
        <v>77</v>
      </c>
      <c r="Q81" s="2">
        <v>77</v>
      </c>
      <c r="R81">
        <f t="shared" si="16"/>
        <v>-1.3616785156113176E-2</v>
      </c>
      <c r="S81">
        <f t="shared" si="17"/>
        <v>0</v>
      </c>
    </row>
    <row r="82" spans="1:19">
      <c r="A82">
        <v>-1.1114580825015097E-2</v>
      </c>
      <c r="B82">
        <v>2.9031052752012006E-2</v>
      </c>
      <c r="C82">
        <v>-8.2418051535247561E-2</v>
      </c>
      <c r="D82">
        <v>0.2346689415692286</v>
      </c>
      <c r="E82">
        <v>-0.59779585680959735</v>
      </c>
      <c r="F82">
        <v>1.4124135122628854</v>
      </c>
      <c r="G82">
        <v>-0.58183494469005614</v>
      </c>
      <c r="H82">
        <v>0.21187344956075754</v>
      </c>
      <c r="I82">
        <v>-7.5430048232176389E-2</v>
      </c>
      <c r="J82">
        <v>2.9323140550767516E-2</v>
      </c>
      <c r="K82">
        <v>-1.151792134424115E-2</v>
      </c>
      <c r="L82">
        <v>7.6884984724740618E-3</v>
      </c>
      <c r="N82" s="2">
        <v>78</v>
      </c>
      <c r="Q82" s="2">
        <v>78</v>
      </c>
      <c r="R82">
        <f t="shared" si="16"/>
        <v>-1.1348626441502353E-2</v>
      </c>
      <c r="S82">
        <f t="shared" si="17"/>
        <v>0</v>
      </c>
    </row>
    <row r="83" spans="1:19">
      <c r="A83">
        <v>7.3880425006406306E-3</v>
      </c>
      <c r="B83">
        <v>-1.1401469846509322E-2</v>
      </c>
      <c r="C83">
        <v>2.9765545909888787E-2</v>
      </c>
      <c r="D83">
        <v>-8.3918229530764679E-2</v>
      </c>
      <c r="E83">
        <v>0.21707548699579698</v>
      </c>
      <c r="F83">
        <v>-0.58173074630565602</v>
      </c>
      <c r="G83">
        <v>1.407342817503195</v>
      </c>
      <c r="H83">
        <v>-0.58096462678083716</v>
      </c>
      <c r="I83">
        <v>0.20925316517075537</v>
      </c>
      <c r="J83">
        <v>-8.0462464990046403E-2</v>
      </c>
      <c r="K83">
        <v>2.8747540137205242E-2</v>
      </c>
      <c r="L83">
        <v>-1.2296668859992241E-2</v>
      </c>
      <c r="N83" s="2">
        <v>79</v>
      </c>
      <c r="Q83" s="2">
        <v>79</v>
      </c>
      <c r="R83">
        <f t="shared" si="16"/>
        <v>-9.073603468213955E-3</v>
      </c>
      <c r="S83">
        <f t="shared" si="17"/>
        <v>0</v>
      </c>
    </row>
    <row r="84" spans="1:19">
      <c r="A84">
        <v>-1.1651120643575624E-2</v>
      </c>
      <c r="B84">
        <v>6.7411198516045632E-3</v>
      </c>
      <c r="C84">
        <v>-1.1314729351533834E-2</v>
      </c>
      <c r="D84">
        <v>2.9265752119589747E-2</v>
      </c>
      <c r="E84">
        <v>-7.5003760554640059E-2</v>
      </c>
      <c r="F84">
        <v>0.203618541766487</v>
      </c>
      <c r="G84">
        <v>-0.5452168053533557</v>
      </c>
      <c r="H84">
        <v>1.3938182424975694</v>
      </c>
      <c r="I84">
        <v>-0.54882242606457177</v>
      </c>
      <c r="J84">
        <v>0.21329933257802711</v>
      </c>
      <c r="K84">
        <v>-7.533716934365231E-2</v>
      </c>
      <c r="L84">
        <v>2.9619410588611755E-2</v>
      </c>
      <c r="N84" s="2">
        <v>80</v>
      </c>
      <c r="Q84" s="2">
        <v>80</v>
      </c>
      <c r="R84">
        <f t="shared" si="16"/>
        <v>-6.8495481846922923E-3</v>
      </c>
      <c r="S84">
        <f t="shared" si="17"/>
        <v>0</v>
      </c>
    </row>
    <row r="85" spans="1:19">
      <c r="A85">
        <v>3.1778222327157518E-2</v>
      </c>
      <c r="B85">
        <v>-1.1027361069906157E-2</v>
      </c>
      <c r="C85">
        <v>7.5331398474491858E-3</v>
      </c>
      <c r="D85">
        <v>-1.2307533709933658E-2</v>
      </c>
      <c r="E85">
        <v>2.9013944621466507E-2</v>
      </c>
      <c r="F85">
        <v>-7.78317195129518E-2</v>
      </c>
      <c r="G85">
        <v>0.21023739260993429</v>
      </c>
      <c r="H85">
        <v>-0.5874163346191571</v>
      </c>
      <c r="I85">
        <v>1.4263466599813173</v>
      </c>
      <c r="J85">
        <v>-0.62772400676693274</v>
      </c>
      <c r="K85">
        <v>0.22459757872814815</v>
      </c>
      <c r="L85">
        <v>-8.7459303851696646E-2</v>
      </c>
      <c r="N85" s="2">
        <v>81</v>
      </c>
      <c r="Q85" s="2">
        <v>81</v>
      </c>
      <c r="R85">
        <f t="shared" si="16"/>
        <v>-4.7315613211789771E-3</v>
      </c>
      <c r="S85">
        <f t="shared" si="17"/>
        <v>0</v>
      </c>
    </row>
    <row r="86" spans="1:19">
      <c r="A86">
        <v>-7.9665416855042082E-2</v>
      </c>
      <c r="B86">
        <v>2.5083923014189335E-2</v>
      </c>
      <c r="C86">
        <v>-1.0757901769124828E-2</v>
      </c>
      <c r="D86">
        <v>7.3282381898575836E-3</v>
      </c>
      <c r="E86">
        <v>-1.1544788900646065E-2</v>
      </c>
      <c r="F86">
        <v>2.8372638687686198E-2</v>
      </c>
      <c r="G86">
        <v>-7.5853918472949075E-2</v>
      </c>
      <c r="H86">
        <v>0.21442060623269399</v>
      </c>
      <c r="I86">
        <v>-0.58920711092364741</v>
      </c>
      <c r="J86">
        <v>1.4285171193811195</v>
      </c>
      <c r="K86">
        <v>-0.56159090979896109</v>
      </c>
      <c r="L86">
        <v>0.22121471674871718</v>
      </c>
      <c r="N86" s="2">
        <v>82</v>
      </c>
      <c r="Q86" s="2">
        <v>82</v>
      </c>
      <c r="R86">
        <f t="shared" si="16"/>
        <v>-2.7714750962930866E-3</v>
      </c>
      <c r="S86">
        <f t="shared" si="17"/>
        <v>0</v>
      </c>
    </row>
    <row r="87" spans="1:19">
      <c r="A87">
        <v>0.2335601761739251</v>
      </c>
      <c r="B87">
        <v>-7.2537194427461829E-2</v>
      </c>
      <c r="C87">
        <v>2.8104790606499348E-2</v>
      </c>
      <c r="D87">
        <v>-1.1440852959858529E-2</v>
      </c>
      <c r="E87">
        <v>7.6889022813078486E-3</v>
      </c>
      <c r="F87">
        <v>-1.1868322517464853E-2</v>
      </c>
      <c r="G87">
        <v>2.9051328526188865E-2</v>
      </c>
      <c r="H87">
        <v>-8.1189153935203706E-2</v>
      </c>
      <c r="I87">
        <v>0.22574298675963667</v>
      </c>
      <c r="J87">
        <v>-0.60110723218993967</v>
      </c>
      <c r="K87">
        <v>1.4341088229756225</v>
      </c>
      <c r="L87">
        <v>-0.63973001984545741</v>
      </c>
      <c r="N87" s="2">
        <v>83</v>
      </c>
      <c r="Q87" s="2">
        <v>83</v>
      </c>
      <c r="R87">
        <f t="shared" si="16"/>
        <v>-1.0173411340740155E-3</v>
      </c>
      <c r="S87">
        <f t="shared" si="17"/>
        <v>0</v>
      </c>
    </row>
    <row r="88" spans="1:19">
      <c r="A88">
        <v>-0.58672978021526911</v>
      </c>
      <c r="B88">
        <v>0.18331471931970306</v>
      </c>
      <c r="C88">
        <v>-7.0125238497589504E-2</v>
      </c>
      <c r="D88">
        <v>2.5779498138655543E-2</v>
      </c>
      <c r="E88">
        <v>-1.1102819907887602E-2</v>
      </c>
      <c r="F88">
        <v>7.21741444579604E-3</v>
      </c>
      <c r="G88">
        <v>-1.1634151121419304E-2</v>
      </c>
      <c r="H88">
        <v>2.9925280637069496E-2</v>
      </c>
      <c r="I88">
        <v>-8.245256968218441E-2</v>
      </c>
      <c r="J88">
        <v>0.2223353521795523</v>
      </c>
      <c r="K88">
        <v>-0.60035361355174732</v>
      </c>
      <c r="L88">
        <v>1.4569082688483697</v>
      </c>
      <c r="N88" s="2">
        <v>84</v>
      </c>
      <c r="Q88" s="2">
        <v>84</v>
      </c>
      <c r="R88">
        <f t="shared" si="16"/>
        <v>4.8705171475031656E-4</v>
      </c>
      <c r="S88">
        <f t="shared" si="17"/>
        <v>4.8705171475031656E-4</v>
      </c>
    </row>
    <row r="89" spans="1:19">
      <c r="N89" s="2">
        <v>85</v>
      </c>
      <c r="Q89" s="2">
        <v>85</v>
      </c>
      <c r="R89">
        <f t="shared" si="16"/>
        <v>1.7026252394229432E-3</v>
      </c>
      <c r="S89">
        <f t="shared" si="17"/>
        <v>1.7026252394229432E-3</v>
      </c>
    </row>
    <row r="90" spans="1:19">
      <c r="A90" t="s">
        <v>27</v>
      </c>
      <c r="N90" s="2">
        <v>86</v>
      </c>
      <c r="Q90" s="2">
        <v>86</v>
      </c>
      <c r="R90">
        <f t="shared" si="16"/>
        <v>2.5954213293358048E-3</v>
      </c>
      <c r="S90">
        <f t="shared" si="17"/>
        <v>2.5954213293358048E-3</v>
      </c>
    </row>
    <row r="91" spans="1:19">
      <c r="A91" cm="1">
        <f t="array" ref="A91:A102">MMULT(_xlfn.ANCHORARRAY(A77),B5:B16)</f>
        <v>0.83080192284145638</v>
      </c>
      <c r="N91" s="2">
        <v>87</v>
      </c>
      <c r="Q91" s="2">
        <v>87</v>
      </c>
      <c r="R91">
        <f t="shared" si="16"/>
        <v>3.1369692721275994E-3</v>
      </c>
      <c r="S91">
        <f t="shared" si="17"/>
        <v>3.1369692721275994E-3</v>
      </c>
    </row>
    <row r="92" spans="1:19">
      <c r="A92">
        <v>0.26528999393507996</v>
      </c>
      <c r="N92" s="2">
        <v>88</v>
      </c>
      <c r="Q92" s="2">
        <v>88</v>
      </c>
      <c r="R92">
        <f t="shared" si="16"/>
        <v>3.3046074964464601E-3</v>
      </c>
      <c r="S92">
        <f t="shared" si="17"/>
        <v>3.3046074964464601E-3</v>
      </c>
    </row>
    <row r="93" spans="1:19">
      <c r="A93">
        <v>-0.15058469120439183</v>
      </c>
      <c r="N93" s="2">
        <v>89</v>
      </c>
      <c r="Q93" s="2">
        <v>89</v>
      </c>
      <c r="R93">
        <f t="shared" si="16"/>
        <v>3.0817567504230763E-3</v>
      </c>
      <c r="S93">
        <f t="shared" si="17"/>
        <v>3.0817567504230763E-3</v>
      </c>
    </row>
    <row r="94" spans="1:19">
      <c r="A94">
        <v>0.134474678367864</v>
      </c>
      <c r="N94" s="2">
        <v>90</v>
      </c>
      <c r="Q94" s="2">
        <v>90</v>
      </c>
      <c r="R94">
        <f t="shared" si="16"/>
        <v>2.4581421117666714E-3</v>
      </c>
      <c r="S94">
        <f t="shared" si="17"/>
        <v>2.4581421117666714E-3</v>
      </c>
    </row>
    <row r="95" spans="1:19">
      <c r="A95">
        <v>-0.23760414808505301</v>
      </c>
      <c r="N95" s="2">
        <v>91</v>
      </c>
      <c r="Q95" s="2">
        <v>91</v>
      </c>
      <c r="R95">
        <f t="shared" si="16"/>
        <v>1.4299616495549461E-3</v>
      </c>
      <c r="S95">
        <f t="shared" si="17"/>
        <v>1.4299616495549461E-3</v>
      </c>
    </row>
    <row r="96" spans="1:19">
      <c r="A96">
        <v>0.46786226723075858</v>
      </c>
      <c r="N96" s="2">
        <v>92</v>
      </c>
      <c r="Q96" s="2">
        <v>92</v>
      </c>
      <c r="R96">
        <f t="shared" si="16"/>
        <v>9.8961425472852293E-16</v>
      </c>
      <c r="S96">
        <f t="shared" si="17"/>
        <v>9.8961425472852293E-16</v>
      </c>
    </row>
    <row r="97" spans="1:19">
      <c r="A97">
        <v>1.6475292350672865</v>
      </c>
      <c r="N97" s="2">
        <v>93</v>
      </c>
      <c r="Q97" s="2">
        <v>93</v>
      </c>
      <c r="R97">
        <f t="shared" si="16"/>
        <v>-1.8223144225552562E-3</v>
      </c>
      <c r="S97">
        <f t="shared" si="17"/>
        <v>0</v>
      </c>
    </row>
    <row r="98" spans="1:19">
      <c r="A98">
        <v>0.51353231813387756</v>
      </c>
      <c r="N98" s="2">
        <v>94</v>
      </c>
      <c r="Q98" s="2">
        <v>94</v>
      </c>
      <c r="R98">
        <f t="shared" si="16"/>
        <v>-4.0209093838932475E-3</v>
      </c>
      <c r="S98">
        <f t="shared" si="17"/>
        <v>0</v>
      </c>
    </row>
    <row r="99" spans="1:19">
      <c r="A99">
        <v>-0.26223837904588421</v>
      </c>
      <c r="N99" s="2">
        <v>95</v>
      </c>
      <c r="Q99" s="2">
        <v>95</v>
      </c>
      <c r="R99">
        <f t="shared" si="16"/>
        <v>-6.5731262738976462E-3</v>
      </c>
      <c r="S99">
        <f t="shared" si="17"/>
        <v>0</v>
      </c>
    </row>
    <row r="100" spans="1:19">
      <c r="A100">
        <v>0.1345693110008932</v>
      </c>
      <c r="N100" s="2">
        <v>96</v>
      </c>
      <c r="Q100" s="2">
        <v>96</v>
      </c>
      <c r="R100">
        <f t="shared" si="16"/>
        <v>-9.4498348531036978E-3</v>
      </c>
      <c r="S100">
        <f t="shared" si="17"/>
        <v>0</v>
      </c>
    </row>
    <row r="101" spans="1:19">
      <c r="A101">
        <v>-0.15752825036282536</v>
      </c>
      <c r="N101" s="2">
        <v>97</v>
      </c>
      <c r="Q101" s="2">
        <v>97</v>
      </c>
      <c r="R101">
        <f t="shared" si="16"/>
        <v>-1.2615604609534146E-2</v>
      </c>
      <c r="S101">
        <f t="shared" si="17"/>
        <v>0</v>
      </c>
    </row>
    <row r="102" spans="1:19">
      <c r="A102">
        <v>0.24725610670879422</v>
      </c>
      <c r="N102" s="2">
        <v>98</v>
      </c>
      <c r="Q102" s="2">
        <v>98</v>
      </c>
      <c r="R102">
        <f t="shared" si="16"/>
        <v>-1.6028931517811592E-2</v>
      </c>
      <c r="S102">
        <f t="shared" si="17"/>
        <v>0</v>
      </c>
    </row>
    <row r="103" spans="1:19">
      <c r="N103" s="2">
        <v>99</v>
      </c>
      <c r="Q103" s="2">
        <v>99</v>
      </c>
      <c r="R103">
        <f t="shared" si="16"/>
        <v>-1.9642518473343726E-2</v>
      </c>
      <c r="S103">
        <f t="shared" si="17"/>
        <v>0</v>
      </c>
    </row>
    <row r="104" spans="1:19">
      <c r="N104" s="2">
        <v>100</v>
      </c>
      <c r="Q104" s="2">
        <v>100</v>
      </c>
      <c r="R104">
        <f t="shared" si="16"/>
        <v>-2.3403607155491606E-2</v>
      </c>
      <c r="S104">
        <f t="shared" si="17"/>
        <v>0</v>
      </c>
    </row>
    <row r="105" spans="1:19">
      <c r="N105" s="2">
        <v>101</v>
      </c>
      <c r="Q105" s="2">
        <v>101</v>
      </c>
      <c r="R105">
        <f t="shared" si="16"/>
        <v>-2.7254358559320773E-2</v>
      </c>
      <c r="S105">
        <f t="shared" si="17"/>
        <v>0</v>
      </c>
    </row>
    <row r="106" spans="1:19">
      <c r="N106" s="2">
        <v>102</v>
      </c>
      <c r="Q106" s="2">
        <v>102</v>
      </c>
      <c r="R106">
        <f t="shared" si="16"/>
        <v>-3.1132278930620701E-2</v>
      </c>
      <c r="S106">
        <f t="shared" si="17"/>
        <v>0</v>
      </c>
    </row>
    <row r="107" spans="1:19">
      <c r="N107" s="2">
        <v>103</v>
      </c>
      <c r="Q107" s="2">
        <v>103</v>
      </c>
      <c r="R107">
        <f t="shared" si="16"/>
        <v>-3.4970687348719255E-2</v>
      </c>
      <c r="S107">
        <f t="shared" si="17"/>
        <v>0</v>
      </c>
    </row>
    <row r="108" spans="1:19">
      <c r="N108" s="2">
        <v>104</v>
      </c>
      <c r="Q108" s="2">
        <v>104</v>
      </c>
      <c r="R108">
        <f t="shared" si="16"/>
        <v>-3.8699220732078335E-2</v>
      </c>
      <c r="S108">
        <f t="shared" si="17"/>
        <v>0</v>
      </c>
    </row>
    <row r="109" spans="1:19">
      <c r="N109" s="2">
        <v>105</v>
      </c>
      <c r="Q109" s="2">
        <v>105</v>
      </c>
      <c r="R109">
        <f t="shared" si="16"/>
        <v>-4.224437159906573E-2</v>
      </c>
      <c r="S109">
        <f t="shared" si="17"/>
        <v>0</v>
      </c>
    </row>
    <row r="110" spans="1:19">
      <c r="N110" s="2">
        <v>106</v>
      </c>
      <c r="Q110" s="2">
        <v>106</v>
      </c>
      <c r="R110">
        <f t="shared" si="16"/>
        <v>-4.5530053507371507E-2</v>
      </c>
      <c r="S110">
        <f t="shared" si="17"/>
        <v>0</v>
      </c>
    </row>
    <row r="111" spans="1:19">
      <c r="N111" s="2">
        <v>107</v>
      </c>
      <c r="Q111" s="2">
        <v>107</v>
      </c>
      <c r="R111">
        <f t="shared" si="16"/>
        <v>-4.8478188727312042E-2</v>
      </c>
      <c r="S111">
        <f t="shared" si="17"/>
        <v>0</v>
      </c>
    </row>
    <row r="112" spans="1:19">
      <c r="N112" s="2">
        <v>108</v>
      </c>
      <c r="Q112" s="2">
        <v>108</v>
      </c>
      <c r="R112">
        <f t="shared" si="16"/>
        <v>-5.1009312383969267E-2</v>
      </c>
      <c r="S112">
        <f t="shared" si="17"/>
        <v>0</v>
      </c>
    </row>
    <row r="113" spans="14:19">
      <c r="N113" s="2">
        <v>109</v>
      </c>
      <c r="Q113" s="2">
        <v>109</v>
      </c>
      <c r="R113">
        <f t="shared" si="16"/>
        <v>-5.3043187038053378E-2</v>
      </c>
      <c r="S113">
        <f t="shared" si="17"/>
        <v>0</v>
      </c>
    </row>
    <row r="114" spans="14:19">
      <c r="N114" s="2">
        <v>110</v>
      </c>
      <c r="Q114" s="2">
        <v>110</v>
      </c>
      <c r="R114">
        <f t="shared" si="16"/>
        <v>-5.4499421472793991E-2</v>
      </c>
      <c r="S114">
        <f t="shared" si="17"/>
        <v>0</v>
      </c>
    </row>
    <row r="115" spans="14:19">
      <c r="N115" s="2">
        <v>111</v>
      </c>
      <c r="Q115" s="2">
        <v>111</v>
      </c>
      <c r="R115">
        <f t="shared" si="16"/>
        <v>-5.5298087321055914E-2</v>
      </c>
      <c r="S115">
        <f t="shared" si="17"/>
        <v>0</v>
      </c>
    </row>
    <row r="116" spans="14:19">
      <c r="N116" s="2">
        <v>112</v>
      </c>
      <c r="Q116" s="2">
        <v>112</v>
      </c>
      <c r="R116">
        <f t="shared" si="16"/>
        <v>-5.5360327109827856E-2</v>
      </c>
      <c r="S116">
        <f t="shared" si="17"/>
        <v>0</v>
      </c>
    </row>
    <row r="117" spans="14:19">
      <c r="N117" s="2">
        <v>113</v>
      </c>
      <c r="Q117" s="2">
        <v>113</v>
      </c>
      <c r="R117">
        <f t="shared" si="16"/>
        <v>-5.4608947324225665E-2</v>
      </c>
      <c r="S117">
        <f t="shared" si="17"/>
        <v>0</v>
      </c>
    </row>
    <row r="118" spans="14:19">
      <c r="N118" s="2">
        <v>114</v>
      </c>
      <c r="Q118" s="2">
        <v>114</v>
      </c>
      <c r="R118">
        <f t="shared" si="16"/>
        <v>-5.2968990205347857E-2</v>
      </c>
      <c r="S118">
        <f t="shared" si="17"/>
        <v>0</v>
      </c>
    </row>
    <row r="119" spans="14:19">
      <c r="N119" s="2">
        <v>115</v>
      </c>
      <c r="Q119" s="2">
        <v>115</v>
      </c>
      <c r="R119">
        <f t="shared" si="16"/>
        <v>-5.0368278199859937E-2</v>
      </c>
      <c r="S119">
        <f t="shared" si="17"/>
        <v>0</v>
      </c>
    </row>
    <row r="120" spans="14:19">
      <c r="N120" s="2">
        <v>116</v>
      </c>
      <c r="Q120" s="2">
        <v>116</v>
      </c>
      <c r="R120">
        <f t="shared" si="16"/>
        <v>-4.6737925276974152E-2</v>
      </c>
      <c r="S120">
        <f t="shared" si="17"/>
        <v>0</v>
      </c>
    </row>
    <row r="121" spans="14:19">
      <c r="N121" s="2">
        <v>117</v>
      </c>
      <c r="Q121" s="2">
        <v>117</v>
      </c>
      <c r="R121">
        <f t="shared" si="16"/>
        <v>-4.2012809721981591E-2</v>
      </c>
      <c r="S121">
        <f t="shared" si="17"/>
        <v>0</v>
      </c>
    </row>
    <row r="122" spans="14:19">
      <c r="N122" s="2">
        <v>118</v>
      </c>
      <c r="Q122" s="2">
        <v>118</v>
      </c>
      <c r="R122">
        <f t="shared" si="16"/>
        <v>-3.6132003504504198E-2</v>
      </c>
      <c r="S122">
        <f t="shared" si="17"/>
        <v>0</v>
      </c>
    </row>
    <row r="123" spans="14:19">
      <c r="N123" s="2">
        <v>119</v>
      </c>
      <c r="Q123" s="2">
        <v>119</v>
      </c>
      <c r="R123">
        <f t="shared" si="16"/>
        <v>-2.903915390214758E-2</v>
      </c>
      <c r="S123">
        <f t="shared" si="17"/>
        <v>0</v>
      </c>
    </row>
    <row r="124" spans="14:19">
      <c r="N124" s="2">
        <v>120</v>
      </c>
      <c r="Q124" s="2">
        <v>120</v>
      </c>
      <c r="R124">
        <f t="shared" si="16"/>
        <v>-2.0682813732244579E-2</v>
      </c>
      <c r="S124">
        <f t="shared" si="17"/>
        <v>0</v>
      </c>
    </row>
    <row r="125" spans="14:19">
      <c r="N125" s="2">
        <v>121</v>
      </c>
      <c r="Q125" s="2">
        <v>121</v>
      </c>
      <c r="R125">
        <f t="shared" si="16"/>
        <v>-1.1016717299775027E-2</v>
      </c>
      <c r="S125">
        <f t="shared" si="17"/>
        <v>0</v>
      </c>
    </row>
    <row r="126" spans="14:19">
      <c r="N126" s="2">
        <v>122</v>
      </c>
      <c r="Q126" s="2">
        <v>122</v>
      </c>
      <c r="R126">
        <f t="shared" si="16"/>
        <v>-5.5250433420735829E-16</v>
      </c>
      <c r="S126">
        <f t="shared" si="17"/>
        <v>0</v>
      </c>
    </row>
    <row r="127" spans="14:19">
      <c r="N127" s="2">
        <v>123</v>
      </c>
      <c r="Q127" s="2">
        <v>123</v>
      </c>
      <c r="R127">
        <f t="shared" si="16"/>
        <v>1.2402639590696873E-2</v>
      </c>
      <c r="S127">
        <f t="shared" si="17"/>
        <v>1.2402639590696873E-2</v>
      </c>
    </row>
    <row r="128" spans="14:19">
      <c r="N128" s="2">
        <v>124</v>
      </c>
      <c r="Q128" s="2">
        <v>124</v>
      </c>
      <c r="R128">
        <f t="shared" si="16"/>
        <v>2.6220835355641813E-2</v>
      </c>
      <c r="S128">
        <f t="shared" si="17"/>
        <v>2.6220835355641813E-2</v>
      </c>
    </row>
    <row r="129" spans="14:19">
      <c r="N129" s="2">
        <v>125</v>
      </c>
      <c r="Q129" s="2">
        <v>125</v>
      </c>
      <c r="R129">
        <f t="shared" si="16"/>
        <v>4.1478506246855645E-2</v>
      </c>
      <c r="S129">
        <f t="shared" si="17"/>
        <v>4.1478506246855645E-2</v>
      </c>
    </row>
    <row r="130" spans="14:19">
      <c r="N130" s="2">
        <v>126</v>
      </c>
      <c r="Q130" s="2">
        <v>126</v>
      </c>
      <c r="R130">
        <f t="shared" si="16"/>
        <v>5.8193864095604897E-2</v>
      </c>
      <c r="S130">
        <f t="shared" si="17"/>
        <v>5.8193864095604897E-2</v>
      </c>
    </row>
    <row r="131" spans="14:19">
      <c r="N131" s="2">
        <v>127</v>
      </c>
      <c r="Q131" s="2">
        <v>127</v>
      </c>
      <c r="R131">
        <f t="shared" si="16"/>
        <v>7.6379473853873406E-2</v>
      </c>
      <c r="S131">
        <f t="shared" si="17"/>
        <v>7.6379473853873406E-2</v>
      </c>
    </row>
    <row r="132" spans="14:19">
      <c r="N132" s="2">
        <v>128</v>
      </c>
      <c r="Q132" s="2">
        <v>128</v>
      </c>
      <c r="R132">
        <f t="shared" si="16"/>
        <v>9.6042362511537291E-2</v>
      </c>
      <c r="S132">
        <f t="shared" si="17"/>
        <v>9.6042362511537291E-2</v>
      </c>
    </row>
    <row r="133" spans="14:19">
      <c r="N133" s="2">
        <v>129</v>
      </c>
      <c r="Q133" s="2">
        <v>129</v>
      </c>
      <c r="R133">
        <f t="shared" si="16"/>
        <v>0.11718417199043063</v>
      </c>
      <c r="S133">
        <f t="shared" si="17"/>
        <v>0.11718417199043063</v>
      </c>
    </row>
    <row r="134" spans="14:19">
      <c r="N134" s="2">
        <v>130</v>
      </c>
      <c r="Q134" s="2">
        <v>130</v>
      </c>
      <c r="R134">
        <f t="shared" ref="R134:R197" si="18">$D$5*EXP(-((MIN(ABS($A$5-N134),$D$3-ABS($A$5-N134)))^2)/($C$5^2))+$D$6*EXP(-((MIN(ABS($A$6-N134),$D$3-ABS($A$6-N134)))^2)/($C$6^2))+$D$7*EXP(-((MIN(ABS($A$7-N134),$D$3-ABS($A$7-N134)))^2)/($C$7^2))+$D$8*EXP(-((MIN(ABS($A$8-N134),$D$3-ABS($A$8-N134)))^2)/($C$8^2))+$D$9*EXP(-((MIN(ABS($A$9-N134),$D$3-ABS($A$9-N134)))^2)/($C$9^2))+$D$10*EXP(-((MIN(ABS($A$10-N134),$D$3-ABS($A$10-N134)))^2)/($C$10^2))+$D$11*EXP(-((MIN(ABS($A$11-N134),$D$3-ABS($A$11-N134)))^2)/($C$11^2))+$D$12*EXP(-(MIN(ABS($A$12-N134),$D$3-ABS($A$12-N134))^2)/($C$12^2))+$D$13*EXP(-(MIN(ABS($A$13-N134),$D$3-ABS($A$13-N134))^2)/($C$13^2))+$D$14*EXP(-(MIN(ABS($A$14-N134),$D$3-ABS($A$14-N134))^2)/($C$14^2))+$D$15*EXP(-(MIN(ABS($A$15-N134),$D$3-ABS($A$15-N134))^2)/($C$15^2))+$D$16*EXP(-(MIN(ABS($A$16-N134),$D$3-ABS($A$16-N134))^2)/($C$16^2))</f>
        <v>0.13980135043622641</v>
      </c>
      <c r="S134">
        <f t="shared" ref="S134:S197" si="19">MAX(0,R134)</f>
        <v>0.13980135043622641</v>
      </c>
    </row>
    <row r="135" spans="14:19">
      <c r="N135" s="2">
        <v>131</v>
      </c>
      <c r="Q135" s="2">
        <v>131</v>
      </c>
      <c r="R135">
        <f t="shared" si="18"/>
        <v>0.16388537553475882</v>
      </c>
      <c r="S135">
        <f t="shared" si="19"/>
        <v>0.16388537553475882</v>
      </c>
    </row>
    <row r="136" spans="14:19">
      <c r="N136" s="2">
        <v>132</v>
      </c>
      <c r="Q136" s="2">
        <v>132</v>
      </c>
      <c r="R136">
        <f t="shared" si="18"/>
        <v>0.18942300279346813</v>
      </c>
      <c r="S136">
        <f t="shared" si="19"/>
        <v>0.18942300279346813</v>
      </c>
    </row>
    <row r="137" spans="14:19">
      <c r="N137" s="2">
        <v>133</v>
      </c>
      <c r="Q137" s="2">
        <v>133</v>
      </c>
      <c r="R137">
        <f t="shared" si="18"/>
        <v>0.21639653117260577</v>
      </c>
      <c r="S137">
        <f t="shared" si="19"/>
        <v>0.21639653117260577</v>
      </c>
    </row>
    <row r="138" spans="14:19">
      <c r="N138" s="2">
        <v>134</v>
      </c>
      <c r="Q138" s="2">
        <v>134</v>
      </c>
      <c r="R138">
        <f t="shared" si="18"/>
        <v>0.24478407804481239</v>
      </c>
      <c r="S138">
        <f t="shared" si="19"/>
        <v>0.24478407804481239</v>
      </c>
    </row>
    <row r="139" spans="14:19">
      <c r="N139" s="2">
        <v>135</v>
      </c>
      <c r="Q139" s="2">
        <v>135</v>
      </c>
      <c r="R139">
        <f t="shared" si="18"/>
        <v>0.2745598552236716</v>
      </c>
      <c r="S139">
        <f t="shared" si="19"/>
        <v>0.2745598552236716</v>
      </c>
    </row>
    <row r="140" spans="14:19">
      <c r="N140" s="2">
        <v>136</v>
      </c>
      <c r="Q140" s="2">
        <v>136</v>
      </c>
      <c r="R140">
        <f t="shared" si="18"/>
        <v>0.30569443774711447</v>
      </c>
      <c r="S140">
        <f t="shared" si="19"/>
        <v>0.30569443774711447</v>
      </c>
    </row>
    <row r="141" spans="14:19">
      <c r="N141" s="2">
        <v>137</v>
      </c>
      <c r="Q141" s="2">
        <v>137</v>
      </c>
      <c r="R141">
        <f t="shared" si="18"/>
        <v>0.33815501724201014</v>
      </c>
      <c r="S141">
        <f t="shared" si="19"/>
        <v>0.33815501724201014</v>
      </c>
    </row>
    <row r="142" spans="14:19">
      <c r="N142" s="2">
        <v>138</v>
      </c>
      <c r="Q142" s="2">
        <v>138</v>
      </c>
      <c r="R142">
        <f t="shared" si="18"/>
        <v>0.37190563203986737</v>
      </c>
      <c r="S142">
        <f t="shared" si="19"/>
        <v>0.37190563203986737</v>
      </c>
    </row>
    <row r="143" spans="14:19">
      <c r="N143" s="2">
        <v>139</v>
      </c>
      <c r="Q143" s="2">
        <v>139</v>
      </c>
      <c r="R143">
        <f t="shared" si="18"/>
        <v>0.4069073667637399</v>
      </c>
      <c r="S143">
        <f t="shared" si="19"/>
        <v>0.4069073667637399</v>
      </c>
    </row>
    <row r="144" spans="14:19">
      <c r="N144" s="2">
        <v>140</v>
      </c>
      <c r="Q144" s="2">
        <v>140</v>
      </c>
      <c r="R144">
        <f t="shared" si="18"/>
        <v>0.44311851486172626</v>
      </c>
      <c r="S144">
        <f t="shared" si="19"/>
        <v>0.44311851486172626</v>
      </c>
    </row>
    <row r="145" spans="14:19">
      <c r="N145" s="2">
        <v>141</v>
      </c>
      <c r="Q145" s="2">
        <v>141</v>
      </c>
      <c r="R145">
        <f t="shared" si="18"/>
        <v>0.48049469851611692</v>
      </c>
      <c r="S145">
        <f t="shared" si="19"/>
        <v>0.48049469851611692</v>
      </c>
    </row>
    <row r="146" spans="14:19">
      <c r="N146" s="2">
        <v>142</v>
      </c>
      <c r="Q146" s="2">
        <v>142</v>
      </c>
      <c r="R146">
        <f t="shared" si="18"/>
        <v>0.51898894149703911</v>
      </c>
      <c r="S146">
        <f t="shared" si="19"/>
        <v>0.51898894149703911</v>
      </c>
    </row>
    <row r="147" spans="14:19">
      <c r="N147" s="2">
        <v>143</v>
      </c>
      <c r="Q147" s="2">
        <v>143</v>
      </c>
      <c r="R147">
        <f t="shared" si="18"/>
        <v>0.55855169183758036</v>
      </c>
      <c r="S147">
        <f t="shared" si="19"/>
        <v>0.55855169183758036</v>
      </c>
    </row>
    <row r="148" spans="14:19">
      <c r="N148" s="2">
        <v>144</v>
      </c>
      <c r="Q148" s="2">
        <v>144</v>
      </c>
      <c r="R148">
        <f t="shared" si="18"/>
        <v>0.59913079266051528</v>
      </c>
      <c r="S148">
        <f t="shared" si="19"/>
        <v>0.59913079266051528</v>
      </c>
    </row>
    <row r="149" spans="14:19">
      <c r="N149" s="2">
        <v>145</v>
      </c>
      <c r="Q149" s="2">
        <v>145</v>
      </c>
      <c r="R149">
        <f t="shared" si="18"/>
        <v>0.64067140105636711</v>
      </c>
      <c r="S149">
        <f t="shared" si="19"/>
        <v>0.64067140105636711</v>
      </c>
    </row>
    <row r="150" spans="14:19">
      <c r="N150" s="2">
        <v>146</v>
      </c>
      <c r="Q150" s="2">
        <v>146</v>
      </c>
      <c r="R150">
        <f t="shared" si="18"/>
        <v>0.68311585656520224</v>
      </c>
      <c r="S150">
        <f t="shared" si="19"/>
        <v>0.68311585656520224</v>
      </c>
    </row>
    <row r="151" spans="14:19">
      <c r="N151" s="2">
        <v>147</v>
      </c>
      <c r="Q151" s="2">
        <v>147</v>
      </c>
      <c r="R151">
        <f t="shared" si="18"/>
        <v>0.72640350251263608</v>
      </c>
      <c r="S151">
        <f t="shared" si="19"/>
        <v>0.72640350251263608</v>
      </c>
    </row>
    <row r="152" spans="14:19">
      <c r="N152" s="2">
        <v>148</v>
      </c>
      <c r="Q152" s="2">
        <v>148</v>
      </c>
      <c r="R152">
        <f t="shared" si="18"/>
        <v>0.77047046515284301</v>
      </c>
      <c r="S152">
        <f t="shared" si="19"/>
        <v>0.77047046515284301</v>
      </c>
    </row>
    <row r="153" spans="14:19">
      <c r="N153" s="2">
        <v>149</v>
      </c>
      <c r="Q153" s="2">
        <v>149</v>
      </c>
      <c r="R153">
        <f t="shared" si="18"/>
        <v>0.81524939723420065</v>
      </c>
      <c r="S153">
        <f t="shared" si="19"/>
        <v>0.81524939723420065</v>
      </c>
    </row>
    <row r="154" spans="14:19">
      <c r="N154" s="2">
        <v>150</v>
      </c>
      <c r="Q154" s="2">
        <v>150</v>
      </c>
      <c r="R154">
        <f t="shared" si="18"/>
        <v>0.86066919418123899</v>
      </c>
      <c r="S154">
        <f t="shared" si="19"/>
        <v>0.86066919418123899</v>
      </c>
    </row>
    <row r="155" spans="14:19">
      <c r="N155" s="2">
        <v>151</v>
      </c>
      <c r="Q155" s="2">
        <v>151</v>
      </c>
      <c r="R155">
        <f t="shared" si="18"/>
        <v>0.90665469253415487</v>
      </c>
      <c r="S155">
        <f t="shared" si="19"/>
        <v>0.90665469253415487</v>
      </c>
    </row>
    <row r="156" spans="14:19">
      <c r="N156" s="2">
        <v>152</v>
      </c>
      <c r="Q156" s="2">
        <v>152</v>
      </c>
      <c r="R156">
        <f t="shared" si="18"/>
        <v>0.95312636155948405</v>
      </c>
      <c r="S156">
        <f t="shared" si="19"/>
        <v>0.95312636155948405</v>
      </c>
    </row>
    <row r="157" spans="14:19">
      <c r="N157" s="2">
        <v>153</v>
      </c>
      <c r="Q157" s="2">
        <v>153</v>
      </c>
      <c r="R157">
        <f t="shared" si="18"/>
        <v>0.99999999999999944</v>
      </c>
      <c r="S157">
        <f t="shared" si="19"/>
        <v>0.99999999999999944</v>
      </c>
    </row>
    <row r="158" spans="14:19">
      <c r="N158" s="2">
        <v>154</v>
      </c>
      <c r="Q158" s="2">
        <v>154</v>
      </c>
      <c r="R158">
        <f t="shared" si="18"/>
        <v>1.047186450729374</v>
      </c>
      <c r="S158">
        <f t="shared" si="19"/>
        <v>1.047186450729374</v>
      </c>
    </row>
    <row r="159" spans="14:19">
      <c r="N159" s="2">
        <v>155</v>
      </c>
      <c r="Q159" s="2">
        <v>155</v>
      </c>
      <c r="R159">
        <f t="shared" si="18"/>
        <v>1.0945913465833081</v>
      </c>
      <c r="S159">
        <f t="shared" si="19"/>
        <v>1.0945913465833081</v>
      </c>
    </row>
    <row r="160" spans="14:19">
      <c r="N160" s="2">
        <v>156</v>
      </c>
      <c r="Q160" s="2">
        <v>156</v>
      </c>
      <c r="R160">
        <f t="shared" si="18"/>
        <v>1.1421149008253768</v>
      </c>
      <c r="S160">
        <f t="shared" si="19"/>
        <v>1.1421149008253768</v>
      </c>
    </row>
    <row r="161" spans="14:19">
      <c r="N161" s="2">
        <v>157</v>
      </c>
      <c r="Q161" s="2">
        <v>157</v>
      </c>
      <c r="R161">
        <f t="shared" si="18"/>
        <v>1.1896517555516031</v>
      </c>
      <c r="S161">
        <f t="shared" si="19"/>
        <v>1.1896517555516031</v>
      </c>
    </row>
    <row r="162" spans="14:19">
      <c r="N162" s="2">
        <v>158</v>
      </c>
      <c r="Q162" s="2">
        <v>158</v>
      </c>
      <c r="R162">
        <f t="shared" si="18"/>
        <v>1.2370909008297339</v>
      </c>
      <c r="S162">
        <f t="shared" si="19"/>
        <v>1.2370909008297339</v>
      </c>
    </row>
    <row r="163" spans="14:19">
      <c r="N163" s="2">
        <v>159</v>
      </c>
      <c r="Q163" s="2">
        <v>159</v>
      </c>
      <c r="R163">
        <f t="shared" si="18"/>
        <v>1.2843156765031472</v>
      </c>
      <c r="S163">
        <f t="shared" si="19"/>
        <v>1.2843156765031472</v>
      </c>
    </row>
    <row r="164" spans="14:19">
      <c r="N164" s="2">
        <v>160</v>
      </c>
      <c r="Q164" s="2">
        <v>160</v>
      </c>
      <c r="R164">
        <f t="shared" si="18"/>
        <v>1.3312038673705815</v>
      </c>
      <c r="S164">
        <f t="shared" si="19"/>
        <v>1.3312038673705815</v>
      </c>
    </row>
    <row r="165" spans="14:19">
      <c r="N165" s="2">
        <v>161</v>
      </c>
      <c r="Q165" s="2">
        <v>161</v>
      </c>
      <c r="R165">
        <f t="shared" si="18"/>
        <v>1.37762790089647</v>
      </c>
      <c r="S165">
        <f t="shared" si="19"/>
        <v>1.37762790089647</v>
      </c>
    </row>
    <row r="166" spans="14:19">
      <c r="N166" s="2">
        <v>162</v>
      </c>
      <c r="Q166" s="2">
        <v>162</v>
      </c>
      <c r="R166">
        <f t="shared" si="18"/>
        <v>1.4234551547373044</v>
      </c>
      <c r="S166">
        <f t="shared" si="19"/>
        <v>1.4234551547373044</v>
      </c>
    </row>
    <row r="167" spans="14:19">
      <c r="N167" s="2">
        <v>163</v>
      </c>
      <c r="Q167" s="2">
        <v>163</v>
      </c>
      <c r="R167">
        <f t="shared" si="18"/>
        <v>1.4685483792214624</v>
      </c>
      <c r="S167">
        <f t="shared" si="19"/>
        <v>1.4685483792214624</v>
      </c>
    </row>
    <row r="168" spans="14:19">
      <c r="N168" s="2">
        <v>164</v>
      </c>
      <c r="Q168" s="2">
        <v>164</v>
      </c>
      <c r="R168">
        <f t="shared" si="18"/>
        <v>1.5127662375364643</v>
      </c>
      <c r="S168">
        <f t="shared" si="19"/>
        <v>1.5127662375364643</v>
      </c>
    </row>
    <row r="169" spans="14:19">
      <c r="N169" s="2">
        <v>165</v>
      </c>
      <c r="Q169" s="2">
        <v>165</v>
      </c>
      <c r="R169">
        <f t="shared" si="18"/>
        <v>1.555963963809895</v>
      </c>
      <c r="S169">
        <f t="shared" si="19"/>
        <v>1.555963963809895</v>
      </c>
    </row>
    <row r="170" spans="14:19">
      <c r="N170" s="2">
        <v>166</v>
      </c>
      <c r="Q170" s="2">
        <v>166</v>
      </c>
      <c r="R170">
        <f t="shared" si="18"/>
        <v>1.5979941365764945</v>
      </c>
      <c r="S170">
        <f t="shared" si="19"/>
        <v>1.5979941365764945</v>
      </c>
    </row>
    <row r="171" spans="14:19">
      <c r="N171" s="2">
        <v>167</v>
      </c>
      <c r="Q171" s="2">
        <v>167</v>
      </c>
      <c r="R171">
        <f t="shared" si="18"/>
        <v>1.6387075623678105</v>
      </c>
      <c r="S171">
        <f t="shared" si="19"/>
        <v>1.6387075623678105</v>
      </c>
    </row>
    <row r="172" spans="14:19">
      <c r="N172" s="2">
        <v>168</v>
      </c>
      <c r="Q172" s="2">
        <v>168</v>
      </c>
      <c r="R172">
        <f t="shared" si="18"/>
        <v>1.6779542614101164</v>
      </c>
      <c r="S172">
        <f t="shared" si="19"/>
        <v>1.6779542614101164</v>
      </c>
    </row>
    <row r="173" spans="14:19">
      <c r="N173" s="2">
        <v>169</v>
      </c>
      <c r="Q173" s="2">
        <v>169</v>
      </c>
      <c r="R173">
        <f t="shared" si="18"/>
        <v>1.7155845447408105</v>
      </c>
      <c r="S173">
        <f t="shared" si="19"/>
        <v>1.7155845447408105</v>
      </c>
    </row>
    <row r="174" spans="14:19">
      <c r="N174" s="2">
        <v>170</v>
      </c>
      <c r="Q174" s="2">
        <v>170</v>
      </c>
      <c r="R174">
        <f t="shared" si="18"/>
        <v>1.751450169523409</v>
      </c>
      <c r="S174">
        <f t="shared" si="19"/>
        <v>1.751450169523409</v>
      </c>
    </row>
    <row r="175" spans="14:19">
      <c r="N175" s="2">
        <v>171</v>
      </c>
      <c r="Q175" s="2">
        <v>171</v>
      </c>
      <c r="R175">
        <f t="shared" si="18"/>
        <v>1.7854055570250156</v>
      </c>
      <c r="S175">
        <f t="shared" si="19"/>
        <v>1.7854055570250156</v>
      </c>
    </row>
    <row r="176" spans="14:19">
      <c r="N176" s="2">
        <v>172</v>
      </c>
      <c r="Q176" s="2">
        <v>172</v>
      </c>
      <c r="R176">
        <f t="shared" si="18"/>
        <v>1.8173090556825047</v>
      </c>
      <c r="S176">
        <f t="shared" si="19"/>
        <v>1.8173090556825047</v>
      </c>
    </row>
    <row r="177" spans="14:19">
      <c r="N177" s="2">
        <v>173</v>
      </c>
      <c r="Q177" s="2">
        <v>173</v>
      </c>
      <c r="R177">
        <f t="shared" si="18"/>
        <v>1.8470242299839232</v>
      </c>
      <c r="S177">
        <f t="shared" si="19"/>
        <v>1.8470242299839232</v>
      </c>
    </row>
    <row r="178" spans="14:19">
      <c r="N178" s="2">
        <v>174</v>
      </c>
      <c r="Q178" s="2">
        <v>174</v>
      </c>
      <c r="R178">
        <f t="shared" si="18"/>
        <v>1.8744211545814971</v>
      </c>
      <c r="S178">
        <f t="shared" si="19"/>
        <v>1.8744211545814971</v>
      </c>
    </row>
    <row r="179" spans="14:19">
      <c r="N179" s="2">
        <v>175</v>
      </c>
      <c r="Q179" s="2">
        <v>175</v>
      </c>
      <c r="R179">
        <f t="shared" si="18"/>
        <v>1.8993776921749785</v>
      </c>
      <c r="S179">
        <f t="shared" si="19"/>
        <v>1.8993776921749785</v>
      </c>
    </row>
    <row r="180" spans="14:19">
      <c r="N180" s="2">
        <v>176</v>
      </c>
      <c r="Q180" s="2">
        <v>176</v>
      </c>
      <c r="R180">
        <f t="shared" si="18"/>
        <v>1.9217807332911954</v>
      </c>
      <c r="S180">
        <f t="shared" si="19"/>
        <v>1.9217807332911954</v>
      </c>
    </row>
    <row r="181" spans="14:19">
      <c r="N181" s="2">
        <v>177</v>
      </c>
      <c r="Q181" s="2">
        <v>177</v>
      </c>
      <c r="R181">
        <f t="shared" si="18"/>
        <v>1.9415273761583456</v>
      </c>
      <c r="S181">
        <f t="shared" si="19"/>
        <v>1.9415273761583456</v>
      </c>
    </row>
    <row r="182" spans="14:19">
      <c r="N182" s="2">
        <v>178</v>
      </c>
      <c r="Q182" s="2">
        <v>178</v>
      </c>
      <c r="R182">
        <f t="shared" si="18"/>
        <v>1.9585260254402375</v>
      </c>
      <c r="S182">
        <f t="shared" si="19"/>
        <v>1.9585260254402375</v>
      </c>
    </row>
    <row r="183" spans="14:19">
      <c r="N183" s="2">
        <v>179</v>
      </c>
      <c r="Q183" s="2">
        <v>179</v>
      </c>
      <c r="R183">
        <f t="shared" si="18"/>
        <v>1.9726973896518616</v>
      </c>
      <c r="S183">
        <f t="shared" si="19"/>
        <v>1.9726973896518616</v>
      </c>
    </row>
    <row r="184" spans="14:19">
      <c r="N184" s="2">
        <v>180</v>
      </c>
      <c r="Q184" s="2">
        <v>180</v>
      </c>
      <c r="R184">
        <f t="shared" si="18"/>
        <v>1.9839753586061117</v>
      </c>
      <c r="S184">
        <f t="shared" si="19"/>
        <v>1.9839753586061117</v>
      </c>
    </row>
    <row r="185" spans="14:19">
      <c r="N185" s="2">
        <v>181</v>
      </c>
      <c r="Q185" s="2">
        <v>181</v>
      </c>
      <c r="R185">
        <f t="shared" si="18"/>
        <v>1.9923077442121326</v>
      </c>
      <c r="S185">
        <f t="shared" si="19"/>
        <v>1.9923077442121326</v>
      </c>
    </row>
    <row r="186" spans="14:19">
      <c r="N186" s="2">
        <v>182</v>
      </c>
      <c r="Q186" s="2">
        <v>182</v>
      </c>
      <c r="R186">
        <f t="shared" si="18"/>
        <v>1.9976568703168656</v>
      </c>
      <c r="S186">
        <f t="shared" si="19"/>
        <v>1.9976568703168656</v>
      </c>
    </row>
    <row r="187" spans="14:19">
      <c r="N187" s="2">
        <v>183</v>
      </c>
      <c r="Q187" s="2">
        <v>183</v>
      </c>
      <c r="R187">
        <f t="shared" si="18"/>
        <v>2.0000000000000009</v>
      </c>
      <c r="S187">
        <f t="shared" si="19"/>
        <v>2.0000000000000009</v>
      </c>
    </row>
    <row r="188" spans="14:19">
      <c r="N188" s="2">
        <v>184</v>
      </c>
      <c r="Q188" s="2">
        <v>184</v>
      </c>
      <c r="R188">
        <f t="shared" si="18"/>
        <v>1.999329591736448</v>
      </c>
      <c r="S188">
        <f t="shared" si="19"/>
        <v>1.999329591736448</v>
      </c>
    </row>
    <row r="189" spans="14:19">
      <c r="N189" s="2">
        <v>185</v>
      </c>
      <c r="Q189" s="2">
        <v>185</v>
      </c>
      <c r="R189">
        <f t="shared" si="18"/>
        <v>1.9956533790593063</v>
      </c>
      <c r="S189">
        <f t="shared" si="19"/>
        <v>1.9956533790593063</v>
      </c>
    </row>
    <row r="190" spans="14:19">
      <c r="N190" s="2">
        <v>186</v>
      </c>
      <c r="Q190" s="2">
        <v>186</v>
      </c>
      <c r="R190">
        <f t="shared" si="18"/>
        <v>1.9889942717139126</v>
      </c>
      <c r="S190">
        <f t="shared" si="19"/>
        <v>1.9889942717139126</v>
      </c>
    </row>
    <row r="191" spans="14:19">
      <c r="N191" s="2">
        <v>187</v>
      </c>
      <c r="Q191" s="2">
        <v>187</v>
      </c>
      <c r="R191">
        <f t="shared" si="18"/>
        <v>1.9793900797096629</v>
      </c>
      <c r="S191">
        <f t="shared" si="19"/>
        <v>1.9793900797096629</v>
      </c>
    </row>
    <row r="192" spans="14:19">
      <c r="N192" s="2">
        <v>188</v>
      </c>
      <c r="Q192" s="2">
        <v>188</v>
      </c>
      <c r="R192">
        <f t="shared" si="18"/>
        <v>1.9668930650690382</v>
      </c>
      <c r="S192">
        <f t="shared" si="19"/>
        <v>1.9668930650690382</v>
      </c>
    </row>
    <row r="193" spans="14:19">
      <c r="N193" s="2">
        <v>189</v>
      </c>
      <c r="Q193" s="2">
        <v>189</v>
      </c>
      <c r="R193">
        <f t="shared" si="18"/>
        <v>1.9515693293611585</v>
      </c>
      <c r="S193">
        <f t="shared" si="19"/>
        <v>1.9515693293611585</v>
      </c>
    </row>
    <row r="194" spans="14:19">
      <c r="N194" s="2">
        <v>190</v>
      </c>
      <c r="Q194" s="2">
        <v>190</v>
      </c>
      <c r="R194">
        <f t="shared" si="18"/>
        <v>1.9334980482116391</v>
      </c>
      <c r="S194">
        <f t="shared" si="19"/>
        <v>1.9334980482116391</v>
      </c>
    </row>
    <row r="195" spans="14:19">
      <c r="N195" s="2">
        <v>191</v>
      </c>
      <c r="Q195" s="2">
        <v>191</v>
      </c>
      <c r="R195">
        <f t="shared" si="18"/>
        <v>1.9127705668276724</v>
      </c>
      <c r="S195">
        <f t="shared" si="19"/>
        <v>1.9127705668276724</v>
      </c>
    </row>
    <row r="196" spans="14:19">
      <c r="N196" s="2">
        <v>192</v>
      </c>
      <c r="Q196" s="2">
        <v>192</v>
      </c>
      <c r="R196">
        <f t="shared" si="18"/>
        <v>1.8894893731003348</v>
      </c>
      <c r="S196">
        <f t="shared" si="19"/>
        <v>1.8894893731003348</v>
      </c>
    </row>
    <row r="197" spans="14:19">
      <c r="N197" s="2">
        <v>193</v>
      </c>
      <c r="Q197" s="2">
        <v>193</v>
      </c>
      <c r="R197">
        <f t="shared" si="18"/>
        <v>1.863766966986814</v>
      </c>
      <c r="S197">
        <f t="shared" si="19"/>
        <v>1.863766966986814</v>
      </c>
    </row>
    <row r="198" spans="14:19">
      <c r="N198" s="2">
        <v>194</v>
      </c>
      <c r="Q198" s="2">
        <v>194</v>
      </c>
      <c r="R198">
        <f t="shared" ref="R198:R261" si="20">$D$5*EXP(-((MIN(ABS($A$5-N198),$D$3-ABS($A$5-N198)))^2)/($C$5^2))+$D$6*EXP(-((MIN(ABS($A$6-N198),$D$3-ABS($A$6-N198)))^2)/($C$6^2))+$D$7*EXP(-((MIN(ABS($A$7-N198),$D$3-ABS($A$7-N198)))^2)/($C$7^2))+$D$8*EXP(-((MIN(ABS($A$8-N198),$D$3-ABS($A$8-N198)))^2)/($C$8^2))+$D$9*EXP(-((MIN(ABS($A$9-N198),$D$3-ABS($A$9-N198)))^2)/($C$9^2))+$D$10*EXP(-((MIN(ABS($A$10-N198),$D$3-ABS($A$10-N198)))^2)/($C$10^2))+$D$11*EXP(-((MIN(ABS($A$11-N198),$D$3-ABS($A$11-N198)))^2)/($C$11^2))+$D$12*EXP(-(MIN(ABS($A$12-N198),$D$3-ABS($A$12-N198))^2)/($C$12^2))+$D$13*EXP(-(MIN(ABS($A$13-N198),$D$3-ABS($A$13-N198))^2)/($C$13^2))+$D$14*EXP(-(MIN(ABS($A$14-N198),$D$3-ABS($A$14-N198))^2)/($C$14^2))+$D$15*EXP(-(MIN(ABS($A$15-N198),$D$3-ABS($A$15-N198))^2)/($C$15^2))+$D$16*EXP(-(MIN(ABS($A$16-N198),$D$3-ABS($A$16-N198))^2)/($C$16^2))</f>
        <v>1.8357246465856543</v>
      </c>
      <c r="S198">
        <f t="shared" ref="S198:S261" si="21">MAX(0,R198)</f>
        <v>1.8357246465856543</v>
      </c>
    </row>
    <row r="199" spans="14:19">
      <c r="N199" s="2">
        <v>195</v>
      </c>
      <c r="Q199" s="2">
        <v>195</v>
      </c>
      <c r="R199">
        <f t="shared" si="20"/>
        <v>1.8054912325616106</v>
      </c>
      <c r="S199">
        <f t="shared" si="21"/>
        <v>1.8054912325616106</v>
      </c>
    </row>
    <row r="200" spans="14:19">
      <c r="N200" s="2">
        <v>196</v>
      </c>
      <c r="Q200" s="2">
        <v>196</v>
      </c>
      <c r="R200">
        <f t="shared" si="20"/>
        <v>1.7732017533289974</v>
      </c>
      <c r="S200">
        <f t="shared" si="21"/>
        <v>1.7732017533289974</v>
      </c>
    </row>
    <row r="201" spans="14:19">
      <c r="N201" s="2">
        <v>197</v>
      </c>
      <c r="Q201" s="2">
        <v>197</v>
      </c>
      <c r="R201">
        <f t="shared" si="20"/>
        <v>1.7389961136520335</v>
      </c>
      <c r="S201">
        <f t="shared" si="21"/>
        <v>1.7389961136520335</v>
      </c>
    </row>
    <row r="202" spans="14:19">
      <c r="N202" s="2">
        <v>198</v>
      </c>
      <c r="Q202" s="2">
        <v>198</v>
      </c>
      <c r="R202">
        <f t="shared" si="20"/>
        <v>1.703017769069104</v>
      </c>
      <c r="S202">
        <f t="shared" si="21"/>
        <v>1.703017769069104</v>
      </c>
    </row>
    <row r="203" spans="14:19">
      <c r="N203" s="2">
        <v>199</v>
      </c>
      <c r="Q203" s="2">
        <v>199</v>
      </c>
      <c r="R203">
        <f t="shared" si="20"/>
        <v>1.66541242780919</v>
      </c>
      <c r="S203">
        <f t="shared" si="21"/>
        <v>1.66541242780919</v>
      </c>
    </row>
    <row r="204" spans="14:19">
      <c r="N204" s="2">
        <v>200</v>
      </c>
      <c r="Q204" s="2">
        <v>200</v>
      </c>
      <c r="R204">
        <f t="shared" si="20"/>
        <v>1.6263268006692759</v>
      </c>
      <c r="S204">
        <f t="shared" si="21"/>
        <v>1.6263268006692759</v>
      </c>
    </row>
    <row r="205" spans="14:19">
      <c r="N205" s="2">
        <v>201</v>
      </c>
      <c r="Q205" s="2">
        <v>201</v>
      </c>
      <c r="R205">
        <f t="shared" si="20"/>
        <v>1.5859074176987833</v>
      </c>
      <c r="S205">
        <f t="shared" si="21"/>
        <v>1.5859074176987833</v>
      </c>
    </row>
    <row r="206" spans="14:19">
      <c r="N206" s="2">
        <v>202</v>
      </c>
      <c r="Q206" s="2">
        <v>202</v>
      </c>
      <c r="R206">
        <f t="shared" si="20"/>
        <v>1.5442995285384185</v>
      </c>
      <c r="S206">
        <f t="shared" si="21"/>
        <v>1.5442995285384185</v>
      </c>
    </row>
    <row r="207" spans="14:19">
      <c r="N207" s="2">
        <v>203</v>
      </c>
      <c r="Q207" s="2">
        <v>203</v>
      </c>
      <c r="R207">
        <f t="shared" si="20"/>
        <v>1.5016461009421687</v>
      </c>
      <c r="S207">
        <f t="shared" si="21"/>
        <v>1.5016461009421687</v>
      </c>
    </row>
    <row r="208" spans="14:19">
      <c r="N208" s="2">
        <v>204</v>
      </c>
      <c r="Q208" s="2">
        <v>204</v>
      </c>
      <c r="R208">
        <f t="shared" si="20"/>
        <v>1.4580869294353025</v>
      </c>
      <c r="S208">
        <f t="shared" si="21"/>
        <v>1.4580869294353025</v>
      </c>
    </row>
    <row r="209" spans="14:19">
      <c r="N209" s="2">
        <v>205</v>
      </c>
      <c r="Q209" s="2">
        <v>205</v>
      </c>
      <c r="R209">
        <f t="shared" si="20"/>
        <v>1.4137578632957506</v>
      </c>
      <c r="S209">
        <f t="shared" si="21"/>
        <v>1.4137578632957506</v>
      </c>
    </row>
    <row r="210" spans="14:19">
      <c r="N210" s="2">
        <v>206</v>
      </c>
      <c r="Q210" s="2">
        <v>206</v>
      </c>
      <c r="R210">
        <f t="shared" si="20"/>
        <v>1.3687901601619668</v>
      </c>
      <c r="S210">
        <f t="shared" si="21"/>
        <v>1.3687901601619668</v>
      </c>
    </row>
    <row r="211" spans="14:19">
      <c r="N211" s="2">
        <v>207</v>
      </c>
      <c r="Q211" s="2">
        <v>207</v>
      </c>
      <c r="R211">
        <f t="shared" si="20"/>
        <v>1.3233099686391248</v>
      </c>
      <c r="S211">
        <f t="shared" si="21"/>
        <v>1.3233099686391248</v>
      </c>
    </row>
    <row r="212" spans="14:19">
      <c r="N212" s="2">
        <v>208</v>
      </c>
      <c r="Q212" s="2">
        <v>208</v>
      </c>
      <c r="R212">
        <f t="shared" si="20"/>
        <v>1.2774379403682981</v>
      </c>
      <c r="S212">
        <f t="shared" si="21"/>
        <v>1.2774379403682981</v>
      </c>
    </row>
    <row r="213" spans="14:19">
      <c r="N213" s="2">
        <v>209</v>
      </c>
      <c r="Q213" s="2">
        <v>209</v>
      </c>
      <c r="R213">
        <f t="shared" si="20"/>
        <v>1.2312889692084903</v>
      </c>
      <c r="S213">
        <f t="shared" si="21"/>
        <v>1.2312889692084903</v>
      </c>
    </row>
    <row r="214" spans="14:19">
      <c r="N214" s="2">
        <v>210</v>
      </c>
      <c r="Q214" s="2">
        <v>210</v>
      </c>
      <c r="R214">
        <f t="shared" si="20"/>
        <v>1.1849720525229521</v>
      </c>
      <c r="S214">
        <f t="shared" si="21"/>
        <v>1.1849720525229521</v>
      </c>
    </row>
    <row r="215" spans="14:19">
      <c r="N215" s="2">
        <v>211</v>
      </c>
      <c r="Q215" s="2">
        <v>211</v>
      </c>
      <c r="R215">
        <f t="shared" si="20"/>
        <v>1.1385902671172592</v>
      </c>
      <c r="S215">
        <f t="shared" si="21"/>
        <v>1.1385902671172592</v>
      </c>
    </row>
    <row r="216" spans="14:19">
      <c r="N216" s="2">
        <v>212</v>
      </c>
      <c r="Q216" s="2">
        <v>212</v>
      </c>
      <c r="R216">
        <f t="shared" si="20"/>
        <v>1.0922408501979606</v>
      </c>
      <c r="S216">
        <f t="shared" si="21"/>
        <v>1.0922408501979606</v>
      </c>
    </row>
    <row r="217" spans="14:19">
      <c r="N217" s="2">
        <v>213</v>
      </c>
      <c r="Q217" s="2">
        <v>213</v>
      </c>
      <c r="R217">
        <f t="shared" si="20"/>
        <v>1.0460153738497946</v>
      </c>
      <c r="S217">
        <f t="shared" si="21"/>
        <v>1.0460153738497946</v>
      </c>
    </row>
    <row r="218" spans="14:19">
      <c r="N218" s="2">
        <v>214</v>
      </c>
      <c r="Q218" s="2">
        <v>214</v>
      </c>
      <c r="R218">
        <f t="shared" si="20"/>
        <v>1.0000000000000007</v>
      </c>
      <c r="S218">
        <f t="shared" si="21"/>
        <v>1.0000000000000007</v>
      </c>
    </row>
    <row r="219" spans="14:19">
      <c r="N219" s="2">
        <v>215</v>
      </c>
      <c r="Q219" s="2">
        <v>215</v>
      </c>
      <c r="R219">
        <f t="shared" si="20"/>
        <v>0.95427580167398895</v>
      </c>
      <c r="S219">
        <f t="shared" si="21"/>
        <v>0.95427580167398895</v>
      </c>
    </row>
    <row r="220" spans="14:19">
      <c r="N220" s="2">
        <v>216</v>
      </c>
      <c r="Q220" s="2">
        <v>216</v>
      </c>
      <c r="R220">
        <f t="shared" si="20"/>
        <v>0.90891913556161874</v>
      </c>
      <c r="S220">
        <f t="shared" si="21"/>
        <v>0.90891913556161874</v>
      </c>
    </row>
    <row r="221" spans="14:19">
      <c r="N221" s="2">
        <v>217</v>
      </c>
      <c r="Q221" s="2">
        <v>217</v>
      </c>
      <c r="R221">
        <f t="shared" si="20"/>
        <v>0.86400205051171253</v>
      </c>
      <c r="S221">
        <f t="shared" si="21"/>
        <v>0.86400205051171253</v>
      </c>
    </row>
    <row r="222" spans="14:19">
      <c r="N222" s="2">
        <v>218</v>
      </c>
      <c r="Q222" s="2">
        <v>218</v>
      </c>
      <c r="R222">
        <f t="shared" si="20"/>
        <v>0.81959271654899823</v>
      </c>
      <c r="S222">
        <f t="shared" si="21"/>
        <v>0.81959271654899823</v>
      </c>
    </row>
    <row r="223" spans="14:19">
      <c r="N223" s="2">
        <v>219</v>
      </c>
      <c r="Q223" s="2">
        <v>219</v>
      </c>
      <c r="R223">
        <f t="shared" si="20"/>
        <v>0.77575585934801816</v>
      </c>
      <c r="S223">
        <f t="shared" si="21"/>
        <v>0.77575585934801816</v>
      </c>
    </row>
    <row r="224" spans="14:19">
      <c r="N224" s="2">
        <v>220</v>
      </c>
      <c r="Q224" s="2">
        <v>220</v>
      </c>
      <c r="R224">
        <f t="shared" si="20"/>
        <v>0.73255318578023976</v>
      </c>
      <c r="S224">
        <f t="shared" si="21"/>
        <v>0.73255318578023976</v>
      </c>
    </row>
    <row r="225" spans="14:19">
      <c r="N225" s="2">
        <v>221</v>
      </c>
      <c r="Q225" s="2">
        <v>221</v>
      </c>
      <c r="R225">
        <f t="shared" si="20"/>
        <v>0.69004378714377246</v>
      </c>
      <c r="S225">
        <f t="shared" si="21"/>
        <v>0.69004378714377246</v>
      </c>
    </row>
    <row r="226" spans="14:19">
      <c r="N226" s="2">
        <v>222</v>
      </c>
      <c r="Q226" s="2">
        <v>222</v>
      </c>
      <c r="R226">
        <f t="shared" si="20"/>
        <v>0.64828450795370363</v>
      </c>
      <c r="S226">
        <f t="shared" si="21"/>
        <v>0.64828450795370363</v>
      </c>
    </row>
    <row r="227" spans="14:19">
      <c r="N227" s="2">
        <v>223</v>
      </c>
      <c r="Q227" s="2">
        <v>223</v>
      </c>
      <c r="R227">
        <f t="shared" si="20"/>
        <v>0.60733026967405701</v>
      </c>
      <c r="S227">
        <f t="shared" si="21"/>
        <v>0.60733026967405701</v>
      </c>
    </row>
    <row r="228" spans="14:19">
      <c r="N228" s="2">
        <v>224</v>
      </c>
      <c r="Q228" s="2">
        <v>224</v>
      </c>
      <c r="R228">
        <f t="shared" si="20"/>
        <v>0.56723434046482335</v>
      </c>
      <c r="S228">
        <f t="shared" si="21"/>
        <v>0.56723434046482335</v>
      </c>
    </row>
    <row r="229" spans="14:19">
      <c r="N229" s="2">
        <v>225</v>
      </c>
      <c r="Q229" s="2">
        <v>225</v>
      </c>
      <c r="R229">
        <f t="shared" si="20"/>
        <v>0.52804854385213673</v>
      </c>
      <c r="S229">
        <f t="shared" si="21"/>
        <v>0.52804854385213673</v>
      </c>
    </row>
    <row r="230" spans="14:19">
      <c r="N230" s="2">
        <v>226</v>
      </c>
      <c r="Q230" s="2">
        <v>226</v>
      </c>
      <c r="R230">
        <f t="shared" si="20"/>
        <v>0.48982340115782935</v>
      </c>
      <c r="S230">
        <f t="shared" si="21"/>
        <v>0.48982340115782935</v>
      </c>
    </row>
    <row r="231" spans="14:19">
      <c r="N231" s="2">
        <v>227</v>
      </c>
      <c r="Q231" s="2">
        <v>227</v>
      </c>
      <c r="R231">
        <f t="shared" si="20"/>
        <v>0.45260820449780326</v>
      </c>
      <c r="S231">
        <f t="shared" si="21"/>
        <v>0.45260820449780326</v>
      </c>
    </row>
    <row r="232" spans="14:19">
      <c r="N232" s="2">
        <v>228</v>
      </c>
      <c r="Q232" s="2">
        <v>228</v>
      </c>
      <c r="R232">
        <f t="shared" si="20"/>
        <v>0.41645101912956395</v>
      </c>
      <c r="S232">
        <f t="shared" si="21"/>
        <v>0.41645101912956395</v>
      </c>
    </row>
    <row r="233" spans="14:19">
      <c r="N233" s="2">
        <v>229</v>
      </c>
      <c r="Q233" s="2">
        <v>229</v>
      </c>
      <c r="R233">
        <f t="shared" si="20"/>
        <v>0.38139861585283652</v>
      </c>
      <c r="S233">
        <f t="shared" si="21"/>
        <v>0.38139861585283652</v>
      </c>
    </row>
    <row r="234" spans="14:19">
      <c r="N234" s="2">
        <v>230</v>
      </c>
      <c r="Q234" s="2">
        <v>230</v>
      </c>
      <c r="R234">
        <f t="shared" si="20"/>
        <v>0.34749633600160884</v>
      </c>
      <c r="S234">
        <f t="shared" si="21"/>
        <v>0.34749633600160884</v>
      </c>
    </row>
    <row r="235" spans="14:19">
      <c r="N235" s="2">
        <v>231</v>
      </c>
      <c r="Q235" s="2">
        <v>231</v>
      </c>
      <c r="R235">
        <f t="shared" si="20"/>
        <v>0.31478789327352164</v>
      </c>
      <c r="S235">
        <f t="shared" si="21"/>
        <v>0.31478789327352164</v>
      </c>
    </row>
    <row r="236" spans="14:19">
      <c r="N236" s="2">
        <v>232</v>
      </c>
      <c r="Q236" s="2">
        <v>232</v>
      </c>
      <c r="R236">
        <f t="shared" si="20"/>
        <v>0.2833151181902086</v>
      </c>
      <c r="S236">
        <f t="shared" si="21"/>
        <v>0.2833151181902086</v>
      </c>
    </row>
    <row r="237" spans="14:19">
      <c r="N237" s="2">
        <v>233</v>
      </c>
      <c r="Q237" s="2">
        <v>233</v>
      </c>
      <c r="R237">
        <f t="shared" si="20"/>
        <v>0.2531176523422804</v>
      </c>
      <c r="S237">
        <f t="shared" si="21"/>
        <v>0.2531176523422804</v>
      </c>
    </row>
    <row r="238" spans="14:19">
      <c r="N238" s="2">
        <v>234</v>
      </c>
      <c r="Q238" s="2">
        <v>234</v>
      </c>
      <c r="R238">
        <f t="shared" si="20"/>
        <v>0.22423260072297657</v>
      </c>
      <c r="S238">
        <f t="shared" si="21"/>
        <v>0.22423260072297657</v>
      </c>
    </row>
    <row r="239" spans="14:19">
      <c r="N239" s="2">
        <v>235</v>
      </c>
      <c r="Q239" s="2">
        <v>235</v>
      </c>
      <c r="R239">
        <f t="shared" si="20"/>
        <v>0.19669415137876575</v>
      </c>
      <c r="S239">
        <f t="shared" si="21"/>
        <v>0.19669415137876575</v>
      </c>
    </row>
    <row r="240" spans="14:19">
      <c r="N240" s="2">
        <v>236</v>
      </c>
      <c r="Q240" s="2">
        <v>236</v>
      </c>
      <c r="R240">
        <f t="shared" si="20"/>
        <v>0.17053317229288439</v>
      </c>
      <c r="S240">
        <f t="shared" si="21"/>
        <v>0.17053317229288439</v>
      </c>
    </row>
    <row r="241" spans="14:19">
      <c r="N241" s="2">
        <v>237</v>
      </c>
      <c r="Q241" s="2">
        <v>237</v>
      </c>
      <c r="R241">
        <f t="shared" si="20"/>
        <v>0.14577679586424785</v>
      </c>
      <c r="S241">
        <f t="shared" si="21"/>
        <v>0.14577679586424785</v>
      </c>
    </row>
    <row r="242" spans="14:19">
      <c r="N242" s="2">
        <v>238</v>
      </c>
      <c r="Q242" s="2">
        <v>238</v>
      </c>
      <c r="R242">
        <f t="shared" si="20"/>
        <v>0.12244800155016346</v>
      </c>
      <c r="S242">
        <f t="shared" si="21"/>
        <v>0.12244800155016346</v>
      </c>
    </row>
    <row r="243" spans="14:19">
      <c r="N243" s="2">
        <v>239</v>
      </c>
      <c r="Q243" s="2">
        <v>239</v>
      </c>
      <c r="R243">
        <f t="shared" si="20"/>
        <v>0.10056520721283428</v>
      </c>
      <c r="S243">
        <f t="shared" si="21"/>
        <v>0.10056520721283428</v>
      </c>
    </row>
    <row r="244" spans="14:19">
      <c r="N244" s="2">
        <v>240</v>
      </c>
      <c r="Q244" s="2">
        <v>240</v>
      </c>
      <c r="R244">
        <f t="shared" si="20"/>
        <v>8.0141879457523421E-2</v>
      </c>
      <c r="S244">
        <f t="shared" si="21"/>
        <v>8.0141879457523421E-2</v>
      </c>
    </row>
    <row r="245" spans="14:19">
      <c r="N245" s="2">
        <v>241</v>
      </c>
      <c r="Q245" s="2">
        <v>241</v>
      </c>
      <c r="R245">
        <f t="shared" si="20"/>
        <v>6.1186172789428277E-2</v>
      </c>
      <c r="S245">
        <f t="shared" si="21"/>
        <v>6.1186172789428277E-2</v>
      </c>
    </row>
    <row r="246" spans="14:19">
      <c r="N246" s="2">
        <v>242</v>
      </c>
      <c r="Q246" s="2">
        <v>242</v>
      </c>
      <c r="R246">
        <f t="shared" si="20"/>
        <v>4.3700606765433407E-2</v>
      </c>
      <c r="S246">
        <f t="shared" si="21"/>
        <v>4.3700606765433407E-2</v>
      </c>
    </row>
    <row r="247" spans="14:19">
      <c r="N247" s="2">
        <v>243</v>
      </c>
      <c r="Q247" s="2">
        <v>243</v>
      </c>
      <c r="R247">
        <f t="shared" si="20"/>
        <v>2.7681789497597916E-2</v>
      </c>
      <c r="S247">
        <f t="shared" si="21"/>
        <v>2.7681789497597916E-2</v>
      </c>
    </row>
    <row r="248" spans="14:19">
      <c r="N248" s="2">
        <v>244</v>
      </c>
      <c r="Q248" s="2">
        <v>244</v>
      </c>
      <c r="R248">
        <f t="shared" si="20"/>
        <v>1.3120194901490351E-2</v>
      </c>
      <c r="S248">
        <f t="shared" si="21"/>
        <v>1.3120194901490351E-2</v>
      </c>
    </row>
    <row r="249" spans="14:19">
      <c r="N249" s="2">
        <v>245</v>
      </c>
      <c r="Q249" s="2">
        <v>245</v>
      </c>
      <c r="R249">
        <f t="shared" si="20"/>
        <v>1.7872395187065737E-16</v>
      </c>
      <c r="S249">
        <f t="shared" si="21"/>
        <v>1.7872395187065737E-16</v>
      </c>
    </row>
    <row r="250" spans="14:19">
      <c r="N250" s="2">
        <v>246</v>
      </c>
      <c r="Q250" s="2">
        <v>246</v>
      </c>
      <c r="R250">
        <f t="shared" si="20"/>
        <v>-1.1701012581261239E-2</v>
      </c>
      <c r="S250">
        <f t="shared" si="21"/>
        <v>0</v>
      </c>
    </row>
    <row r="251" spans="14:19">
      <c r="N251" s="2">
        <v>247</v>
      </c>
      <c r="Q251" s="2">
        <v>247</v>
      </c>
      <c r="R251">
        <f t="shared" si="20"/>
        <v>-2.2011483030268193E-2</v>
      </c>
      <c r="S251">
        <f t="shared" si="21"/>
        <v>0</v>
      </c>
    </row>
    <row r="252" spans="14:19">
      <c r="N252" s="2">
        <v>248</v>
      </c>
      <c r="Q252" s="2">
        <v>248</v>
      </c>
      <c r="R252">
        <f t="shared" si="20"/>
        <v>-3.0966431057314187E-2</v>
      </c>
      <c r="S252">
        <f t="shared" si="21"/>
        <v>0</v>
      </c>
    </row>
    <row r="253" spans="14:19">
      <c r="N253" s="2">
        <v>249</v>
      </c>
      <c r="Q253" s="2">
        <v>249</v>
      </c>
      <c r="R253">
        <f t="shared" si="20"/>
        <v>-3.8607139566140578E-2</v>
      </c>
      <c r="S253">
        <f t="shared" si="21"/>
        <v>0</v>
      </c>
    </row>
    <row r="254" spans="14:19">
      <c r="N254" s="2">
        <v>250</v>
      </c>
      <c r="Q254" s="2">
        <v>250</v>
      </c>
      <c r="R254">
        <f t="shared" si="20"/>
        <v>-4.4980965233640639E-2</v>
      </c>
      <c r="S254">
        <f t="shared" si="21"/>
        <v>0</v>
      </c>
    </row>
    <row r="255" spans="14:19">
      <c r="N255" s="2">
        <v>251</v>
      </c>
      <c r="Q255" s="2">
        <v>251</v>
      </c>
      <c r="R255">
        <f t="shared" si="20"/>
        <v>-5.0141077184281457E-2</v>
      </c>
      <c r="S255">
        <f t="shared" si="21"/>
        <v>0</v>
      </c>
    </row>
    <row r="256" spans="14:19">
      <c r="N256" s="2">
        <v>252</v>
      </c>
      <c r="Q256" s="2">
        <v>252</v>
      </c>
      <c r="R256">
        <f t="shared" si="20"/>
        <v>-5.4146126127972982E-2</v>
      </c>
      <c r="S256">
        <f t="shared" si="21"/>
        <v>0</v>
      </c>
    </row>
    <row r="257" spans="14:19">
      <c r="N257" s="2">
        <v>253</v>
      </c>
      <c r="Q257" s="2">
        <v>253</v>
      </c>
      <c r="R257">
        <f t="shared" si="20"/>
        <v>-5.7059847436559098E-2</v>
      </c>
      <c r="S257">
        <f t="shared" si="21"/>
        <v>0</v>
      </c>
    </row>
    <row r="258" spans="14:19">
      <c r="N258" s="2">
        <v>254</v>
      </c>
      <c r="Q258" s="2">
        <v>254</v>
      </c>
      <c r="R258">
        <f t="shared" si="20"/>
        <v>-5.8950602648223764E-2</v>
      </c>
      <c r="S258">
        <f t="shared" si="21"/>
        <v>0</v>
      </c>
    </row>
    <row r="259" spans="14:19">
      <c r="N259" s="2">
        <v>255</v>
      </c>
      <c r="Q259" s="2">
        <v>255</v>
      </c>
      <c r="R259">
        <f t="shared" si="20"/>
        <v>-5.9890864797450351E-2</v>
      </c>
      <c r="S259">
        <f t="shared" si="21"/>
        <v>0</v>
      </c>
    </row>
    <row r="260" spans="14:19">
      <c r="N260" s="2">
        <v>256</v>
      </c>
      <c r="Q260" s="2">
        <v>256</v>
      </c>
      <c r="R260">
        <f t="shared" si="20"/>
        <v>-5.9956653760119209E-2</v>
      </c>
      <c r="S260">
        <f t="shared" si="21"/>
        <v>0</v>
      </c>
    </row>
    <row r="261" spans="14:19">
      <c r="N261" s="2">
        <v>257</v>
      </c>
      <c r="Q261" s="2">
        <v>257</v>
      </c>
      <c r="R261">
        <f t="shared" si="20"/>
        <v>-5.9226928471077363E-2</v>
      </c>
      <c r="S261">
        <f t="shared" si="21"/>
        <v>0</v>
      </c>
    </row>
    <row r="262" spans="14:19">
      <c r="N262" s="2">
        <v>258</v>
      </c>
      <c r="Q262" s="2">
        <v>258</v>
      </c>
      <c r="R262">
        <f t="shared" ref="R262:R325" si="22">$D$5*EXP(-((MIN(ABS($A$5-N262),$D$3-ABS($A$5-N262)))^2)/($C$5^2))+$D$6*EXP(-((MIN(ABS($A$6-N262),$D$3-ABS($A$6-N262)))^2)/($C$6^2))+$D$7*EXP(-((MIN(ABS($A$7-N262),$D$3-ABS($A$7-N262)))^2)/($C$7^2))+$D$8*EXP(-((MIN(ABS($A$8-N262),$D$3-ABS($A$8-N262)))^2)/($C$8^2))+$D$9*EXP(-((MIN(ABS($A$9-N262),$D$3-ABS($A$9-N262)))^2)/($C$9^2))+$D$10*EXP(-((MIN(ABS($A$10-N262),$D$3-ABS($A$10-N262)))^2)/($C$10^2))+$D$11*EXP(-((MIN(ABS($A$11-N262),$D$3-ABS($A$11-N262)))^2)/($C$11^2))+$D$12*EXP(-(MIN(ABS($A$12-N262),$D$3-ABS($A$12-N262))^2)/($C$12^2))+$D$13*EXP(-(MIN(ABS($A$13-N262),$D$3-ABS($A$13-N262))^2)/($C$13^2))+$D$14*EXP(-(MIN(ABS($A$14-N262),$D$3-ABS($A$14-N262))^2)/($C$14^2))+$D$15*EXP(-(MIN(ABS($A$15-N262),$D$3-ABS($A$15-N262))^2)/($C$15^2))+$D$16*EXP(-(MIN(ABS($A$16-N262),$D$3-ABS($A$16-N262))^2)/($C$16^2))</f>
        <v>-5.7782943410043662E-2</v>
      </c>
      <c r="S262">
        <f t="shared" ref="S262:S325" si="23">MAX(0,R262)</f>
        <v>0</v>
      </c>
    </row>
    <row r="263" spans="14:19">
      <c r="N263" s="2">
        <v>259</v>
      </c>
      <c r="Q263" s="2">
        <v>259</v>
      </c>
      <c r="R263">
        <f t="shared" si="22"/>
        <v>-5.570757715867701E-2</v>
      </c>
      <c r="S263">
        <f t="shared" si="23"/>
        <v>0</v>
      </c>
    </row>
    <row r="264" spans="14:19">
      <c r="N264" s="2">
        <v>260</v>
      </c>
      <c r="Q264" s="2">
        <v>260</v>
      </c>
      <c r="R264">
        <f t="shared" si="22"/>
        <v>-5.3084641107200174E-2</v>
      </c>
      <c r="S264">
        <f t="shared" si="23"/>
        <v>0</v>
      </c>
    </row>
    <row r="265" spans="14:19">
      <c r="N265" s="2">
        <v>261</v>
      </c>
      <c r="Q265" s="2">
        <v>261</v>
      </c>
      <c r="R265">
        <f t="shared" si="22"/>
        <v>-4.9998176535614301E-2</v>
      </c>
      <c r="S265">
        <f t="shared" si="23"/>
        <v>0</v>
      </c>
    </row>
    <row r="266" spans="14:19">
      <c r="N266" s="2">
        <v>262</v>
      </c>
      <c r="Q266" s="2">
        <v>262</v>
      </c>
      <c r="R266">
        <f t="shared" si="22"/>
        <v>-4.6531748316813969E-2</v>
      </c>
      <c r="S266">
        <f t="shared" si="23"/>
        <v>0</v>
      </c>
    </row>
    <row r="267" spans="14:19">
      <c r="N267" s="2">
        <v>263</v>
      </c>
      <c r="Q267" s="2">
        <v>263</v>
      </c>
      <c r="R267">
        <f t="shared" si="22"/>
        <v>-4.2767743393193808E-2</v>
      </c>
      <c r="S267">
        <f t="shared" si="23"/>
        <v>0</v>
      </c>
    </row>
    <row r="268" spans="14:19">
      <c r="N268" s="2">
        <v>264</v>
      </c>
      <c r="Q268" s="2">
        <v>264</v>
      </c>
      <c r="R268">
        <f t="shared" si="22"/>
        <v>-3.8786681972518826E-2</v>
      </c>
      <c r="S268">
        <f t="shared" si="23"/>
        <v>0</v>
      </c>
    </row>
    <row r="269" spans="14:19">
      <c r="N269" s="2">
        <v>265</v>
      </c>
      <c r="Q269" s="2">
        <v>265</v>
      </c>
      <c r="R269">
        <f t="shared" si="22"/>
        <v>-3.4666549082068107E-2</v>
      </c>
      <c r="S269">
        <f t="shared" si="23"/>
        <v>0</v>
      </c>
    </row>
    <row r="270" spans="14:19">
      <c r="N270" s="2">
        <v>266</v>
      </c>
      <c r="Q270" s="2">
        <v>266</v>
      </c>
      <c r="R270">
        <f t="shared" si="22"/>
        <v>-3.0482153722442701E-2</v>
      </c>
      <c r="S270">
        <f t="shared" si="23"/>
        <v>0</v>
      </c>
    </row>
    <row r="271" spans="14:19">
      <c r="N271" s="2">
        <v>267</v>
      </c>
      <c r="Q271" s="2">
        <v>267</v>
      </c>
      <c r="R271">
        <f t="shared" si="22"/>
        <v>-2.6304522384716218E-2</v>
      </c>
      <c r="S271">
        <f t="shared" si="23"/>
        <v>0</v>
      </c>
    </row>
    <row r="272" spans="14:19">
      <c r="N272" s="2">
        <v>268</v>
      </c>
      <c r="Q272" s="2">
        <v>268</v>
      </c>
      <c r="R272">
        <f t="shared" si="22"/>
        <v>-2.2200333147947227E-2</v>
      </c>
      <c r="S272">
        <f t="shared" si="23"/>
        <v>0</v>
      </c>
    </row>
    <row r="273" spans="14:19">
      <c r="N273" s="2">
        <v>269</v>
      </c>
      <c r="Q273" s="2">
        <v>269</v>
      </c>
      <c r="R273">
        <f t="shared" si="22"/>
        <v>-1.8231395969746871E-2</v>
      </c>
      <c r="S273">
        <f t="shared" si="23"/>
        <v>0</v>
      </c>
    </row>
    <row r="274" spans="14:19">
      <c r="N274" s="2">
        <v>270</v>
      </c>
      <c r="Q274" s="2">
        <v>270</v>
      </c>
      <c r="R274">
        <f t="shared" si="22"/>
        <v>-1.445418413178543E-2</v>
      </c>
      <c r="S274">
        <f t="shared" si="23"/>
        <v>0</v>
      </c>
    </row>
    <row r="275" spans="14:19">
      <c r="N275" s="2">
        <v>271</v>
      </c>
      <c r="Q275" s="2">
        <v>271</v>
      </c>
      <c r="R275">
        <f t="shared" si="22"/>
        <v>-1.0919421115706759E-2</v>
      </c>
      <c r="S275">
        <f t="shared" si="23"/>
        <v>0</v>
      </c>
    </row>
    <row r="276" spans="14:19">
      <c r="N276" s="2">
        <v>272</v>
      </c>
      <c r="Q276" s="2">
        <v>272</v>
      </c>
      <c r="R276">
        <f t="shared" si="22"/>
        <v>-7.6717264733084716E-3</v>
      </c>
      <c r="S276">
        <f t="shared" si="23"/>
        <v>0</v>
      </c>
    </row>
    <row r="277" spans="14:19">
      <c r="N277" s="2">
        <v>273</v>
      </c>
      <c r="Q277" s="2">
        <v>273</v>
      </c>
      <c r="R277">
        <f t="shared" si="22"/>
        <v>-4.7493235278309879E-3</v>
      </c>
      <c r="S277">
        <f t="shared" si="23"/>
        <v>0</v>
      </c>
    </row>
    <row r="278" spans="14:19">
      <c r="N278" s="2">
        <v>274</v>
      </c>
      <c r="Q278" s="2">
        <v>274</v>
      </c>
      <c r="R278">
        <f t="shared" si="22"/>
        <v>-2.183811009862347E-3</v>
      </c>
      <c r="S278">
        <f t="shared" si="23"/>
        <v>0</v>
      </c>
    </row>
    <row r="279" spans="14:19">
      <c r="N279" s="2">
        <v>275</v>
      </c>
      <c r="Q279" s="2">
        <v>275</v>
      </c>
      <c r="R279">
        <f t="shared" si="22"/>
        <v>-1.9255430583342559E-16</v>
      </c>
      <c r="S279">
        <f t="shared" si="23"/>
        <v>0</v>
      </c>
    </row>
    <row r="280" spans="14:19">
      <c r="N280" s="2">
        <v>276</v>
      </c>
      <c r="Q280" s="2">
        <v>276</v>
      </c>
      <c r="R280">
        <f t="shared" si="22"/>
        <v>1.7841831715028943E-3</v>
      </c>
      <c r="S280">
        <f t="shared" si="23"/>
        <v>1.7841831715028943E-3</v>
      </c>
    </row>
    <row r="281" spans="14:19">
      <c r="N281" s="2">
        <v>277</v>
      </c>
      <c r="Q281" s="2">
        <v>277</v>
      </c>
      <c r="R281">
        <f t="shared" si="22"/>
        <v>3.1577281237024591E-3</v>
      </c>
      <c r="S281">
        <f t="shared" si="23"/>
        <v>3.1577281237024591E-3</v>
      </c>
    </row>
    <row r="282" spans="14:19">
      <c r="N282" s="2">
        <v>278</v>
      </c>
      <c r="Q282" s="2">
        <v>278</v>
      </c>
      <c r="R282">
        <f t="shared" si="22"/>
        <v>4.1165064619937096E-3</v>
      </c>
      <c r="S282">
        <f t="shared" si="23"/>
        <v>4.1165064619937096E-3</v>
      </c>
    </row>
    <row r="283" spans="14:19">
      <c r="N283" s="2">
        <v>279</v>
      </c>
      <c r="Q283" s="2">
        <v>279</v>
      </c>
      <c r="R283">
        <f t="shared" si="22"/>
        <v>4.6631740494967964E-3</v>
      </c>
      <c r="S283">
        <f t="shared" si="23"/>
        <v>4.6631740494967964E-3</v>
      </c>
    </row>
    <row r="284" spans="14:19">
      <c r="N284" s="2">
        <v>280</v>
      </c>
      <c r="Q284" s="2">
        <v>280</v>
      </c>
      <c r="R284">
        <f t="shared" si="22"/>
        <v>4.8070115344502982E-3</v>
      </c>
      <c r="S284">
        <f t="shared" si="23"/>
        <v>4.8070115344502982E-3</v>
      </c>
    </row>
    <row r="285" spans="14:19">
      <c r="N285" s="2">
        <v>281</v>
      </c>
      <c r="Q285" s="2">
        <v>281</v>
      </c>
      <c r="R285">
        <f t="shared" si="22"/>
        <v>4.5637057453834229E-3</v>
      </c>
      <c r="S285">
        <f t="shared" si="23"/>
        <v>4.5637057453834229E-3</v>
      </c>
    </row>
    <row r="286" spans="14:19">
      <c r="N286" s="2">
        <v>282</v>
      </c>
      <c r="Q286" s="2">
        <v>282</v>
      </c>
      <c r="R286">
        <f t="shared" si="22"/>
        <v>3.9550751173977258E-3</v>
      </c>
      <c r="S286">
        <f t="shared" si="23"/>
        <v>3.9550751173977258E-3</v>
      </c>
    </row>
    <row r="287" spans="14:19">
      <c r="N287" s="2">
        <v>283</v>
      </c>
      <c r="Q287" s="2">
        <v>283</v>
      </c>
      <c r="R287">
        <f t="shared" si="22"/>
        <v>3.0087428230311398E-3</v>
      </c>
      <c r="S287">
        <f t="shared" si="23"/>
        <v>3.0087428230311398E-3</v>
      </c>
    </row>
    <row r="288" spans="14:19">
      <c r="N288" s="2">
        <v>284</v>
      </c>
      <c r="Q288" s="2">
        <v>284</v>
      </c>
      <c r="R288">
        <f t="shared" si="22"/>
        <v>1.7577617473413971E-3</v>
      </c>
      <c r="S288">
        <f t="shared" si="23"/>
        <v>1.7577617473413971E-3</v>
      </c>
    </row>
    <row r="289" spans="14:19">
      <c r="N289" s="2">
        <v>285</v>
      </c>
      <c r="Q289" s="2">
        <v>285</v>
      </c>
      <c r="R289">
        <f t="shared" si="22"/>
        <v>2.4019586671700927E-4</v>
      </c>
      <c r="S289">
        <f t="shared" si="23"/>
        <v>2.4019586671700927E-4</v>
      </c>
    </row>
    <row r="290" spans="14:19">
      <c r="N290" s="2">
        <v>286</v>
      </c>
      <c r="Q290" s="2">
        <v>286</v>
      </c>
      <c r="R290">
        <f t="shared" si="22"/>
        <v>-1.5013370376576948E-3</v>
      </c>
      <c r="S290">
        <f t="shared" si="23"/>
        <v>0</v>
      </c>
    </row>
    <row r="291" spans="14:19">
      <c r="N291" s="2">
        <v>287</v>
      </c>
      <c r="Q291" s="2">
        <v>287</v>
      </c>
      <c r="R291">
        <f t="shared" si="22"/>
        <v>-3.4201560798639841E-3</v>
      </c>
      <c r="S291">
        <f t="shared" si="23"/>
        <v>0</v>
      </c>
    </row>
    <row r="292" spans="14:19">
      <c r="N292" s="2">
        <v>288</v>
      </c>
      <c r="Q292" s="2">
        <v>288</v>
      </c>
      <c r="R292">
        <f t="shared" si="22"/>
        <v>-5.466035862668462E-3</v>
      </c>
      <c r="S292">
        <f t="shared" si="23"/>
        <v>0</v>
      </c>
    </row>
    <row r="293" spans="14:19">
      <c r="N293" s="2">
        <v>289</v>
      </c>
      <c r="Q293" s="2">
        <v>289</v>
      </c>
      <c r="R293">
        <f t="shared" si="22"/>
        <v>-7.5857472303289056E-3</v>
      </c>
      <c r="S293">
        <f t="shared" si="23"/>
        <v>0</v>
      </c>
    </row>
    <row r="294" spans="14:19">
      <c r="N294" s="2">
        <v>290</v>
      </c>
      <c r="Q294" s="2">
        <v>290</v>
      </c>
      <c r="R294">
        <f t="shared" si="22"/>
        <v>-9.7236142895332223E-3</v>
      </c>
      <c r="S294">
        <f t="shared" si="23"/>
        <v>0</v>
      </c>
    </row>
    <row r="295" spans="14:19">
      <c r="N295" s="2">
        <v>291</v>
      </c>
      <c r="Q295" s="2">
        <v>291</v>
      </c>
      <c r="R295">
        <f t="shared" si="22"/>
        <v>-1.1822081708396721E-2</v>
      </c>
      <c r="S295">
        <f t="shared" si="23"/>
        <v>0</v>
      </c>
    </row>
    <row r="296" spans="14:19">
      <c r="N296" s="2">
        <v>292</v>
      </c>
      <c r="Q296" s="2">
        <v>292</v>
      </c>
      <c r="R296">
        <f t="shared" si="22"/>
        <v>-1.3822286264934022E-2</v>
      </c>
      <c r="S296">
        <f t="shared" si="23"/>
        <v>0</v>
      </c>
    </row>
    <row r="297" spans="14:19">
      <c r="N297" s="2">
        <v>293</v>
      </c>
      <c r="Q297" s="2">
        <v>293</v>
      </c>
      <c r="R297">
        <f t="shared" si="22"/>
        <v>-1.5664626639926654E-2</v>
      </c>
      <c r="S297">
        <f t="shared" si="23"/>
        <v>0</v>
      </c>
    </row>
    <row r="298" spans="14:19">
      <c r="N298" s="2">
        <v>294</v>
      </c>
      <c r="Q298" s="2">
        <v>294</v>
      </c>
      <c r="R298">
        <f t="shared" si="22"/>
        <v>-1.7289325536093171E-2</v>
      </c>
      <c r="S298">
        <f t="shared" si="23"/>
        <v>0</v>
      </c>
    </row>
    <row r="299" spans="14:19">
      <c r="N299" s="2">
        <v>295</v>
      </c>
      <c r="Q299" s="2">
        <v>295</v>
      </c>
      <c r="R299">
        <f t="shared" si="22"/>
        <v>-1.86369783570643E-2</v>
      </c>
      <c r="S299">
        <f t="shared" si="23"/>
        <v>0</v>
      </c>
    </row>
    <row r="300" spans="14:19">
      <c r="N300" s="2">
        <v>296</v>
      </c>
      <c r="Q300" s="2">
        <v>296</v>
      </c>
      <c r="R300">
        <f t="shared" si="22"/>
        <v>-1.9649082896550492E-2</v>
      </c>
      <c r="S300">
        <f t="shared" si="23"/>
        <v>0</v>
      </c>
    </row>
    <row r="301" spans="14:19">
      <c r="N301" s="2">
        <v>297</v>
      </c>
      <c r="Q301" s="2">
        <v>297</v>
      </c>
      <c r="R301">
        <f t="shared" si="22"/>
        <v>-2.0268544770368338E-2</v>
      </c>
      <c r="S301">
        <f t="shared" si="23"/>
        <v>0</v>
      </c>
    </row>
    <row r="302" spans="14:19">
      <c r="N302" s="2">
        <v>298</v>
      </c>
      <c r="Q302" s="2">
        <v>298</v>
      </c>
      <c r="R302">
        <f t="shared" si="22"/>
        <v>-2.0440153671066788E-2</v>
      </c>
      <c r="S302">
        <f t="shared" si="23"/>
        <v>0</v>
      </c>
    </row>
    <row r="303" spans="14:19">
      <c r="N303" s="2">
        <v>299</v>
      </c>
      <c r="Q303" s="2">
        <v>299</v>
      </c>
      <c r="R303">
        <f t="shared" si="22"/>
        <v>-2.0111025935346367E-2</v>
      </c>
      <c r="S303">
        <f t="shared" si="23"/>
        <v>0</v>
      </c>
    </row>
    <row r="304" spans="14:19">
      <c r="N304" s="2">
        <v>300</v>
      </c>
      <c r="Q304" s="2">
        <v>300</v>
      </c>
      <c r="R304">
        <f t="shared" si="22"/>
        <v>-1.9231009385927214E-2</v>
      </c>
      <c r="S304">
        <f t="shared" si="23"/>
        <v>0</v>
      </c>
    </row>
    <row r="305" spans="14:19">
      <c r="N305" s="2">
        <v>301</v>
      </c>
      <c r="Q305" s="2">
        <v>301</v>
      </c>
      <c r="R305">
        <f t="shared" si="22"/>
        <v>-1.7753046938587827E-2</v>
      </c>
      <c r="S305">
        <f t="shared" si="23"/>
        <v>0</v>
      </c>
    </row>
    <row r="306" spans="14:19">
      <c r="N306" s="2">
        <v>302</v>
      </c>
      <c r="Q306" s="2">
        <v>302</v>
      </c>
      <c r="R306">
        <f t="shared" si="22"/>
        <v>-1.563349604722164E-2</v>
      </c>
      <c r="S306">
        <f t="shared" si="23"/>
        <v>0</v>
      </c>
    </row>
    <row r="307" spans="14:19">
      <c r="N307" s="2">
        <v>303</v>
      </c>
      <c r="Q307" s="2">
        <v>303</v>
      </c>
      <c r="R307">
        <f t="shared" si="22"/>
        <v>-1.2832401689210349E-2</v>
      </c>
      <c r="S307">
        <f t="shared" si="23"/>
        <v>0</v>
      </c>
    </row>
    <row r="308" spans="14:19">
      <c r="N308" s="2">
        <v>304</v>
      </c>
      <c r="Q308" s="2">
        <v>304</v>
      </c>
      <c r="R308">
        <f t="shared" si="22"/>
        <v>-9.3137212632280059E-3</v>
      </c>
      <c r="S308">
        <f t="shared" si="23"/>
        <v>0</v>
      </c>
    </row>
    <row r="309" spans="14:19">
      <c r="N309" s="2">
        <v>305</v>
      </c>
      <c r="Q309" s="2">
        <v>305</v>
      </c>
      <c r="R309">
        <f t="shared" si="22"/>
        <v>-5.0455004735833892E-3</v>
      </c>
      <c r="S309">
        <f t="shared" si="23"/>
        <v>0</v>
      </c>
    </row>
    <row r="310" spans="14:19">
      <c r="N310" s="2">
        <v>306</v>
      </c>
      <c r="Q310" s="2">
        <v>306</v>
      </c>
      <c r="R310">
        <f t="shared" si="22"/>
        <v>-5.2735593669694936E-16</v>
      </c>
      <c r="S310">
        <f t="shared" si="23"/>
        <v>0</v>
      </c>
    </row>
    <row r="311" spans="14:19">
      <c r="N311" s="2">
        <v>307</v>
      </c>
      <c r="Q311" s="2">
        <v>307</v>
      </c>
      <c r="R311">
        <f t="shared" si="22"/>
        <v>5.8462265111573486E-3</v>
      </c>
      <c r="S311">
        <f t="shared" si="23"/>
        <v>5.8462265111573486E-3</v>
      </c>
    </row>
    <row r="312" spans="14:19">
      <c r="N312" s="2">
        <v>308</v>
      </c>
      <c r="Q312" s="2">
        <v>308</v>
      </c>
      <c r="R312">
        <f t="shared" si="22"/>
        <v>1.2512301860294006E-2</v>
      </c>
      <c r="S312">
        <f t="shared" si="23"/>
        <v>1.2512301860294006E-2</v>
      </c>
    </row>
    <row r="313" spans="14:19">
      <c r="N313" s="2">
        <v>309</v>
      </c>
      <c r="Q313" s="2">
        <v>309</v>
      </c>
      <c r="R313">
        <f t="shared" si="22"/>
        <v>2.0013040112280431E-2</v>
      </c>
      <c r="S313">
        <f t="shared" si="23"/>
        <v>2.0013040112280431E-2</v>
      </c>
    </row>
    <row r="314" spans="14:19">
      <c r="N314" s="2">
        <v>310</v>
      </c>
      <c r="Q314" s="2">
        <v>310</v>
      </c>
      <c r="R314">
        <f t="shared" si="22"/>
        <v>2.8359004116197087E-2</v>
      </c>
      <c r="S314">
        <f t="shared" si="23"/>
        <v>2.8359004116197087E-2</v>
      </c>
    </row>
    <row r="315" spans="14:19">
      <c r="N315" s="2">
        <v>311</v>
      </c>
      <c r="Q315" s="2">
        <v>311</v>
      </c>
      <c r="R315">
        <f t="shared" si="22"/>
        <v>3.7556602360840269E-2</v>
      </c>
      <c r="S315">
        <f t="shared" si="23"/>
        <v>3.7556602360840269E-2</v>
      </c>
    </row>
    <row r="316" spans="14:19">
      <c r="N316" s="2">
        <v>312</v>
      </c>
      <c r="Q316" s="2">
        <v>312</v>
      </c>
      <c r="R316">
        <f t="shared" si="22"/>
        <v>4.7608221187117425E-2</v>
      </c>
      <c r="S316">
        <f t="shared" si="23"/>
        <v>4.7608221187117425E-2</v>
      </c>
    </row>
    <row r="317" spans="14:19">
      <c r="N317" s="2">
        <v>313</v>
      </c>
      <c r="Q317" s="2">
        <v>313</v>
      </c>
      <c r="R317">
        <f t="shared" si="22"/>
        <v>5.8512387830681967E-2</v>
      </c>
      <c r="S317">
        <f t="shared" si="23"/>
        <v>5.8512387830681967E-2</v>
      </c>
    </row>
    <row r="318" spans="14:19">
      <c r="N318" s="2">
        <v>314</v>
      </c>
      <c r="Q318" s="2">
        <v>314</v>
      </c>
      <c r="R318">
        <f t="shared" si="22"/>
        <v>7.0263959298124443E-2</v>
      </c>
      <c r="S318">
        <f t="shared" si="23"/>
        <v>7.0263959298124443E-2</v>
      </c>
    </row>
    <row r="319" spans="14:19">
      <c r="N319" s="2">
        <v>315</v>
      </c>
      <c r="Q319" s="2">
        <v>315</v>
      </c>
      <c r="R319">
        <f t="shared" si="22"/>
        <v>8.2854331699862296E-2</v>
      </c>
      <c r="S319">
        <f t="shared" si="23"/>
        <v>8.2854331699862296E-2</v>
      </c>
    </row>
    <row r="320" spans="14:19">
      <c r="N320" s="2">
        <v>316</v>
      </c>
      <c r="Q320" s="2">
        <v>316</v>
      </c>
      <c r="R320">
        <f t="shared" si="22"/>
        <v>9.6271664383514907E-2</v>
      </c>
      <c r="S320">
        <f t="shared" si="23"/>
        <v>9.6271664383514907E-2</v>
      </c>
    </row>
    <row r="321" spans="14:19">
      <c r="N321" s="2">
        <v>317</v>
      </c>
      <c r="Q321" s="2">
        <v>317</v>
      </c>
      <c r="R321">
        <f t="shared" si="22"/>
        <v>0.11050111304247946</v>
      </c>
      <c r="S321">
        <f t="shared" si="23"/>
        <v>0.11050111304247946</v>
      </c>
    </row>
    <row r="322" spans="14:19">
      <c r="N322" s="2">
        <v>318</v>
      </c>
      <c r="Q322" s="2">
        <v>318</v>
      </c>
      <c r="R322">
        <f t="shared" si="22"/>
        <v>0.12552506592328083</v>
      </c>
      <c r="S322">
        <f t="shared" si="23"/>
        <v>0.12552506592328083</v>
      </c>
    </row>
    <row r="323" spans="14:19">
      <c r="N323" s="2">
        <v>319</v>
      </c>
      <c r="Q323" s="2">
        <v>319</v>
      </c>
      <c r="R323">
        <f t="shared" si="22"/>
        <v>0.14132337732753808</v>
      </c>
      <c r="S323">
        <f t="shared" si="23"/>
        <v>0.14132337732753808</v>
      </c>
    </row>
    <row r="324" spans="14:19">
      <c r="N324" s="2">
        <v>320</v>
      </c>
      <c r="Q324" s="2">
        <v>320</v>
      </c>
      <c r="R324">
        <f t="shared" si="22"/>
        <v>0.15787359280315455</v>
      </c>
      <c r="S324">
        <f t="shared" si="23"/>
        <v>0.15787359280315455</v>
      </c>
    </row>
    <row r="325" spans="14:19">
      <c r="N325" s="2">
        <v>321</v>
      </c>
      <c r="Q325" s="2">
        <v>321</v>
      </c>
      <c r="R325">
        <f t="shared" si="22"/>
        <v>0.17515116074498815</v>
      </c>
      <c r="S325">
        <f t="shared" si="23"/>
        <v>0.17515116074498815</v>
      </c>
    </row>
    <row r="326" spans="14:19">
      <c r="N326" s="2">
        <v>322</v>
      </c>
      <c r="Q326" s="2">
        <v>322</v>
      </c>
      <c r="R326">
        <f t="shared" ref="R326:R370" si="24">$D$5*EXP(-((MIN(ABS($A$5-N326),$D$3-ABS($A$5-N326)))^2)/($C$5^2))+$D$6*EXP(-((MIN(ABS($A$6-N326),$D$3-ABS($A$6-N326)))^2)/($C$6^2))+$D$7*EXP(-((MIN(ABS($A$7-N326),$D$3-ABS($A$7-N326)))^2)/($C$7^2))+$D$8*EXP(-((MIN(ABS($A$8-N326),$D$3-ABS($A$8-N326)))^2)/($C$8^2))+$D$9*EXP(-((MIN(ABS($A$9-N326),$D$3-ABS($A$9-N326)))^2)/($C$9^2))+$D$10*EXP(-((MIN(ABS($A$10-N326),$D$3-ABS($A$10-N326)))^2)/($C$10^2))+$D$11*EXP(-((MIN(ABS($A$11-N326),$D$3-ABS($A$11-N326)))^2)/($C$11^2))+$D$12*EXP(-(MIN(ABS($A$12-N326),$D$3-ABS($A$12-N326))^2)/($C$12^2))+$D$13*EXP(-(MIN(ABS($A$13-N326),$D$3-ABS($A$13-N326))^2)/($C$13^2))+$D$14*EXP(-(MIN(ABS($A$14-N326),$D$3-ABS($A$14-N326))^2)/($C$14^2))+$D$15*EXP(-(MIN(ABS($A$15-N326),$D$3-ABS($A$15-N326))^2)/($C$15^2))+$D$16*EXP(-(MIN(ABS($A$16-N326),$D$3-ABS($A$16-N326))^2)/($C$16^2))</f>
        <v>0.19312962557535512</v>
      </c>
      <c r="S326">
        <f t="shared" ref="S326:S370" si="25">MAX(0,R326)</f>
        <v>0.19312962557535512</v>
      </c>
    </row>
    <row r="327" spans="14:19">
      <c r="N327" s="2">
        <v>323</v>
      </c>
      <c r="Q327" s="2">
        <v>323</v>
      </c>
      <c r="R327">
        <f t="shared" si="24"/>
        <v>0.2117807982438171</v>
      </c>
      <c r="S327">
        <f t="shared" si="25"/>
        <v>0.2117807982438171</v>
      </c>
    </row>
    <row r="328" spans="14:19">
      <c r="N328" s="2">
        <v>324</v>
      </c>
      <c r="Q328" s="2">
        <v>324</v>
      </c>
      <c r="R328">
        <f t="shared" si="24"/>
        <v>0.23107490046533052</v>
      </c>
      <c r="S328">
        <f t="shared" si="25"/>
        <v>0.23107490046533052</v>
      </c>
    </row>
    <row r="329" spans="14:19">
      <c r="N329" s="2">
        <v>325</v>
      </c>
      <c r="Q329" s="2">
        <v>325</v>
      </c>
      <c r="R329">
        <f t="shared" si="24"/>
        <v>0.25098067989448053</v>
      </c>
      <c r="S329">
        <f t="shared" si="25"/>
        <v>0.25098067989448053</v>
      </c>
    </row>
    <row r="330" spans="14:19">
      <c r="N330" s="2">
        <v>326</v>
      </c>
      <c r="Q330" s="2">
        <v>326</v>
      </c>
      <c r="R330">
        <f t="shared" si="24"/>
        <v>0.27146549429675337</v>
      </c>
      <c r="S330">
        <f t="shared" si="25"/>
        <v>0.27146549429675337</v>
      </c>
    </row>
    <row r="331" spans="14:19">
      <c r="N331" s="2">
        <v>327</v>
      </c>
      <c r="Q331" s="2">
        <v>327</v>
      </c>
      <c r="R331">
        <f t="shared" si="24"/>
        <v>0.29249536370842094</v>
      </c>
      <c r="S331">
        <f t="shared" si="25"/>
        <v>0.29249536370842094</v>
      </c>
    </row>
    <row r="332" spans="14:19">
      <c r="N332" s="2">
        <v>328</v>
      </c>
      <c r="Q332" s="2">
        <v>328</v>
      </c>
      <c r="R332">
        <f t="shared" si="24"/>
        <v>0.31403499055497019</v>
      </c>
      <c r="S332">
        <f t="shared" si="25"/>
        <v>0.31403499055497019</v>
      </c>
    </row>
    <row r="333" spans="14:19">
      <c r="N333" s="2">
        <v>329</v>
      </c>
      <c r="Q333" s="2">
        <v>329</v>
      </c>
      <c r="R333">
        <f t="shared" si="24"/>
        <v>0.33604774870228571</v>
      </c>
      <c r="S333">
        <f t="shared" si="25"/>
        <v>0.33604774870228571</v>
      </c>
    </row>
    <row r="334" spans="14:19">
      <c r="N334" s="2">
        <v>330</v>
      </c>
      <c r="Q334" s="2">
        <v>330</v>
      </c>
      <c r="R334">
        <f t="shared" si="24"/>
        <v>0.35849564342151996</v>
      </c>
      <c r="S334">
        <f t="shared" si="25"/>
        <v>0.35849564342151996</v>
      </c>
    </row>
    <row r="335" spans="14:19">
      <c r="N335" s="2">
        <v>331</v>
      </c>
      <c r="Q335" s="2">
        <v>331</v>
      </c>
      <c r="R335">
        <f t="shared" si="24"/>
        <v>0.38133924523305102</v>
      </c>
      <c r="S335">
        <f t="shared" si="25"/>
        <v>0.38133924523305102</v>
      </c>
    </row>
    <row r="336" spans="14:19">
      <c r="N336" s="2">
        <v>332</v>
      </c>
      <c r="Q336" s="2">
        <v>332</v>
      </c>
      <c r="R336">
        <f t="shared" si="24"/>
        <v>0.40453760153184615</v>
      </c>
      <c r="S336">
        <f t="shared" si="25"/>
        <v>0.40453760153184615</v>
      </c>
    </row>
    <row r="337" spans="14:19">
      <c r="N337" s="2">
        <v>333</v>
      </c>
      <c r="Q337" s="2">
        <v>333</v>
      </c>
      <c r="R337">
        <f t="shared" si="24"/>
        <v>0.42804813076060805</v>
      </c>
      <c r="S337">
        <f t="shared" si="25"/>
        <v>0.42804813076060805</v>
      </c>
    </row>
    <row r="338" spans="14:19">
      <c r="N338" s="2">
        <v>334</v>
      </c>
      <c r="Q338" s="2">
        <v>334</v>
      </c>
      <c r="R338">
        <f t="shared" si="24"/>
        <v>0.45182650466365298</v>
      </c>
      <c r="S338">
        <f t="shared" si="25"/>
        <v>0.45182650466365298</v>
      </c>
    </row>
    <row r="339" spans="14:19">
      <c r="N339" s="2">
        <v>335</v>
      </c>
      <c r="Q339" s="2">
        <v>335</v>
      </c>
      <c r="R339">
        <f t="shared" si="24"/>
        <v>0.47582652480025944</v>
      </c>
      <c r="S339">
        <f t="shared" si="25"/>
        <v>0.47582652480025944</v>
      </c>
    </row>
    <row r="340" spans="14:19">
      <c r="N340" s="2">
        <v>336</v>
      </c>
      <c r="Q340" s="2">
        <v>336</v>
      </c>
      <c r="R340">
        <f t="shared" si="24"/>
        <v>0.5</v>
      </c>
      <c r="S340">
        <f t="shared" si="25"/>
        <v>0.5</v>
      </c>
    </row>
    <row r="341" spans="14:19">
      <c r="N341" s="2">
        <v>337</v>
      </c>
      <c r="Q341" s="2">
        <v>337</v>
      </c>
      <c r="R341">
        <f t="shared" si="24"/>
        <v>0.52429663178576724</v>
      </c>
      <c r="S341">
        <f t="shared" si="25"/>
        <v>0.52429663178576724</v>
      </c>
    </row>
    <row r="342" spans="14:19">
      <c r="N342" s="2">
        <v>338</v>
      </c>
      <c r="Q342" s="2">
        <v>338</v>
      </c>
      <c r="R342">
        <f t="shared" si="24"/>
        <v>0.5486639149576491</v>
      </c>
      <c r="S342">
        <f t="shared" si="25"/>
        <v>0.5486639149576491</v>
      </c>
    </row>
    <row r="343" spans="14:19">
      <c r="N343" s="2">
        <v>339</v>
      </c>
      <c r="Q343" s="2">
        <v>339</v>
      </c>
      <c r="R343">
        <f t="shared" si="24"/>
        <v>0.57304706051118981</v>
      </c>
      <c r="S343">
        <f t="shared" si="25"/>
        <v>0.57304706051118981</v>
      </c>
    </row>
    <row r="344" spans="14:19">
      <c r="N344" s="2">
        <v>340</v>
      </c>
      <c r="Q344" s="2">
        <v>340</v>
      </c>
      <c r="R344">
        <f t="shared" si="24"/>
        <v>0.59738894785004992</v>
      </c>
      <c r="S344">
        <f t="shared" si="25"/>
        <v>0.59738894785004992</v>
      </c>
    </row>
    <row r="345" spans="14:19">
      <c r="N345" s="2">
        <v>341</v>
      </c>
      <c r="Q345" s="2">
        <v>341</v>
      </c>
      <c r="R345">
        <f t="shared" si="24"/>
        <v>0.62163011284355663</v>
      </c>
      <c r="S345">
        <f t="shared" si="25"/>
        <v>0.62163011284355663</v>
      </c>
    </row>
    <row r="346" spans="14:19">
      <c r="N346" s="2">
        <v>342</v>
      </c>
      <c r="Q346" s="2">
        <v>342</v>
      </c>
      <c r="R346">
        <f t="shared" si="24"/>
        <v>0.64570877767718382</v>
      </c>
      <c r="S346">
        <f t="shared" si="25"/>
        <v>0.64570877767718382</v>
      </c>
    </row>
    <row r="347" spans="14:19">
      <c r="N347" s="2">
        <v>343</v>
      </c>
      <c r="Q347" s="2">
        <v>343</v>
      </c>
      <c r="R347">
        <f t="shared" si="24"/>
        <v>0.66956092765686637</v>
      </c>
      <c r="S347">
        <f t="shared" si="25"/>
        <v>0.66956092765686637</v>
      </c>
    </row>
    <row r="348" spans="14:19">
      <c r="N348" s="2">
        <v>344</v>
      </c>
      <c r="Q348" s="2">
        <v>344</v>
      </c>
      <c r="R348">
        <f t="shared" si="24"/>
        <v>0.69312043916978561</v>
      </c>
      <c r="S348">
        <f t="shared" si="25"/>
        <v>0.69312043916978561</v>
      </c>
    </row>
    <row r="349" spans="14:19">
      <c r="N349" s="2">
        <v>345</v>
      </c>
      <c r="Q349" s="2">
        <v>345</v>
      </c>
      <c r="R349">
        <f t="shared" si="24"/>
        <v>0.71631926189351458</v>
      </c>
      <c r="S349">
        <f t="shared" si="25"/>
        <v>0.71631926189351458</v>
      </c>
    </row>
    <row r="350" spans="14:19">
      <c r="N350" s="2">
        <v>346</v>
      </c>
      <c r="Q350" s="2">
        <v>346</v>
      </c>
      <c r="R350">
        <f t="shared" si="24"/>
        <v>0.73908765710561131</v>
      </c>
      <c r="S350">
        <f t="shared" si="25"/>
        <v>0.73908765710561131</v>
      </c>
    </row>
    <row r="351" spans="14:19">
      <c r="N351" s="2">
        <v>347</v>
      </c>
      <c r="Q351" s="2">
        <v>347</v>
      </c>
      <c r="R351">
        <f t="shared" si="24"/>
        <v>0.76135449260477839</v>
      </c>
      <c r="S351">
        <f t="shared" si="25"/>
        <v>0.76135449260477839</v>
      </c>
    </row>
    <row r="352" spans="14:19">
      <c r="N352" s="2">
        <v>348</v>
      </c>
      <c r="Q352" s="2">
        <v>348</v>
      </c>
      <c r="R352">
        <f t="shared" si="24"/>
        <v>0.78304759334410279</v>
      </c>
      <c r="S352">
        <f t="shared" si="25"/>
        <v>0.78304759334410279</v>
      </c>
    </row>
    <row r="353" spans="14:19">
      <c r="N353" s="2">
        <v>349</v>
      </c>
      <c r="Q353" s="2">
        <v>349</v>
      </c>
      <c r="R353">
        <f t="shared" si="24"/>
        <v>0.80409414543134217</v>
      </c>
      <c r="S353">
        <f t="shared" si="25"/>
        <v>0.80409414543134217</v>
      </c>
    </row>
    <row r="354" spans="14:19">
      <c r="N354" s="2">
        <v>350</v>
      </c>
      <c r="Q354" s="2">
        <v>350</v>
      </c>
      <c r="R354">
        <f t="shared" si="24"/>
        <v>0.82442114970750691</v>
      </c>
      <c r="S354">
        <f t="shared" si="25"/>
        <v>0.82442114970750691</v>
      </c>
    </row>
    <row r="355" spans="14:19">
      <c r="N355" s="2">
        <v>351</v>
      </c>
      <c r="Q355" s="2">
        <v>351</v>
      </c>
      <c r="R355">
        <f t="shared" si="24"/>
        <v>0.84395591971116546</v>
      </c>
      <c r="S355">
        <f t="shared" si="25"/>
        <v>0.84395591971116546</v>
      </c>
    </row>
    <row r="356" spans="14:19">
      <c r="N356" s="2">
        <v>352</v>
      </c>
      <c r="Q356" s="2">
        <v>352</v>
      </c>
      <c r="R356">
        <f t="shared" si="24"/>
        <v>0.86262661751019343</v>
      </c>
      <c r="S356">
        <f t="shared" si="25"/>
        <v>0.86262661751019343</v>
      </c>
    </row>
    <row r="357" spans="14:19">
      <c r="N357" s="2">
        <v>353</v>
      </c>
      <c r="Q357" s="2">
        <v>353</v>
      </c>
      <c r="R357">
        <f t="shared" si="24"/>
        <v>0.88036281967247287</v>
      </c>
      <c r="S357">
        <f t="shared" si="25"/>
        <v>0.88036281967247287</v>
      </c>
    </row>
    <row r="358" spans="14:19">
      <c r="N358" s="2">
        <v>354</v>
      </c>
      <c r="Q358" s="2">
        <v>354</v>
      </c>
      <c r="R358">
        <f t="shared" si="24"/>
        <v>0.89709610458770472</v>
      </c>
      <c r="S358">
        <f t="shared" si="25"/>
        <v>0.89709610458770472</v>
      </c>
    </row>
    <row r="359" spans="14:19">
      <c r="N359" s="2">
        <v>355</v>
      </c>
      <c r="Q359" s="2">
        <v>355</v>
      </c>
      <c r="R359">
        <f t="shared" si="24"/>
        <v>0.9127606514763652</v>
      </c>
      <c r="S359">
        <f t="shared" si="25"/>
        <v>0.9127606514763652</v>
      </c>
    </row>
    <row r="360" spans="14:19">
      <c r="N360" s="2">
        <v>356</v>
      </c>
      <c r="Q360" s="2">
        <v>356</v>
      </c>
      <c r="R360">
        <f t="shared" si="24"/>
        <v>0.92729384075721355</v>
      </c>
      <c r="S360">
        <f t="shared" si="25"/>
        <v>0.92729384075721355</v>
      </c>
    </row>
    <row r="361" spans="14:19">
      <c r="N361" s="2">
        <v>357</v>
      </c>
      <c r="Q361" s="2">
        <v>357</v>
      </c>
      <c r="R361">
        <f t="shared" si="24"/>
        <v>0.94063684501493028</v>
      </c>
      <c r="S361">
        <f t="shared" si="25"/>
        <v>0.94063684501493028</v>
      </c>
    </row>
    <row r="362" spans="14:19">
      <c r="N362" s="2">
        <v>358</v>
      </c>
      <c r="Q362" s="2">
        <v>358</v>
      </c>
      <c r="R362">
        <f t="shared" si="24"/>
        <v>0.95273519963189279</v>
      </c>
      <c r="S362">
        <f t="shared" si="25"/>
        <v>0.95273519963189279</v>
      </c>
    </row>
    <row r="363" spans="14:19">
      <c r="N363" s="2">
        <v>359</v>
      </c>
      <c r="Q363" s="2">
        <v>359</v>
      </c>
      <c r="R363">
        <f t="shared" si="24"/>
        <v>0.96353934223379678</v>
      </c>
      <c r="S363">
        <f t="shared" si="25"/>
        <v>0.96353934223379678</v>
      </c>
    </row>
    <row r="364" spans="14:19">
      <c r="N364" s="2">
        <v>360</v>
      </c>
      <c r="Q364" s="2">
        <v>360</v>
      </c>
      <c r="R364">
        <f t="shared" si="24"/>
        <v>0.97300511045183868</v>
      </c>
      <c r="S364">
        <f t="shared" si="25"/>
        <v>0.97300511045183868</v>
      </c>
    </row>
    <row r="365" spans="14:19">
      <c r="N365" s="2">
        <v>361</v>
      </c>
      <c r="Q365" s="2">
        <v>361</v>
      </c>
      <c r="R365">
        <f t="shared" si="24"/>
        <v>0.98109418812123383</v>
      </c>
      <c r="S365">
        <f t="shared" si="25"/>
        <v>0.98109418812123383</v>
      </c>
    </row>
    <row r="366" spans="14:19">
      <c r="N366" s="2">
        <v>362</v>
      </c>
      <c r="Q366" s="2">
        <v>362</v>
      </c>
      <c r="R366">
        <f t="shared" si="24"/>
        <v>0.98777449090640412</v>
      </c>
      <c r="S366">
        <f t="shared" si="25"/>
        <v>0.98777449090640412</v>
      </c>
    </row>
    <row r="367" spans="14:19">
      <c r="N367" s="2">
        <v>363</v>
      </c>
      <c r="Q367" s="2">
        <v>363</v>
      </c>
      <c r="R367">
        <f t="shared" si="24"/>
        <v>0.99302048344942739</v>
      </c>
      <c r="S367">
        <f t="shared" si="25"/>
        <v>0.99302048344942739</v>
      </c>
    </row>
    <row r="368" spans="14:19">
      <c r="N368" s="2">
        <v>364</v>
      </c>
      <c r="Q368" s="2">
        <v>364</v>
      </c>
      <c r="R368">
        <f t="shared" si="24"/>
        <v>0.99681342145561891</v>
      </c>
      <c r="S368">
        <f t="shared" si="25"/>
        <v>0.99681342145561891</v>
      </c>
    </row>
    <row r="369" spans="14:19">
      <c r="N369" s="2">
        <v>365</v>
      </c>
      <c r="Q369" s="2">
        <v>365</v>
      </c>
      <c r="R369">
        <f t="shared" si="24"/>
        <v>0.99914151362756254</v>
      </c>
      <c r="S369">
        <f t="shared" si="25"/>
        <v>0.99914151362756254</v>
      </c>
    </row>
    <row r="370" spans="14:19">
      <c r="N370" s="2">
        <v>366</v>
      </c>
      <c r="Q370" s="2">
        <v>366</v>
      </c>
      <c r="R370">
        <f t="shared" si="24"/>
        <v>1.0000000000000004</v>
      </c>
      <c r="S370">
        <f t="shared" si="25"/>
        <v>1.0000000000000004</v>
      </c>
    </row>
  </sheetData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1140-F3BE-4656-B0EA-3A69A0C6209F}">
  <dimension ref="A1:AT370"/>
  <sheetViews>
    <sheetView topLeftCell="L1" zoomScale="42" workbookViewId="0">
      <selection activeCell="AO36" sqref="AO36"/>
    </sheetView>
  </sheetViews>
  <sheetFormatPr defaultRowHeight="17.649999999999999"/>
  <cols>
    <col min="1" max="1" width="9.0625" bestFit="1" customWidth="1"/>
    <col min="2" max="2" width="12.6875" bestFit="1" customWidth="1"/>
    <col min="3" max="3" width="12.625" bestFit="1" customWidth="1"/>
    <col min="4" max="4" width="11.125" bestFit="1" customWidth="1"/>
    <col min="5" max="5" width="9.0625" bestFit="1" customWidth="1"/>
    <col min="7" max="10" width="9.0625" bestFit="1" customWidth="1"/>
    <col min="13" max="14" width="10.8125" bestFit="1" customWidth="1"/>
    <col min="16" max="16" width="9.875" bestFit="1" customWidth="1"/>
    <col min="17" max="17" width="15.125" customWidth="1"/>
    <col min="18" max="19" width="9.0625" bestFit="1" customWidth="1"/>
    <col min="46" max="46" width="13.75" bestFit="1" customWidth="1"/>
  </cols>
  <sheetData>
    <row r="1" spans="1:46">
      <c r="A1" t="s">
        <v>25</v>
      </c>
    </row>
    <row r="2" spans="1:46">
      <c r="A2" s="3" t="s">
        <v>31</v>
      </c>
      <c r="L2" s="3" t="s">
        <v>63</v>
      </c>
      <c r="U2" s="3" t="s">
        <v>64</v>
      </c>
      <c r="AD2" s="3" t="s">
        <v>65</v>
      </c>
      <c r="AM2" s="3" t="s">
        <v>66</v>
      </c>
    </row>
    <row r="3" spans="1:46">
      <c r="G3" t="s">
        <v>1</v>
      </c>
      <c r="H3">
        <v>12</v>
      </c>
      <c r="P3" t="s">
        <v>1</v>
      </c>
      <c r="Q3">
        <v>365</v>
      </c>
      <c r="Y3" t="s">
        <v>1</v>
      </c>
      <c r="Z3">
        <v>365</v>
      </c>
      <c r="AH3" t="s">
        <v>1</v>
      </c>
      <c r="AI3">
        <v>365</v>
      </c>
      <c r="AQ3" t="s">
        <v>1</v>
      </c>
      <c r="AR3">
        <v>365</v>
      </c>
    </row>
    <row r="4" spans="1:46">
      <c r="A4" t="s">
        <v>23</v>
      </c>
      <c r="B4" t="s">
        <v>25</v>
      </c>
      <c r="C4" t="s">
        <v>26</v>
      </c>
      <c r="D4">
        <v>8</v>
      </c>
      <c r="E4">
        <v>1</v>
      </c>
      <c r="G4" t="s">
        <v>23</v>
      </c>
      <c r="H4" t="s">
        <v>29</v>
      </c>
      <c r="I4" t="s">
        <v>30</v>
      </c>
      <c r="J4" t="s">
        <v>25</v>
      </c>
      <c r="L4" t="s">
        <v>26</v>
      </c>
      <c r="M4" s="5">
        <v>45870</v>
      </c>
      <c r="N4" s="5">
        <v>45672</v>
      </c>
      <c r="P4" t="s">
        <v>23</v>
      </c>
      <c r="Q4" t="s">
        <v>29</v>
      </c>
      <c r="R4" t="s">
        <v>30</v>
      </c>
      <c r="S4" t="s">
        <v>70</v>
      </c>
      <c r="U4" t="s">
        <v>26</v>
      </c>
      <c r="V4" s="5">
        <v>45870</v>
      </c>
      <c r="W4" s="5">
        <v>45672</v>
      </c>
      <c r="Y4" t="s">
        <v>23</v>
      </c>
      <c r="Z4" t="s">
        <v>29</v>
      </c>
      <c r="AA4" t="s">
        <v>30</v>
      </c>
      <c r="AB4" t="s">
        <v>69</v>
      </c>
      <c r="AD4" t="s">
        <v>26</v>
      </c>
      <c r="AE4" s="5">
        <v>45870</v>
      </c>
      <c r="AF4" s="5">
        <v>45672</v>
      </c>
      <c r="AH4" t="s">
        <v>23</v>
      </c>
      <c r="AI4" t="s">
        <v>29</v>
      </c>
      <c r="AJ4" t="s">
        <v>30</v>
      </c>
      <c r="AK4" t="s">
        <v>68</v>
      </c>
      <c r="AM4" t="s">
        <v>26</v>
      </c>
      <c r="AN4" s="5">
        <v>45870</v>
      </c>
      <c r="AO4" s="5">
        <v>45672</v>
      </c>
      <c r="AQ4" t="s">
        <v>23</v>
      </c>
      <c r="AR4" t="s">
        <v>29</v>
      </c>
      <c r="AS4" t="s">
        <v>30</v>
      </c>
      <c r="AT4" t="s">
        <v>67</v>
      </c>
    </row>
    <row r="5" spans="1:46">
      <c r="A5">
        <v>1</v>
      </c>
      <c r="B5">
        <f>$D$6*EXP(-((A5-$D$4)^2)/(2*$D$5^2))+$E$6*EXP(-((A5-$E$4)^2)/(2*$E$5^2))</f>
        <v>1</v>
      </c>
      <c r="C5" t="s">
        <v>27</v>
      </c>
      <c r="D5">
        <v>0.5</v>
      </c>
      <c r="E5">
        <v>0.5</v>
      </c>
      <c r="G5">
        <v>1</v>
      </c>
      <c r="H5">
        <f>MIN(ABS(G5-$D$4),$H$3-ABS(G5-$D$4))</f>
        <v>5</v>
      </c>
      <c r="I5">
        <f>MIN(ABS(G5-$E$4),$H$3-ABS(G5-$E$4))</f>
        <v>0</v>
      </c>
      <c r="J5">
        <f>$D$6*EXP(-(H5^2)/(2*$D$5^2))+$E$6*EXP(-(I5^2)/(2*$E$5^2))</f>
        <v>1</v>
      </c>
      <c r="L5" t="s">
        <v>60</v>
      </c>
      <c r="M5">
        <v>30</v>
      </c>
      <c r="N5">
        <v>15</v>
      </c>
      <c r="P5" s="5">
        <v>45658</v>
      </c>
      <c r="Q5">
        <f>MIN(ABS(P5-$M$4),$Q$3-ABS(P5-$M$4))</f>
        <v>153</v>
      </c>
      <c r="R5">
        <f>MIN(ABS(P5-$N$4),$Q$3-ABS(P5-$N$4))</f>
        <v>14</v>
      </c>
      <c r="S5">
        <f>$M$6*EXP(-(Q5^2)/(2*$M$9^2))+$N$6*EXP(-(R5^2)/(2*$N$9^2))</f>
        <v>1.7034959554498033</v>
      </c>
      <c r="U5" t="s">
        <v>60</v>
      </c>
      <c r="V5">
        <v>30</v>
      </c>
      <c r="W5">
        <v>15</v>
      </c>
      <c r="Y5" s="5">
        <v>45658</v>
      </c>
      <c r="Z5">
        <f>MIN(ABS(Y5-$V$4),$Z$3-ABS(Y5-$V$4))</f>
        <v>153</v>
      </c>
      <c r="AA5">
        <f>MIN(ABS(Y5-$W$4),$Z$3-ABS(Y5-$W$4))</f>
        <v>14</v>
      </c>
      <c r="AB5">
        <f>$V$6*EXP(-(Z5^2)/(2*$V$9^2))+$W$6*EXP(-(AA5^2)/(2*$W$9^2))</f>
        <v>1.7034959554498033</v>
      </c>
      <c r="AD5" t="s">
        <v>60</v>
      </c>
      <c r="AE5">
        <v>30</v>
      </c>
      <c r="AF5">
        <v>15</v>
      </c>
      <c r="AH5" s="5">
        <v>45658</v>
      </c>
      <c r="AI5">
        <f>MIN(ABS(AH5-$AE$4),$AI$3-ABS(AH5-$AE$4))</f>
        <v>153</v>
      </c>
      <c r="AJ5">
        <f>MIN(ABS(AH5-$AF$4),$AI$3-ABS(AH5-$AF$4))</f>
        <v>14</v>
      </c>
      <c r="AK5">
        <f>$AE$6*EXP(-(AI5^2)/(2*$AE$9^2))+$AF$6*EXP(-(AJ5^2)/(2*$AF$9^2))</f>
        <v>6.3943216290990549E-22</v>
      </c>
      <c r="AM5" t="s">
        <v>60</v>
      </c>
      <c r="AN5">
        <v>30</v>
      </c>
      <c r="AO5">
        <v>15</v>
      </c>
      <c r="AQ5" s="5">
        <v>45658</v>
      </c>
      <c r="AR5">
        <f>MIN(ABS(AQ5-$AN$4),$AR$3-ABS(AQ5-$AN$4))</f>
        <v>153</v>
      </c>
      <c r="AS5">
        <f>MIN(ABS(AQ5-$AO$4),$AR$3-ABS(AQ5-$AO$4))</f>
        <v>14</v>
      </c>
      <c r="AT5">
        <f>$AN$6*EXP(-(AR5^2)/(2*$AN$9^2))+$AO$6*EXP(-(AS5^2)/(2*$AO$9^2))</f>
        <v>0</v>
      </c>
    </row>
    <row r="6" spans="1:46">
      <c r="A6">
        <v>2</v>
      </c>
      <c r="B6">
        <f>$D$6*EXP(-((A6-$D$4)^2)/(2*$D$5^2))+$E$6*EXP(-((A6-$E$4)^2)/(2*$E$5^2))</f>
        <v>0.1353352832366127</v>
      </c>
      <c r="C6" t="s">
        <v>28</v>
      </c>
      <c r="D6">
        <v>2</v>
      </c>
      <c r="E6">
        <v>1</v>
      </c>
      <c r="G6">
        <v>2</v>
      </c>
      <c r="H6">
        <f t="shared" ref="H6:H16" si="0">MIN(ABS(G6-$D$4),$H$3-ABS(G6-$D$4))</f>
        <v>6</v>
      </c>
      <c r="I6">
        <f t="shared" ref="I6:I16" si="1">MIN(ABS(G6-$E$4),$H$3-ABS(G6-$E$4))</f>
        <v>1</v>
      </c>
      <c r="J6">
        <f t="shared" ref="J6:J16" si="2">$D$6*EXP(-(H6^2)/(2*$D$5^2))+$E$6*EXP(-(I6^2)/(2*$E$5^2))</f>
        <v>0.1353352832366127</v>
      </c>
      <c r="L6" t="s">
        <v>28</v>
      </c>
      <c r="M6">
        <v>1</v>
      </c>
      <c r="N6">
        <v>2</v>
      </c>
      <c r="P6" s="5">
        <v>45659</v>
      </c>
      <c r="Q6">
        <f t="shared" ref="Q6:Q69" si="3">MIN(ABS(P6-$M$4),$Q$3-ABS(P6-$M$4))</f>
        <v>154</v>
      </c>
      <c r="R6">
        <f t="shared" ref="R6:R69" si="4">MIN(ABS(P6-$N$4),$Q$3-ABS(P6-$N$4))</f>
        <v>13</v>
      </c>
      <c r="S6">
        <f t="shared" ref="S6:S69" si="5">$M$6*EXP(-(Q6^2)/(2*$M$9^2))+$N$6*EXP(-(R6^2)/(2*$N$9^2))</f>
        <v>1.7415706887905635</v>
      </c>
      <c r="U6" t="s">
        <v>28</v>
      </c>
      <c r="V6">
        <v>0</v>
      </c>
      <c r="W6">
        <v>2</v>
      </c>
      <c r="Y6" s="5">
        <v>45659</v>
      </c>
      <c r="Z6">
        <f t="shared" ref="Z6:Z69" si="6">MIN(ABS(Y6-$V$4),$Z$3-ABS(Y6-$V$4))</f>
        <v>154</v>
      </c>
      <c r="AA6">
        <f t="shared" ref="AA6:AA69" si="7">MIN(ABS(Y6-$W$4),$Z$3-ABS(Y6-$W$4))</f>
        <v>13</v>
      </c>
      <c r="AB6">
        <f t="shared" ref="AB6:AB69" si="8">$V$6*EXP(-(Z6^2)/(2*$V$9^2))+$W$6*EXP(-(AA6^2)/(2*$W$9^2))</f>
        <v>1.7415706887905635</v>
      </c>
      <c r="AD6" t="s">
        <v>28</v>
      </c>
      <c r="AE6">
        <v>1</v>
      </c>
      <c r="AF6">
        <v>0</v>
      </c>
      <c r="AH6" s="5">
        <v>45659</v>
      </c>
      <c r="AI6">
        <f t="shared" ref="AI6:AI69" si="9">MIN(ABS(AH6-$AE$4),$AI$3-ABS(AH6-$AE$4))</f>
        <v>154</v>
      </c>
      <c r="AJ6">
        <f t="shared" ref="AJ6:AJ69" si="10">MIN(ABS(AH6-$AF$4),$AI$3-ABS(AH6-$AF$4))</f>
        <v>13</v>
      </c>
      <c r="AK6">
        <f t="shared" ref="AK6:AK69" si="11">$AE$6*EXP(-(AI6^2)/(2*$AE$9^2))+$AF$6*EXP(-(AJ6^2)/(2*$AF$9^2))</f>
        <v>3.3716357639340295E-22</v>
      </c>
      <c r="AM6" t="s">
        <v>28</v>
      </c>
      <c r="AN6">
        <v>0</v>
      </c>
      <c r="AO6">
        <v>0</v>
      </c>
      <c r="AQ6" s="5">
        <v>45659</v>
      </c>
      <c r="AR6">
        <f t="shared" ref="AR6:AR69" si="12">MIN(ABS(AQ6-$AN$4),$AR$3-ABS(AQ6-$AN$4))</f>
        <v>154</v>
      </c>
      <c r="AS6">
        <f t="shared" ref="AS6:AS69" si="13">MIN(ABS(AQ6-$AO$4),$AR$3-ABS(AQ6-$AO$4))</f>
        <v>13</v>
      </c>
      <c r="AT6">
        <f t="shared" ref="AT6:AT69" si="14">$AN$6*EXP(-(AR6^2)/(2*$AN$9^2))+$AO$6*EXP(-(AS6^2)/(2*$AO$9^2))</f>
        <v>0</v>
      </c>
    </row>
    <row r="7" spans="1:46">
      <c r="A7">
        <v>3</v>
      </c>
      <c r="B7">
        <f>$D$6*EXP(-((A7-$D$4)^2)/(2*$D$5^2))+$E$6*EXP(-((A7-$E$4)^2)/(2*$E$5^2))</f>
        <v>3.3546262790251185E-4</v>
      </c>
      <c r="G7">
        <v>3</v>
      </c>
      <c r="H7">
        <f t="shared" si="0"/>
        <v>5</v>
      </c>
      <c r="I7">
        <f t="shared" si="1"/>
        <v>2</v>
      </c>
      <c r="J7">
        <f t="shared" si="2"/>
        <v>3.3546262790251185E-4</v>
      </c>
      <c r="L7" t="s">
        <v>61</v>
      </c>
      <c r="M7" s="5">
        <v>45823</v>
      </c>
      <c r="N7" s="5">
        <v>45962</v>
      </c>
      <c r="P7" s="5">
        <v>45660</v>
      </c>
      <c r="Q7">
        <f t="shared" si="3"/>
        <v>155</v>
      </c>
      <c r="R7">
        <f t="shared" si="4"/>
        <v>12</v>
      </c>
      <c r="S7">
        <f t="shared" si="5"/>
        <v>1.7775834397696402</v>
      </c>
      <c r="U7" t="s">
        <v>61</v>
      </c>
      <c r="V7" s="5">
        <v>45823</v>
      </c>
      <c r="W7" s="5">
        <v>45962</v>
      </c>
      <c r="Y7" s="5">
        <v>45660</v>
      </c>
      <c r="Z7">
        <f t="shared" si="6"/>
        <v>155</v>
      </c>
      <c r="AA7">
        <f t="shared" si="7"/>
        <v>12</v>
      </c>
      <c r="AB7">
        <f t="shared" si="8"/>
        <v>1.7775834397696402</v>
      </c>
      <c r="AD7" t="s">
        <v>61</v>
      </c>
      <c r="AE7" s="5">
        <v>45823</v>
      </c>
      <c r="AF7" s="5">
        <v>45962</v>
      </c>
      <c r="AH7" s="5">
        <v>45660</v>
      </c>
      <c r="AI7">
        <f t="shared" si="9"/>
        <v>155</v>
      </c>
      <c r="AJ7">
        <f t="shared" si="10"/>
        <v>12</v>
      </c>
      <c r="AK7">
        <f t="shared" si="11"/>
        <v>1.770418962305839E-22</v>
      </c>
      <c r="AM7" t="s">
        <v>61</v>
      </c>
      <c r="AN7" s="5">
        <v>45823</v>
      </c>
      <c r="AO7" s="5">
        <v>45962</v>
      </c>
      <c r="AQ7" s="5">
        <v>45660</v>
      </c>
      <c r="AR7">
        <f t="shared" si="12"/>
        <v>155</v>
      </c>
      <c r="AS7">
        <f t="shared" si="13"/>
        <v>12</v>
      </c>
      <c r="AT7">
        <f t="shared" si="14"/>
        <v>0</v>
      </c>
    </row>
    <row r="8" spans="1:46">
      <c r="A8">
        <v>4</v>
      </c>
      <c r="B8">
        <f>$D$6*EXP(-((A8-$D$4)^2)/(2*$D$5^2))+$E$6*EXP(-((A8-$E$4)^2)/(2*$E$5^2))</f>
        <v>1.5230005073043727E-8</v>
      </c>
      <c r="G8">
        <v>4</v>
      </c>
      <c r="H8">
        <f t="shared" si="0"/>
        <v>4</v>
      </c>
      <c r="I8">
        <f t="shared" si="1"/>
        <v>3</v>
      </c>
      <c r="J8">
        <f t="shared" si="2"/>
        <v>1.5230005073043727E-8</v>
      </c>
      <c r="L8" t="s">
        <v>62</v>
      </c>
      <c r="M8" s="5">
        <v>45915</v>
      </c>
      <c r="N8" s="5">
        <v>45747</v>
      </c>
      <c r="P8" s="5">
        <v>45661</v>
      </c>
      <c r="Q8">
        <f t="shared" si="3"/>
        <v>156</v>
      </c>
      <c r="R8">
        <f t="shared" si="4"/>
        <v>11</v>
      </c>
      <c r="S8">
        <f t="shared" si="5"/>
        <v>1.8113725141062096</v>
      </c>
      <c r="U8" t="s">
        <v>62</v>
      </c>
      <c r="V8" s="5">
        <v>45915</v>
      </c>
      <c r="W8" s="5">
        <v>45747</v>
      </c>
      <c r="Y8" s="5">
        <v>45661</v>
      </c>
      <c r="Z8">
        <f t="shared" si="6"/>
        <v>156</v>
      </c>
      <c r="AA8">
        <f t="shared" si="7"/>
        <v>11</v>
      </c>
      <c r="AB8">
        <f t="shared" si="8"/>
        <v>1.8113725141062096</v>
      </c>
      <c r="AD8" t="s">
        <v>62</v>
      </c>
      <c r="AE8" s="5">
        <v>45915</v>
      </c>
      <c r="AF8" s="5">
        <v>45747</v>
      </c>
      <c r="AH8" s="5">
        <v>45661</v>
      </c>
      <c r="AI8">
        <f t="shared" si="9"/>
        <v>156</v>
      </c>
      <c r="AJ8">
        <f t="shared" si="10"/>
        <v>11</v>
      </c>
      <c r="AK8">
        <f t="shared" si="11"/>
        <v>9.2576483259748946E-23</v>
      </c>
      <c r="AM8" t="s">
        <v>62</v>
      </c>
      <c r="AN8" s="5">
        <v>45915</v>
      </c>
      <c r="AO8" s="5">
        <v>45747</v>
      </c>
      <c r="AQ8" s="5">
        <v>45661</v>
      </c>
      <c r="AR8">
        <f t="shared" si="12"/>
        <v>156</v>
      </c>
      <c r="AS8">
        <f t="shared" si="13"/>
        <v>11</v>
      </c>
      <c r="AT8">
        <f t="shared" si="14"/>
        <v>0</v>
      </c>
    </row>
    <row r="9" spans="1:46">
      <c r="A9">
        <v>5</v>
      </c>
      <c r="B9">
        <f>$D$6*EXP(-((A9-$D$4)^2)/(2*$D$5^2))+$E$6*EXP(-((A9-$E$4)^2)/(2*$E$5^2))</f>
        <v>3.0459972153590811E-8</v>
      </c>
      <c r="G9">
        <v>5</v>
      </c>
      <c r="H9">
        <f t="shared" si="0"/>
        <v>3</v>
      </c>
      <c r="I9">
        <f t="shared" si="1"/>
        <v>4</v>
      </c>
      <c r="J9">
        <f t="shared" si="2"/>
        <v>3.0459972153590811E-8</v>
      </c>
      <c r="L9" t="s">
        <v>60</v>
      </c>
      <c r="M9">
        <f>(M4-M7)*SQRT(-1/LOG(0.0001,EXP(1)))</f>
        <v>15.486740381083129</v>
      </c>
      <c r="N9">
        <f>(N4-N8)*SQRT(-1/LOG(0.0001,EXP(1)))</f>
        <v>-24.712883586834781</v>
      </c>
      <c r="P9" s="5">
        <v>45662</v>
      </c>
      <c r="Q9">
        <f t="shared" si="3"/>
        <v>157</v>
      </c>
      <c r="R9">
        <f t="shared" si="4"/>
        <v>10</v>
      </c>
      <c r="S9">
        <f t="shared" si="5"/>
        <v>1.8427840308895469</v>
      </c>
      <c r="U9" t="s">
        <v>60</v>
      </c>
      <c r="V9">
        <f>(V4-V7)*SQRT(-1/LOG(0.0001,EXP(1)))</f>
        <v>15.486740381083129</v>
      </c>
      <c r="W9">
        <f>(W4-W8)*SQRT(-1/LOG(0.0001,EXP(1)))</f>
        <v>-24.712883586834781</v>
      </c>
      <c r="Y9" s="5">
        <v>45662</v>
      </c>
      <c r="Z9">
        <f t="shared" si="6"/>
        <v>157</v>
      </c>
      <c r="AA9">
        <f t="shared" si="7"/>
        <v>10</v>
      </c>
      <c r="AB9">
        <f t="shared" si="8"/>
        <v>1.8427840308895469</v>
      </c>
      <c r="AD9" t="s">
        <v>60</v>
      </c>
      <c r="AE9">
        <f>(AE4-AE7)*SQRT(-1/LOG(0.0001,EXP(1)))</f>
        <v>15.486740381083129</v>
      </c>
      <c r="AF9">
        <f>(AF4-AF8)*SQRT(-1/LOG(0.0001,EXP(1)))</f>
        <v>-24.712883586834781</v>
      </c>
      <c r="AH9" s="5">
        <v>45662</v>
      </c>
      <c r="AI9">
        <f t="shared" si="9"/>
        <v>157</v>
      </c>
      <c r="AJ9">
        <f t="shared" si="10"/>
        <v>10</v>
      </c>
      <c r="AK9">
        <f t="shared" si="11"/>
        <v>4.8207491290587926E-23</v>
      </c>
      <c r="AM9" t="s">
        <v>60</v>
      </c>
      <c r="AN9">
        <f>(AN4-AN7)*SQRT(-1/LOG(0.0001,EXP(1)))</f>
        <v>15.486740381083129</v>
      </c>
      <c r="AO9">
        <f>(AO4-AO8)*SQRT(-1/LOG(0.0001,EXP(1)))</f>
        <v>-24.712883586834781</v>
      </c>
      <c r="AQ9" s="5">
        <v>45662</v>
      </c>
      <c r="AR9">
        <f t="shared" si="12"/>
        <v>157</v>
      </c>
      <c r="AS9">
        <f t="shared" si="13"/>
        <v>10</v>
      </c>
      <c r="AT9">
        <f t="shared" si="14"/>
        <v>0</v>
      </c>
    </row>
    <row r="10" spans="1:46">
      <c r="A10">
        <v>6</v>
      </c>
      <c r="B10">
        <f>$D$6*EXP(-((A10-$D$4)^2)/(2*$D$5^2))+$E$6*EXP(-((A10-$E$4)^2)/(2*$E$5^2))</f>
        <v>6.7092525580502371E-4</v>
      </c>
      <c r="G10">
        <v>6</v>
      </c>
      <c r="H10">
        <f t="shared" si="0"/>
        <v>2</v>
      </c>
      <c r="I10">
        <f t="shared" si="1"/>
        <v>5</v>
      </c>
      <c r="J10">
        <f t="shared" si="2"/>
        <v>6.7092525580502371E-4</v>
      </c>
      <c r="N10" s="2"/>
      <c r="P10" s="5">
        <v>45663</v>
      </c>
      <c r="Q10">
        <f t="shared" si="3"/>
        <v>158</v>
      </c>
      <c r="R10">
        <f t="shared" si="4"/>
        <v>9</v>
      </c>
      <c r="S10">
        <f t="shared" si="5"/>
        <v>1.8716730871670602</v>
      </c>
      <c r="Y10" s="5">
        <v>45663</v>
      </c>
      <c r="Z10">
        <f t="shared" si="6"/>
        <v>158</v>
      </c>
      <c r="AA10">
        <f t="shared" si="7"/>
        <v>9</v>
      </c>
      <c r="AB10">
        <f t="shared" si="8"/>
        <v>1.8716730871670602</v>
      </c>
      <c r="AH10" s="5">
        <v>45663</v>
      </c>
      <c r="AI10">
        <f t="shared" si="9"/>
        <v>158</v>
      </c>
      <c r="AJ10">
        <f t="shared" si="10"/>
        <v>9</v>
      </c>
      <c r="AK10">
        <f t="shared" si="11"/>
        <v>2.4998710649272292E-23</v>
      </c>
      <c r="AQ10" s="5">
        <v>45663</v>
      </c>
      <c r="AR10">
        <f t="shared" si="12"/>
        <v>158</v>
      </c>
      <c r="AS10">
        <f t="shared" si="13"/>
        <v>9</v>
      </c>
      <c r="AT10">
        <f t="shared" si="14"/>
        <v>0</v>
      </c>
    </row>
    <row r="11" spans="1:46">
      <c r="A11">
        <v>7</v>
      </c>
      <c r="B11">
        <f>$D$6*EXP(-((A11-$D$4)^2)/(2*$D$5^2))+$E$6*EXP(-((A11-$E$4)^2)/(2*$E$5^2))</f>
        <v>0.2706705664732254</v>
      </c>
      <c r="G11">
        <v>7</v>
      </c>
      <c r="H11">
        <f t="shared" si="0"/>
        <v>1</v>
      </c>
      <c r="I11">
        <f t="shared" si="1"/>
        <v>6</v>
      </c>
      <c r="J11">
        <f t="shared" si="2"/>
        <v>0.2706705664732254</v>
      </c>
      <c r="P11" s="5">
        <v>45664</v>
      </c>
      <c r="Q11">
        <f t="shared" si="3"/>
        <v>159</v>
      </c>
      <c r="R11">
        <f t="shared" si="4"/>
        <v>8</v>
      </c>
      <c r="S11">
        <f t="shared" si="5"/>
        <v>1.8979048696270373</v>
      </c>
      <c r="Y11" s="5">
        <v>45664</v>
      </c>
      <c r="Z11">
        <f t="shared" si="6"/>
        <v>159</v>
      </c>
      <c r="AA11">
        <f t="shared" si="7"/>
        <v>8</v>
      </c>
      <c r="AB11">
        <f t="shared" si="8"/>
        <v>1.8979048696270373</v>
      </c>
      <c r="AH11" s="5">
        <v>45664</v>
      </c>
      <c r="AI11">
        <f t="shared" si="9"/>
        <v>159</v>
      </c>
      <c r="AJ11">
        <f t="shared" si="10"/>
        <v>8</v>
      </c>
      <c r="AK11">
        <f t="shared" si="11"/>
        <v>1.2909514628627481E-23</v>
      </c>
      <c r="AQ11" s="5">
        <v>45664</v>
      </c>
      <c r="AR11">
        <f t="shared" si="12"/>
        <v>159</v>
      </c>
      <c r="AS11">
        <f t="shared" si="13"/>
        <v>8</v>
      </c>
      <c r="AT11">
        <f t="shared" si="14"/>
        <v>0</v>
      </c>
    </row>
    <row r="12" spans="1:46">
      <c r="A12">
        <v>8</v>
      </c>
      <c r="B12">
        <f>$D$6*EXP(-((A12-$D$4)^2)/(2*$D$5^2))+$E$6*EXP(-((A12-$E$4)^2)/(2*$E$5^2))</f>
        <v>2</v>
      </c>
      <c r="G12">
        <v>8</v>
      </c>
      <c r="H12">
        <f t="shared" si="0"/>
        <v>0</v>
      </c>
      <c r="I12">
        <f t="shared" si="1"/>
        <v>5</v>
      </c>
      <c r="J12">
        <f t="shared" si="2"/>
        <v>2</v>
      </c>
      <c r="P12" s="5">
        <v>45665</v>
      </c>
      <c r="Q12">
        <f t="shared" si="3"/>
        <v>160</v>
      </c>
      <c r="R12">
        <f t="shared" si="4"/>
        <v>7</v>
      </c>
      <c r="S12">
        <f t="shared" si="5"/>
        <v>1.9213557014630074</v>
      </c>
      <c r="Y12" s="5">
        <v>45665</v>
      </c>
      <c r="Z12">
        <f t="shared" si="6"/>
        <v>160</v>
      </c>
      <c r="AA12">
        <f t="shared" si="7"/>
        <v>7</v>
      </c>
      <c r="AB12">
        <f t="shared" si="8"/>
        <v>1.9213557014630074</v>
      </c>
      <c r="AH12" s="5">
        <v>45665</v>
      </c>
      <c r="AI12">
        <f t="shared" si="9"/>
        <v>160</v>
      </c>
      <c r="AJ12">
        <f t="shared" si="10"/>
        <v>7</v>
      </c>
      <c r="AK12">
        <f t="shared" si="11"/>
        <v>6.6388284139957713E-24</v>
      </c>
      <c r="AQ12" s="5">
        <v>45665</v>
      </c>
      <c r="AR12">
        <f t="shared" si="12"/>
        <v>160</v>
      </c>
      <c r="AS12">
        <f t="shared" si="13"/>
        <v>7</v>
      </c>
      <c r="AT12">
        <f t="shared" si="14"/>
        <v>0</v>
      </c>
    </row>
    <row r="13" spans="1:46">
      <c r="A13">
        <v>9</v>
      </c>
      <c r="B13">
        <f>$D$6*EXP(-((A13-$D$4)^2)/(2*$D$5^2))+$E$6*EXP(-((A13-$E$4)^2)/(2*$E$5^2))</f>
        <v>0.2706705664732254</v>
      </c>
      <c r="G13">
        <v>9</v>
      </c>
      <c r="H13">
        <f t="shared" si="0"/>
        <v>1</v>
      </c>
      <c r="I13">
        <f t="shared" si="1"/>
        <v>4</v>
      </c>
      <c r="J13">
        <f t="shared" si="2"/>
        <v>0.27067056647323806</v>
      </c>
      <c r="P13" s="5">
        <v>45666</v>
      </c>
      <c r="Q13">
        <f t="shared" si="3"/>
        <v>161</v>
      </c>
      <c r="R13">
        <f t="shared" si="4"/>
        <v>6</v>
      </c>
      <c r="S13">
        <f t="shared" si="5"/>
        <v>1.9419140130576489</v>
      </c>
      <c r="Y13" s="5">
        <v>45666</v>
      </c>
      <c r="Z13">
        <f t="shared" si="6"/>
        <v>161</v>
      </c>
      <c r="AA13">
        <f t="shared" si="7"/>
        <v>6</v>
      </c>
      <c r="AB13">
        <f t="shared" si="8"/>
        <v>1.9419140130576489</v>
      </c>
      <c r="AH13" s="5">
        <v>45666</v>
      </c>
      <c r="AI13">
        <f t="shared" si="9"/>
        <v>161</v>
      </c>
      <c r="AJ13">
        <f t="shared" si="10"/>
        <v>6</v>
      </c>
      <c r="AK13">
        <f t="shared" si="11"/>
        <v>3.3998691290257875E-24</v>
      </c>
      <c r="AQ13" s="5">
        <v>45666</v>
      </c>
      <c r="AR13">
        <f t="shared" si="12"/>
        <v>161</v>
      </c>
      <c r="AS13">
        <f t="shared" si="13"/>
        <v>6</v>
      </c>
      <c r="AT13">
        <f t="shared" si="14"/>
        <v>0</v>
      </c>
    </row>
    <row r="14" spans="1:46">
      <c r="A14">
        <v>10</v>
      </c>
      <c r="B14">
        <f>$D$6*EXP(-((A14-$D$4)^2)/(2*$D$5^2))+$E$6*EXP(-((A14-$E$4)^2)/(2*$E$5^2))</f>
        <v>6.7092525580502371E-4</v>
      </c>
      <c r="G14">
        <v>10</v>
      </c>
      <c r="H14">
        <f t="shared" si="0"/>
        <v>2</v>
      </c>
      <c r="I14">
        <f t="shared" si="1"/>
        <v>3</v>
      </c>
      <c r="J14">
        <f t="shared" si="2"/>
        <v>6.7094048578476839E-4</v>
      </c>
      <c r="P14" s="5">
        <v>45667</v>
      </c>
      <c r="Q14">
        <f t="shared" si="3"/>
        <v>162</v>
      </c>
      <c r="R14">
        <f t="shared" si="4"/>
        <v>5</v>
      </c>
      <c r="S14">
        <f t="shared" si="5"/>
        <v>1.9594812258334904</v>
      </c>
      <c r="Y14" s="5">
        <v>45667</v>
      </c>
      <c r="Z14">
        <f t="shared" si="6"/>
        <v>162</v>
      </c>
      <c r="AA14">
        <f t="shared" si="7"/>
        <v>5</v>
      </c>
      <c r="AB14">
        <f t="shared" si="8"/>
        <v>1.9594812258334904</v>
      </c>
      <c r="AH14" s="5">
        <v>45667</v>
      </c>
      <c r="AI14">
        <f t="shared" si="9"/>
        <v>162</v>
      </c>
      <c r="AJ14">
        <f t="shared" si="10"/>
        <v>5</v>
      </c>
      <c r="AK14">
        <f t="shared" si="11"/>
        <v>1.7338925556203878E-24</v>
      </c>
      <c r="AQ14" s="5">
        <v>45667</v>
      </c>
      <c r="AR14">
        <f t="shared" si="12"/>
        <v>162</v>
      </c>
      <c r="AS14">
        <f t="shared" si="13"/>
        <v>5</v>
      </c>
      <c r="AT14">
        <f t="shared" si="14"/>
        <v>0</v>
      </c>
    </row>
    <row r="15" spans="1:46">
      <c r="A15">
        <v>11</v>
      </c>
      <c r="B15">
        <f>$D$6*EXP(-((A15-$D$4)^2)/(2*$D$5^2))+$E$6*EXP(-((A15-$E$4)^2)/(2*$E$5^2))</f>
        <v>3.0459959489425258E-8</v>
      </c>
      <c r="G15">
        <v>11</v>
      </c>
      <c r="H15">
        <f t="shared" si="0"/>
        <v>3</v>
      </c>
      <c r="I15">
        <f t="shared" si="1"/>
        <v>2</v>
      </c>
      <c r="J15">
        <f t="shared" si="2"/>
        <v>3.3549308786200128E-4</v>
      </c>
      <c r="P15" s="5">
        <v>45668</v>
      </c>
      <c r="Q15">
        <f t="shared" si="3"/>
        <v>163</v>
      </c>
      <c r="R15">
        <f t="shared" si="4"/>
        <v>4</v>
      </c>
      <c r="S15">
        <f t="shared" si="5"/>
        <v>1.9739725394770733</v>
      </c>
      <c r="Y15" s="5">
        <v>45668</v>
      </c>
      <c r="Z15">
        <f t="shared" si="6"/>
        <v>163</v>
      </c>
      <c r="AA15">
        <f t="shared" si="7"/>
        <v>4</v>
      </c>
      <c r="AB15">
        <f t="shared" si="8"/>
        <v>1.9739725394770733</v>
      </c>
      <c r="AH15" s="5">
        <v>45668</v>
      </c>
      <c r="AI15">
        <f t="shared" si="9"/>
        <v>163</v>
      </c>
      <c r="AJ15">
        <f t="shared" si="10"/>
        <v>4</v>
      </c>
      <c r="AK15">
        <f t="shared" si="11"/>
        <v>8.8058521576249052E-25</v>
      </c>
      <c r="AQ15" s="5">
        <v>45668</v>
      </c>
      <c r="AR15">
        <f t="shared" si="12"/>
        <v>163</v>
      </c>
      <c r="AS15">
        <f t="shared" si="13"/>
        <v>4</v>
      </c>
      <c r="AT15">
        <f t="shared" si="14"/>
        <v>0</v>
      </c>
    </row>
    <row r="16" spans="1:46">
      <c r="A16">
        <v>12</v>
      </c>
      <c r="B16">
        <f>$D$6*EXP(-((A16-$D$4)^2)/(2*$D$5^2))+$E$6*EXP(-((A16-$E$4)^2)/(2*$E$5^2))</f>
        <v>2.5328331098188351E-14</v>
      </c>
      <c r="G16">
        <v>12</v>
      </c>
      <c r="H16">
        <f t="shared" si="0"/>
        <v>4</v>
      </c>
      <c r="I16">
        <f t="shared" si="1"/>
        <v>1</v>
      </c>
      <c r="J16">
        <f t="shared" si="2"/>
        <v>0.13533528323663804</v>
      </c>
      <c r="P16" s="5">
        <v>45669</v>
      </c>
      <c r="Q16">
        <f t="shared" si="3"/>
        <v>164</v>
      </c>
      <c r="R16">
        <f t="shared" si="4"/>
        <v>3</v>
      </c>
      <c r="S16">
        <f t="shared" si="5"/>
        <v>1.9853176137420616</v>
      </c>
      <c r="Y16" s="5">
        <v>45669</v>
      </c>
      <c r="Z16">
        <f t="shared" si="6"/>
        <v>164</v>
      </c>
      <c r="AA16">
        <f t="shared" si="7"/>
        <v>3</v>
      </c>
      <c r="AB16">
        <f t="shared" si="8"/>
        <v>1.9853176137420616</v>
      </c>
      <c r="AH16" s="5">
        <v>45669</v>
      </c>
      <c r="AI16">
        <f t="shared" si="9"/>
        <v>164</v>
      </c>
      <c r="AJ16">
        <f t="shared" si="10"/>
        <v>3</v>
      </c>
      <c r="AK16">
        <f t="shared" si="11"/>
        <v>4.453585798679198E-25</v>
      </c>
      <c r="AQ16" s="5">
        <v>45669</v>
      </c>
      <c r="AR16">
        <f t="shared" si="12"/>
        <v>164</v>
      </c>
      <c r="AS16">
        <f t="shared" si="13"/>
        <v>3</v>
      </c>
      <c r="AT16">
        <f t="shared" si="14"/>
        <v>0</v>
      </c>
    </row>
    <row r="17" spans="16:46">
      <c r="P17" s="5">
        <v>45670</v>
      </c>
      <c r="Q17">
        <f t="shared" si="3"/>
        <v>165</v>
      </c>
      <c r="R17">
        <f t="shared" si="4"/>
        <v>2</v>
      </c>
      <c r="S17">
        <f t="shared" si="5"/>
        <v>1.9934611371618203</v>
      </c>
      <c r="Y17" s="5">
        <v>45670</v>
      </c>
      <c r="Z17">
        <f t="shared" si="6"/>
        <v>165</v>
      </c>
      <c r="AA17">
        <f t="shared" si="7"/>
        <v>2</v>
      </c>
      <c r="AB17">
        <f t="shared" si="8"/>
        <v>1.9934611371618203</v>
      </c>
      <c r="AH17" s="5">
        <v>45670</v>
      </c>
      <c r="AI17">
        <f t="shared" si="9"/>
        <v>165</v>
      </c>
      <c r="AJ17">
        <f t="shared" si="10"/>
        <v>2</v>
      </c>
      <c r="AK17">
        <f t="shared" si="11"/>
        <v>2.2430423996873679E-25</v>
      </c>
      <c r="AQ17" s="5">
        <v>45670</v>
      </c>
      <c r="AR17">
        <f t="shared" si="12"/>
        <v>165</v>
      </c>
      <c r="AS17">
        <f t="shared" si="13"/>
        <v>2</v>
      </c>
      <c r="AT17">
        <f t="shared" si="14"/>
        <v>0</v>
      </c>
    </row>
    <row r="18" spans="16:46">
      <c r="P18" s="5">
        <v>45671</v>
      </c>
      <c r="Q18">
        <f t="shared" si="3"/>
        <v>166</v>
      </c>
      <c r="R18">
        <f t="shared" si="4"/>
        <v>1</v>
      </c>
      <c r="S18">
        <f t="shared" si="5"/>
        <v>1.998363276237866</v>
      </c>
      <c r="Y18" s="5">
        <v>45671</v>
      </c>
      <c r="Z18">
        <f t="shared" si="6"/>
        <v>166</v>
      </c>
      <c r="AA18">
        <f t="shared" si="7"/>
        <v>1</v>
      </c>
      <c r="AB18">
        <f t="shared" si="8"/>
        <v>1.998363276237866</v>
      </c>
      <c r="AH18" s="5">
        <v>45671</v>
      </c>
      <c r="AI18">
        <f t="shared" si="9"/>
        <v>166</v>
      </c>
      <c r="AJ18">
        <f t="shared" si="10"/>
        <v>1</v>
      </c>
      <c r="AK18">
        <f t="shared" si="11"/>
        <v>1.1250047820207123E-25</v>
      </c>
      <c r="AQ18" s="5">
        <v>45671</v>
      </c>
      <c r="AR18">
        <f t="shared" si="12"/>
        <v>166</v>
      </c>
      <c r="AS18">
        <f t="shared" si="13"/>
        <v>1</v>
      </c>
      <c r="AT18">
        <f t="shared" si="14"/>
        <v>0</v>
      </c>
    </row>
    <row r="19" spans="16:46">
      <c r="P19" s="5">
        <v>45672</v>
      </c>
      <c r="Q19">
        <f t="shared" si="3"/>
        <v>167</v>
      </c>
      <c r="R19">
        <f t="shared" si="4"/>
        <v>0</v>
      </c>
      <c r="S19">
        <f t="shared" si="5"/>
        <v>2</v>
      </c>
      <c r="Y19" s="5">
        <v>45672</v>
      </c>
      <c r="Z19">
        <f t="shared" si="6"/>
        <v>167</v>
      </c>
      <c r="AA19">
        <f t="shared" si="7"/>
        <v>0</v>
      </c>
      <c r="AB19">
        <f t="shared" si="8"/>
        <v>2</v>
      </c>
      <c r="AH19" s="5">
        <v>45672</v>
      </c>
      <c r="AI19">
        <f t="shared" si="9"/>
        <v>167</v>
      </c>
      <c r="AJ19">
        <f t="shared" si="10"/>
        <v>0</v>
      </c>
      <c r="AK19">
        <f t="shared" si="11"/>
        <v>5.619018731479838E-26</v>
      </c>
      <c r="AQ19" s="5">
        <v>45672</v>
      </c>
      <c r="AR19">
        <f t="shared" si="12"/>
        <v>167</v>
      </c>
      <c r="AS19">
        <f t="shared" si="13"/>
        <v>0</v>
      </c>
      <c r="AT19">
        <f t="shared" si="14"/>
        <v>0</v>
      </c>
    </row>
    <row r="20" spans="16:46">
      <c r="P20" s="5">
        <v>45673</v>
      </c>
      <c r="Q20">
        <f t="shared" si="3"/>
        <v>168</v>
      </c>
      <c r="R20">
        <f t="shared" si="4"/>
        <v>1</v>
      </c>
      <c r="S20">
        <f t="shared" si="5"/>
        <v>1.998363276237866</v>
      </c>
      <c r="Y20" s="5">
        <v>45673</v>
      </c>
      <c r="Z20">
        <f t="shared" si="6"/>
        <v>168</v>
      </c>
      <c r="AA20">
        <f t="shared" si="7"/>
        <v>1</v>
      </c>
      <c r="AB20">
        <f t="shared" si="8"/>
        <v>1.998363276237866</v>
      </c>
      <c r="AH20" s="5">
        <v>45673</v>
      </c>
      <c r="AI20">
        <f t="shared" si="9"/>
        <v>168</v>
      </c>
      <c r="AJ20">
        <f t="shared" si="10"/>
        <v>1</v>
      </c>
      <c r="AK20">
        <f t="shared" si="11"/>
        <v>2.7948327076147335E-26</v>
      </c>
      <c r="AQ20" s="5">
        <v>45673</v>
      </c>
      <c r="AR20">
        <f t="shared" si="12"/>
        <v>168</v>
      </c>
      <c r="AS20">
        <f t="shared" si="13"/>
        <v>1</v>
      </c>
      <c r="AT20">
        <f t="shared" si="14"/>
        <v>0</v>
      </c>
    </row>
    <row r="21" spans="16:46">
      <c r="P21" s="5">
        <v>45674</v>
      </c>
      <c r="Q21">
        <f t="shared" si="3"/>
        <v>169</v>
      </c>
      <c r="R21">
        <f t="shared" si="4"/>
        <v>2</v>
      </c>
      <c r="S21">
        <f t="shared" si="5"/>
        <v>1.9934611371618203</v>
      </c>
      <c r="Y21" s="5">
        <v>45674</v>
      </c>
      <c r="Z21">
        <f t="shared" si="6"/>
        <v>169</v>
      </c>
      <c r="AA21">
        <f t="shared" si="7"/>
        <v>2</v>
      </c>
      <c r="AB21">
        <f t="shared" si="8"/>
        <v>1.9934611371618203</v>
      </c>
      <c r="AH21" s="5">
        <v>45674</v>
      </c>
      <c r="AI21">
        <f t="shared" si="9"/>
        <v>169</v>
      </c>
      <c r="AJ21">
        <f t="shared" si="10"/>
        <v>2</v>
      </c>
      <c r="AK21">
        <f t="shared" si="11"/>
        <v>1.3843323894133481E-26</v>
      </c>
      <c r="AQ21" s="5">
        <v>45674</v>
      </c>
      <c r="AR21">
        <f t="shared" si="12"/>
        <v>169</v>
      </c>
      <c r="AS21">
        <f t="shared" si="13"/>
        <v>2</v>
      </c>
      <c r="AT21">
        <f t="shared" si="14"/>
        <v>0</v>
      </c>
    </row>
    <row r="22" spans="16:46">
      <c r="P22" s="5">
        <v>45675</v>
      </c>
      <c r="Q22">
        <f t="shared" si="3"/>
        <v>170</v>
      </c>
      <c r="R22">
        <f t="shared" si="4"/>
        <v>3</v>
      </c>
      <c r="S22">
        <f t="shared" si="5"/>
        <v>1.9853176137420616</v>
      </c>
      <c r="Y22" s="5">
        <v>45675</v>
      </c>
      <c r="Z22">
        <f t="shared" si="6"/>
        <v>170</v>
      </c>
      <c r="AA22">
        <f t="shared" si="7"/>
        <v>3</v>
      </c>
      <c r="AB22">
        <f t="shared" si="8"/>
        <v>1.9853176137420616</v>
      </c>
      <c r="AH22" s="5">
        <v>45675</v>
      </c>
      <c r="AI22">
        <f t="shared" si="9"/>
        <v>170</v>
      </c>
      <c r="AJ22">
        <f t="shared" si="10"/>
        <v>3</v>
      </c>
      <c r="AK22">
        <f t="shared" si="11"/>
        <v>6.8283247760041672E-27</v>
      </c>
      <c r="AQ22" s="5">
        <v>45675</v>
      </c>
      <c r="AR22">
        <f t="shared" si="12"/>
        <v>170</v>
      </c>
      <c r="AS22">
        <f t="shared" si="13"/>
        <v>3</v>
      </c>
      <c r="AT22">
        <f t="shared" si="14"/>
        <v>0</v>
      </c>
    </row>
    <row r="23" spans="16:46">
      <c r="P23" s="5">
        <v>45676</v>
      </c>
      <c r="Q23">
        <f t="shared" si="3"/>
        <v>171</v>
      </c>
      <c r="R23">
        <f t="shared" si="4"/>
        <v>4</v>
      </c>
      <c r="S23">
        <f t="shared" si="5"/>
        <v>1.9739725394770733</v>
      </c>
      <c r="Y23" s="5">
        <v>45676</v>
      </c>
      <c r="Z23">
        <f t="shared" si="6"/>
        <v>171</v>
      </c>
      <c r="AA23">
        <f t="shared" si="7"/>
        <v>4</v>
      </c>
      <c r="AB23">
        <f t="shared" si="8"/>
        <v>1.9739725394770733</v>
      </c>
      <c r="AH23" s="5">
        <v>45676</v>
      </c>
      <c r="AI23">
        <f t="shared" si="9"/>
        <v>171</v>
      </c>
      <c r="AJ23">
        <f t="shared" si="10"/>
        <v>4</v>
      </c>
      <c r="AK23">
        <f t="shared" si="11"/>
        <v>3.3541090948576934E-27</v>
      </c>
      <c r="AQ23" s="5">
        <v>45676</v>
      </c>
      <c r="AR23">
        <f t="shared" si="12"/>
        <v>171</v>
      </c>
      <c r="AS23">
        <f t="shared" si="13"/>
        <v>4</v>
      </c>
      <c r="AT23">
        <f t="shared" si="14"/>
        <v>0</v>
      </c>
    </row>
    <row r="24" spans="16:46">
      <c r="P24" s="5">
        <v>45677</v>
      </c>
      <c r="Q24">
        <f t="shared" si="3"/>
        <v>172</v>
      </c>
      <c r="R24">
        <f t="shared" si="4"/>
        <v>5</v>
      </c>
      <c r="S24">
        <f t="shared" si="5"/>
        <v>1.9594812258334904</v>
      </c>
      <c r="Y24" s="5">
        <v>45677</v>
      </c>
      <c r="Z24">
        <f t="shared" si="6"/>
        <v>172</v>
      </c>
      <c r="AA24">
        <f t="shared" si="7"/>
        <v>5</v>
      </c>
      <c r="AB24">
        <f t="shared" si="8"/>
        <v>1.9594812258334904</v>
      </c>
      <c r="AH24" s="5">
        <v>45677</v>
      </c>
      <c r="AI24">
        <f t="shared" si="9"/>
        <v>172</v>
      </c>
      <c r="AJ24">
        <f t="shared" si="10"/>
        <v>5</v>
      </c>
      <c r="AK24">
        <f t="shared" si="11"/>
        <v>1.6407009330725791E-27</v>
      </c>
      <c r="AQ24" s="5">
        <v>45677</v>
      </c>
      <c r="AR24">
        <f t="shared" si="12"/>
        <v>172</v>
      </c>
      <c r="AS24">
        <f t="shared" si="13"/>
        <v>5</v>
      </c>
      <c r="AT24">
        <f t="shared" si="14"/>
        <v>0</v>
      </c>
    </row>
    <row r="25" spans="16:46">
      <c r="P25" s="5">
        <v>45678</v>
      </c>
      <c r="Q25">
        <f t="shared" si="3"/>
        <v>173</v>
      </c>
      <c r="R25">
        <f t="shared" si="4"/>
        <v>6</v>
      </c>
      <c r="S25">
        <f t="shared" si="5"/>
        <v>1.9419140130576489</v>
      </c>
      <c r="Y25" s="5">
        <v>45678</v>
      </c>
      <c r="Z25">
        <f t="shared" si="6"/>
        <v>173</v>
      </c>
      <c r="AA25">
        <f t="shared" si="7"/>
        <v>6</v>
      </c>
      <c r="AB25">
        <f t="shared" si="8"/>
        <v>1.9419140130576489</v>
      </c>
      <c r="AH25" s="5">
        <v>45678</v>
      </c>
      <c r="AI25">
        <f t="shared" si="9"/>
        <v>173</v>
      </c>
      <c r="AJ25">
        <f t="shared" si="10"/>
        <v>6</v>
      </c>
      <c r="AK25">
        <f t="shared" si="11"/>
        <v>7.9922837051030159E-28</v>
      </c>
      <c r="AQ25" s="5">
        <v>45678</v>
      </c>
      <c r="AR25">
        <f t="shared" si="12"/>
        <v>173</v>
      </c>
      <c r="AS25">
        <f t="shared" si="13"/>
        <v>6</v>
      </c>
      <c r="AT25">
        <f t="shared" si="14"/>
        <v>0</v>
      </c>
    </row>
    <row r="26" spans="16:46">
      <c r="P26" s="5">
        <v>45679</v>
      </c>
      <c r="Q26">
        <f t="shared" si="3"/>
        <v>174</v>
      </c>
      <c r="R26">
        <f t="shared" si="4"/>
        <v>7</v>
      </c>
      <c r="S26">
        <f t="shared" si="5"/>
        <v>1.9213557014630074</v>
      </c>
      <c r="Y26" s="5">
        <v>45679</v>
      </c>
      <c r="Z26">
        <f t="shared" si="6"/>
        <v>174</v>
      </c>
      <c r="AA26">
        <f t="shared" si="7"/>
        <v>7</v>
      </c>
      <c r="AB26">
        <f t="shared" si="8"/>
        <v>1.9213557014630074</v>
      </c>
      <c r="AH26" s="5">
        <v>45679</v>
      </c>
      <c r="AI26">
        <f t="shared" si="9"/>
        <v>174</v>
      </c>
      <c r="AJ26">
        <f t="shared" si="10"/>
        <v>7</v>
      </c>
      <c r="AK26">
        <f t="shared" si="11"/>
        <v>3.8770516296432206E-28</v>
      </c>
      <c r="AQ26" s="5">
        <v>45679</v>
      </c>
      <c r="AR26">
        <f t="shared" si="12"/>
        <v>174</v>
      </c>
      <c r="AS26">
        <f t="shared" si="13"/>
        <v>7</v>
      </c>
      <c r="AT26">
        <f t="shared" si="14"/>
        <v>0</v>
      </c>
    </row>
    <row r="27" spans="16:46">
      <c r="P27" s="5">
        <v>45680</v>
      </c>
      <c r="Q27">
        <f t="shared" si="3"/>
        <v>175</v>
      </c>
      <c r="R27">
        <f t="shared" si="4"/>
        <v>8</v>
      </c>
      <c r="S27">
        <f t="shared" si="5"/>
        <v>1.8979048696270373</v>
      </c>
      <c r="Y27" s="5">
        <v>45680</v>
      </c>
      <c r="Z27">
        <f t="shared" si="6"/>
        <v>175</v>
      </c>
      <c r="AA27">
        <f t="shared" si="7"/>
        <v>8</v>
      </c>
      <c r="AB27">
        <f t="shared" si="8"/>
        <v>1.8979048696270373</v>
      </c>
      <c r="AH27" s="5">
        <v>45680</v>
      </c>
      <c r="AI27">
        <f t="shared" si="9"/>
        <v>175</v>
      </c>
      <c r="AJ27">
        <f t="shared" si="10"/>
        <v>8</v>
      </c>
      <c r="AK27">
        <f t="shared" si="11"/>
        <v>1.8729298138874637E-28</v>
      </c>
      <c r="AQ27" s="5">
        <v>45680</v>
      </c>
      <c r="AR27">
        <f t="shared" si="12"/>
        <v>175</v>
      </c>
      <c r="AS27">
        <f t="shared" si="13"/>
        <v>8</v>
      </c>
      <c r="AT27">
        <f t="shared" si="14"/>
        <v>0</v>
      </c>
    </row>
    <row r="28" spans="16:46">
      <c r="P28" s="5">
        <v>45681</v>
      </c>
      <c r="Q28">
        <f t="shared" si="3"/>
        <v>176</v>
      </c>
      <c r="R28">
        <f t="shared" si="4"/>
        <v>9</v>
      </c>
      <c r="S28">
        <f t="shared" si="5"/>
        <v>1.8716730871670602</v>
      </c>
      <c r="Y28" s="5">
        <v>45681</v>
      </c>
      <c r="Z28">
        <f t="shared" si="6"/>
        <v>176</v>
      </c>
      <c r="AA28">
        <f t="shared" si="7"/>
        <v>9</v>
      </c>
      <c r="AB28">
        <f t="shared" si="8"/>
        <v>1.8716730871670602</v>
      </c>
      <c r="AH28" s="5">
        <v>45681</v>
      </c>
      <c r="AI28">
        <f t="shared" si="9"/>
        <v>176</v>
      </c>
      <c r="AJ28">
        <f t="shared" si="10"/>
        <v>9</v>
      </c>
      <c r="AK28">
        <f t="shared" si="11"/>
        <v>9.010121498835081E-29</v>
      </c>
      <c r="AQ28" s="5">
        <v>45681</v>
      </c>
      <c r="AR28">
        <f t="shared" si="12"/>
        <v>176</v>
      </c>
      <c r="AS28">
        <f t="shared" si="13"/>
        <v>9</v>
      </c>
      <c r="AT28">
        <f t="shared" si="14"/>
        <v>0</v>
      </c>
    </row>
    <row r="29" spans="16:46">
      <c r="P29" s="5">
        <v>45682</v>
      </c>
      <c r="Q29">
        <f t="shared" si="3"/>
        <v>177</v>
      </c>
      <c r="R29">
        <f t="shared" si="4"/>
        <v>10</v>
      </c>
      <c r="S29">
        <f t="shared" si="5"/>
        <v>1.8427840308895469</v>
      </c>
      <c r="Y29" s="5">
        <v>45682</v>
      </c>
      <c r="Z29">
        <f t="shared" si="6"/>
        <v>177</v>
      </c>
      <c r="AA29">
        <f t="shared" si="7"/>
        <v>10</v>
      </c>
      <c r="AB29">
        <f t="shared" si="8"/>
        <v>1.8427840308895469</v>
      </c>
      <c r="AH29" s="5">
        <v>45682</v>
      </c>
      <c r="AI29">
        <f t="shared" si="9"/>
        <v>177</v>
      </c>
      <c r="AJ29">
        <f t="shared" si="10"/>
        <v>10</v>
      </c>
      <c r="AK29">
        <f t="shared" si="11"/>
        <v>4.3164728902508956E-29</v>
      </c>
      <c r="AQ29" s="5">
        <v>45682</v>
      </c>
      <c r="AR29">
        <f t="shared" si="12"/>
        <v>177</v>
      </c>
      <c r="AS29">
        <f t="shared" si="13"/>
        <v>10</v>
      </c>
      <c r="AT29">
        <f t="shared" si="14"/>
        <v>0</v>
      </c>
    </row>
    <row r="30" spans="16:46">
      <c r="P30" s="5">
        <v>45683</v>
      </c>
      <c r="Q30">
        <f t="shared" si="3"/>
        <v>178</v>
      </c>
      <c r="R30">
        <f t="shared" si="4"/>
        <v>11</v>
      </c>
      <c r="S30">
        <f t="shared" si="5"/>
        <v>1.8113725141062096</v>
      </c>
      <c r="Y30" s="5">
        <v>45683</v>
      </c>
      <c r="Z30">
        <f t="shared" si="6"/>
        <v>178</v>
      </c>
      <c r="AA30">
        <f t="shared" si="7"/>
        <v>11</v>
      </c>
      <c r="AB30">
        <f t="shared" si="8"/>
        <v>1.8113725141062096</v>
      </c>
      <c r="AH30" s="5">
        <v>45683</v>
      </c>
      <c r="AI30">
        <f t="shared" si="9"/>
        <v>178</v>
      </c>
      <c r="AJ30">
        <f t="shared" si="10"/>
        <v>11</v>
      </c>
      <c r="AK30">
        <f t="shared" si="11"/>
        <v>2.0592857481529299E-29</v>
      </c>
      <c r="AQ30" s="5">
        <v>45683</v>
      </c>
      <c r="AR30">
        <f t="shared" si="12"/>
        <v>178</v>
      </c>
      <c r="AS30">
        <f t="shared" si="13"/>
        <v>11</v>
      </c>
      <c r="AT30">
        <f t="shared" si="14"/>
        <v>0</v>
      </c>
    </row>
    <row r="31" spans="16:46">
      <c r="P31" s="5">
        <v>45684</v>
      </c>
      <c r="Q31">
        <f t="shared" si="3"/>
        <v>179</v>
      </c>
      <c r="R31">
        <f t="shared" si="4"/>
        <v>12</v>
      </c>
      <c r="S31">
        <f t="shared" si="5"/>
        <v>1.7775834397696402</v>
      </c>
      <c r="Y31" s="5">
        <v>45684</v>
      </c>
      <c r="Z31">
        <f t="shared" si="6"/>
        <v>179</v>
      </c>
      <c r="AA31">
        <f t="shared" si="7"/>
        <v>12</v>
      </c>
      <c r="AB31">
        <f t="shared" si="8"/>
        <v>1.7775834397696402</v>
      </c>
      <c r="AH31" s="5">
        <v>45684</v>
      </c>
      <c r="AI31">
        <f t="shared" si="9"/>
        <v>179</v>
      </c>
      <c r="AJ31">
        <f t="shared" si="10"/>
        <v>12</v>
      </c>
      <c r="AK31">
        <f t="shared" si="11"/>
        <v>9.7834816762728543E-30</v>
      </c>
      <c r="AQ31" s="5">
        <v>45684</v>
      </c>
      <c r="AR31">
        <f t="shared" si="12"/>
        <v>179</v>
      </c>
      <c r="AS31">
        <f t="shared" si="13"/>
        <v>12</v>
      </c>
      <c r="AT31">
        <f t="shared" si="14"/>
        <v>0</v>
      </c>
    </row>
    <row r="32" spans="16:46">
      <c r="P32" s="5">
        <v>45685</v>
      </c>
      <c r="Q32">
        <f t="shared" si="3"/>
        <v>180</v>
      </c>
      <c r="R32">
        <f t="shared" si="4"/>
        <v>13</v>
      </c>
      <c r="S32">
        <f t="shared" si="5"/>
        <v>1.7415706887905635</v>
      </c>
      <c r="Y32" s="5">
        <v>45685</v>
      </c>
      <c r="Z32">
        <f t="shared" si="6"/>
        <v>180</v>
      </c>
      <c r="AA32">
        <f t="shared" si="7"/>
        <v>13</v>
      </c>
      <c r="AB32">
        <f t="shared" si="8"/>
        <v>1.7415706887905635</v>
      </c>
      <c r="AH32" s="5">
        <v>45685</v>
      </c>
      <c r="AI32">
        <f t="shared" si="9"/>
        <v>180</v>
      </c>
      <c r="AJ32">
        <f t="shared" si="10"/>
        <v>13</v>
      </c>
      <c r="AK32">
        <f t="shared" si="11"/>
        <v>4.6287047978923704E-30</v>
      </c>
      <c r="AQ32" s="5">
        <v>45685</v>
      </c>
      <c r="AR32">
        <f t="shared" si="12"/>
        <v>180</v>
      </c>
      <c r="AS32">
        <f t="shared" si="13"/>
        <v>13</v>
      </c>
      <c r="AT32">
        <f t="shared" si="14"/>
        <v>0</v>
      </c>
    </row>
    <row r="33" spans="16:46">
      <c r="P33" s="5">
        <v>45686</v>
      </c>
      <c r="Q33">
        <f t="shared" si="3"/>
        <v>181</v>
      </c>
      <c r="R33">
        <f t="shared" si="4"/>
        <v>14</v>
      </c>
      <c r="S33">
        <f t="shared" si="5"/>
        <v>1.7034959554498033</v>
      </c>
      <c r="Y33" s="5">
        <v>45686</v>
      </c>
      <c r="Z33">
        <f t="shared" si="6"/>
        <v>181</v>
      </c>
      <c r="AA33">
        <f t="shared" si="7"/>
        <v>14</v>
      </c>
      <c r="AB33">
        <f t="shared" si="8"/>
        <v>1.7034959554498033</v>
      </c>
      <c r="AH33" s="5">
        <v>45686</v>
      </c>
      <c r="AI33">
        <f t="shared" si="9"/>
        <v>181</v>
      </c>
      <c r="AJ33">
        <f t="shared" si="10"/>
        <v>14</v>
      </c>
      <c r="AK33">
        <f t="shared" si="11"/>
        <v>2.1807945733881642E-30</v>
      </c>
      <c r="AQ33" s="5">
        <v>45686</v>
      </c>
      <c r="AR33">
        <f t="shared" si="12"/>
        <v>181</v>
      </c>
      <c r="AS33">
        <f t="shared" si="13"/>
        <v>14</v>
      </c>
      <c r="AT33">
        <f t="shared" si="14"/>
        <v>0</v>
      </c>
    </row>
    <row r="34" spans="16:46">
      <c r="P34" s="5">
        <v>45687</v>
      </c>
      <c r="Q34">
        <f t="shared" si="3"/>
        <v>182</v>
      </c>
      <c r="R34">
        <f t="shared" si="4"/>
        <v>15</v>
      </c>
      <c r="S34">
        <f t="shared" si="5"/>
        <v>1.6635275422053419</v>
      </c>
      <c r="Y34" s="5">
        <v>45687</v>
      </c>
      <c r="Z34">
        <f t="shared" si="6"/>
        <v>182</v>
      </c>
      <c r="AA34">
        <f t="shared" si="7"/>
        <v>15</v>
      </c>
      <c r="AB34">
        <f t="shared" si="8"/>
        <v>1.6635275422053419</v>
      </c>
      <c r="AH34" s="5">
        <v>45687</v>
      </c>
      <c r="AI34">
        <f t="shared" si="9"/>
        <v>182</v>
      </c>
      <c r="AJ34">
        <f t="shared" si="10"/>
        <v>15</v>
      </c>
      <c r="AK34">
        <f t="shared" si="11"/>
        <v>1.0231969987178622E-30</v>
      </c>
      <c r="AQ34" s="5">
        <v>45687</v>
      </c>
      <c r="AR34">
        <f t="shared" si="12"/>
        <v>182</v>
      </c>
      <c r="AS34">
        <f t="shared" si="13"/>
        <v>15</v>
      </c>
      <c r="AT34">
        <f t="shared" si="14"/>
        <v>0</v>
      </c>
    </row>
    <row r="35" spans="16:46">
      <c r="P35" s="5">
        <v>45688</v>
      </c>
      <c r="Q35">
        <f t="shared" si="3"/>
        <v>182</v>
      </c>
      <c r="R35">
        <f t="shared" si="4"/>
        <v>16</v>
      </c>
      <c r="S35">
        <f t="shared" si="5"/>
        <v>1.6218391264156846</v>
      </c>
      <c r="Y35" s="5">
        <v>45688</v>
      </c>
      <c r="Z35">
        <f t="shared" si="6"/>
        <v>182</v>
      </c>
      <c r="AA35">
        <f t="shared" si="7"/>
        <v>16</v>
      </c>
      <c r="AB35">
        <f t="shared" si="8"/>
        <v>1.6218391264156846</v>
      </c>
      <c r="AH35" s="5">
        <v>45688</v>
      </c>
      <c r="AI35">
        <f t="shared" si="9"/>
        <v>182</v>
      </c>
      <c r="AJ35">
        <f t="shared" si="10"/>
        <v>16</v>
      </c>
      <c r="AK35">
        <f t="shared" si="11"/>
        <v>1.0231969987178622E-30</v>
      </c>
      <c r="AQ35" s="5">
        <v>45688</v>
      </c>
      <c r="AR35">
        <f t="shared" si="12"/>
        <v>182</v>
      </c>
      <c r="AS35">
        <f t="shared" si="13"/>
        <v>16</v>
      </c>
      <c r="AT35">
        <f t="shared" si="14"/>
        <v>0</v>
      </c>
    </row>
    <row r="36" spans="16:46">
      <c r="P36" s="5">
        <v>45689</v>
      </c>
      <c r="Q36">
        <f t="shared" si="3"/>
        <v>181</v>
      </c>
      <c r="R36">
        <f t="shared" si="4"/>
        <v>17</v>
      </c>
      <c r="S36">
        <f t="shared" si="5"/>
        <v>1.5786085115551076</v>
      </c>
      <c r="Y36" s="5">
        <v>45689</v>
      </c>
      <c r="Z36">
        <f t="shared" si="6"/>
        <v>181</v>
      </c>
      <c r="AA36">
        <f t="shared" si="7"/>
        <v>17</v>
      </c>
      <c r="AB36">
        <f t="shared" si="8"/>
        <v>1.5786085115551076</v>
      </c>
      <c r="AH36" s="5">
        <v>45689</v>
      </c>
      <c r="AI36">
        <f t="shared" si="9"/>
        <v>181</v>
      </c>
      <c r="AJ36">
        <f t="shared" si="10"/>
        <v>17</v>
      </c>
      <c r="AK36">
        <f t="shared" si="11"/>
        <v>2.1807945733881642E-30</v>
      </c>
      <c r="AQ36" s="5">
        <v>45689</v>
      </c>
      <c r="AR36">
        <f t="shared" si="12"/>
        <v>181</v>
      </c>
      <c r="AS36">
        <f t="shared" si="13"/>
        <v>17</v>
      </c>
      <c r="AT36">
        <f t="shared" si="14"/>
        <v>0</v>
      </c>
    </row>
    <row r="37" spans="16:46">
      <c r="P37" s="5">
        <v>45690</v>
      </c>
      <c r="Q37">
        <f t="shared" si="3"/>
        <v>180</v>
      </c>
      <c r="R37">
        <f t="shared" si="4"/>
        <v>18</v>
      </c>
      <c r="S37">
        <f t="shared" si="5"/>
        <v>1.5340163753870197</v>
      </c>
      <c r="Y37" s="5">
        <v>45690</v>
      </c>
      <c r="Z37">
        <f t="shared" si="6"/>
        <v>180</v>
      </c>
      <c r="AA37">
        <f t="shared" si="7"/>
        <v>18</v>
      </c>
      <c r="AB37">
        <f t="shared" si="8"/>
        <v>1.5340163753870197</v>
      </c>
      <c r="AH37" s="5">
        <v>45690</v>
      </c>
      <c r="AI37">
        <f t="shared" si="9"/>
        <v>180</v>
      </c>
      <c r="AJ37">
        <f t="shared" si="10"/>
        <v>18</v>
      </c>
      <c r="AK37">
        <f t="shared" si="11"/>
        <v>4.6287047978923704E-30</v>
      </c>
      <c r="AQ37" s="5">
        <v>45690</v>
      </c>
      <c r="AR37">
        <f t="shared" si="12"/>
        <v>180</v>
      </c>
      <c r="AS37">
        <f t="shared" si="13"/>
        <v>18</v>
      </c>
      <c r="AT37">
        <f t="shared" si="14"/>
        <v>0</v>
      </c>
    </row>
    <row r="38" spans="16:46">
      <c r="P38" s="5">
        <v>45691</v>
      </c>
      <c r="Q38">
        <f t="shared" si="3"/>
        <v>179</v>
      </c>
      <c r="R38">
        <f t="shared" si="4"/>
        <v>19</v>
      </c>
      <c r="S38">
        <f t="shared" si="5"/>
        <v>1.4882450272938652</v>
      </c>
      <c r="Y38" s="5">
        <v>45691</v>
      </c>
      <c r="Z38">
        <f t="shared" si="6"/>
        <v>179</v>
      </c>
      <c r="AA38">
        <f t="shared" si="7"/>
        <v>19</v>
      </c>
      <c r="AB38">
        <f t="shared" si="8"/>
        <v>1.4882450272938652</v>
      </c>
      <c r="AH38" s="5">
        <v>45691</v>
      </c>
      <c r="AI38">
        <f t="shared" si="9"/>
        <v>179</v>
      </c>
      <c r="AJ38">
        <f t="shared" si="10"/>
        <v>19</v>
      </c>
      <c r="AK38">
        <f t="shared" si="11"/>
        <v>9.7834816762728543E-30</v>
      </c>
      <c r="AQ38" s="5">
        <v>45691</v>
      </c>
      <c r="AR38">
        <f t="shared" si="12"/>
        <v>179</v>
      </c>
      <c r="AS38">
        <f t="shared" si="13"/>
        <v>19</v>
      </c>
      <c r="AT38">
        <f t="shared" si="14"/>
        <v>0</v>
      </c>
    </row>
    <row r="39" spans="16:46">
      <c r="P39" s="5">
        <v>45692</v>
      </c>
      <c r="Q39">
        <f t="shared" si="3"/>
        <v>178</v>
      </c>
      <c r="R39">
        <f t="shared" si="4"/>
        <v>20</v>
      </c>
      <c r="S39">
        <f t="shared" si="5"/>
        <v>1.4414771865434906</v>
      </c>
      <c r="Y39" s="5">
        <v>45692</v>
      </c>
      <c r="Z39">
        <f t="shared" si="6"/>
        <v>178</v>
      </c>
      <c r="AA39">
        <f t="shared" si="7"/>
        <v>20</v>
      </c>
      <c r="AB39">
        <f t="shared" si="8"/>
        <v>1.4414771865434906</v>
      </c>
      <c r="AH39" s="5">
        <v>45692</v>
      </c>
      <c r="AI39">
        <f t="shared" si="9"/>
        <v>178</v>
      </c>
      <c r="AJ39">
        <f t="shared" si="10"/>
        <v>20</v>
      </c>
      <c r="AK39">
        <f t="shared" si="11"/>
        <v>2.0592857481529299E-29</v>
      </c>
      <c r="AQ39" s="5">
        <v>45692</v>
      </c>
      <c r="AR39">
        <f t="shared" si="12"/>
        <v>178</v>
      </c>
      <c r="AS39">
        <f t="shared" si="13"/>
        <v>20</v>
      </c>
      <c r="AT39">
        <f t="shared" si="14"/>
        <v>0</v>
      </c>
    </row>
    <row r="40" spans="16:46">
      <c r="P40" s="5">
        <v>45693</v>
      </c>
      <c r="Q40">
        <f t="shared" si="3"/>
        <v>177</v>
      </c>
      <c r="R40">
        <f t="shared" si="4"/>
        <v>21</v>
      </c>
      <c r="S40">
        <f t="shared" si="5"/>
        <v>1.3938947927126408</v>
      </c>
      <c r="Y40" s="5">
        <v>45693</v>
      </c>
      <c r="Z40">
        <f t="shared" si="6"/>
        <v>177</v>
      </c>
      <c r="AA40">
        <f t="shared" si="7"/>
        <v>21</v>
      </c>
      <c r="AB40">
        <f t="shared" si="8"/>
        <v>1.3938947927126408</v>
      </c>
      <c r="AH40" s="5">
        <v>45693</v>
      </c>
      <c r="AI40">
        <f t="shared" si="9"/>
        <v>177</v>
      </c>
      <c r="AJ40">
        <f t="shared" si="10"/>
        <v>21</v>
      </c>
      <c r="AK40">
        <f t="shared" si="11"/>
        <v>4.3164728902508956E-29</v>
      </c>
      <c r="AQ40" s="5">
        <v>45693</v>
      </c>
      <c r="AR40">
        <f t="shared" si="12"/>
        <v>177</v>
      </c>
      <c r="AS40">
        <f t="shared" si="13"/>
        <v>21</v>
      </c>
      <c r="AT40">
        <f t="shared" si="14"/>
        <v>0</v>
      </c>
    </row>
    <row r="41" spans="16:46">
      <c r="P41" s="5">
        <v>45694</v>
      </c>
      <c r="Q41">
        <f t="shared" si="3"/>
        <v>176</v>
      </c>
      <c r="R41">
        <f t="shared" si="4"/>
        <v>22</v>
      </c>
      <c r="S41">
        <f t="shared" si="5"/>
        <v>1.3456778588002181</v>
      </c>
      <c r="Y41" s="5">
        <v>45694</v>
      </c>
      <c r="Z41">
        <f t="shared" si="6"/>
        <v>176</v>
      </c>
      <c r="AA41">
        <f t="shared" si="7"/>
        <v>22</v>
      </c>
      <c r="AB41">
        <f t="shared" si="8"/>
        <v>1.3456778588002181</v>
      </c>
      <c r="AH41" s="5">
        <v>45694</v>
      </c>
      <c r="AI41">
        <f t="shared" si="9"/>
        <v>176</v>
      </c>
      <c r="AJ41">
        <f t="shared" si="10"/>
        <v>22</v>
      </c>
      <c r="AK41">
        <f t="shared" si="11"/>
        <v>9.010121498835081E-29</v>
      </c>
      <c r="AQ41" s="5">
        <v>45694</v>
      </c>
      <c r="AR41">
        <f t="shared" si="12"/>
        <v>176</v>
      </c>
      <c r="AS41">
        <f t="shared" si="13"/>
        <v>22</v>
      </c>
      <c r="AT41">
        <f t="shared" si="14"/>
        <v>0</v>
      </c>
    </row>
    <row r="42" spans="16:46">
      <c r="P42" s="5">
        <v>45695</v>
      </c>
      <c r="Q42">
        <f t="shared" si="3"/>
        <v>175</v>
      </c>
      <c r="R42">
        <f t="shared" si="4"/>
        <v>23</v>
      </c>
      <c r="S42">
        <f t="shared" si="5"/>
        <v>1.2970033767598093</v>
      </c>
      <c r="Y42" s="5">
        <v>45695</v>
      </c>
      <c r="Z42">
        <f t="shared" si="6"/>
        <v>175</v>
      </c>
      <c r="AA42">
        <f t="shared" si="7"/>
        <v>23</v>
      </c>
      <c r="AB42">
        <f t="shared" si="8"/>
        <v>1.2970033767598093</v>
      </c>
      <c r="AH42" s="5">
        <v>45695</v>
      </c>
      <c r="AI42">
        <f t="shared" si="9"/>
        <v>175</v>
      </c>
      <c r="AJ42">
        <f t="shared" si="10"/>
        <v>23</v>
      </c>
      <c r="AK42">
        <f t="shared" si="11"/>
        <v>1.8729298138874637E-28</v>
      </c>
      <c r="AQ42" s="5">
        <v>45695</v>
      </c>
      <c r="AR42">
        <f t="shared" si="12"/>
        <v>175</v>
      </c>
      <c r="AS42">
        <f t="shared" si="13"/>
        <v>23</v>
      </c>
      <c r="AT42">
        <f t="shared" si="14"/>
        <v>0</v>
      </c>
    </row>
    <row r="43" spans="16:46">
      <c r="P43" s="5">
        <v>45696</v>
      </c>
      <c r="Q43">
        <f t="shared" si="3"/>
        <v>174</v>
      </c>
      <c r="R43">
        <f t="shared" si="4"/>
        <v>24</v>
      </c>
      <c r="S43">
        <f t="shared" si="5"/>
        <v>1.2480442842779536</v>
      </c>
      <c r="Y43" s="5">
        <v>45696</v>
      </c>
      <c r="Z43">
        <f t="shared" si="6"/>
        <v>174</v>
      </c>
      <c r="AA43">
        <f t="shared" si="7"/>
        <v>24</v>
      </c>
      <c r="AB43">
        <f t="shared" si="8"/>
        <v>1.2480442842779536</v>
      </c>
      <c r="AH43" s="5">
        <v>45696</v>
      </c>
      <c r="AI43">
        <f t="shared" si="9"/>
        <v>174</v>
      </c>
      <c r="AJ43">
        <f t="shared" si="10"/>
        <v>24</v>
      </c>
      <c r="AK43">
        <f t="shared" si="11"/>
        <v>3.8770516296432206E-28</v>
      </c>
      <c r="AQ43" s="5">
        <v>45696</v>
      </c>
      <c r="AR43">
        <f t="shared" si="12"/>
        <v>174</v>
      </c>
      <c r="AS43">
        <f t="shared" si="13"/>
        <v>24</v>
      </c>
      <c r="AT43">
        <f t="shared" si="14"/>
        <v>0</v>
      </c>
    </row>
    <row r="44" spans="16:46">
      <c r="P44" s="5">
        <v>45697</v>
      </c>
      <c r="Q44">
        <f t="shared" si="3"/>
        <v>173</v>
      </c>
      <c r="R44">
        <f t="shared" si="4"/>
        <v>25</v>
      </c>
      <c r="S44">
        <f t="shared" si="5"/>
        <v>1.1989685006378821</v>
      </c>
      <c r="Y44" s="5">
        <v>45697</v>
      </c>
      <c r="Z44">
        <f t="shared" si="6"/>
        <v>173</v>
      </c>
      <c r="AA44">
        <f t="shared" si="7"/>
        <v>25</v>
      </c>
      <c r="AB44">
        <f t="shared" si="8"/>
        <v>1.1989685006378821</v>
      </c>
      <c r="AH44" s="5">
        <v>45697</v>
      </c>
      <c r="AI44">
        <f t="shared" si="9"/>
        <v>173</v>
      </c>
      <c r="AJ44">
        <f t="shared" si="10"/>
        <v>25</v>
      </c>
      <c r="AK44">
        <f t="shared" si="11"/>
        <v>7.9922837051030159E-28</v>
      </c>
      <c r="AQ44" s="5">
        <v>45697</v>
      </c>
      <c r="AR44">
        <f t="shared" si="12"/>
        <v>173</v>
      </c>
      <c r="AS44">
        <f t="shared" si="13"/>
        <v>25</v>
      </c>
      <c r="AT44">
        <f t="shared" si="14"/>
        <v>0</v>
      </c>
    </row>
    <row r="45" spans="16:46">
      <c r="P45" s="5">
        <v>45698</v>
      </c>
      <c r="Q45">
        <f t="shared" si="3"/>
        <v>172</v>
      </c>
      <c r="R45">
        <f t="shared" si="4"/>
        <v>26</v>
      </c>
      <c r="S45">
        <f t="shared" si="5"/>
        <v>1.1499380384551934</v>
      </c>
      <c r="Y45" s="5">
        <v>45698</v>
      </c>
      <c r="Z45">
        <f t="shared" si="6"/>
        <v>172</v>
      </c>
      <c r="AA45">
        <f t="shared" si="7"/>
        <v>26</v>
      </c>
      <c r="AB45">
        <f t="shared" si="8"/>
        <v>1.1499380384551934</v>
      </c>
      <c r="AH45" s="5">
        <v>45698</v>
      </c>
      <c r="AI45">
        <f t="shared" si="9"/>
        <v>172</v>
      </c>
      <c r="AJ45">
        <f t="shared" si="10"/>
        <v>26</v>
      </c>
      <c r="AK45">
        <f t="shared" si="11"/>
        <v>1.6407009330725791E-27</v>
      </c>
      <c r="AQ45" s="5">
        <v>45698</v>
      </c>
      <c r="AR45">
        <f t="shared" si="12"/>
        <v>172</v>
      </c>
      <c r="AS45">
        <f t="shared" si="13"/>
        <v>26</v>
      </c>
      <c r="AT45">
        <f t="shared" si="14"/>
        <v>0</v>
      </c>
    </row>
    <row r="46" spans="16:46">
      <c r="P46" s="5">
        <v>45699</v>
      </c>
      <c r="Q46">
        <f t="shared" si="3"/>
        <v>171</v>
      </c>
      <c r="R46">
        <f t="shared" si="4"/>
        <v>27</v>
      </c>
      <c r="S46">
        <f t="shared" si="5"/>
        <v>1.1011081969695891</v>
      </c>
      <c r="Y46" s="5">
        <v>45699</v>
      </c>
      <c r="Z46">
        <f t="shared" si="6"/>
        <v>171</v>
      </c>
      <c r="AA46">
        <f t="shared" si="7"/>
        <v>27</v>
      </c>
      <c r="AB46">
        <f t="shared" si="8"/>
        <v>1.1011081969695891</v>
      </c>
      <c r="AH46" s="5">
        <v>45699</v>
      </c>
      <c r="AI46">
        <f t="shared" si="9"/>
        <v>171</v>
      </c>
      <c r="AJ46">
        <f t="shared" si="10"/>
        <v>27</v>
      </c>
      <c r="AK46">
        <f t="shared" si="11"/>
        <v>3.3541090948576934E-27</v>
      </c>
      <c r="AQ46" s="5">
        <v>45699</v>
      </c>
      <c r="AR46">
        <f t="shared" si="12"/>
        <v>171</v>
      </c>
      <c r="AS46">
        <f t="shared" si="13"/>
        <v>27</v>
      </c>
      <c r="AT46">
        <f t="shared" si="14"/>
        <v>0</v>
      </c>
    </row>
    <row r="47" spans="16:46">
      <c r="P47" s="5">
        <v>45700</v>
      </c>
      <c r="Q47">
        <f t="shared" si="3"/>
        <v>170</v>
      </c>
      <c r="R47">
        <f t="shared" si="4"/>
        <v>28</v>
      </c>
      <c r="S47">
        <f t="shared" si="5"/>
        <v>1.0526268414431861</v>
      </c>
      <c r="Y47" s="5">
        <v>45700</v>
      </c>
      <c r="Z47">
        <f t="shared" si="6"/>
        <v>170</v>
      </c>
      <c r="AA47">
        <f t="shared" si="7"/>
        <v>28</v>
      </c>
      <c r="AB47">
        <f t="shared" si="8"/>
        <v>1.0526268414431861</v>
      </c>
      <c r="AH47" s="5">
        <v>45700</v>
      </c>
      <c r="AI47">
        <f t="shared" si="9"/>
        <v>170</v>
      </c>
      <c r="AJ47">
        <f t="shared" si="10"/>
        <v>28</v>
      </c>
      <c r="AK47">
        <f t="shared" si="11"/>
        <v>6.8283247760041672E-27</v>
      </c>
      <c r="AQ47" s="5">
        <v>45700</v>
      </c>
      <c r="AR47">
        <f t="shared" si="12"/>
        <v>170</v>
      </c>
      <c r="AS47">
        <f t="shared" si="13"/>
        <v>28</v>
      </c>
      <c r="AT47">
        <f t="shared" si="14"/>
        <v>0</v>
      </c>
    </row>
    <row r="48" spans="16:46">
      <c r="P48" s="5">
        <v>45701</v>
      </c>
      <c r="Q48">
        <f t="shared" si="3"/>
        <v>169</v>
      </c>
      <c r="R48">
        <f t="shared" si="4"/>
        <v>29</v>
      </c>
      <c r="S48">
        <f t="shared" si="5"/>
        <v>1.0046337720685197</v>
      </c>
      <c r="Y48" s="5">
        <v>45701</v>
      </c>
      <c r="Z48">
        <f t="shared" si="6"/>
        <v>169</v>
      </c>
      <c r="AA48">
        <f t="shared" si="7"/>
        <v>29</v>
      </c>
      <c r="AB48">
        <f t="shared" si="8"/>
        <v>1.0046337720685197</v>
      </c>
      <c r="AH48" s="5">
        <v>45701</v>
      </c>
      <c r="AI48">
        <f t="shared" si="9"/>
        <v>169</v>
      </c>
      <c r="AJ48">
        <f t="shared" si="10"/>
        <v>29</v>
      </c>
      <c r="AK48">
        <f t="shared" si="11"/>
        <v>1.3843323894133481E-26</v>
      </c>
      <c r="AQ48" s="5">
        <v>45701</v>
      </c>
      <c r="AR48">
        <f t="shared" si="12"/>
        <v>169</v>
      </c>
      <c r="AS48">
        <f t="shared" si="13"/>
        <v>29</v>
      </c>
      <c r="AT48">
        <f t="shared" si="14"/>
        <v>0</v>
      </c>
    </row>
    <row r="49" spans="16:46">
      <c r="P49" s="5">
        <v>45702</v>
      </c>
      <c r="Q49">
        <f t="shared" si="3"/>
        <v>168</v>
      </c>
      <c r="R49">
        <f t="shared" si="4"/>
        <v>30</v>
      </c>
      <c r="S49">
        <f t="shared" si="5"/>
        <v>0.95726018464527673</v>
      </c>
      <c r="Y49" s="5">
        <v>45702</v>
      </c>
      <c r="Z49">
        <f t="shared" si="6"/>
        <v>168</v>
      </c>
      <c r="AA49">
        <f t="shared" si="7"/>
        <v>30</v>
      </c>
      <c r="AB49">
        <f t="shared" si="8"/>
        <v>0.95726018464527673</v>
      </c>
      <c r="AH49" s="5">
        <v>45702</v>
      </c>
      <c r="AI49">
        <f t="shared" si="9"/>
        <v>168</v>
      </c>
      <c r="AJ49">
        <f t="shared" si="10"/>
        <v>30</v>
      </c>
      <c r="AK49">
        <f t="shared" si="11"/>
        <v>2.7948327076147335E-26</v>
      </c>
      <c r="AQ49" s="5">
        <v>45702</v>
      </c>
      <c r="AR49">
        <f t="shared" si="12"/>
        <v>168</v>
      </c>
      <c r="AS49">
        <f t="shared" si="13"/>
        <v>30</v>
      </c>
      <c r="AT49">
        <f t="shared" si="14"/>
        <v>0</v>
      </c>
    </row>
    <row r="50" spans="16:46">
      <c r="P50" s="5">
        <v>45703</v>
      </c>
      <c r="Q50">
        <f t="shared" si="3"/>
        <v>167</v>
      </c>
      <c r="R50">
        <f t="shared" si="4"/>
        <v>31</v>
      </c>
      <c r="S50">
        <f t="shared" si="5"/>
        <v>0.91062822416035627</v>
      </c>
      <c r="Y50" s="5">
        <v>45703</v>
      </c>
      <c r="Z50">
        <f t="shared" si="6"/>
        <v>167</v>
      </c>
      <c r="AA50">
        <f t="shared" si="7"/>
        <v>31</v>
      </c>
      <c r="AB50">
        <f t="shared" si="8"/>
        <v>0.91062822416035627</v>
      </c>
      <c r="AH50" s="5">
        <v>45703</v>
      </c>
      <c r="AI50">
        <f t="shared" si="9"/>
        <v>167</v>
      </c>
      <c r="AJ50">
        <f t="shared" si="10"/>
        <v>31</v>
      </c>
      <c r="AK50">
        <f t="shared" si="11"/>
        <v>5.619018731479838E-26</v>
      </c>
      <c r="AQ50" s="5">
        <v>45703</v>
      </c>
      <c r="AR50">
        <f t="shared" si="12"/>
        <v>167</v>
      </c>
      <c r="AS50">
        <f t="shared" si="13"/>
        <v>31</v>
      </c>
      <c r="AT50">
        <f t="shared" si="14"/>
        <v>0</v>
      </c>
    </row>
    <row r="51" spans="16:46">
      <c r="P51" s="5">
        <v>45704</v>
      </c>
      <c r="Q51">
        <f t="shared" si="3"/>
        <v>166</v>
      </c>
      <c r="R51">
        <f t="shared" si="4"/>
        <v>32</v>
      </c>
      <c r="S51">
        <f t="shared" si="5"/>
        <v>0.86485063131636675</v>
      </c>
      <c r="Y51" s="5">
        <v>45704</v>
      </c>
      <c r="Z51">
        <f t="shared" si="6"/>
        <v>166</v>
      </c>
      <c r="AA51">
        <f t="shared" si="7"/>
        <v>32</v>
      </c>
      <c r="AB51">
        <f t="shared" si="8"/>
        <v>0.86485063131636675</v>
      </c>
      <c r="AH51" s="5">
        <v>45704</v>
      </c>
      <c r="AI51">
        <f t="shared" si="9"/>
        <v>166</v>
      </c>
      <c r="AJ51">
        <f t="shared" si="10"/>
        <v>32</v>
      </c>
      <c r="AK51">
        <f t="shared" si="11"/>
        <v>1.1250047820207123E-25</v>
      </c>
      <c r="AQ51" s="5">
        <v>45704</v>
      </c>
      <c r="AR51">
        <f t="shared" si="12"/>
        <v>166</v>
      </c>
      <c r="AS51">
        <f t="shared" si="13"/>
        <v>32</v>
      </c>
      <c r="AT51">
        <f t="shared" si="14"/>
        <v>0</v>
      </c>
    </row>
    <row r="52" spans="16:46">
      <c r="P52" s="5">
        <v>45705</v>
      </c>
      <c r="Q52">
        <f t="shared" si="3"/>
        <v>165</v>
      </c>
      <c r="R52">
        <f t="shared" si="4"/>
        <v>33</v>
      </c>
      <c r="S52">
        <f t="shared" si="5"/>
        <v>0.82003048101322662</v>
      </c>
      <c r="Y52" s="5">
        <v>45705</v>
      </c>
      <c r="Z52">
        <f t="shared" si="6"/>
        <v>165</v>
      </c>
      <c r="AA52">
        <f t="shared" si="7"/>
        <v>33</v>
      </c>
      <c r="AB52">
        <f t="shared" si="8"/>
        <v>0.82003048101322662</v>
      </c>
      <c r="AH52" s="5">
        <v>45705</v>
      </c>
      <c r="AI52">
        <f t="shared" si="9"/>
        <v>165</v>
      </c>
      <c r="AJ52">
        <f t="shared" si="10"/>
        <v>33</v>
      </c>
      <c r="AK52">
        <f t="shared" si="11"/>
        <v>2.2430423996873679E-25</v>
      </c>
      <c r="AQ52" s="5">
        <v>45705</v>
      </c>
      <c r="AR52">
        <f t="shared" si="12"/>
        <v>165</v>
      </c>
      <c r="AS52">
        <f t="shared" si="13"/>
        <v>33</v>
      </c>
      <c r="AT52">
        <f t="shared" si="14"/>
        <v>0</v>
      </c>
    </row>
    <row r="53" spans="16:46">
      <c r="P53" s="5">
        <v>45706</v>
      </c>
      <c r="Q53">
        <f t="shared" si="3"/>
        <v>164</v>
      </c>
      <c r="R53">
        <f t="shared" si="4"/>
        <v>34</v>
      </c>
      <c r="S53">
        <f t="shared" si="5"/>
        <v>0.77626101080880638</v>
      </c>
      <c r="Y53" s="5">
        <v>45706</v>
      </c>
      <c r="Z53">
        <f t="shared" si="6"/>
        <v>164</v>
      </c>
      <c r="AA53">
        <f t="shared" si="7"/>
        <v>34</v>
      </c>
      <c r="AB53">
        <f t="shared" si="8"/>
        <v>0.77626101080880638</v>
      </c>
      <c r="AH53" s="5">
        <v>45706</v>
      </c>
      <c r="AI53">
        <f t="shared" si="9"/>
        <v>164</v>
      </c>
      <c r="AJ53">
        <f t="shared" si="10"/>
        <v>34</v>
      </c>
      <c r="AK53">
        <f t="shared" si="11"/>
        <v>4.453585798679198E-25</v>
      </c>
      <c r="AQ53" s="5">
        <v>45706</v>
      </c>
      <c r="AR53">
        <f t="shared" si="12"/>
        <v>164</v>
      </c>
      <c r="AS53">
        <f t="shared" si="13"/>
        <v>34</v>
      </c>
      <c r="AT53">
        <f t="shared" si="14"/>
        <v>0</v>
      </c>
    </row>
    <row r="54" spans="16:46">
      <c r="P54" s="5">
        <v>45707</v>
      </c>
      <c r="Q54">
        <f t="shared" si="3"/>
        <v>163</v>
      </c>
      <c r="R54">
        <f t="shared" si="4"/>
        <v>35</v>
      </c>
      <c r="S54">
        <f t="shared" si="5"/>
        <v>0.73362553647860596</v>
      </c>
      <c r="Y54" s="5">
        <v>45707</v>
      </c>
      <c r="Z54">
        <f t="shared" si="6"/>
        <v>163</v>
      </c>
      <c r="AA54">
        <f t="shared" si="7"/>
        <v>35</v>
      </c>
      <c r="AB54">
        <f t="shared" si="8"/>
        <v>0.73362553647860596</v>
      </c>
      <c r="AH54" s="5">
        <v>45707</v>
      </c>
      <c r="AI54">
        <f t="shared" si="9"/>
        <v>163</v>
      </c>
      <c r="AJ54">
        <f t="shared" si="10"/>
        <v>35</v>
      </c>
      <c r="AK54">
        <f t="shared" si="11"/>
        <v>8.8058521576249052E-25</v>
      </c>
      <c r="AQ54" s="5">
        <v>45707</v>
      </c>
      <c r="AR54">
        <f t="shared" si="12"/>
        <v>163</v>
      </c>
      <c r="AS54">
        <f t="shared" si="13"/>
        <v>35</v>
      </c>
      <c r="AT54">
        <f t="shared" si="14"/>
        <v>0</v>
      </c>
    </row>
    <row r="55" spans="16:46">
      <c r="P55" s="5">
        <v>45708</v>
      </c>
      <c r="Q55">
        <f t="shared" si="3"/>
        <v>162</v>
      </c>
      <c r="R55">
        <f t="shared" si="4"/>
        <v>36</v>
      </c>
      <c r="S55">
        <f t="shared" si="5"/>
        <v>0.6921974509707054</v>
      </c>
      <c r="Y55" s="5">
        <v>45708</v>
      </c>
      <c r="Z55">
        <f t="shared" si="6"/>
        <v>162</v>
      </c>
      <c r="AA55">
        <f t="shared" si="7"/>
        <v>36</v>
      </c>
      <c r="AB55">
        <f t="shared" si="8"/>
        <v>0.6921974509707054</v>
      </c>
      <c r="AH55" s="5">
        <v>45708</v>
      </c>
      <c r="AI55">
        <f t="shared" si="9"/>
        <v>162</v>
      </c>
      <c r="AJ55">
        <f t="shared" si="10"/>
        <v>36</v>
      </c>
      <c r="AK55">
        <f t="shared" si="11"/>
        <v>1.7338925556203878E-24</v>
      </c>
      <c r="AQ55" s="5">
        <v>45708</v>
      </c>
      <c r="AR55">
        <f t="shared" si="12"/>
        <v>162</v>
      </c>
      <c r="AS55">
        <f t="shared" si="13"/>
        <v>36</v>
      </c>
      <c r="AT55">
        <f t="shared" si="14"/>
        <v>0</v>
      </c>
    </row>
    <row r="56" spans="16:46">
      <c r="P56" s="5">
        <v>45709</v>
      </c>
      <c r="Q56">
        <f t="shared" si="3"/>
        <v>161</v>
      </c>
      <c r="R56">
        <f t="shared" si="4"/>
        <v>37</v>
      </c>
      <c r="S56">
        <f t="shared" si="5"/>
        <v>0.65204030231824406</v>
      </c>
      <c r="Y56" s="5">
        <v>45709</v>
      </c>
      <c r="Z56">
        <f t="shared" si="6"/>
        <v>161</v>
      </c>
      <c r="AA56">
        <f t="shared" si="7"/>
        <v>37</v>
      </c>
      <c r="AB56">
        <f t="shared" si="8"/>
        <v>0.65204030231824406</v>
      </c>
      <c r="AH56" s="5">
        <v>45709</v>
      </c>
      <c r="AI56">
        <f t="shared" si="9"/>
        <v>161</v>
      </c>
      <c r="AJ56">
        <f t="shared" si="10"/>
        <v>37</v>
      </c>
      <c r="AK56">
        <f t="shared" si="11"/>
        <v>3.3998691290257875E-24</v>
      </c>
      <c r="AQ56" s="5">
        <v>45709</v>
      </c>
      <c r="AR56">
        <f t="shared" si="12"/>
        <v>161</v>
      </c>
      <c r="AS56">
        <f t="shared" si="13"/>
        <v>37</v>
      </c>
      <c r="AT56">
        <f t="shared" si="14"/>
        <v>0</v>
      </c>
    </row>
    <row r="57" spans="16:46">
      <c r="P57" s="5">
        <v>45710</v>
      </c>
      <c r="Q57">
        <f t="shared" si="3"/>
        <v>160</v>
      </c>
      <c r="R57">
        <f t="shared" si="4"/>
        <v>38</v>
      </c>
      <c r="S57">
        <f t="shared" si="5"/>
        <v>0.61320794543328649</v>
      </c>
      <c r="Y57" s="5">
        <v>45710</v>
      </c>
      <c r="Z57">
        <f t="shared" si="6"/>
        <v>160</v>
      </c>
      <c r="AA57">
        <f t="shared" si="7"/>
        <v>38</v>
      </c>
      <c r="AB57">
        <f t="shared" si="8"/>
        <v>0.61320794543328649</v>
      </c>
      <c r="AH57" s="5">
        <v>45710</v>
      </c>
      <c r="AI57">
        <f t="shared" si="9"/>
        <v>160</v>
      </c>
      <c r="AJ57">
        <f t="shared" si="10"/>
        <v>38</v>
      </c>
      <c r="AK57">
        <f t="shared" si="11"/>
        <v>6.6388284139957713E-24</v>
      </c>
      <c r="AQ57" s="5">
        <v>45710</v>
      </c>
      <c r="AR57">
        <f t="shared" si="12"/>
        <v>160</v>
      </c>
      <c r="AS57">
        <f t="shared" si="13"/>
        <v>38</v>
      </c>
      <c r="AT57">
        <f t="shared" si="14"/>
        <v>0</v>
      </c>
    </row>
    <row r="58" spans="16:46">
      <c r="P58" s="5">
        <v>45711</v>
      </c>
      <c r="Q58">
        <f t="shared" si="3"/>
        <v>159</v>
      </c>
      <c r="R58">
        <f t="shared" si="4"/>
        <v>39</v>
      </c>
      <c r="S58">
        <f t="shared" si="5"/>
        <v>0.57574476216705017</v>
      </c>
      <c r="Y58" s="5">
        <v>45711</v>
      </c>
      <c r="Z58">
        <f t="shared" si="6"/>
        <v>159</v>
      </c>
      <c r="AA58">
        <f t="shared" si="7"/>
        <v>39</v>
      </c>
      <c r="AB58">
        <f t="shared" si="8"/>
        <v>0.57574476216705017</v>
      </c>
      <c r="AH58" s="5">
        <v>45711</v>
      </c>
      <c r="AI58">
        <f t="shared" si="9"/>
        <v>159</v>
      </c>
      <c r="AJ58">
        <f t="shared" si="10"/>
        <v>39</v>
      </c>
      <c r="AK58">
        <f t="shared" si="11"/>
        <v>1.2909514628627481E-23</v>
      </c>
      <c r="AQ58" s="5">
        <v>45711</v>
      </c>
      <c r="AR58">
        <f t="shared" si="12"/>
        <v>159</v>
      </c>
      <c r="AS58">
        <f t="shared" si="13"/>
        <v>39</v>
      </c>
      <c r="AT58">
        <f t="shared" si="14"/>
        <v>0</v>
      </c>
    </row>
    <row r="59" spans="16:46">
      <c r="P59" s="5">
        <v>45712</v>
      </c>
      <c r="Q59">
        <f t="shared" si="3"/>
        <v>158</v>
      </c>
      <c r="R59">
        <f t="shared" si="4"/>
        <v>40</v>
      </c>
      <c r="S59">
        <f t="shared" si="5"/>
        <v>0.53968594358428557</v>
      </c>
      <c r="Y59" s="5">
        <v>45712</v>
      </c>
      <c r="Z59">
        <f t="shared" si="6"/>
        <v>158</v>
      </c>
      <c r="AA59">
        <f t="shared" si="7"/>
        <v>40</v>
      </c>
      <c r="AB59">
        <f t="shared" si="8"/>
        <v>0.53968594358428557</v>
      </c>
      <c r="AH59" s="5">
        <v>45712</v>
      </c>
      <c r="AI59">
        <f t="shared" si="9"/>
        <v>158</v>
      </c>
      <c r="AJ59">
        <f t="shared" si="10"/>
        <v>40</v>
      </c>
      <c r="AK59">
        <f t="shared" si="11"/>
        <v>2.4998710649272292E-23</v>
      </c>
      <c r="AQ59" s="5">
        <v>45712</v>
      </c>
      <c r="AR59">
        <f t="shared" si="12"/>
        <v>158</v>
      </c>
      <c r="AS59">
        <f t="shared" si="13"/>
        <v>40</v>
      </c>
      <c r="AT59">
        <f t="shared" si="14"/>
        <v>0</v>
      </c>
    </row>
    <row r="60" spans="16:46">
      <c r="P60" s="5">
        <v>45713</v>
      </c>
      <c r="Q60">
        <f t="shared" si="3"/>
        <v>157</v>
      </c>
      <c r="R60">
        <f t="shared" si="4"/>
        <v>41</v>
      </c>
      <c r="S60">
        <f t="shared" si="5"/>
        <v>0.50505782806453381</v>
      </c>
      <c r="Y60" s="5">
        <v>45713</v>
      </c>
      <c r="Z60">
        <f t="shared" si="6"/>
        <v>157</v>
      </c>
      <c r="AA60">
        <f t="shared" si="7"/>
        <v>41</v>
      </c>
      <c r="AB60">
        <f t="shared" si="8"/>
        <v>0.50505782806453381</v>
      </c>
      <c r="AH60" s="5">
        <v>45713</v>
      </c>
      <c r="AI60">
        <f t="shared" si="9"/>
        <v>157</v>
      </c>
      <c r="AJ60">
        <f t="shared" si="10"/>
        <v>41</v>
      </c>
      <c r="AK60">
        <f t="shared" si="11"/>
        <v>4.8207491290587926E-23</v>
      </c>
      <c r="AQ60" s="5">
        <v>45713</v>
      </c>
      <c r="AR60">
        <f t="shared" si="12"/>
        <v>157</v>
      </c>
      <c r="AS60">
        <f t="shared" si="13"/>
        <v>41</v>
      </c>
      <c r="AT60">
        <f t="shared" si="14"/>
        <v>0</v>
      </c>
    </row>
    <row r="61" spans="16:46">
      <c r="P61" s="5">
        <v>45714</v>
      </c>
      <c r="Q61">
        <f t="shared" si="3"/>
        <v>156</v>
      </c>
      <c r="R61">
        <f t="shared" si="4"/>
        <v>42</v>
      </c>
      <c r="S61">
        <f t="shared" si="5"/>
        <v>0.47187828860880976</v>
      </c>
      <c r="Y61" s="5">
        <v>45714</v>
      </c>
      <c r="Z61">
        <f t="shared" si="6"/>
        <v>156</v>
      </c>
      <c r="AA61">
        <f t="shared" si="7"/>
        <v>42</v>
      </c>
      <c r="AB61">
        <f t="shared" si="8"/>
        <v>0.47187828860880976</v>
      </c>
      <c r="AH61" s="5">
        <v>45714</v>
      </c>
      <c r="AI61">
        <f t="shared" si="9"/>
        <v>156</v>
      </c>
      <c r="AJ61">
        <f t="shared" si="10"/>
        <v>42</v>
      </c>
      <c r="AK61">
        <f t="shared" si="11"/>
        <v>9.2576483259748946E-23</v>
      </c>
      <c r="AQ61" s="5">
        <v>45714</v>
      </c>
      <c r="AR61">
        <f t="shared" si="12"/>
        <v>156</v>
      </c>
      <c r="AS61">
        <f t="shared" si="13"/>
        <v>42</v>
      </c>
      <c r="AT61">
        <f t="shared" si="14"/>
        <v>0</v>
      </c>
    </row>
    <row r="62" spans="16:46">
      <c r="P62" s="5">
        <v>45715</v>
      </c>
      <c r="Q62">
        <f t="shared" si="3"/>
        <v>155</v>
      </c>
      <c r="R62">
        <f t="shared" si="4"/>
        <v>43</v>
      </c>
      <c r="S62">
        <f t="shared" si="5"/>
        <v>0.4401571625942538</v>
      </c>
      <c r="Y62" s="5">
        <v>45715</v>
      </c>
      <c r="Z62">
        <f t="shared" si="6"/>
        <v>155</v>
      </c>
      <c r="AA62">
        <f t="shared" si="7"/>
        <v>43</v>
      </c>
      <c r="AB62">
        <f t="shared" si="8"/>
        <v>0.4401571625942538</v>
      </c>
      <c r="AH62" s="5">
        <v>45715</v>
      </c>
      <c r="AI62">
        <f t="shared" si="9"/>
        <v>155</v>
      </c>
      <c r="AJ62">
        <f t="shared" si="10"/>
        <v>43</v>
      </c>
      <c r="AK62">
        <f t="shared" si="11"/>
        <v>1.770418962305839E-22</v>
      </c>
      <c r="AQ62" s="5">
        <v>45715</v>
      </c>
      <c r="AR62">
        <f t="shared" si="12"/>
        <v>155</v>
      </c>
      <c r="AS62">
        <f t="shared" si="13"/>
        <v>43</v>
      </c>
      <c r="AT62">
        <f t="shared" si="14"/>
        <v>0</v>
      </c>
    </row>
    <row r="63" spans="16:46">
      <c r="P63" s="5">
        <v>45716</v>
      </c>
      <c r="Q63">
        <f t="shared" si="3"/>
        <v>154</v>
      </c>
      <c r="R63">
        <f t="shared" si="4"/>
        <v>44</v>
      </c>
      <c r="S63">
        <f t="shared" si="5"/>
        <v>0.40989671717730575</v>
      </c>
      <c r="Y63" s="5">
        <v>45716</v>
      </c>
      <c r="Z63">
        <f t="shared" si="6"/>
        <v>154</v>
      </c>
      <c r="AA63">
        <f t="shared" si="7"/>
        <v>44</v>
      </c>
      <c r="AB63">
        <f t="shared" si="8"/>
        <v>0.40989671717730575</v>
      </c>
      <c r="AH63" s="5">
        <v>45716</v>
      </c>
      <c r="AI63">
        <f t="shared" si="9"/>
        <v>154</v>
      </c>
      <c r="AJ63">
        <f t="shared" si="10"/>
        <v>44</v>
      </c>
      <c r="AK63">
        <f t="shared" si="11"/>
        <v>3.3716357639340295E-22</v>
      </c>
      <c r="AQ63" s="5">
        <v>45716</v>
      </c>
      <c r="AR63">
        <f t="shared" si="12"/>
        <v>154</v>
      </c>
      <c r="AS63">
        <f t="shared" si="13"/>
        <v>44</v>
      </c>
      <c r="AT63">
        <f t="shared" si="14"/>
        <v>0</v>
      </c>
    </row>
    <row r="64" spans="16:46">
      <c r="P64" s="5">
        <v>45717</v>
      </c>
      <c r="Q64">
        <f t="shared" si="3"/>
        <v>153</v>
      </c>
      <c r="R64">
        <f t="shared" si="4"/>
        <v>45</v>
      </c>
      <c r="S64">
        <f t="shared" si="5"/>
        <v>0.38109214359264953</v>
      </c>
      <c r="Y64" s="5">
        <v>45717</v>
      </c>
      <c r="Z64">
        <f t="shared" si="6"/>
        <v>153</v>
      </c>
      <c r="AA64">
        <f t="shared" si="7"/>
        <v>45</v>
      </c>
      <c r="AB64">
        <f t="shared" si="8"/>
        <v>0.38109214359264953</v>
      </c>
      <c r="AH64" s="5">
        <v>45717</v>
      </c>
      <c r="AI64">
        <f t="shared" si="9"/>
        <v>153</v>
      </c>
      <c r="AJ64">
        <f t="shared" si="10"/>
        <v>45</v>
      </c>
      <c r="AK64">
        <f t="shared" si="11"/>
        <v>6.3943216290990549E-22</v>
      </c>
      <c r="AQ64" s="5">
        <v>45717</v>
      </c>
      <c r="AR64">
        <f t="shared" si="12"/>
        <v>153</v>
      </c>
      <c r="AS64">
        <f t="shared" si="13"/>
        <v>45</v>
      </c>
      <c r="AT64">
        <f t="shared" si="14"/>
        <v>0</v>
      </c>
    </row>
    <row r="65" spans="16:46">
      <c r="P65" s="5">
        <v>45718</v>
      </c>
      <c r="Q65">
        <f t="shared" si="3"/>
        <v>152</v>
      </c>
      <c r="R65">
        <f t="shared" si="4"/>
        <v>46</v>
      </c>
      <c r="S65">
        <f t="shared" si="5"/>
        <v>0.35373207372411986</v>
      </c>
      <c r="Y65" s="5">
        <v>45718</v>
      </c>
      <c r="Z65">
        <f t="shared" si="6"/>
        <v>152</v>
      </c>
      <c r="AA65">
        <f t="shared" si="7"/>
        <v>46</v>
      </c>
      <c r="AB65">
        <f t="shared" si="8"/>
        <v>0.35373207372411986</v>
      </c>
      <c r="AH65" s="5">
        <v>45718</v>
      </c>
      <c r="AI65">
        <f t="shared" si="9"/>
        <v>152</v>
      </c>
      <c r="AJ65">
        <f t="shared" si="10"/>
        <v>46</v>
      </c>
      <c r="AK65">
        <f t="shared" si="11"/>
        <v>1.2076401079053164E-21</v>
      </c>
      <c r="AQ65" s="5">
        <v>45718</v>
      </c>
      <c r="AR65">
        <f t="shared" si="12"/>
        <v>152</v>
      </c>
      <c r="AS65">
        <f t="shared" si="13"/>
        <v>46</v>
      </c>
      <c r="AT65">
        <f t="shared" si="14"/>
        <v>0</v>
      </c>
    </row>
    <row r="66" spans="16:46">
      <c r="P66" s="5">
        <v>45719</v>
      </c>
      <c r="Q66">
        <f t="shared" si="3"/>
        <v>151</v>
      </c>
      <c r="R66">
        <f t="shared" si="4"/>
        <v>47</v>
      </c>
      <c r="S66">
        <f t="shared" si="5"/>
        <v>0.32779911252767802</v>
      </c>
      <c r="Y66" s="5">
        <v>45719</v>
      </c>
      <c r="Z66">
        <f t="shared" si="6"/>
        <v>151</v>
      </c>
      <c r="AA66">
        <f t="shared" si="7"/>
        <v>47</v>
      </c>
      <c r="AB66">
        <f t="shared" si="8"/>
        <v>0.32779911252767802</v>
      </c>
      <c r="AH66" s="5">
        <v>45719</v>
      </c>
      <c r="AI66">
        <f t="shared" si="9"/>
        <v>151</v>
      </c>
      <c r="AJ66">
        <f t="shared" si="10"/>
        <v>47</v>
      </c>
      <c r="AK66">
        <f t="shared" si="11"/>
        <v>2.2712754429930731E-21</v>
      </c>
      <c r="AQ66" s="5">
        <v>45719</v>
      </c>
      <c r="AR66">
        <f t="shared" si="12"/>
        <v>151</v>
      </c>
      <c r="AS66">
        <f t="shared" si="13"/>
        <v>47</v>
      </c>
      <c r="AT66">
        <f t="shared" si="14"/>
        <v>0</v>
      </c>
    </row>
    <row r="67" spans="16:46">
      <c r="P67" s="5">
        <v>45720</v>
      </c>
      <c r="Q67">
        <f t="shared" si="3"/>
        <v>150</v>
      </c>
      <c r="R67">
        <f t="shared" si="4"/>
        <v>48</v>
      </c>
      <c r="S67">
        <f t="shared" si="5"/>
        <v>0.30327038015745783</v>
      </c>
      <c r="Y67" s="5">
        <v>45720</v>
      </c>
      <c r="Z67">
        <f t="shared" si="6"/>
        <v>150</v>
      </c>
      <c r="AA67">
        <f t="shared" si="7"/>
        <v>48</v>
      </c>
      <c r="AB67">
        <f t="shared" si="8"/>
        <v>0.30327038015745783</v>
      </c>
      <c r="AH67" s="5">
        <v>45720</v>
      </c>
      <c r="AI67">
        <f t="shared" si="9"/>
        <v>150</v>
      </c>
      <c r="AJ67">
        <f t="shared" si="10"/>
        <v>48</v>
      </c>
      <c r="AK67">
        <f t="shared" si="11"/>
        <v>4.2539394927321941E-21</v>
      </c>
      <c r="AQ67" s="5">
        <v>45720</v>
      </c>
      <c r="AR67">
        <f t="shared" si="12"/>
        <v>150</v>
      </c>
      <c r="AS67">
        <f t="shared" si="13"/>
        <v>48</v>
      </c>
      <c r="AT67">
        <f t="shared" si="14"/>
        <v>0</v>
      </c>
    </row>
    <row r="68" spans="16:46">
      <c r="P68" s="5">
        <v>45721</v>
      </c>
      <c r="Q68">
        <f t="shared" si="3"/>
        <v>149</v>
      </c>
      <c r="R68">
        <f t="shared" si="4"/>
        <v>49</v>
      </c>
      <c r="S68">
        <f t="shared" si="5"/>
        <v>0.28011805797526601</v>
      </c>
      <c r="Y68" s="5">
        <v>45721</v>
      </c>
      <c r="Z68">
        <f t="shared" si="6"/>
        <v>149</v>
      </c>
      <c r="AA68">
        <f t="shared" si="7"/>
        <v>49</v>
      </c>
      <c r="AB68">
        <f t="shared" si="8"/>
        <v>0.28011805797526601</v>
      </c>
      <c r="AH68" s="5">
        <v>45721</v>
      </c>
      <c r="AI68">
        <f t="shared" si="9"/>
        <v>149</v>
      </c>
      <c r="AJ68">
        <f t="shared" si="10"/>
        <v>49</v>
      </c>
      <c r="AK68">
        <f t="shared" si="11"/>
        <v>7.934179784097942E-21</v>
      </c>
      <c r="AQ68" s="5">
        <v>45721</v>
      </c>
      <c r="AR68">
        <f t="shared" si="12"/>
        <v>149</v>
      </c>
      <c r="AS68">
        <f t="shared" si="13"/>
        <v>49</v>
      </c>
      <c r="AT68">
        <f t="shared" si="14"/>
        <v>0</v>
      </c>
    </row>
    <row r="69" spans="16:46">
      <c r="P69" s="5">
        <v>45722</v>
      </c>
      <c r="Q69">
        <f t="shared" si="3"/>
        <v>148</v>
      </c>
      <c r="R69">
        <f t="shared" si="4"/>
        <v>50</v>
      </c>
      <c r="S69">
        <f t="shared" si="5"/>
        <v>0.25830993300297678</v>
      </c>
      <c r="Y69" s="5">
        <v>45722</v>
      </c>
      <c r="Z69">
        <f t="shared" si="6"/>
        <v>148</v>
      </c>
      <c r="AA69">
        <f t="shared" si="7"/>
        <v>50</v>
      </c>
      <c r="AB69">
        <f t="shared" si="8"/>
        <v>0.25830993300297678</v>
      </c>
      <c r="AH69" s="5">
        <v>45722</v>
      </c>
      <c r="AI69">
        <f t="shared" si="9"/>
        <v>148</v>
      </c>
      <c r="AJ69">
        <f t="shared" si="10"/>
        <v>50</v>
      </c>
      <c r="AK69">
        <f t="shared" si="11"/>
        <v>1.4736759358997154E-20</v>
      </c>
      <c r="AQ69" s="5">
        <v>45722</v>
      </c>
      <c r="AR69">
        <f t="shared" si="12"/>
        <v>148</v>
      </c>
      <c r="AS69">
        <f t="shared" si="13"/>
        <v>50</v>
      </c>
      <c r="AT69">
        <f t="shared" si="14"/>
        <v>0</v>
      </c>
    </row>
    <row r="70" spans="16:46">
      <c r="P70" s="5">
        <v>45723</v>
      </c>
      <c r="Q70">
        <f t="shared" ref="Q70:Q133" si="15">MIN(ABS(P70-$M$4),$Q$3-ABS(P70-$M$4))</f>
        <v>147</v>
      </c>
      <c r="R70">
        <f t="shared" ref="R70:R133" si="16">MIN(ABS(P70-$N$4),$Q$3-ABS(P70-$N$4))</f>
        <v>51</v>
      </c>
      <c r="S70">
        <f t="shared" ref="S70:S133" si="17">$M$6*EXP(-(Q70^2)/(2*$M$9^2))+$N$6*EXP(-(R70^2)/(2*$N$9^2))</f>
        <v>0.23780993579701964</v>
      </c>
      <c r="Y70" s="5">
        <v>45723</v>
      </c>
      <c r="Z70">
        <f t="shared" ref="Z70:Z133" si="18">MIN(ABS(Y70-$V$4),$Z$3-ABS(Y70-$V$4))</f>
        <v>147</v>
      </c>
      <c r="AA70">
        <f t="shared" ref="AA70:AA133" si="19">MIN(ABS(Y70-$W$4),$Z$3-ABS(Y70-$W$4))</f>
        <v>51</v>
      </c>
      <c r="AB70">
        <f t="shared" ref="AB70:AB133" si="20">$V$6*EXP(-(Z70^2)/(2*$V$9^2))+$W$6*EXP(-(AA70^2)/(2*$W$9^2))</f>
        <v>0.23780993579701964</v>
      </c>
      <c r="AH70" s="5">
        <v>45723</v>
      </c>
      <c r="AI70">
        <f t="shared" ref="AI70:AI133" si="21">MIN(ABS(AH70-$AE$4),$AI$3-ABS(AH70-$AE$4))</f>
        <v>147</v>
      </c>
      <c r="AJ70">
        <f t="shared" ref="AJ70:AJ133" si="22">MIN(ABS(AH70-$AF$4),$AI$3-ABS(AH70-$AF$4))</f>
        <v>51</v>
      </c>
      <c r="AK70">
        <f t="shared" ref="AK70:AK133" si="23">$AE$6*EXP(-(AI70^2)/(2*$AE$9^2))+$AF$6*EXP(-(AJ70^2)/(2*$AF$9^2))</f>
        <v>2.7257823337740086E-20</v>
      </c>
      <c r="AQ70" s="5">
        <v>45723</v>
      </c>
      <c r="AR70">
        <f t="shared" ref="AR70:AR133" si="24">MIN(ABS(AQ70-$AN$4),$AR$3-ABS(AQ70-$AN$4))</f>
        <v>147</v>
      </c>
      <c r="AS70">
        <f t="shared" ref="AS70:AS133" si="25">MIN(ABS(AQ70-$AO$4),$AR$3-ABS(AQ70-$AO$4))</f>
        <v>51</v>
      </c>
      <c r="AT70">
        <f t="shared" ref="AT70:AT133" si="26">$AN$6*EXP(-(AR70^2)/(2*$AN$9^2))+$AO$6*EXP(-(AS70^2)/(2*$AO$9^2))</f>
        <v>0</v>
      </c>
    </row>
    <row r="71" spans="16:46">
      <c r="P71" s="5">
        <v>45724</v>
      </c>
      <c r="Q71">
        <f t="shared" si="15"/>
        <v>146</v>
      </c>
      <c r="R71">
        <f t="shared" si="16"/>
        <v>52</v>
      </c>
      <c r="S71">
        <f t="shared" si="17"/>
        <v>0.21857866717567354</v>
      </c>
      <c r="Y71" s="5">
        <v>45724</v>
      </c>
      <c r="Z71">
        <f t="shared" si="18"/>
        <v>146</v>
      </c>
      <c r="AA71">
        <f t="shared" si="19"/>
        <v>52</v>
      </c>
      <c r="AB71">
        <f t="shared" si="20"/>
        <v>0.21857866717567354</v>
      </c>
      <c r="AH71" s="5">
        <v>45724</v>
      </c>
      <c r="AI71">
        <f t="shared" si="21"/>
        <v>146</v>
      </c>
      <c r="AJ71">
        <f t="shared" si="22"/>
        <v>52</v>
      </c>
      <c r="AK71">
        <f t="shared" si="23"/>
        <v>5.0207613533494458E-20</v>
      </c>
      <c r="AQ71" s="5">
        <v>45724</v>
      </c>
      <c r="AR71">
        <f t="shared" si="24"/>
        <v>146</v>
      </c>
      <c r="AS71">
        <f t="shared" si="25"/>
        <v>52</v>
      </c>
      <c r="AT71">
        <f t="shared" si="26"/>
        <v>0</v>
      </c>
    </row>
    <row r="72" spans="16:46">
      <c r="P72" s="5">
        <v>45725</v>
      </c>
      <c r="Q72">
        <f t="shared" si="15"/>
        <v>145</v>
      </c>
      <c r="R72">
        <f t="shared" si="16"/>
        <v>53</v>
      </c>
      <c r="S72">
        <f t="shared" si="17"/>
        <v>0.20057390970437192</v>
      </c>
      <c r="Y72" s="5">
        <v>45725</v>
      </c>
      <c r="Z72">
        <f t="shared" si="18"/>
        <v>145</v>
      </c>
      <c r="AA72">
        <f t="shared" si="19"/>
        <v>53</v>
      </c>
      <c r="AB72">
        <f t="shared" si="20"/>
        <v>0.20057390970437192</v>
      </c>
      <c r="AH72" s="5">
        <v>45725</v>
      </c>
      <c r="AI72">
        <f t="shared" si="21"/>
        <v>145</v>
      </c>
      <c r="AJ72">
        <f t="shared" si="22"/>
        <v>53</v>
      </c>
      <c r="AK72">
        <f t="shared" si="23"/>
        <v>9.2095245813017487E-20</v>
      </c>
      <c r="AQ72" s="5">
        <v>45725</v>
      </c>
      <c r="AR72">
        <f t="shared" si="24"/>
        <v>145</v>
      </c>
      <c r="AS72">
        <f t="shared" si="25"/>
        <v>53</v>
      </c>
      <c r="AT72">
        <f t="shared" si="26"/>
        <v>0</v>
      </c>
    </row>
    <row r="73" spans="16:46">
      <c r="P73" s="5">
        <v>45726</v>
      </c>
      <c r="Q73">
        <f t="shared" si="15"/>
        <v>144</v>
      </c>
      <c r="R73">
        <f t="shared" si="16"/>
        <v>54</v>
      </c>
      <c r="S73">
        <f t="shared" si="17"/>
        <v>0.18375112033321256</v>
      </c>
      <c r="Y73" s="5">
        <v>45726</v>
      </c>
      <c r="Z73">
        <f t="shared" si="18"/>
        <v>144</v>
      </c>
      <c r="AA73">
        <f t="shared" si="19"/>
        <v>54</v>
      </c>
      <c r="AB73">
        <f t="shared" si="20"/>
        <v>0.18375112033321256</v>
      </c>
      <c r="AH73" s="5">
        <v>45726</v>
      </c>
      <c r="AI73">
        <f t="shared" si="21"/>
        <v>144</v>
      </c>
      <c r="AJ73">
        <f t="shared" si="22"/>
        <v>54</v>
      </c>
      <c r="AK73">
        <f t="shared" si="23"/>
        <v>1.6822636842085568E-19</v>
      </c>
      <c r="AQ73" s="5">
        <v>45726</v>
      </c>
      <c r="AR73">
        <f t="shared" si="24"/>
        <v>144</v>
      </c>
      <c r="AS73">
        <f t="shared" si="25"/>
        <v>54</v>
      </c>
      <c r="AT73">
        <f t="shared" si="26"/>
        <v>0</v>
      </c>
    </row>
    <row r="74" spans="16:46">
      <c r="P74" s="5">
        <v>45727</v>
      </c>
      <c r="Q74">
        <f t="shared" si="15"/>
        <v>143</v>
      </c>
      <c r="R74">
        <f t="shared" si="16"/>
        <v>55</v>
      </c>
      <c r="S74">
        <f t="shared" si="17"/>
        <v>0.16806390107632424</v>
      </c>
      <c r="Y74" s="5">
        <v>45727</v>
      </c>
      <c r="Z74">
        <f t="shared" si="18"/>
        <v>143</v>
      </c>
      <c r="AA74">
        <f t="shared" si="19"/>
        <v>55</v>
      </c>
      <c r="AB74">
        <f t="shared" si="20"/>
        <v>0.16806390107632424</v>
      </c>
      <c r="AH74" s="5">
        <v>45727</v>
      </c>
      <c r="AI74">
        <f t="shared" si="21"/>
        <v>143</v>
      </c>
      <c r="AJ74">
        <f t="shared" si="22"/>
        <v>55</v>
      </c>
      <c r="AK74">
        <f t="shared" si="23"/>
        <v>3.0601319546682686E-19</v>
      </c>
      <c r="AQ74" s="5">
        <v>45727</v>
      </c>
      <c r="AR74">
        <f t="shared" si="24"/>
        <v>143</v>
      </c>
      <c r="AS74">
        <f t="shared" si="25"/>
        <v>55</v>
      </c>
      <c r="AT74">
        <f t="shared" si="26"/>
        <v>0</v>
      </c>
    </row>
    <row r="75" spans="16:46">
      <c r="P75" s="5">
        <v>45728</v>
      </c>
      <c r="Q75">
        <f t="shared" si="15"/>
        <v>142</v>
      </c>
      <c r="R75">
        <f t="shared" si="16"/>
        <v>56</v>
      </c>
      <c r="S75">
        <f t="shared" si="17"/>
        <v>0.15346444511715551</v>
      </c>
      <c r="Y75" s="5">
        <v>45728</v>
      </c>
      <c r="Z75">
        <f t="shared" si="18"/>
        <v>142</v>
      </c>
      <c r="AA75">
        <f t="shared" si="19"/>
        <v>56</v>
      </c>
      <c r="AB75">
        <f t="shared" si="20"/>
        <v>0.15346444511715551</v>
      </c>
      <c r="AH75" s="5">
        <v>45728</v>
      </c>
      <c r="AI75">
        <f t="shared" si="21"/>
        <v>142</v>
      </c>
      <c r="AJ75">
        <f t="shared" si="22"/>
        <v>56</v>
      </c>
      <c r="AK75">
        <f t="shared" si="23"/>
        <v>5.5433903824506256E-19</v>
      </c>
      <c r="AQ75" s="5">
        <v>45728</v>
      </c>
      <c r="AR75">
        <f t="shared" si="24"/>
        <v>142</v>
      </c>
      <c r="AS75">
        <f t="shared" si="25"/>
        <v>56</v>
      </c>
      <c r="AT75">
        <f t="shared" si="26"/>
        <v>0</v>
      </c>
    </row>
    <row r="76" spans="16:46">
      <c r="P76" s="5">
        <v>45729</v>
      </c>
      <c r="Q76">
        <f t="shared" si="15"/>
        <v>141</v>
      </c>
      <c r="R76">
        <f t="shared" si="16"/>
        <v>57</v>
      </c>
      <c r="S76">
        <f t="shared" si="17"/>
        <v>0.13990395621024265</v>
      </c>
      <c r="Y76" s="5">
        <v>45729</v>
      </c>
      <c r="Z76">
        <f t="shared" si="18"/>
        <v>141</v>
      </c>
      <c r="AA76">
        <f t="shared" si="19"/>
        <v>57</v>
      </c>
      <c r="AB76">
        <f t="shared" si="20"/>
        <v>0.13990395621024265</v>
      </c>
      <c r="AH76" s="5">
        <v>45729</v>
      </c>
      <c r="AI76">
        <f t="shared" si="21"/>
        <v>141</v>
      </c>
      <c r="AJ76">
        <f t="shared" si="22"/>
        <v>57</v>
      </c>
      <c r="AK76">
        <f t="shared" si="23"/>
        <v>1.0000000000000014E-18</v>
      </c>
      <c r="AQ76" s="5">
        <v>45729</v>
      </c>
      <c r="AR76">
        <f t="shared" si="24"/>
        <v>141</v>
      </c>
      <c r="AS76">
        <f t="shared" si="25"/>
        <v>57</v>
      </c>
      <c r="AT76">
        <f t="shared" si="26"/>
        <v>0</v>
      </c>
    </row>
    <row r="77" spans="16:46">
      <c r="P77" s="5">
        <v>45730</v>
      </c>
      <c r="Q77">
        <f t="shared" si="15"/>
        <v>140</v>
      </c>
      <c r="R77">
        <f t="shared" si="16"/>
        <v>58</v>
      </c>
      <c r="S77">
        <f t="shared" si="17"/>
        <v>0.12733303972239166</v>
      </c>
      <c r="Y77" s="5">
        <v>45730</v>
      </c>
      <c r="Z77">
        <f t="shared" si="18"/>
        <v>140</v>
      </c>
      <c r="AA77">
        <f t="shared" si="19"/>
        <v>58</v>
      </c>
      <c r="AB77">
        <f t="shared" si="20"/>
        <v>0.12733303972239166</v>
      </c>
      <c r="AH77" s="5">
        <v>45730</v>
      </c>
      <c r="AI77">
        <f t="shared" si="21"/>
        <v>140</v>
      </c>
      <c r="AJ77">
        <f t="shared" si="22"/>
        <v>58</v>
      </c>
      <c r="AK77">
        <f t="shared" si="23"/>
        <v>1.7964443237228514E-18</v>
      </c>
      <c r="AQ77" s="5">
        <v>45730</v>
      </c>
      <c r="AR77">
        <f t="shared" si="24"/>
        <v>140</v>
      </c>
      <c r="AS77">
        <f t="shared" si="25"/>
        <v>58</v>
      </c>
      <c r="AT77">
        <f t="shared" si="26"/>
        <v>0</v>
      </c>
    </row>
    <row r="78" spans="16:46">
      <c r="P78" s="5">
        <v>45731</v>
      </c>
      <c r="Q78">
        <f t="shared" si="15"/>
        <v>139</v>
      </c>
      <c r="R78">
        <f t="shared" si="16"/>
        <v>59</v>
      </c>
      <c r="S78">
        <f t="shared" si="17"/>
        <v>0.11570206410901882</v>
      </c>
      <c r="Y78" s="5">
        <v>45731</v>
      </c>
      <c r="Z78">
        <f t="shared" si="18"/>
        <v>139</v>
      </c>
      <c r="AA78">
        <f t="shared" si="19"/>
        <v>59</v>
      </c>
      <c r="AB78">
        <f t="shared" si="20"/>
        <v>0.11570206410901882</v>
      </c>
      <c r="AH78" s="5">
        <v>45731</v>
      </c>
      <c r="AI78">
        <f t="shared" si="21"/>
        <v>139</v>
      </c>
      <c r="AJ78">
        <f t="shared" si="22"/>
        <v>59</v>
      </c>
      <c r="AK78">
        <f t="shared" si="23"/>
        <v>3.2137844839428226E-18</v>
      </c>
      <c r="AQ78" s="5">
        <v>45731</v>
      </c>
      <c r="AR78">
        <f t="shared" si="24"/>
        <v>139</v>
      </c>
      <c r="AS78">
        <f t="shared" si="25"/>
        <v>59</v>
      </c>
      <c r="AT78">
        <f t="shared" si="26"/>
        <v>0</v>
      </c>
    </row>
    <row r="79" spans="16:46">
      <c r="P79" s="5">
        <v>45732</v>
      </c>
      <c r="Q79">
        <f t="shared" si="15"/>
        <v>138</v>
      </c>
      <c r="R79">
        <f t="shared" si="16"/>
        <v>60</v>
      </c>
      <c r="S79">
        <f t="shared" si="17"/>
        <v>0.10496149204995454</v>
      </c>
      <c r="Y79" s="5">
        <v>45732</v>
      </c>
      <c r="Z79">
        <f t="shared" si="18"/>
        <v>138</v>
      </c>
      <c r="AA79">
        <f t="shared" si="19"/>
        <v>60</v>
      </c>
      <c r="AB79">
        <f t="shared" si="20"/>
        <v>0.10496149204995454</v>
      </c>
      <c r="AH79" s="5">
        <v>45732</v>
      </c>
      <c r="AI79">
        <f t="shared" si="21"/>
        <v>138</v>
      </c>
      <c r="AJ79">
        <f t="shared" si="22"/>
        <v>60</v>
      </c>
      <c r="AK79">
        <f t="shared" si="23"/>
        <v>5.7254412591554533E-18</v>
      </c>
      <c r="AQ79" s="5">
        <v>45732</v>
      </c>
      <c r="AR79">
        <f t="shared" si="24"/>
        <v>138</v>
      </c>
      <c r="AS79">
        <f t="shared" si="25"/>
        <v>60</v>
      </c>
      <c r="AT79">
        <f t="shared" si="26"/>
        <v>0</v>
      </c>
    </row>
    <row r="80" spans="16:46">
      <c r="P80" s="5">
        <v>45733</v>
      </c>
      <c r="Q80">
        <f t="shared" si="15"/>
        <v>137</v>
      </c>
      <c r="R80">
        <f t="shared" si="16"/>
        <v>61</v>
      </c>
      <c r="S80">
        <f t="shared" si="17"/>
        <v>9.5062180869432564E-2</v>
      </c>
      <c r="Y80" s="5">
        <v>45733</v>
      </c>
      <c r="Z80">
        <f t="shared" si="18"/>
        <v>137</v>
      </c>
      <c r="AA80">
        <f t="shared" si="19"/>
        <v>61</v>
      </c>
      <c r="AB80">
        <f t="shared" si="20"/>
        <v>9.506218086943255E-2</v>
      </c>
      <c r="AH80" s="5">
        <v>45733</v>
      </c>
      <c r="AI80">
        <f t="shared" si="21"/>
        <v>137</v>
      </c>
      <c r="AJ80">
        <f t="shared" si="22"/>
        <v>61</v>
      </c>
      <c r="AK80">
        <f t="shared" si="23"/>
        <v>1.0157583541727274E-17</v>
      </c>
      <c r="AQ80" s="5">
        <v>45733</v>
      </c>
      <c r="AR80">
        <f t="shared" si="24"/>
        <v>137</v>
      </c>
      <c r="AS80">
        <f t="shared" si="25"/>
        <v>61</v>
      </c>
      <c r="AT80">
        <f t="shared" si="26"/>
        <v>0</v>
      </c>
    </row>
    <row r="81" spans="16:46">
      <c r="P81" s="5">
        <v>45734</v>
      </c>
      <c r="Q81">
        <f t="shared" si="15"/>
        <v>136</v>
      </c>
      <c r="R81">
        <f t="shared" si="16"/>
        <v>62</v>
      </c>
      <c r="S81">
        <f t="shared" si="17"/>
        <v>8.5955652234138244E-2</v>
      </c>
      <c r="Y81" s="5">
        <v>45734</v>
      </c>
      <c r="Z81">
        <f t="shared" si="18"/>
        <v>136</v>
      </c>
      <c r="AA81">
        <f t="shared" si="19"/>
        <v>62</v>
      </c>
      <c r="AB81">
        <f t="shared" si="20"/>
        <v>8.595565223413823E-2</v>
      </c>
      <c r="AH81" s="5">
        <v>45734</v>
      </c>
      <c r="AI81">
        <f t="shared" si="21"/>
        <v>136</v>
      </c>
      <c r="AJ81">
        <f t="shared" si="22"/>
        <v>62</v>
      </c>
      <c r="AK81">
        <f t="shared" si="23"/>
        <v>1.7945727479805909E-17</v>
      </c>
      <c r="AQ81" s="5">
        <v>45734</v>
      </c>
      <c r="AR81">
        <f t="shared" si="24"/>
        <v>136</v>
      </c>
      <c r="AS81">
        <f t="shared" si="25"/>
        <v>62</v>
      </c>
      <c r="AT81">
        <f t="shared" si="26"/>
        <v>0</v>
      </c>
    </row>
    <row r="82" spans="16:46">
      <c r="P82" s="5">
        <v>45735</v>
      </c>
      <c r="Q82">
        <f t="shared" si="15"/>
        <v>135</v>
      </c>
      <c r="R82">
        <f t="shared" si="16"/>
        <v>63</v>
      </c>
      <c r="S82">
        <f t="shared" si="17"/>
        <v>7.7594331458738175E-2</v>
      </c>
      <c r="Y82" s="5">
        <v>45735</v>
      </c>
      <c r="Z82">
        <f t="shared" si="18"/>
        <v>135</v>
      </c>
      <c r="AA82">
        <f t="shared" si="19"/>
        <v>63</v>
      </c>
      <c r="AB82">
        <f t="shared" si="20"/>
        <v>7.7594331458738147E-2</v>
      </c>
      <c r="AH82" s="5">
        <v>45735</v>
      </c>
      <c r="AI82">
        <f t="shared" si="21"/>
        <v>135</v>
      </c>
      <c r="AJ82">
        <f t="shared" si="22"/>
        <v>63</v>
      </c>
      <c r="AK82">
        <f t="shared" si="23"/>
        <v>3.1573371504721582E-17</v>
      </c>
      <c r="AQ82" s="5">
        <v>45735</v>
      </c>
      <c r="AR82">
        <f t="shared" si="24"/>
        <v>135</v>
      </c>
      <c r="AS82">
        <f t="shared" si="25"/>
        <v>63</v>
      </c>
      <c r="AT82">
        <f t="shared" si="26"/>
        <v>0</v>
      </c>
    </row>
    <row r="83" spans="16:46">
      <c r="P83" s="5">
        <v>45736</v>
      </c>
      <c r="Q83">
        <f t="shared" si="15"/>
        <v>134</v>
      </c>
      <c r="R83">
        <f t="shared" si="16"/>
        <v>64</v>
      </c>
      <c r="S83">
        <f t="shared" si="17"/>
        <v>6.993175704863959E-2</v>
      </c>
      <c r="Y83" s="5">
        <v>45736</v>
      </c>
      <c r="Z83">
        <f t="shared" si="18"/>
        <v>134</v>
      </c>
      <c r="AA83">
        <f t="shared" si="19"/>
        <v>64</v>
      </c>
      <c r="AB83">
        <f t="shared" si="20"/>
        <v>6.9931757048639534E-2</v>
      </c>
      <c r="AH83" s="5">
        <v>45736</v>
      </c>
      <c r="AI83">
        <f t="shared" si="21"/>
        <v>134</v>
      </c>
      <c r="AJ83">
        <f t="shared" si="22"/>
        <v>64</v>
      </c>
      <c r="AK83">
        <f t="shared" si="23"/>
        <v>5.5318459438674398E-17</v>
      </c>
      <c r="AQ83" s="5">
        <v>45736</v>
      </c>
      <c r="AR83">
        <f t="shared" si="24"/>
        <v>134</v>
      </c>
      <c r="AS83">
        <f t="shared" si="25"/>
        <v>64</v>
      </c>
      <c r="AT83">
        <f t="shared" si="26"/>
        <v>0</v>
      </c>
    </row>
    <row r="84" spans="16:46">
      <c r="P84" s="5">
        <v>45737</v>
      </c>
      <c r="Q84">
        <f t="shared" si="15"/>
        <v>133</v>
      </c>
      <c r="R84">
        <f t="shared" si="16"/>
        <v>65</v>
      </c>
      <c r="S84">
        <f t="shared" si="17"/>
        <v>6.2922761373924593E-2</v>
      </c>
      <c r="Y84" s="5">
        <v>45737</v>
      </c>
      <c r="Z84">
        <f t="shared" si="18"/>
        <v>133</v>
      </c>
      <c r="AA84">
        <f t="shared" si="19"/>
        <v>65</v>
      </c>
      <c r="AB84">
        <f t="shared" si="20"/>
        <v>6.2922761373924496E-2</v>
      </c>
      <c r="AH84" s="5">
        <v>45737</v>
      </c>
      <c r="AI84">
        <f t="shared" si="21"/>
        <v>133</v>
      </c>
      <c r="AJ84">
        <f t="shared" si="22"/>
        <v>65</v>
      </c>
      <c r="AK84">
        <f t="shared" si="23"/>
        <v>9.6518023560405071E-17</v>
      </c>
      <c r="AQ84" s="5">
        <v>45737</v>
      </c>
      <c r="AR84">
        <f t="shared" si="24"/>
        <v>133</v>
      </c>
      <c r="AS84">
        <f t="shared" si="25"/>
        <v>65</v>
      </c>
      <c r="AT84">
        <f t="shared" si="26"/>
        <v>0</v>
      </c>
    </row>
    <row r="85" spans="16:46">
      <c r="P85" s="5">
        <v>45738</v>
      </c>
      <c r="Q85">
        <f t="shared" si="15"/>
        <v>132</v>
      </c>
      <c r="R85">
        <f t="shared" si="16"/>
        <v>66</v>
      </c>
      <c r="S85">
        <f t="shared" si="17"/>
        <v>5.6523623596203332E-2</v>
      </c>
      <c r="Y85" s="5">
        <v>45738</v>
      </c>
      <c r="Z85">
        <f t="shared" si="18"/>
        <v>132</v>
      </c>
      <c r="AA85">
        <f t="shared" si="19"/>
        <v>66</v>
      </c>
      <c r="AB85">
        <f t="shared" si="20"/>
        <v>5.6523623596203165E-2</v>
      </c>
      <c r="AH85" s="5">
        <v>45738</v>
      </c>
      <c r="AI85">
        <f t="shared" si="21"/>
        <v>132</v>
      </c>
      <c r="AJ85">
        <f t="shared" si="22"/>
        <v>66</v>
      </c>
      <c r="AK85">
        <f t="shared" si="23"/>
        <v>1.6770113006412131E-16</v>
      </c>
      <c r="AQ85" s="5">
        <v>45738</v>
      </c>
      <c r="AR85">
        <f t="shared" si="24"/>
        <v>132</v>
      </c>
      <c r="AS85">
        <f t="shared" si="25"/>
        <v>66</v>
      </c>
      <c r="AT85">
        <f t="shared" si="26"/>
        <v>0</v>
      </c>
    </row>
    <row r="86" spans="16:46">
      <c r="P86" s="5">
        <v>45739</v>
      </c>
      <c r="Q86">
        <f t="shared" si="15"/>
        <v>131</v>
      </c>
      <c r="R86">
        <f t="shared" si="16"/>
        <v>67</v>
      </c>
      <c r="S86">
        <f t="shared" si="17"/>
        <v>5.0692196161857724E-2</v>
      </c>
      <c r="Y86" s="5">
        <v>45739</v>
      </c>
      <c r="Z86">
        <f t="shared" si="18"/>
        <v>131</v>
      </c>
      <c r="AA86">
        <f t="shared" si="19"/>
        <v>67</v>
      </c>
      <c r="AB86">
        <f t="shared" si="20"/>
        <v>5.0692196161857432E-2</v>
      </c>
      <c r="AH86" s="5">
        <v>45739</v>
      </c>
      <c r="AI86">
        <f t="shared" si="21"/>
        <v>131</v>
      </c>
      <c r="AJ86">
        <f t="shared" si="22"/>
        <v>67</v>
      </c>
      <c r="AK86">
        <f t="shared" si="23"/>
        <v>2.9017018329576399E-16</v>
      </c>
      <c r="AQ86" s="5">
        <v>45739</v>
      </c>
      <c r="AR86">
        <f t="shared" si="24"/>
        <v>131</v>
      </c>
      <c r="AS86">
        <f t="shared" si="25"/>
        <v>67</v>
      </c>
      <c r="AT86">
        <f t="shared" si="26"/>
        <v>0</v>
      </c>
    </row>
    <row r="87" spans="16:46">
      <c r="P87" s="5">
        <v>45740</v>
      </c>
      <c r="Q87">
        <f t="shared" si="15"/>
        <v>130</v>
      </c>
      <c r="R87">
        <f t="shared" si="16"/>
        <v>68</v>
      </c>
      <c r="S87">
        <f t="shared" si="17"/>
        <v>4.5388006331656003E-2</v>
      </c>
      <c r="Y87" s="5">
        <v>45740</v>
      </c>
      <c r="Z87">
        <f t="shared" si="18"/>
        <v>130</v>
      </c>
      <c r="AA87">
        <f t="shared" si="19"/>
        <v>68</v>
      </c>
      <c r="AB87">
        <f t="shared" si="20"/>
        <v>4.5388006331655503E-2</v>
      </c>
      <c r="AH87" s="5">
        <v>45740</v>
      </c>
      <c r="AI87">
        <f t="shared" si="21"/>
        <v>130</v>
      </c>
      <c r="AJ87">
        <f t="shared" si="22"/>
        <v>68</v>
      </c>
      <c r="AK87">
        <f t="shared" si="23"/>
        <v>4.9998710632647572E-16</v>
      </c>
      <c r="AQ87" s="5">
        <v>45740</v>
      </c>
      <c r="AR87">
        <f t="shared" si="24"/>
        <v>130</v>
      </c>
      <c r="AS87">
        <f t="shared" si="25"/>
        <v>68</v>
      </c>
      <c r="AT87">
        <f t="shared" si="26"/>
        <v>0</v>
      </c>
    </row>
    <row r="88" spans="16:46">
      <c r="P88" s="5">
        <v>45741</v>
      </c>
      <c r="Q88">
        <f t="shared" si="15"/>
        <v>129</v>
      </c>
      <c r="R88">
        <f t="shared" si="16"/>
        <v>69</v>
      </c>
      <c r="S88">
        <f t="shared" si="17"/>
        <v>4.0572334339326742E-2</v>
      </c>
      <c r="Y88" s="5">
        <v>45741</v>
      </c>
      <c r="Z88">
        <f t="shared" si="18"/>
        <v>129</v>
      </c>
      <c r="AA88">
        <f t="shared" si="19"/>
        <v>69</v>
      </c>
      <c r="AB88">
        <f t="shared" si="20"/>
        <v>4.0572334339325881E-2</v>
      </c>
      <c r="AH88" s="5">
        <v>45741</v>
      </c>
      <c r="AI88">
        <f t="shared" si="21"/>
        <v>129</v>
      </c>
      <c r="AJ88">
        <f t="shared" si="22"/>
        <v>69</v>
      </c>
      <c r="AK88">
        <f t="shared" si="23"/>
        <v>8.5793434039490399E-16</v>
      </c>
      <c r="AQ88" s="5">
        <v>45741</v>
      </c>
      <c r="AR88">
        <f t="shared" si="24"/>
        <v>129</v>
      </c>
      <c r="AS88">
        <f t="shared" si="25"/>
        <v>69</v>
      </c>
      <c r="AT88">
        <f t="shared" si="26"/>
        <v>0</v>
      </c>
    </row>
    <row r="89" spans="16:46">
      <c r="P89" s="5">
        <v>45742</v>
      </c>
      <c r="Q89">
        <f t="shared" si="15"/>
        <v>128</v>
      </c>
      <c r="R89">
        <f t="shared" si="16"/>
        <v>70</v>
      </c>
      <c r="S89">
        <f t="shared" si="17"/>
        <v>3.620826986209344E-2</v>
      </c>
      <c r="Y89" s="5">
        <v>45742</v>
      </c>
      <c r="Z89">
        <f t="shared" si="18"/>
        <v>128</v>
      </c>
      <c r="AA89">
        <f t="shared" si="19"/>
        <v>70</v>
      </c>
      <c r="AB89">
        <f t="shared" si="20"/>
        <v>3.6208269862091975E-2</v>
      </c>
      <c r="AH89" s="5">
        <v>45742</v>
      </c>
      <c r="AI89">
        <f t="shared" si="21"/>
        <v>128</v>
      </c>
      <c r="AJ89">
        <f t="shared" si="22"/>
        <v>70</v>
      </c>
      <c r="AK89">
        <f t="shared" si="23"/>
        <v>1.4660153722259814E-15</v>
      </c>
      <c r="AQ89" s="5">
        <v>45742</v>
      </c>
      <c r="AR89">
        <f t="shared" si="24"/>
        <v>128</v>
      </c>
      <c r="AS89">
        <f t="shared" si="25"/>
        <v>70</v>
      </c>
      <c r="AT89">
        <f t="shared" si="26"/>
        <v>0</v>
      </c>
    </row>
    <row r="90" spans="16:46">
      <c r="P90" s="5">
        <v>45743</v>
      </c>
      <c r="Q90">
        <f t="shared" si="15"/>
        <v>127</v>
      </c>
      <c r="R90">
        <f t="shared" si="16"/>
        <v>71</v>
      </c>
      <c r="S90">
        <f t="shared" si="17"/>
        <v>3.2260748546426611E-2</v>
      </c>
      <c r="Y90" s="5">
        <v>45743</v>
      </c>
      <c r="Z90">
        <f t="shared" si="18"/>
        <v>127</v>
      </c>
      <c r="AA90">
        <f t="shared" si="19"/>
        <v>71</v>
      </c>
      <c r="AB90">
        <f t="shared" si="20"/>
        <v>3.2260748546424113E-2</v>
      </c>
      <c r="AH90" s="5">
        <v>45743</v>
      </c>
      <c r="AI90">
        <f t="shared" si="21"/>
        <v>127</v>
      </c>
      <c r="AJ90">
        <f t="shared" si="22"/>
        <v>71</v>
      </c>
      <c r="AK90">
        <f t="shared" si="23"/>
        <v>2.4946649354678277E-15</v>
      </c>
      <c r="AQ90" s="5">
        <v>45743</v>
      </c>
      <c r="AR90">
        <f t="shared" si="24"/>
        <v>127</v>
      </c>
      <c r="AS90">
        <f t="shared" si="25"/>
        <v>71</v>
      </c>
      <c r="AT90">
        <f t="shared" si="26"/>
        <v>0</v>
      </c>
    </row>
    <row r="91" spans="16:46">
      <c r="P91" s="5">
        <v>45744</v>
      </c>
      <c r="Q91">
        <f t="shared" si="15"/>
        <v>126</v>
      </c>
      <c r="R91">
        <f t="shared" si="16"/>
        <v>72</v>
      </c>
      <c r="S91">
        <f t="shared" si="17"/>
        <v>2.8696570364656008E-2</v>
      </c>
      <c r="Y91" s="5">
        <v>45744</v>
      </c>
      <c r="Z91">
        <f t="shared" si="18"/>
        <v>126</v>
      </c>
      <c r="AA91">
        <f t="shared" si="19"/>
        <v>72</v>
      </c>
      <c r="AB91">
        <f t="shared" si="20"/>
        <v>2.8696570364651782E-2</v>
      </c>
      <c r="AH91" s="5">
        <v>45744</v>
      </c>
      <c r="AI91">
        <f t="shared" si="21"/>
        <v>126</v>
      </c>
      <c r="AJ91">
        <f t="shared" si="22"/>
        <v>72</v>
      </c>
      <c r="AK91">
        <f t="shared" si="23"/>
        <v>4.2274175606408304E-15</v>
      </c>
      <c r="AQ91" s="5">
        <v>45744</v>
      </c>
      <c r="AR91">
        <f t="shared" si="24"/>
        <v>126</v>
      </c>
      <c r="AS91">
        <f t="shared" si="25"/>
        <v>72</v>
      </c>
      <c r="AT91">
        <f t="shared" si="26"/>
        <v>0</v>
      </c>
    </row>
    <row r="92" spans="16:46">
      <c r="P92" s="5">
        <v>45745</v>
      </c>
      <c r="Q92">
        <f t="shared" si="15"/>
        <v>125</v>
      </c>
      <c r="R92">
        <f t="shared" si="16"/>
        <v>73</v>
      </c>
      <c r="S92">
        <f t="shared" si="17"/>
        <v>2.5484401585088259E-2</v>
      </c>
      <c r="Y92" s="5">
        <v>45745</v>
      </c>
      <c r="Z92">
        <f t="shared" si="18"/>
        <v>125</v>
      </c>
      <c r="AA92">
        <f t="shared" si="19"/>
        <v>73</v>
      </c>
      <c r="AB92">
        <f t="shared" si="20"/>
        <v>2.5484401585081126E-2</v>
      </c>
      <c r="AH92" s="5">
        <v>45745</v>
      </c>
      <c r="AI92">
        <f t="shared" si="21"/>
        <v>125</v>
      </c>
      <c r="AJ92">
        <f t="shared" si="22"/>
        <v>73</v>
      </c>
      <c r="AK92">
        <f t="shared" si="23"/>
        <v>7.1339046015558603E-15</v>
      </c>
      <c r="AQ92" s="5">
        <v>45745</v>
      </c>
      <c r="AR92">
        <f t="shared" si="24"/>
        <v>125</v>
      </c>
      <c r="AS92">
        <f t="shared" si="25"/>
        <v>73</v>
      </c>
      <c r="AT92">
        <f t="shared" si="26"/>
        <v>0</v>
      </c>
    </row>
    <row r="93" spans="16:46">
      <c r="P93" s="5">
        <v>45746</v>
      </c>
      <c r="Q93">
        <f t="shared" si="15"/>
        <v>124</v>
      </c>
      <c r="R93">
        <f t="shared" si="16"/>
        <v>74</v>
      </c>
      <c r="S93">
        <f t="shared" si="17"/>
        <v>2.2594762122500781E-2</v>
      </c>
      <c r="Y93" s="5">
        <v>45746</v>
      </c>
      <c r="Z93">
        <f t="shared" si="18"/>
        <v>124</v>
      </c>
      <c r="AA93">
        <f t="shared" si="19"/>
        <v>74</v>
      </c>
      <c r="AB93">
        <f t="shared" si="20"/>
        <v>2.2594762122488794E-2</v>
      </c>
      <c r="AH93" s="5">
        <v>45746</v>
      </c>
      <c r="AI93">
        <f t="shared" si="21"/>
        <v>124</v>
      </c>
      <c r="AJ93">
        <f t="shared" si="22"/>
        <v>74</v>
      </c>
      <c r="AK93">
        <f t="shared" si="23"/>
        <v>1.1988605615301603E-14</v>
      </c>
      <c r="AQ93" s="5">
        <v>45746</v>
      </c>
      <c r="AR93">
        <f t="shared" si="24"/>
        <v>124</v>
      </c>
      <c r="AS93">
        <f t="shared" si="25"/>
        <v>74</v>
      </c>
      <c r="AT93">
        <f t="shared" si="26"/>
        <v>0</v>
      </c>
    </row>
    <row r="94" spans="16:46">
      <c r="P94" s="5">
        <v>45747</v>
      </c>
      <c r="Q94">
        <f t="shared" si="15"/>
        <v>123</v>
      </c>
      <c r="R94">
        <f t="shared" si="16"/>
        <v>75</v>
      </c>
      <c r="S94">
        <f t="shared" si="17"/>
        <v>2.0000000000020071E-2</v>
      </c>
      <c r="Y94" s="5">
        <v>45747</v>
      </c>
      <c r="Z94">
        <f t="shared" si="18"/>
        <v>123</v>
      </c>
      <c r="AA94">
        <f t="shared" si="19"/>
        <v>75</v>
      </c>
      <c r="AB94">
        <f t="shared" si="20"/>
        <v>2.0000000000000007E-2</v>
      </c>
      <c r="AH94" s="5">
        <v>45747</v>
      </c>
      <c r="AI94">
        <f t="shared" si="21"/>
        <v>123</v>
      </c>
      <c r="AJ94">
        <f t="shared" si="22"/>
        <v>75</v>
      </c>
      <c r="AK94">
        <f t="shared" si="23"/>
        <v>2.0063157186853508E-14</v>
      </c>
      <c r="AQ94" s="5">
        <v>45747</v>
      </c>
      <c r="AR94">
        <f t="shared" si="24"/>
        <v>123</v>
      </c>
      <c r="AS94">
        <f t="shared" si="25"/>
        <v>75</v>
      </c>
      <c r="AT94">
        <f t="shared" si="26"/>
        <v>0</v>
      </c>
    </row>
    <row r="95" spans="16:46">
      <c r="P95" s="5">
        <v>45748</v>
      </c>
      <c r="Q95">
        <f t="shared" si="15"/>
        <v>122</v>
      </c>
      <c r="R95">
        <f t="shared" si="16"/>
        <v>76</v>
      </c>
      <c r="S95">
        <f t="shared" si="17"/>
        <v>1.7674254600135698E-2</v>
      </c>
      <c r="Y95" s="5">
        <v>45748</v>
      </c>
      <c r="Z95">
        <f t="shared" si="18"/>
        <v>122</v>
      </c>
      <c r="AA95">
        <f t="shared" si="19"/>
        <v>76</v>
      </c>
      <c r="AB95">
        <f t="shared" si="20"/>
        <v>1.7674254600102263E-2</v>
      </c>
      <c r="AH95" s="5">
        <v>45748</v>
      </c>
      <c r="AI95">
        <f t="shared" si="21"/>
        <v>122</v>
      </c>
      <c r="AJ95">
        <f t="shared" si="22"/>
        <v>76</v>
      </c>
      <c r="AK95">
        <f t="shared" si="23"/>
        <v>3.3436368557799209E-14</v>
      </c>
      <c r="AQ95" s="5">
        <v>45748</v>
      </c>
      <c r="AR95">
        <f t="shared" si="24"/>
        <v>122</v>
      </c>
      <c r="AS95">
        <f t="shared" si="25"/>
        <v>76</v>
      </c>
      <c r="AT95">
        <f t="shared" si="26"/>
        <v>0</v>
      </c>
    </row>
    <row r="96" spans="16:46">
      <c r="P96" s="5">
        <v>45749</v>
      </c>
      <c r="Q96">
        <f t="shared" si="15"/>
        <v>121</v>
      </c>
      <c r="R96">
        <f t="shared" si="16"/>
        <v>77</v>
      </c>
      <c r="S96">
        <f t="shared" si="17"/>
        <v>1.5593410314625571E-2</v>
      </c>
      <c r="Y96" s="5">
        <v>45749</v>
      </c>
      <c r="Z96">
        <f t="shared" si="18"/>
        <v>121</v>
      </c>
      <c r="AA96">
        <f t="shared" si="19"/>
        <v>77</v>
      </c>
      <c r="AB96">
        <f t="shared" si="20"/>
        <v>1.5593410314570079E-2</v>
      </c>
      <c r="AH96" s="5">
        <v>45749</v>
      </c>
      <c r="AI96">
        <f t="shared" si="21"/>
        <v>121</v>
      </c>
      <c r="AJ96">
        <f t="shared" si="22"/>
        <v>77</v>
      </c>
      <c r="AK96">
        <f t="shared" si="23"/>
        <v>5.5491716331585614E-14</v>
      </c>
      <c r="AQ96" s="5">
        <v>45749</v>
      </c>
      <c r="AR96">
        <f t="shared" si="24"/>
        <v>121</v>
      </c>
      <c r="AS96">
        <f t="shared" si="25"/>
        <v>77</v>
      </c>
      <c r="AT96">
        <f t="shared" si="26"/>
        <v>0</v>
      </c>
    </row>
    <row r="97" spans="16:46">
      <c r="P97" s="5">
        <v>45750</v>
      </c>
      <c r="Q97">
        <f t="shared" si="15"/>
        <v>120</v>
      </c>
      <c r="R97">
        <f t="shared" si="16"/>
        <v>78</v>
      </c>
      <c r="S97">
        <f t="shared" si="17"/>
        <v>1.3735042123068086E-2</v>
      </c>
      <c r="Y97" s="5">
        <v>45750</v>
      </c>
      <c r="Z97">
        <f t="shared" si="18"/>
        <v>120</v>
      </c>
      <c r="AA97">
        <f t="shared" si="19"/>
        <v>78</v>
      </c>
      <c r="AB97">
        <f t="shared" si="20"/>
        <v>1.3735042122976375E-2</v>
      </c>
      <c r="AH97" s="5">
        <v>45750</v>
      </c>
      <c r="AI97">
        <f t="shared" si="21"/>
        <v>120</v>
      </c>
      <c r="AJ97">
        <f t="shared" si="22"/>
        <v>78</v>
      </c>
      <c r="AK97">
        <f t="shared" si="23"/>
        <v>9.1712057633964024E-14</v>
      </c>
      <c r="AQ97" s="5">
        <v>45750</v>
      </c>
      <c r="AR97">
        <f t="shared" si="24"/>
        <v>120</v>
      </c>
      <c r="AS97">
        <f t="shared" si="25"/>
        <v>78</v>
      </c>
      <c r="AT97">
        <f t="shared" si="26"/>
        <v>0</v>
      </c>
    </row>
    <row r="98" spans="16:46">
      <c r="P98" s="5">
        <v>45751</v>
      </c>
      <c r="Q98">
        <f t="shared" si="15"/>
        <v>119</v>
      </c>
      <c r="R98">
        <f t="shared" si="16"/>
        <v>79</v>
      </c>
      <c r="S98">
        <f t="shared" si="17"/>
        <v>1.2078354539886128E-2</v>
      </c>
      <c r="Y98" s="5">
        <v>45751</v>
      </c>
      <c r="Z98">
        <f t="shared" si="18"/>
        <v>119</v>
      </c>
      <c r="AA98">
        <f t="shared" si="19"/>
        <v>79</v>
      </c>
      <c r="AB98">
        <f t="shared" si="20"/>
        <v>1.2078354539735185E-2</v>
      </c>
      <c r="AH98" s="5">
        <v>45751</v>
      </c>
      <c r="AI98">
        <f t="shared" si="21"/>
        <v>119</v>
      </c>
      <c r="AJ98">
        <f t="shared" si="22"/>
        <v>79</v>
      </c>
      <c r="AK98">
        <f t="shared" si="23"/>
        <v>1.509433356013467E-13</v>
      </c>
      <c r="AQ98" s="5">
        <v>45751</v>
      </c>
      <c r="AR98">
        <f t="shared" si="24"/>
        <v>119</v>
      </c>
      <c r="AS98">
        <f t="shared" si="25"/>
        <v>79</v>
      </c>
      <c r="AT98">
        <f t="shared" si="26"/>
        <v>0</v>
      </c>
    </row>
    <row r="99" spans="16:46">
      <c r="P99" s="5">
        <v>45752</v>
      </c>
      <c r="Q99">
        <f t="shared" si="15"/>
        <v>118</v>
      </c>
      <c r="R99">
        <f t="shared" si="16"/>
        <v>80</v>
      </c>
      <c r="S99">
        <f t="shared" si="17"/>
        <v>1.0604115272857338E-2</v>
      </c>
      <c r="Y99" s="5">
        <v>45752</v>
      </c>
      <c r="Z99">
        <f t="shared" si="18"/>
        <v>118</v>
      </c>
      <c r="AA99">
        <f t="shared" si="19"/>
        <v>80</v>
      </c>
      <c r="AB99">
        <f t="shared" si="20"/>
        <v>1.0604115272609944E-2</v>
      </c>
      <c r="AH99" s="5">
        <v>45752</v>
      </c>
      <c r="AI99">
        <f t="shared" si="21"/>
        <v>118</v>
      </c>
      <c r="AJ99">
        <f t="shared" si="22"/>
        <v>80</v>
      </c>
      <c r="AK99">
        <f t="shared" si="23"/>
        <v>2.4739486128001891E-13</v>
      </c>
      <c r="AQ99" s="5">
        <v>45752</v>
      </c>
      <c r="AR99">
        <f t="shared" si="24"/>
        <v>118</v>
      </c>
      <c r="AS99">
        <f t="shared" si="25"/>
        <v>80</v>
      </c>
      <c r="AT99">
        <f t="shared" si="26"/>
        <v>0</v>
      </c>
    </row>
    <row r="100" spans="16:46">
      <c r="P100" s="5">
        <v>45753</v>
      </c>
      <c r="Q100">
        <f t="shared" si="15"/>
        <v>117</v>
      </c>
      <c r="R100">
        <f t="shared" si="16"/>
        <v>81</v>
      </c>
      <c r="S100">
        <f t="shared" si="17"/>
        <v>9.2945848339278745E-3</v>
      </c>
      <c r="Y100" s="5">
        <v>45753</v>
      </c>
      <c r="Z100">
        <f t="shared" si="18"/>
        <v>117</v>
      </c>
      <c r="AA100">
        <f t="shared" si="19"/>
        <v>81</v>
      </c>
      <c r="AB100">
        <f t="shared" si="20"/>
        <v>9.2945848335240829E-3</v>
      </c>
      <c r="AH100" s="5">
        <v>45753</v>
      </c>
      <c r="AI100">
        <f t="shared" si="21"/>
        <v>117</v>
      </c>
      <c r="AJ100">
        <f t="shared" si="22"/>
        <v>81</v>
      </c>
      <c r="AK100">
        <f t="shared" si="23"/>
        <v>4.0379099733102543E-13</v>
      </c>
      <c r="AQ100" s="5">
        <v>45753</v>
      </c>
      <c r="AR100">
        <f t="shared" si="24"/>
        <v>117</v>
      </c>
      <c r="AS100">
        <f t="shared" si="25"/>
        <v>81</v>
      </c>
      <c r="AT100">
        <f t="shared" si="26"/>
        <v>0</v>
      </c>
    </row>
    <row r="101" spans="16:46">
      <c r="P101" s="5">
        <v>45754</v>
      </c>
      <c r="Q101">
        <f t="shared" si="15"/>
        <v>116</v>
      </c>
      <c r="R101">
        <f t="shared" si="16"/>
        <v>82</v>
      </c>
      <c r="S101">
        <f t="shared" si="17"/>
        <v>8.1334432379939359E-3</v>
      </c>
      <c r="Y101" s="5">
        <v>45754</v>
      </c>
      <c r="Z101">
        <f t="shared" si="18"/>
        <v>116</v>
      </c>
      <c r="AA101">
        <f t="shared" si="19"/>
        <v>82</v>
      </c>
      <c r="AB101">
        <f t="shared" si="20"/>
        <v>8.1334432373376224E-3</v>
      </c>
      <c r="AH101" s="5">
        <v>45754</v>
      </c>
      <c r="AI101">
        <f t="shared" si="21"/>
        <v>116</v>
      </c>
      <c r="AJ101">
        <f t="shared" si="22"/>
        <v>82</v>
      </c>
      <c r="AK101">
        <f t="shared" si="23"/>
        <v>6.5631422199782468E-13</v>
      </c>
      <c r="AQ101" s="5">
        <v>45754</v>
      </c>
      <c r="AR101">
        <f t="shared" si="24"/>
        <v>116</v>
      </c>
      <c r="AS101">
        <f t="shared" si="25"/>
        <v>82</v>
      </c>
      <c r="AT101">
        <f t="shared" si="26"/>
        <v>0</v>
      </c>
    </row>
    <row r="102" spans="16:46">
      <c r="P102" s="5">
        <v>45755</v>
      </c>
      <c r="Q102">
        <f t="shared" si="15"/>
        <v>115</v>
      </c>
      <c r="R102">
        <f t="shared" si="16"/>
        <v>83</v>
      </c>
      <c r="S102">
        <f t="shared" si="17"/>
        <v>7.1057148188873329E-3</v>
      </c>
      <c r="Y102" s="5">
        <v>45755</v>
      </c>
      <c r="Z102">
        <f t="shared" si="18"/>
        <v>115</v>
      </c>
      <c r="AA102">
        <f t="shared" si="19"/>
        <v>83</v>
      </c>
      <c r="AB102">
        <f t="shared" si="20"/>
        <v>7.1057148178250108E-3</v>
      </c>
      <c r="AH102" s="5">
        <v>45755</v>
      </c>
      <c r="AI102">
        <f t="shared" si="21"/>
        <v>115</v>
      </c>
      <c r="AJ102">
        <f t="shared" si="22"/>
        <v>83</v>
      </c>
      <c r="AK102">
        <f t="shared" si="23"/>
        <v>1.0623221198775448E-12</v>
      </c>
      <c r="AQ102" s="5">
        <v>45755</v>
      </c>
      <c r="AR102">
        <f t="shared" si="24"/>
        <v>115</v>
      </c>
      <c r="AS102">
        <f t="shared" si="25"/>
        <v>83</v>
      </c>
      <c r="AT102">
        <f t="shared" si="26"/>
        <v>0</v>
      </c>
    </row>
    <row r="103" spans="16:46">
      <c r="P103" s="5">
        <v>45756</v>
      </c>
      <c r="Q103">
        <f t="shared" si="15"/>
        <v>114</v>
      </c>
      <c r="R103">
        <f t="shared" si="16"/>
        <v>84</v>
      </c>
      <c r="S103">
        <f t="shared" si="17"/>
        <v>6.1976920857364599E-3</v>
      </c>
      <c r="Y103" s="5">
        <v>45756</v>
      </c>
      <c r="Z103">
        <f t="shared" si="18"/>
        <v>114</v>
      </c>
      <c r="AA103">
        <f t="shared" si="19"/>
        <v>84</v>
      </c>
      <c r="AB103">
        <f t="shared" si="20"/>
        <v>6.1976920840241204E-3</v>
      </c>
      <c r="AH103" s="5">
        <v>45756</v>
      </c>
      <c r="AI103">
        <f t="shared" si="21"/>
        <v>114</v>
      </c>
      <c r="AJ103">
        <f t="shared" si="22"/>
        <v>84</v>
      </c>
      <c r="AK103">
        <f t="shared" si="23"/>
        <v>1.7123394393916605E-12</v>
      </c>
      <c r="AQ103" s="5">
        <v>45756</v>
      </c>
      <c r="AR103">
        <f t="shared" si="24"/>
        <v>114</v>
      </c>
      <c r="AS103">
        <f t="shared" si="25"/>
        <v>84</v>
      </c>
      <c r="AT103">
        <f t="shared" si="26"/>
        <v>0</v>
      </c>
    </row>
    <row r="104" spans="16:46">
      <c r="P104" s="5">
        <v>45757</v>
      </c>
      <c r="Q104">
        <f t="shared" si="15"/>
        <v>113</v>
      </c>
      <c r="R104">
        <f t="shared" si="16"/>
        <v>85</v>
      </c>
      <c r="S104">
        <f t="shared" si="17"/>
        <v>5.3968594385914656E-3</v>
      </c>
      <c r="Y104" s="5">
        <v>45757</v>
      </c>
      <c r="Z104">
        <f t="shared" si="18"/>
        <v>113</v>
      </c>
      <c r="AA104">
        <f t="shared" si="19"/>
        <v>85</v>
      </c>
      <c r="AB104">
        <f t="shared" si="20"/>
        <v>5.3968594358428578E-3</v>
      </c>
      <c r="AH104" s="5">
        <v>45757</v>
      </c>
      <c r="AI104">
        <f t="shared" si="21"/>
        <v>113</v>
      </c>
      <c r="AJ104">
        <f t="shared" si="22"/>
        <v>85</v>
      </c>
      <c r="AK104">
        <f t="shared" si="23"/>
        <v>2.7486074587810809E-12</v>
      </c>
      <c r="AQ104" s="5">
        <v>45757</v>
      </c>
      <c r="AR104">
        <f t="shared" si="24"/>
        <v>113</v>
      </c>
      <c r="AS104">
        <f t="shared" si="25"/>
        <v>85</v>
      </c>
      <c r="AT104">
        <f t="shared" si="26"/>
        <v>0</v>
      </c>
    </row>
    <row r="105" spans="16:46">
      <c r="P105" s="5">
        <v>45758</v>
      </c>
      <c r="Q105">
        <f t="shared" si="15"/>
        <v>112</v>
      </c>
      <c r="R105">
        <f t="shared" si="16"/>
        <v>86</v>
      </c>
      <c r="S105">
        <f t="shared" si="17"/>
        <v>4.6918174609139685E-3</v>
      </c>
      <c r="Y105" s="5">
        <v>45758</v>
      </c>
      <c r="Z105">
        <f t="shared" si="18"/>
        <v>112</v>
      </c>
      <c r="AA105">
        <f t="shared" si="19"/>
        <v>86</v>
      </c>
      <c r="AB105">
        <f t="shared" si="20"/>
        <v>4.6918174565203251E-3</v>
      </c>
      <c r="AH105" s="5">
        <v>45758</v>
      </c>
      <c r="AI105">
        <f t="shared" si="21"/>
        <v>112</v>
      </c>
      <c r="AJ105">
        <f t="shared" si="22"/>
        <v>86</v>
      </c>
      <c r="AK105">
        <f t="shared" si="23"/>
        <v>4.3936434213158533E-12</v>
      </c>
      <c r="AQ105" s="5">
        <v>45758</v>
      </c>
      <c r="AR105">
        <f t="shared" si="24"/>
        <v>112</v>
      </c>
      <c r="AS105">
        <f t="shared" si="25"/>
        <v>86</v>
      </c>
      <c r="AT105">
        <f t="shared" si="26"/>
        <v>0</v>
      </c>
    </row>
    <row r="106" spans="16:46">
      <c r="P106" s="5">
        <v>45759</v>
      </c>
      <c r="Q106">
        <f t="shared" si="15"/>
        <v>111</v>
      </c>
      <c r="R106">
        <f t="shared" si="16"/>
        <v>87</v>
      </c>
      <c r="S106">
        <f t="shared" si="17"/>
        <v>4.0722084092579469E-3</v>
      </c>
      <c r="Y106" s="5">
        <v>45759</v>
      </c>
      <c r="Z106">
        <f t="shared" si="18"/>
        <v>111</v>
      </c>
      <c r="AA106">
        <f t="shared" si="19"/>
        <v>87</v>
      </c>
      <c r="AB106">
        <f t="shared" si="20"/>
        <v>4.0722084022639391E-3</v>
      </c>
      <c r="AH106" s="5">
        <v>45759</v>
      </c>
      <c r="AI106">
        <f t="shared" si="21"/>
        <v>111</v>
      </c>
      <c r="AJ106">
        <f t="shared" si="22"/>
        <v>87</v>
      </c>
      <c r="AK106">
        <f t="shared" si="23"/>
        <v>6.9940079304485902E-12</v>
      </c>
      <c r="AQ106" s="5">
        <v>45759</v>
      </c>
      <c r="AR106">
        <f t="shared" si="24"/>
        <v>111</v>
      </c>
      <c r="AS106">
        <f t="shared" si="25"/>
        <v>87</v>
      </c>
      <c r="AT106">
        <f t="shared" si="26"/>
        <v>0</v>
      </c>
    </row>
    <row r="107" spans="16:46">
      <c r="P107" s="5">
        <v>45760</v>
      </c>
      <c r="Q107">
        <f t="shared" si="15"/>
        <v>110</v>
      </c>
      <c r="R107">
        <f t="shared" si="16"/>
        <v>88</v>
      </c>
      <c r="S107">
        <f t="shared" si="17"/>
        <v>3.5286434280348408E-3</v>
      </c>
      <c r="Y107" s="5">
        <v>45760</v>
      </c>
      <c r="Z107">
        <f t="shared" si="18"/>
        <v>110</v>
      </c>
      <c r="AA107">
        <f t="shared" si="19"/>
        <v>88</v>
      </c>
      <c r="AB107">
        <f t="shared" si="20"/>
        <v>3.5286434169477742E-3</v>
      </c>
      <c r="AH107" s="5">
        <v>45760</v>
      </c>
      <c r="AI107">
        <f t="shared" si="21"/>
        <v>110</v>
      </c>
      <c r="AJ107">
        <f t="shared" si="22"/>
        <v>88</v>
      </c>
      <c r="AK107">
        <f t="shared" si="23"/>
        <v>1.1087066670937267E-11</v>
      </c>
      <c r="AQ107" s="5">
        <v>45760</v>
      </c>
      <c r="AR107">
        <f t="shared" si="24"/>
        <v>110</v>
      </c>
      <c r="AS107">
        <f t="shared" si="25"/>
        <v>88</v>
      </c>
      <c r="AT107">
        <f t="shared" si="26"/>
        <v>0</v>
      </c>
    </row>
    <row r="108" spans="16:46">
      <c r="P108" s="5">
        <v>45761</v>
      </c>
      <c r="Q108">
        <f t="shared" si="15"/>
        <v>109</v>
      </c>
      <c r="R108">
        <f t="shared" si="16"/>
        <v>89</v>
      </c>
      <c r="S108">
        <f t="shared" si="17"/>
        <v>3.0526319303127505E-3</v>
      </c>
      <c r="Y108" s="5">
        <v>45761</v>
      </c>
      <c r="Z108">
        <f t="shared" si="18"/>
        <v>109</v>
      </c>
      <c r="AA108">
        <f t="shared" si="19"/>
        <v>89</v>
      </c>
      <c r="AB108">
        <f t="shared" si="20"/>
        <v>3.0526319128103981E-3</v>
      </c>
      <c r="AH108" s="5">
        <v>45761</v>
      </c>
      <c r="AI108">
        <f t="shared" si="21"/>
        <v>109</v>
      </c>
      <c r="AJ108">
        <f t="shared" si="22"/>
        <v>89</v>
      </c>
      <c r="AK108">
        <f t="shared" si="23"/>
        <v>1.7502352394081392E-11</v>
      </c>
      <c r="AQ108" s="5">
        <v>45761</v>
      </c>
      <c r="AR108">
        <f t="shared" si="24"/>
        <v>109</v>
      </c>
      <c r="AS108">
        <f t="shared" si="25"/>
        <v>89</v>
      </c>
      <c r="AT108">
        <f t="shared" si="26"/>
        <v>0</v>
      </c>
    </row>
    <row r="109" spans="16:46">
      <c r="P109" s="5">
        <v>45762</v>
      </c>
      <c r="Q109">
        <f t="shared" si="15"/>
        <v>108</v>
      </c>
      <c r="R109">
        <f t="shared" si="16"/>
        <v>90</v>
      </c>
      <c r="S109">
        <f t="shared" si="17"/>
        <v>2.6365135046275564E-3</v>
      </c>
      <c r="Y109" s="5">
        <v>45762</v>
      </c>
      <c r="Z109">
        <f t="shared" si="18"/>
        <v>108</v>
      </c>
      <c r="AA109">
        <f t="shared" si="19"/>
        <v>90</v>
      </c>
      <c r="AB109">
        <f t="shared" si="20"/>
        <v>2.6365134771128163E-3</v>
      </c>
      <c r="AH109" s="5">
        <v>45762</v>
      </c>
      <c r="AI109">
        <f t="shared" si="21"/>
        <v>108</v>
      </c>
      <c r="AJ109">
        <f t="shared" si="22"/>
        <v>90</v>
      </c>
      <c r="AK109">
        <f t="shared" si="23"/>
        <v>2.7514740057353072E-11</v>
      </c>
      <c r="AQ109" s="5">
        <v>45762</v>
      </c>
      <c r="AR109">
        <f t="shared" si="24"/>
        <v>108</v>
      </c>
      <c r="AS109">
        <f t="shared" si="25"/>
        <v>90</v>
      </c>
      <c r="AT109">
        <f t="shared" si="26"/>
        <v>0</v>
      </c>
    </row>
    <row r="110" spans="16:46">
      <c r="P110" s="5">
        <v>45763</v>
      </c>
      <c r="Q110">
        <f t="shared" si="15"/>
        <v>107</v>
      </c>
      <c r="R110">
        <f t="shared" si="16"/>
        <v>91</v>
      </c>
      <c r="S110">
        <f t="shared" si="17"/>
        <v>2.2733926331105388E-3</v>
      </c>
      <c r="Y110" s="5">
        <v>45763</v>
      </c>
      <c r="Z110">
        <f t="shared" si="18"/>
        <v>107</v>
      </c>
      <c r="AA110">
        <f t="shared" si="19"/>
        <v>91</v>
      </c>
      <c r="AB110">
        <f t="shared" si="20"/>
        <v>2.273392590035703E-3</v>
      </c>
      <c r="AH110" s="5">
        <v>45763</v>
      </c>
      <c r="AI110">
        <f t="shared" si="21"/>
        <v>107</v>
      </c>
      <c r="AJ110">
        <f t="shared" si="22"/>
        <v>91</v>
      </c>
      <c r="AK110">
        <f t="shared" si="23"/>
        <v>4.3074835799660894E-11</v>
      </c>
      <c r="AQ110" s="5">
        <v>45763</v>
      </c>
      <c r="AR110">
        <f t="shared" si="24"/>
        <v>107</v>
      </c>
      <c r="AS110">
        <f t="shared" si="25"/>
        <v>91</v>
      </c>
      <c r="AT110">
        <f t="shared" si="26"/>
        <v>0</v>
      </c>
    </row>
    <row r="111" spans="16:46">
      <c r="P111" s="5">
        <v>45764</v>
      </c>
      <c r="Q111">
        <f t="shared" si="15"/>
        <v>106</v>
      </c>
      <c r="R111">
        <f t="shared" si="16"/>
        <v>92</v>
      </c>
      <c r="S111">
        <f t="shared" si="17"/>
        <v>1.9570764380527714E-3</v>
      </c>
      <c r="Y111" s="5">
        <v>45764</v>
      </c>
      <c r="Z111">
        <f t="shared" si="18"/>
        <v>106</v>
      </c>
      <c r="AA111">
        <f t="shared" si="19"/>
        <v>92</v>
      </c>
      <c r="AB111">
        <f t="shared" si="20"/>
        <v>1.9570763708988974E-3</v>
      </c>
      <c r="AH111" s="5">
        <v>45764</v>
      </c>
      <c r="AI111">
        <f t="shared" si="21"/>
        <v>106</v>
      </c>
      <c r="AJ111">
        <f t="shared" si="22"/>
        <v>92</v>
      </c>
      <c r="AK111">
        <f t="shared" si="23"/>
        <v>6.7153874216402283E-11</v>
      </c>
      <c r="AQ111" s="5">
        <v>45764</v>
      </c>
      <c r="AR111">
        <f t="shared" si="24"/>
        <v>106</v>
      </c>
      <c r="AS111">
        <f t="shared" si="25"/>
        <v>92</v>
      </c>
      <c r="AT111">
        <f t="shared" si="26"/>
        <v>0</v>
      </c>
    </row>
    <row r="112" spans="16:46">
      <c r="P112" s="5">
        <v>45765</v>
      </c>
      <c r="Q112">
        <f t="shared" si="15"/>
        <v>105</v>
      </c>
      <c r="R112">
        <f t="shared" si="16"/>
        <v>93</v>
      </c>
      <c r="S112">
        <f t="shared" si="17"/>
        <v>1.682015612396072E-3</v>
      </c>
      <c r="Y112" s="5">
        <v>45765</v>
      </c>
      <c r="Z112">
        <f t="shared" si="18"/>
        <v>105</v>
      </c>
      <c r="AA112">
        <f t="shared" si="19"/>
        <v>93</v>
      </c>
      <c r="AB112">
        <f t="shared" si="20"/>
        <v>1.6820155081384677E-3</v>
      </c>
      <c r="AH112" s="5">
        <v>45765</v>
      </c>
      <c r="AI112">
        <f t="shared" si="21"/>
        <v>105</v>
      </c>
      <c r="AJ112">
        <f t="shared" si="22"/>
        <v>93</v>
      </c>
      <c r="AK112">
        <f t="shared" si="23"/>
        <v>1.0425760426608239E-10</v>
      </c>
      <c r="AQ112" s="5">
        <v>45765</v>
      </c>
      <c r="AR112">
        <f t="shared" si="24"/>
        <v>105</v>
      </c>
      <c r="AS112">
        <f t="shared" si="25"/>
        <v>93</v>
      </c>
      <c r="AT112">
        <f t="shared" si="26"/>
        <v>0</v>
      </c>
    </row>
    <row r="113" spans="16:46">
      <c r="P113" s="5">
        <v>45766</v>
      </c>
      <c r="Q113">
        <f t="shared" si="15"/>
        <v>104</v>
      </c>
      <c r="R113">
        <f t="shared" si="16"/>
        <v>94</v>
      </c>
      <c r="S113">
        <f t="shared" si="17"/>
        <v>1.4432486345230466E-3</v>
      </c>
      <c r="Y113" s="5">
        <v>45766</v>
      </c>
      <c r="Z113">
        <f t="shared" si="18"/>
        <v>104</v>
      </c>
      <c r="AA113">
        <f t="shared" si="19"/>
        <v>94</v>
      </c>
      <c r="AB113">
        <f t="shared" si="20"/>
        <v>1.443248473334702E-3</v>
      </c>
      <c r="AH113" s="5">
        <v>45766</v>
      </c>
      <c r="AI113">
        <f t="shared" si="21"/>
        <v>104</v>
      </c>
      <c r="AJ113">
        <f t="shared" si="22"/>
        <v>94</v>
      </c>
      <c r="AK113">
        <f t="shared" si="23"/>
        <v>1.6118834460389881E-10</v>
      </c>
      <c r="AQ113" s="5">
        <v>45766</v>
      </c>
      <c r="AR113">
        <f t="shared" si="24"/>
        <v>104</v>
      </c>
      <c r="AS113">
        <f t="shared" si="25"/>
        <v>94</v>
      </c>
      <c r="AT113">
        <f t="shared" si="26"/>
        <v>0</v>
      </c>
    </row>
    <row r="114" spans="16:46">
      <c r="P114" s="5">
        <v>45767</v>
      </c>
      <c r="Q114">
        <f t="shared" si="15"/>
        <v>103</v>
      </c>
      <c r="R114">
        <f t="shared" si="16"/>
        <v>95</v>
      </c>
      <c r="S114">
        <f t="shared" si="17"/>
        <v>1.236349318980393E-3</v>
      </c>
      <c r="Y114" s="5">
        <v>45767</v>
      </c>
      <c r="Z114">
        <f t="shared" si="18"/>
        <v>103</v>
      </c>
      <c r="AA114">
        <f t="shared" si="19"/>
        <v>95</v>
      </c>
      <c r="AB114">
        <f t="shared" si="20"/>
        <v>1.2363490708106933E-3</v>
      </c>
      <c r="AH114" s="5">
        <v>45767</v>
      </c>
      <c r="AI114">
        <f t="shared" si="21"/>
        <v>103</v>
      </c>
      <c r="AJ114">
        <f t="shared" si="22"/>
        <v>95</v>
      </c>
      <c r="AK114">
        <f t="shared" si="23"/>
        <v>2.4816969965083697E-10</v>
      </c>
      <c r="AQ114" s="5">
        <v>45767</v>
      </c>
      <c r="AR114">
        <f t="shared" si="24"/>
        <v>103</v>
      </c>
      <c r="AS114">
        <f t="shared" si="25"/>
        <v>95</v>
      </c>
      <c r="AT114">
        <f t="shared" si="26"/>
        <v>0</v>
      </c>
    </row>
    <row r="115" spans="16:46">
      <c r="P115" s="5">
        <v>45768</v>
      </c>
      <c r="Q115">
        <f t="shared" si="15"/>
        <v>102</v>
      </c>
      <c r="R115">
        <f t="shared" si="16"/>
        <v>96</v>
      </c>
      <c r="S115">
        <f t="shared" si="17"/>
        <v>1.0573777122003956E-3</v>
      </c>
      <c r="Y115" s="5">
        <v>45768</v>
      </c>
      <c r="Z115">
        <f t="shared" si="18"/>
        <v>102</v>
      </c>
      <c r="AA115">
        <f t="shared" si="19"/>
        <v>96</v>
      </c>
      <c r="AB115">
        <f t="shared" si="20"/>
        <v>1.0573773317017626E-3</v>
      </c>
      <c r="AH115" s="5">
        <v>45768</v>
      </c>
      <c r="AI115">
        <f t="shared" si="21"/>
        <v>102</v>
      </c>
      <c r="AJ115">
        <f t="shared" si="22"/>
        <v>96</v>
      </c>
      <c r="AK115">
        <f t="shared" si="23"/>
        <v>3.8049863309737607E-10</v>
      </c>
      <c r="AQ115" s="5">
        <v>45768</v>
      </c>
      <c r="AR115">
        <f t="shared" si="24"/>
        <v>102</v>
      </c>
      <c r="AS115">
        <f t="shared" si="25"/>
        <v>96</v>
      </c>
      <c r="AT115">
        <f t="shared" si="26"/>
        <v>0</v>
      </c>
    </row>
    <row r="116" spans="16:46">
      <c r="P116" s="5">
        <v>45769</v>
      </c>
      <c r="Q116">
        <f t="shared" si="15"/>
        <v>101</v>
      </c>
      <c r="R116">
        <f t="shared" si="16"/>
        <v>97</v>
      </c>
      <c r="S116">
        <f t="shared" si="17"/>
        <v>9.0283430561309878E-4</v>
      </c>
      <c r="Y116" s="5">
        <v>45769</v>
      </c>
      <c r="Z116">
        <f t="shared" si="18"/>
        <v>101</v>
      </c>
      <c r="AA116">
        <f t="shared" si="19"/>
        <v>97</v>
      </c>
      <c r="AB116">
        <f t="shared" si="20"/>
        <v>9.028337246525087E-4</v>
      </c>
      <c r="AH116" s="5">
        <v>45769</v>
      </c>
      <c r="AI116">
        <f t="shared" si="21"/>
        <v>101</v>
      </c>
      <c r="AJ116">
        <f t="shared" si="22"/>
        <v>97</v>
      </c>
      <c r="AK116">
        <f t="shared" si="23"/>
        <v>5.8096059010927311E-10</v>
      </c>
      <c r="AQ116" s="5">
        <v>45769</v>
      </c>
      <c r="AR116">
        <f t="shared" si="24"/>
        <v>101</v>
      </c>
      <c r="AS116">
        <f t="shared" si="25"/>
        <v>97</v>
      </c>
      <c r="AT116">
        <f t="shared" si="26"/>
        <v>0</v>
      </c>
    </row>
    <row r="117" spans="16:46">
      <c r="P117" s="5">
        <v>45770</v>
      </c>
      <c r="Q117">
        <f t="shared" si="15"/>
        <v>100</v>
      </c>
      <c r="R117">
        <f t="shared" si="16"/>
        <v>98</v>
      </c>
      <c r="S117">
        <f t="shared" si="17"/>
        <v>7.6961750744601674E-4</v>
      </c>
      <c r="Y117" s="5">
        <v>45770</v>
      </c>
      <c r="Z117">
        <f t="shared" si="18"/>
        <v>100</v>
      </c>
      <c r="AA117">
        <f t="shared" si="19"/>
        <v>98</v>
      </c>
      <c r="AB117">
        <f t="shared" si="20"/>
        <v>7.696166241028164E-4</v>
      </c>
      <c r="AH117" s="5">
        <v>45770</v>
      </c>
      <c r="AI117">
        <f t="shared" si="21"/>
        <v>100</v>
      </c>
      <c r="AJ117">
        <f t="shared" si="22"/>
        <v>98</v>
      </c>
      <c r="AK117">
        <f t="shared" si="23"/>
        <v>8.8334320034801242E-10</v>
      </c>
      <c r="AQ117" s="5">
        <v>45770</v>
      </c>
      <c r="AR117">
        <f t="shared" si="24"/>
        <v>100</v>
      </c>
      <c r="AS117">
        <f t="shared" si="25"/>
        <v>98</v>
      </c>
      <c r="AT117">
        <f t="shared" si="26"/>
        <v>0</v>
      </c>
    </row>
    <row r="118" spans="16:46">
      <c r="P118" s="5">
        <v>45771</v>
      </c>
      <c r="Q118">
        <f t="shared" si="15"/>
        <v>99</v>
      </c>
      <c r="R118">
        <f t="shared" si="16"/>
        <v>99</v>
      </c>
      <c r="S118">
        <f t="shared" si="17"/>
        <v>6.5498428863488157E-4</v>
      </c>
      <c r="Y118" s="5">
        <v>45771</v>
      </c>
      <c r="Z118">
        <f t="shared" si="18"/>
        <v>99</v>
      </c>
      <c r="AA118">
        <f t="shared" si="19"/>
        <v>99</v>
      </c>
      <c r="AB118">
        <f t="shared" si="20"/>
        <v>6.5498295111115774E-4</v>
      </c>
      <c r="AH118" s="5">
        <v>45771</v>
      </c>
      <c r="AI118">
        <f t="shared" si="21"/>
        <v>99</v>
      </c>
      <c r="AJ118">
        <f t="shared" si="22"/>
        <v>99</v>
      </c>
      <c r="AK118">
        <f t="shared" si="23"/>
        <v>1.3375237237994343E-9</v>
      </c>
      <c r="AQ118" s="5">
        <v>45771</v>
      </c>
      <c r="AR118">
        <f t="shared" si="24"/>
        <v>99</v>
      </c>
      <c r="AS118">
        <f t="shared" si="25"/>
        <v>99</v>
      </c>
      <c r="AT118">
        <f t="shared" si="26"/>
        <v>0</v>
      </c>
    </row>
    <row r="119" spans="16:46">
      <c r="P119" s="5">
        <v>45772</v>
      </c>
      <c r="Q119">
        <f t="shared" si="15"/>
        <v>98</v>
      </c>
      <c r="R119">
        <f t="shared" si="16"/>
        <v>100</v>
      </c>
      <c r="S119">
        <f t="shared" si="17"/>
        <v>5.5651389724100991E-4</v>
      </c>
      <c r="Y119" s="5">
        <v>45772</v>
      </c>
      <c r="Z119">
        <f t="shared" si="18"/>
        <v>98</v>
      </c>
      <c r="AA119">
        <f t="shared" si="19"/>
        <v>100</v>
      </c>
      <c r="AB119">
        <f t="shared" si="20"/>
        <v>5.5651188044142483E-4</v>
      </c>
      <c r="AH119" s="5">
        <v>45772</v>
      </c>
      <c r="AI119">
        <f t="shared" si="21"/>
        <v>98</v>
      </c>
      <c r="AJ119">
        <f t="shared" si="22"/>
        <v>100</v>
      </c>
      <c r="AK119">
        <f t="shared" si="23"/>
        <v>2.0167995850920702E-9</v>
      </c>
      <c r="AQ119" s="5">
        <v>45772</v>
      </c>
      <c r="AR119">
        <f t="shared" si="24"/>
        <v>98</v>
      </c>
      <c r="AS119">
        <f t="shared" si="25"/>
        <v>100</v>
      </c>
      <c r="AT119">
        <f t="shared" si="26"/>
        <v>0</v>
      </c>
    </row>
    <row r="120" spans="16:46">
      <c r="P120" s="5">
        <v>45773</v>
      </c>
      <c r="Q120">
        <f t="shared" si="15"/>
        <v>97</v>
      </c>
      <c r="R120">
        <f t="shared" si="16"/>
        <v>101</v>
      </c>
      <c r="S120">
        <f t="shared" si="17"/>
        <v>4.7207451920070132E-4</v>
      </c>
      <c r="Y120" s="5">
        <v>45773</v>
      </c>
      <c r="Z120">
        <f t="shared" si="18"/>
        <v>97</v>
      </c>
      <c r="AA120">
        <f t="shared" si="19"/>
        <v>101</v>
      </c>
      <c r="AB120">
        <f t="shared" si="20"/>
        <v>4.7207149080083282E-4</v>
      </c>
      <c r="AH120" s="5">
        <v>45773</v>
      </c>
      <c r="AI120">
        <f t="shared" si="21"/>
        <v>97</v>
      </c>
      <c r="AJ120">
        <f t="shared" si="22"/>
        <v>101</v>
      </c>
      <c r="AK120">
        <f t="shared" si="23"/>
        <v>3.0283998684778062E-9</v>
      </c>
      <c r="AQ120" s="5">
        <v>45773</v>
      </c>
      <c r="AR120">
        <f t="shared" si="24"/>
        <v>97</v>
      </c>
      <c r="AS120">
        <f t="shared" si="25"/>
        <v>101</v>
      </c>
      <c r="AT120">
        <f t="shared" si="26"/>
        <v>0</v>
      </c>
    </row>
    <row r="121" spans="16:46">
      <c r="P121" s="5">
        <v>45774</v>
      </c>
      <c r="Q121">
        <f t="shared" si="15"/>
        <v>96</v>
      </c>
      <c r="R121">
        <f t="shared" si="16"/>
        <v>102</v>
      </c>
      <c r="S121">
        <f t="shared" si="17"/>
        <v>3.9979275073198965E-4</v>
      </c>
      <c r="Y121" s="5">
        <v>45774</v>
      </c>
      <c r="Z121">
        <f t="shared" si="18"/>
        <v>96</v>
      </c>
      <c r="AA121">
        <f t="shared" si="19"/>
        <v>102</v>
      </c>
      <c r="AB121">
        <f t="shared" si="20"/>
        <v>3.9978822224713214E-4</v>
      </c>
      <c r="AH121" s="5">
        <v>45774</v>
      </c>
      <c r="AI121">
        <f t="shared" si="21"/>
        <v>96</v>
      </c>
      <c r="AJ121">
        <f t="shared" si="22"/>
        <v>102</v>
      </c>
      <c r="AK121">
        <f t="shared" si="23"/>
        <v>4.5284848575056019E-9</v>
      </c>
      <c r="AQ121" s="5">
        <v>45774</v>
      </c>
      <c r="AR121">
        <f t="shared" si="24"/>
        <v>96</v>
      </c>
      <c r="AS121">
        <f t="shared" si="25"/>
        <v>102</v>
      </c>
      <c r="AT121">
        <f t="shared" si="26"/>
        <v>0</v>
      </c>
    </row>
    <row r="122" spans="16:46">
      <c r="P122" s="5">
        <v>45775</v>
      </c>
      <c r="Q122">
        <f t="shared" si="15"/>
        <v>95</v>
      </c>
      <c r="R122">
        <f t="shared" si="16"/>
        <v>103</v>
      </c>
      <c r="S122">
        <f t="shared" si="17"/>
        <v>3.3802573891573691E-4</v>
      </c>
      <c r="Y122" s="5">
        <v>45775</v>
      </c>
      <c r="Z122">
        <f t="shared" si="18"/>
        <v>95</v>
      </c>
      <c r="AA122">
        <f t="shared" si="19"/>
        <v>103</v>
      </c>
      <c r="AB122">
        <f t="shared" si="20"/>
        <v>3.3801899547031348E-4</v>
      </c>
      <c r="AH122" s="5">
        <v>45775</v>
      </c>
      <c r="AI122">
        <f t="shared" si="21"/>
        <v>95</v>
      </c>
      <c r="AJ122">
        <f t="shared" si="22"/>
        <v>103</v>
      </c>
      <c r="AK122">
        <f t="shared" si="23"/>
        <v>6.7434454234354819E-9</v>
      </c>
      <c r="AQ122" s="5">
        <v>45775</v>
      </c>
      <c r="AR122">
        <f t="shared" si="24"/>
        <v>95</v>
      </c>
      <c r="AS122">
        <f t="shared" si="25"/>
        <v>103</v>
      </c>
      <c r="AT122">
        <f t="shared" si="26"/>
        <v>0</v>
      </c>
    </row>
    <row r="123" spans="16:46">
      <c r="P123" s="5">
        <v>45776</v>
      </c>
      <c r="Q123">
        <f t="shared" si="15"/>
        <v>94</v>
      </c>
      <c r="R123">
        <f t="shared" si="16"/>
        <v>104</v>
      </c>
      <c r="S123">
        <f t="shared" si="17"/>
        <v>2.8533584149204993E-4</v>
      </c>
      <c r="Y123" s="5">
        <v>45776</v>
      </c>
      <c r="Z123">
        <f t="shared" si="18"/>
        <v>94</v>
      </c>
      <c r="AA123">
        <f t="shared" si="19"/>
        <v>104</v>
      </c>
      <c r="AB123">
        <f t="shared" si="20"/>
        <v>2.8532584149204993E-4</v>
      </c>
      <c r="AH123" s="5">
        <v>45776</v>
      </c>
      <c r="AI123">
        <f t="shared" si="21"/>
        <v>94</v>
      </c>
      <c r="AJ123">
        <f t="shared" si="22"/>
        <v>104</v>
      </c>
      <c r="AK123">
        <f t="shared" si="23"/>
        <v>1.0000000000000018E-8</v>
      </c>
      <c r="AQ123" s="5">
        <v>45776</v>
      </c>
      <c r="AR123">
        <f t="shared" si="24"/>
        <v>94</v>
      </c>
      <c r="AS123">
        <f t="shared" si="25"/>
        <v>104</v>
      </c>
      <c r="AT123">
        <f t="shared" si="26"/>
        <v>0</v>
      </c>
    </row>
    <row r="124" spans="16:46">
      <c r="P124" s="5">
        <v>45777</v>
      </c>
      <c r="Q124">
        <f t="shared" si="15"/>
        <v>93</v>
      </c>
      <c r="R124">
        <f t="shared" si="16"/>
        <v>105</v>
      </c>
      <c r="S124">
        <f t="shared" si="17"/>
        <v>2.4046765443706274E-4</v>
      </c>
      <c r="Y124" s="5">
        <v>45777</v>
      </c>
      <c r="Z124">
        <f t="shared" si="18"/>
        <v>93</v>
      </c>
      <c r="AA124">
        <f t="shared" si="19"/>
        <v>105</v>
      </c>
      <c r="AB124">
        <f t="shared" si="20"/>
        <v>2.4045288692348262E-4</v>
      </c>
      <c r="AH124" s="5">
        <v>45777</v>
      </c>
      <c r="AI124">
        <f t="shared" si="21"/>
        <v>93</v>
      </c>
      <c r="AJ124">
        <f t="shared" si="22"/>
        <v>105</v>
      </c>
      <c r="AK124">
        <f t="shared" si="23"/>
        <v>1.4767513580112824E-8</v>
      </c>
      <c r="AQ124" s="5">
        <v>45777</v>
      </c>
      <c r="AR124">
        <f t="shared" si="24"/>
        <v>93</v>
      </c>
      <c r="AS124">
        <f t="shared" si="25"/>
        <v>105</v>
      </c>
      <c r="AT124">
        <f t="shared" si="26"/>
        <v>0</v>
      </c>
    </row>
    <row r="125" spans="16:46">
      <c r="P125" s="5">
        <v>45778</v>
      </c>
      <c r="Q125">
        <f t="shared" si="15"/>
        <v>92</v>
      </c>
      <c r="R125">
        <f t="shared" si="16"/>
        <v>106</v>
      </c>
      <c r="S125">
        <f t="shared" si="17"/>
        <v>2.0232725611215083E-4</v>
      </c>
      <c r="Y125" s="5">
        <v>45778</v>
      </c>
      <c r="Z125">
        <f t="shared" si="18"/>
        <v>92</v>
      </c>
      <c r="AA125">
        <f t="shared" si="19"/>
        <v>106</v>
      </c>
      <c r="AB125">
        <f t="shared" si="20"/>
        <v>2.0230553890451033E-4</v>
      </c>
      <c r="AH125" s="5">
        <v>45778</v>
      </c>
      <c r="AI125">
        <f t="shared" si="21"/>
        <v>92</v>
      </c>
      <c r="AJ125">
        <f t="shared" si="22"/>
        <v>106</v>
      </c>
      <c r="AK125">
        <f t="shared" si="23"/>
        <v>2.1717207640499016E-8</v>
      </c>
      <c r="AQ125" s="5">
        <v>45778</v>
      </c>
      <c r="AR125">
        <f t="shared" si="24"/>
        <v>92</v>
      </c>
      <c r="AS125">
        <f t="shared" si="25"/>
        <v>106</v>
      </c>
      <c r="AT125">
        <f t="shared" si="26"/>
        <v>0</v>
      </c>
    </row>
    <row r="126" spans="16:46">
      <c r="P126" s="5">
        <v>45779</v>
      </c>
      <c r="Q126">
        <f t="shared" si="15"/>
        <v>91</v>
      </c>
      <c r="R126">
        <f t="shared" si="16"/>
        <v>107</v>
      </c>
      <c r="S126">
        <f t="shared" si="17"/>
        <v>1.699635194538591E-4</v>
      </c>
      <c r="Y126" s="5">
        <v>45779</v>
      </c>
      <c r="Z126">
        <f t="shared" si="18"/>
        <v>91</v>
      </c>
      <c r="AA126">
        <f t="shared" si="19"/>
        <v>107</v>
      </c>
      <c r="AB126">
        <f t="shared" si="20"/>
        <v>1.6993171486290464E-4</v>
      </c>
      <c r="AH126" s="5">
        <v>45779</v>
      </c>
      <c r="AI126">
        <f t="shared" si="21"/>
        <v>91</v>
      </c>
      <c r="AJ126">
        <f t="shared" si="22"/>
        <v>107</v>
      </c>
      <c r="AK126">
        <f t="shared" si="23"/>
        <v>3.1804590954456135E-8</v>
      </c>
      <c r="AQ126" s="5">
        <v>45779</v>
      </c>
      <c r="AR126">
        <f t="shared" si="24"/>
        <v>91</v>
      </c>
      <c r="AS126">
        <f t="shared" si="25"/>
        <v>107</v>
      </c>
      <c r="AT126">
        <f t="shared" si="26"/>
        <v>0</v>
      </c>
    </row>
    <row r="127" spans="16:46">
      <c r="P127" s="5">
        <v>45780</v>
      </c>
      <c r="Q127">
        <f t="shared" si="15"/>
        <v>90</v>
      </c>
      <c r="R127">
        <f t="shared" si="16"/>
        <v>108</v>
      </c>
      <c r="S127">
        <f t="shared" si="17"/>
        <v>1.425513485951179E-4</v>
      </c>
      <c r="Y127" s="5">
        <v>45780</v>
      </c>
      <c r="Z127">
        <f t="shared" si="18"/>
        <v>90</v>
      </c>
      <c r="AA127">
        <f t="shared" si="19"/>
        <v>108</v>
      </c>
      <c r="AB127">
        <f t="shared" si="20"/>
        <v>1.4250496495045353E-4</v>
      </c>
      <c r="AH127" s="5">
        <v>45780</v>
      </c>
      <c r="AI127">
        <f t="shared" si="21"/>
        <v>90</v>
      </c>
      <c r="AJ127">
        <f t="shared" si="22"/>
        <v>108</v>
      </c>
      <c r="AK127">
        <f t="shared" si="23"/>
        <v>4.6383644664372177E-8</v>
      </c>
      <c r="AQ127" s="5">
        <v>45780</v>
      </c>
      <c r="AR127">
        <f t="shared" si="24"/>
        <v>90</v>
      </c>
      <c r="AS127">
        <f t="shared" si="25"/>
        <v>108</v>
      </c>
      <c r="AT127">
        <f t="shared" si="26"/>
        <v>0</v>
      </c>
    </row>
    <row r="128" spans="16:46">
      <c r="P128" s="5">
        <v>45781</v>
      </c>
      <c r="Q128">
        <f t="shared" si="15"/>
        <v>89</v>
      </c>
      <c r="R128">
        <f t="shared" si="16"/>
        <v>109</v>
      </c>
      <c r="S128">
        <f t="shared" si="17"/>
        <v>1.1937670333224565E-4</v>
      </c>
      <c r="Y128" s="5">
        <v>45781</v>
      </c>
      <c r="Z128">
        <f t="shared" si="18"/>
        <v>89</v>
      </c>
      <c r="AA128">
        <f t="shared" si="19"/>
        <v>109</v>
      </c>
      <c r="AB128">
        <f t="shared" si="20"/>
        <v>1.1930933913272894E-4</v>
      </c>
      <c r="AH128" s="5">
        <v>45781</v>
      </c>
      <c r="AI128">
        <f t="shared" si="21"/>
        <v>89</v>
      </c>
      <c r="AJ128">
        <f t="shared" si="22"/>
        <v>109</v>
      </c>
      <c r="AK128">
        <f t="shared" si="23"/>
        <v>6.7364199516704313E-8</v>
      </c>
      <c r="AQ128" s="5">
        <v>45781</v>
      </c>
      <c r="AR128">
        <f t="shared" si="24"/>
        <v>89</v>
      </c>
      <c r="AS128">
        <f t="shared" si="25"/>
        <v>109</v>
      </c>
      <c r="AT128">
        <f t="shared" si="26"/>
        <v>0</v>
      </c>
    </row>
    <row r="129" spans="16:46">
      <c r="P129" s="5">
        <v>45782</v>
      </c>
      <c r="Q129">
        <f t="shared" si="15"/>
        <v>88</v>
      </c>
      <c r="R129">
        <f t="shared" si="16"/>
        <v>110</v>
      </c>
      <c r="S129">
        <f t="shared" si="17"/>
        <v>9.9823283899872086E-5</v>
      </c>
      <c r="Y129" s="5">
        <v>45782</v>
      </c>
      <c r="Z129">
        <f t="shared" si="18"/>
        <v>88</v>
      </c>
      <c r="AA129">
        <f t="shared" si="19"/>
        <v>110</v>
      </c>
      <c r="AB129">
        <f t="shared" si="20"/>
        <v>9.9725856152388037E-5</v>
      </c>
      <c r="AH129" s="5">
        <v>45782</v>
      </c>
      <c r="AI129">
        <f t="shared" si="21"/>
        <v>88</v>
      </c>
      <c r="AJ129">
        <f t="shared" si="22"/>
        <v>110</v>
      </c>
      <c r="AK129">
        <f t="shared" si="23"/>
        <v>9.7427747484044097E-8</v>
      </c>
      <c r="AQ129" s="5">
        <v>45782</v>
      </c>
      <c r="AR129">
        <f t="shared" si="24"/>
        <v>88</v>
      </c>
      <c r="AS129">
        <f t="shared" si="25"/>
        <v>110</v>
      </c>
      <c r="AT129">
        <f t="shared" si="26"/>
        <v>0</v>
      </c>
    </row>
    <row r="130" spans="16:46">
      <c r="P130" s="5">
        <v>45783</v>
      </c>
      <c r="Q130">
        <f t="shared" si="15"/>
        <v>87</v>
      </c>
      <c r="R130">
        <f t="shared" si="16"/>
        <v>111</v>
      </c>
      <c r="S130">
        <f t="shared" si="17"/>
        <v>8.3360759583965674E-5</v>
      </c>
      <c r="Y130" s="5">
        <v>45783</v>
      </c>
      <c r="Z130">
        <f t="shared" si="18"/>
        <v>87</v>
      </c>
      <c r="AA130">
        <f t="shared" si="19"/>
        <v>111</v>
      </c>
      <c r="AB130">
        <f t="shared" si="20"/>
        <v>8.3220437703490985E-5</v>
      </c>
      <c r="AH130" s="5">
        <v>45783</v>
      </c>
      <c r="AI130">
        <f t="shared" si="21"/>
        <v>87</v>
      </c>
      <c r="AJ130">
        <f t="shared" si="22"/>
        <v>111</v>
      </c>
      <c r="AK130">
        <f t="shared" si="23"/>
        <v>1.4032188047469009E-7</v>
      </c>
      <c r="AQ130" s="5">
        <v>45783</v>
      </c>
      <c r="AR130">
        <f t="shared" si="24"/>
        <v>87</v>
      </c>
      <c r="AS130">
        <f t="shared" si="25"/>
        <v>111</v>
      </c>
      <c r="AT130">
        <f t="shared" si="26"/>
        <v>0</v>
      </c>
    </row>
    <row r="131" spans="16:46">
      <c r="P131" s="5">
        <v>45784</v>
      </c>
      <c r="Q131">
        <f t="shared" si="15"/>
        <v>86</v>
      </c>
      <c r="R131">
        <f t="shared" si="16"/>
        <v>112</v>
      </c>
      <c r="S131">
        <f t="shared" si="17"/>
        <v>6.9534437871389878E-5</v>
      </c>
      <c r="Y131" s="5">
        <v>45784</v>
      </c>
      <c r="Z131">
        <f t="shared" si="18"/>
        <v>86</v>
      </c>
      <c r="AA131">
        <f t="shared" si="19"/>
        <v>112</v>
      </c>
      <c r="AB131">
        <f t="shared" si="20"/>
        <v>6.9333177923331648E-5</v>
      </c>
      <c r="AH131" s="5">
        <v>45784</v>
      </c>
      <c r="AI131">
        <f t="shared" si="21"/>
        <v>86</v>
      </c>
      <c r="AJ131">
        <f t="shared" si="22"/>
        <v>112</v>
      </c>
      <c r="AK131">
        <f t="shared" si="23"/>
        <v>2.0125994805822996E-7</v>
      </c>
      <c r="AQ131" s="5">
        <v>45784</v>
      </c>
      <c r="AR131">
        <f t="shared" si="24"/>
        <v>86</v>
      </c>
      <c r="AS131">
        <f t="shared" si="25"/>
        <v>112</v>
      </c>
      <c r="AT131">
        <f t="shared" si="26"/>
        <v>0</v>
      </c>
    </row>
    <row r="132" spans="16:46">
      <c r="P132" s="5">
        <v>45785</v>
      </c>
      <c r="Q132">
        <f t="shared" si="15"/>
        <v>85</v>
      </c>
      <c r="R132">
        <f t="shared" si="16"/>
        <v>113</v>
      </c>
      <c r="S132">
        <f t="shared" si="17"/>
        <v>5.795628627409123E-5</v>
      </c>
      <c r="Y132" s="5">
        <v>45785</v>
      </c>
      <c r="Z132">
        <f t="shared" si="18"/>
        <v>85</v>
      </c>
      <c r="AA132">
        <f t="shared" si="19"/>
        <v>113</v>
      </c>
      <c r="AB132">
        <f t="shared" si="20"/>
        <v>5.7668825532042828E-5</v>
      </c>
      <c r="AH132" s="5">
        <v>45785</v>
      </c>
      <c r="AI132">
        <f t="shared" si="21"/>
        <v>85</v>
      </c>
      <c r="AJ132">
        <f t="shared" si="22"/>
        <v>113</v>
      </c>
      <c r="AK132">
        <f t="shared" si="23"/>
        <v>2.8746074204840169E-7</v>
      </c>
      <c r="AQ132" s="5">
        <v>45785</v>
      </c>
      <c r="AR132">
        <f t="shared" si="24"/>
        <v>85</v>
      </c>
      <c r="AS132">
        <f t="shared" si="25"/>
        <v>113</v>
      </c>
      <c r="AT132">
        <f t="shared" si="26"/>
        <v>0</v>
      </c>
    </row>
    <row r="133" spans="16:46">
      <c r="P133" s="5">
        <v>45786</v>
      </c>
      <c r="Q133">
        <f t="shared" si="15"/>
        <v>84</v>
      </c>
      <c r="R133">
        <f t="shared" si="16"/>
        <v>114</v>
      </c>
      <c r="S133">
        <f t="shared" si="17"/>
        <v>4.8297236948231288E-5</v>
      </c>
      <c r="Y133" s="5">
        <v>45786</v>
      </c>
      <c r="Z133">
        <f t="shared" si="18"/>
        <v>84</v>
      </c>
      <c r="AA133">
        <f t="shared" si="19"/>
        <v>114</v>
      </c>
      <c r="AB133">
        <f t="shared" si="20"/>
        <v>4.7888363457267646E-5</v>
      </c>
      <c r="AH133" s="5">
        <v>45786</v>
      </c>
      <c r="AI133">
        <f t="shared" si="21"/>
        <v>84</v>
      </c>
      <c r="AJ133">
        <f t="shared" si="22"/>
        <v>114</v>
      </c>
      <c r="AK133">
        <f t="shared" si="23"/>
        <v>4.0887349096364243E-7</v>
      </c>
      <c r="AQ133" s="5">
        <v>45786</v>
      </c>
      <c r="AR133">
        <f t="shared" si="24"/>
        <v>84</v>
      </c>
      <c r="AS133">
        <f t="shared" si="25"/>
        <v>114</v>
      </c>
      <c r="AT133">
        <f t="shared" si="26"/>
        <v>0</v>
      </c>
    </row>
    <row r="134" spans="16:46">
      <c r="P134" s="5">
        <v>45787</v>
      </c>
      <c r="Q134">
        <f t="shared" ref="Q134:Q197" si="27">MIN(ABS(P134-$M$4),$Q$3-ABS(P134-$M$4))</f>
        <v>83</v>
      </c>
      <c r="R134">
        <f t="shared" ref="R134:R197" si="28">MIN(ABS(P134-$N$4),$Q$3-ABS(P134-$N$4))</f>
        <v>115</v>
      </c>
      <c r="S134">
        <f t="shared" ref="S134:S197" si="29">$M$6*EXP(-(Q134^2)/(2*$M$9^2))+$N$6*EXP(-(R134^2)/(2*$N$9^2))</f>
        <v>4.0280725131937359E-5</v>
      </c>
      <c r="Y134" s="5">
        <v>45787</v>
      </c>
      <c r="Z134">
        <f t="shared" ref="Z134:Z197" si="30">MIN(ABS(Y134-$V$4),$Z$3-ABS(Y134-$V$4))</f>
        <v>83</v>
      </c>
      <c r="AA134">
        <f t="shared" ref="AA134:AA197" si="31">MIN(ABS(Y134-$W$4),$Z$3-ABS(Y134-$W$4))</f>
        <v>115</v>
      </c>
      <c r="AB134">
        <f t="shared" ref="AB134:AB197" si="32">$V$6*EXP(-(Z134^2)/(2*$V$9^2))+$W$6*EXP(-(AA134^2)/(2*$W$9^2))</f>
        <v>3.9701578423852291E-5</v>
      </c>
      <c r="AH134" s="5">
        <v>45787</v>
      </c>
      <c r="AI134">
        <f t="shared" ref="AI134:AI197" si="33">MIN(ABS(AH134-$AE$4),$AI$3-ABS(AH134-$AE$4))</f>
        <v>83</v>
      </c>
      <c r="AJ134">
        <f t="shared" ref="AJ134:AJ197" si="34">MIN(ABS(AH134-$AF$4),$AI$3-ABS(AH134-$AF$4))</f>
        <v>115</v>
      </c>
      <c r="AK134">
        <f t="shared" ref="AK134:AK197" si="35">$AE$6*EXP(-(AI134^2)/(2*$AE$9^2))+$AF$6*EXP(-(AJ134^2)/(2*$AF$9^2))</f>
        <v>5.791467080850669E-7</v>
      </c>
      <c r="AQ134" s="5">
        <v>45787</v>
      </c>
      <c r="AR134">
        <f t="shared" ref="AR134:AR197" si="36">MIN(ABS(AQ134-$AN$4),$AR$3-ABS(AQ134-$AN$4))</f>
        <v>83</v>
      </c>
      <c r="AS134">
        <f t="shared" ref="AS134:AS197" si="37">MIN(ABS(AQ134-$AO$4),$AR$3-ABS(AQ134-$AO$4))</f>
        <v>115</v>
      </c>
      <c r="AT134">
        <f t="shared" ref="AT134:AT197" si="38">$AN$6*EXP(-(AR134^2)/(2*$AN$9^2))+$AO$6*EXP(-(AS134^2)/(2*$AO$9^2))</f>
        <v>0</v>
      </c>
    </row>
    <row r="135" spans="16:46">
      <c r="P135" s="5">
        <v>45788</v>
      </c>
      <c r="Q135">
        <f t="shared" si="27"/>
        <v>82</v>
      </c>
      <c r="R135">
        <f t="shared" si="28"/>
        <v>116</v>
      </c>
      <c r="S135">
        <f t="shared" si="29"/>
        <v>3.3677436742558503E-5</v>
      </c>
      <c r="Y135" s="5">
        <v>45788</v>
      </c>
      <c r="Z135">
        <f t="shared" si="30"/>
        <v>82</v>
      </c>
      <c r="AA135">
        <f t="shared" si="31"/>
        <v>116</v>
      </c>
      <c r="AB135">
        <f t="shared" si="32"/>
        <v>3.2860520641566962E-5</v>
      </c>
      <c r="AH135" s="5">
        <v>45788</v>
      </c>
      <c r="AI135">
        <f t="shared" si="33"/>
        <v>82</v>
      </c>
      <c r="AJ135">
        <f t="shared" si="34"/>
        <v>116</v>
      </c>
      <c r="AK135">
        <f t="shared" si="35"/>
        <v>8.1691610099154346E-7</v>
      </c>
      <c r="AQ135" s="5">
        <v>45788</v>
      </c>
      <c r="AR135">
        <f t="shared" si="36"/>
        <v>82</v>
      </c>
      <c r="AS135">
        <f t="shared" si="37"/>
        <v>116</v>
      </c>
      <c r="AT135">
        <f t="shared" si="38"/>
        <v>0</v>
      </c>
    </row>
    <row r="136" spans="16:46">
      <c r="P136" s="5">
        <v>45789</v>
      </c>
      <c r="Q136">
        <f t="shared" si="27"/>
        <v>81</v>
      </c>
      <c r="R136">
        <f t="shared" si="28"/>
        <v>117</v>
      </c>
      <c r="S136">
        <f t="shared" si="29"/>
        <v>2.8301268816522253E-5</v>
      </c>
      <c r="Y136" s="5">
        <v>45789</v>
      </c>
      <c r="Z136">
        <f t="shared" si="30"/>
        <v>81</v>
      </c>
      <c r="AA136">
        <f t="shared" si="31"/>
        <v>117</v>
      </c>
      <c r="AB136">
        <f t="shared" si="32"/>
        <v>2.7153761282781849E-5</v>
      </c>
      <c r="AH136" s="5">
        <v>45789</v>
      </c>
      <c r="AI136">
        <f t="shared" si="33"/>
        <v>81</v>
      </c>
      <c r="AJ136">
        <f t="shared" si="34"/>
        <v>117</v>
      </c>
      <c r="AK136">
        <f t="shared" si="35"/>
        <v>1.1475075337404039E-6</v>
      </c>
      <c r="AQ136" s="5">
        <v>45789</v>
      </c>
      <c r="AR136">
        <f t="shared" si="36"/>
        <v>81</v>
      </c>
      <c r="AS136">
        <f t="shared" si="37"/>
        <v>117</v>
      </c>
      <c r="AT136">
        <f t="shared" si="38"/>
        <v>0</v>
      </c>
    </row>
    <row r="137" spans="16:46">
      <c r="P137" s="5">
        <v>45790</v>
      </c>
      <c r="Q137">
        <f t="shared" si="27"/>
        <v>80</v>
      </c>
      <c r="R137">
        <f t="shared" si="28"/>
        <v>118</v>
      </c>
      <c r="S137">
        <f t="shared" si="29"/>
        <v>2.4006539572742928E-5</v>
      </c>
      <c r="Y137" s="5">
        <v>45790</v>
      </c>
      <c r="Z137">
        <f t="shared" si="30"/>
        <v>80</v>
      </c>
      <c r="AA137">
        <f t="shared" si="31"/>
        <v>118</v>
      </c>
      <c r="AB137">
        <f t="shared" si="32"/>
        <v>2.2401362821246989E-5</v>
      </c>
      <c r="AH137" s="5">
        <v>45790</v>
      </c>
      <c r="AI137">
        <f t="shared" si="33"/>
        <v>80</v>
      </c>
      <c r="AJ137">
        <f t="shared" si="34"/>
        <v>118</v>
      </c>
      <c r="AK137">
        <f t="shared" si="35"/>
        <v>1.6051767514959386E-6</v>
      </c>
      <c r="AQ137" s="5">
        <v>45790</v>
      </c>
      <c r="AR137">
        <f t="shared" si="36"/>
        <v>80</v>
      </c>
      <c r="AS137">
        <f t="shared" si="37"/>
        <v>118</v>
      </c>
      <c r="AT137">
        <f t="shared" si="38"/>
        <v>0</v>
      </c>
    </row>
    <row r="138" spans="16:46">
      <c r="P138" s="5">
        <v>45791</v>
      </c>
      <c r="Q138">
        <f t="shared" si="27"/>
        <v>79</v>
      </c>
      <c r="R138">
        <f t="shared" si="28"/>
        <v>119</v>
      </c>
      <c r="S138">
        <f t="shared" si="29"/>
        <v>2.0686523580448638E-5</v>
      </c>
      <c r="Y138" s="5">
        <v>45791</v>
      </c>
      <c r="Z138">
        <f t="shared" si="30"/>
        <v>79</v>
      </c>
      <c r="AA138">
        <f t="shared" si="31"/>
        <v>119</v>
      </c>
      <c r="AB138">
        <f t="shared" si="32"/>
        <v>1.8450484434265198E-5</v>
      </c>
      <c r="AH138" s="5">
        <v>45791</v>
      </c>
      <c r="AI138">
        <f t="shared" si="33"/>
        <v>79</v>
      </c>
      <c r="AJ138">
        <f t="shared" si="34"/>
        <v>119</v>
      </c>
      <c r="AK138">
        <f t="shared" si="35"/>
        <v>2.2360391461834387E-6</v>
      </c>
      <c r="AQ138" s="5">
        <v>45791</v>
      </c>
      <c r="AR138">
        <f t="shared" si="36"/>
        <v>79</v>
      </c>
      <c r="AS138">
        <f t="shared" si="37"/>
        <v>119</v>
      </c>
      <c r="AT138">
        <f t="shared" si="38"/>
        <v>0</v>
      </c>
    </row>
    <row r="139" spans="16:46">
      <c r="P139" s="5">
        <v>45792</v>
      </c>
      <c r="Q139">
        <f t="shared" si="27"/>
        <v>78</v>
      </c>
      <c r="R139">
        <f t="shared" si="28"/>
        <v>120</v>
      </c>
      <c r="S139">
        <f t="shared" si="29"/>
        <v>1.8273432765976263E-5</v>
      </c>
      <c r="Y139" s="5">
        <v>45792</v>
      </c>
      <c r="Z139">
        <f t="shared" si="30"/>
        <v>78</v>
      </c>
      <c r="AA139">
        <f t="shared" si="31"/>
        <v>120</v>
      </c>
      <c r="AB139">
        <f t="shared" si="32"/>
        <v>1.517155150058369E-5</v>
      </c>
      <c r="AH139" s="5">
        <v>45792</v>
      </c>
      <c r="AI139">
        <f t="shared" si="33"/>
        <v>78</v>
      </c>
      <c r="AJ139">
        <f t="shared" si="34"/>
        <v>120</v>
      </c>
      <c r="AK139">
        <f t="shared" si="35"/>
        <v>3.1018812653925727E-6</v>
      </c>
      <c r="AQ139" s="5">
        <v>45792</v>
      </c>
      <c r="AR139">
        <f t="shared" si="36"/>
        <v>78</v>
      </c>
      <c r="AS139">
        <f t="shared" si="37"/>
        <v>120</v>
      </c>
      <c r="AT139">
        <f t="shared" si="38"/>
        <v>0</v>
      </c>
    </row>
    <row r="140" spans="16:46">
      <c r="P140" s="5">
        <v>45793</v>
      </c>
      <c r="Q140">
        <f t="shared" si="27"/>
        <v>77</v>
      </c>
      <c r="R140">
        <f t="shared" si="28"/>
        <v>121</v>
      </c>
      <c r="S140">
        <f t="shared" si="29"/>
        <v>1.6740016838216801E-5</v>
      </c>
      <c r="Y140" s="5">
        <v>45793</v>
      </c>
      <c r="Z140">
        <f t="shared" si="30"/>
        <v>77</v>
      </c>
      <c r="AA140">
        <f t="shared" si="31"/>
        <v>121</v>
      </c>
      <c r="AB140">
        <f t="shared" si="32"/>
        <v>1.2454924715852793E-5</v>
      </c>
      <c r="AH140" s="5">
        <v>45793</v>
      </c>
      <c r="AI140">
        <f t="shared" si="33"/>
        <v>77</v>
      </c>
      <c r="AJ140">
        <f t="shared" si="34"/>
        <v>121</v>
      </c>
      <c r="AK140">
        <f t="shared" si="35"/>
        <v>4.2850921223640089E-6</v>
      </c>
      <c r="AQ140" s="5">
        <v>45793</v>
      </c>
      <c r="AR140">
        <f t="shared" si="36"/>
        <v>77</v>
      </c>
      <c r="AS140">
        <f t="shared" si="37"/>
        <v>121</v>
      </c>
      <c r="AT140">
        <f t="shared" si="38"/>
        <v>0</v>
      </c>
    </row>
    <row r="141" spans="16:46">
      <c r="P141" s="5">
        <v>45794</v>
      </c>
      <c r="Q141">
        <f t="shared" si="27"/>
        <v>76</v>
      </c>
      <c r="R141">
        <f t="shared" si="28"/>
        <v>122</v>
      </c>
      <c r="S141">
        <f t="shared" si="29"/>
        <v>1.6103018241892695E-5</v>
      </c>
      <c r="Y141" s="5">
        <v>45794</v>
      </c>
      <c r="Z141">
        <f t="shared" si="30"/>
        <v>76</v>
      </c>
      <c r="AA141">
        <f t="shared" si="31"/>
        <v>122</v>
      </c>
      <c r="AB141">
        <f t="shared" si="32"/>
        <v>1.0208010468991349E-5</v>
      </c>
      <c r="AH141" s="5">
        <v>45794</v>
      </c>
      <c r="AI141">
        <f t="shared" si="33"/>
        <v>76</v>
      </c>
      <c r="AJ141">
        <f t="shared" si="34"/>
        <v>122</v>
      </c>
      <c r="AK141">
        <f t="shared" si="35"/>
        <v>5.8950077729013448E-6</v>
      </c>
      <c r="AQ141" s="5">
        <v>45794</v>
      </c>
      <c r="AR141">
        <f t="shared" si="36"/>
        <v>76</v>
      </c>
      <c r="AS141">
        <f t="shared" si="37"/>
        <v>122</v>
      </c>
      <c r="AT141">
        <f t="shared" si="38"/>
        <v>0</v>
      </c>
    </row>
    <row r="142" spans="16:46">
      <c r="P142" s="5">
        <v>45795</v>
      </c>
      <c r="Q142">
        <f t="shared" si="27"/>
        <v>75</v>
      </c>
      <c r="R142">
        <f t="shared" si="28"/>
        <v>123</v>
      </c>
      <c r="S142">
        <f t="shared" si="29"/>
        <v>1.6428788064982096E-5</v>
      </c>
      <c r="Y142" s="5">
        <v>45795</v>
      </c>
      <c r="Z142">
        <f t="shared" si="30"/>
        <v>75</v>
      </c>
      <c r="AA142">
        <f t="shared" si="31"/>
        <v>123</v>
      </c>
      <c r="AB142">
        <f t="shared" si="32"/>
        <v>8.3527598590194801E-6</v>
      </c>
      <c r="AH142" s="5">
        <v>45795</v>
      </c>
      <c r="AI142">
        <f t="shared" si="33"/>
        <v>75</v>
      </c>
      <c r="AJ142">
        <f t="shared" si="34"/>
        <v>123</v>
      </c>
      <c r="AK142">
        <f t="shared" si="35"/>
        <v>8.0760282059626157E-6</v>
      </c>
      <c r="AQ142" s="5">
        <v>45795</v>
      </c>
      <c r="AR142">
        <f t="shared" si="36"/>
        <v>75</v>
      </c>
      <c r="AS142">
        <f t="shared" si="37"/>
        <v>123</v>
      </c>
      <c r="AT142">
        <f t="shared" si="38"/>
        <v>0</v>
      </c>
    </row>
    <row r="143" spans="16:46">
      <c r="P143" s="5">
        <v>45796</v>
      </c>
      <c r="Q143">
        <f t="shared" si="27"/>
        <v>74</v>
      </c>
      <c r="R143">
        <f t="shared" si="28"/>
        <v>124</v>
      </c>
      <c r="S143">
        <f t="shared" si="29"/>
        <v>1.7841451483017443E-5</v>
      </c>
      <c r="Y143" s="5">
        <v>45796</v>
      </c>
      <c r="Z143">
        <f t="shared" si="30"/>
        <v>74</v>
      </c>
      <c r="AA143">
        <f t="shared" si="31"/>
        <v>124</v>
      </c>
      <c r="AB143">
        <f t="shared" si="32"/>
        <v>6.8235090743884396E-6</v>
      </c>
      <c r="AH143" s="5">
        <v>45796</v>
      </c>
      <c r="AI143">
        <f t="shared" si="33"/>
        <v>74</v>
      </c>
      <c r="AJ143">
        <f t="shared" si="34"/>
        <v>124</v>
      </c>
      <c r="AK143">
        <f t="shared" si="35"/>
        <v>1.1017942408629002E-5</v>
      </c>
      <c r="AQ143" s="5">
        <v>45796</v>
      </c>
      <c r="AR143">
        <f t="shared" si="36"/>
        <v>74</v>
      </c>
      <c r="AS143">
        <f t="shared" si="37"/>
        <v>124</v>
      </c>
      <c r="AT143">
        <f t="shared" si="38"/>
        <v>0</v>
      </c>
    </row>
    <row r="144" spans="16:46">
      <c r="P144" s="5">
        <v>45797</v>
      </c>
      <c r="Q144">
        <f t="shared" si="27"/>
        <v>73</v>
      </c>
      <c r="R144">
        <f t="shared" si="28"/>
        <v>125</v>
      </c>
      <c r="S144">
        <f t="shared" si="29"/>
        <v>2.0534105236748711E-5</v>
      </c>
      <c r="Y144" s="5">
        <v>45797</v>
      </c>
      <c r="Z144">
        <f t="shared" si="30"/>
        <v>73</v>
      </c>
      <c r="AA144">
        <f t="shared" si="31"/>
        <v>125</v>
      </c>
      <c r="AB144">
        <f t="shared" si="32"/>
        <v>5.5651188044142553E-6</v>
      </c>
      <c r="AH144" s="5">
        <v>45797</v>
      </c>
      <c r="AI144">
        <f t="shared" si="33"/>
        <v>73</v>
      </c>
      <c r="AJ144">
        <f t="shared" si="34"/>
        <v>125</v>
      </c>
      <c r="AK144">
        <f t="shared" si="35"/>
        <v>1.4968986432334456E-5</v>
      </c>
      <c r="AQ144" s="5">
        <v>45797</v>
      </c>
      <c r="AR144">
        <f t="shared" si="36"/>
        <v>73</v>
      </c>
      <c r="AS144">
        <f t="shared" si="37"/>
        <v>125</v>
      </c>
      <c r="AT144">
        <f t="shared" si="38"/>
        <v>0</v>
      </c>
    </row>
    <row r="145" spans="16:46">
      <c r="P145" s="5">
        <v>45798</v>
      </c>
      <c r="Q145">
        <f t="shared" si="27"/>
        <v>72</v>
      </c>
      <c r="R145">
        <f t="shared" si="28"/>
        <v>126</v>
      </c>
      <c r="S145">
        <f t="shared" si="29"/>
        <v>2.4783635990673723E-5</v>
      </c>
      <c r="Y145" s="5">
        <v>45798</v>
      </c>
      <c r="Z145">
        <f t="shared" si="30"/>
        <v>72</v>
      </c>
      <c r="AA145">
        <f t="shared" si="31"/>
        <v>126</v>
      </c>
      <c r="AB145">
        <f t="shared" si="32"/>
        <v>4.5313749100258305E-6</v>
      </c>
      <c r="AH145" s="5">
        <v>45798</v>
      </c>
      <c r="AI145">
        <f t="shared" si="33"/>
        <v>72</v>
      </c>
      <c r="AJ145">
        <f t="shared" si="34"/>
        <v>126</v>
      </c>
      <c r="AK145">
        <f t="shared" si="35"/>
        <v>2.0252261080647893E-5</v>
      </c>
      <c r="AQ145" s="5">
        <v>45798</v>
      </c>
      <c r="AR145">
        <f t="shared" si="36"/>
        <v>72</v>
      </c>
      <c r="AS145">
        <f t="shared" si="37"/>
        <v>126</v>
      </c>
      <c r="AT145">
        <f t="shared" si="38"/>
        <v>0</v>
      </c>
    </row>
    <row r="146" spans="16:46">
      <c r="P146" s="5">
        <v>45799</v>
      </c>
      <c r="Q146">
        <f t="shared" si="27"/>
        <v>71</v>
      </c>
      <c r="R146">
        <f t="shared" si="28"/>
        <v>127</v>
      </c>
      <c r="S146">
        <f t="shared" si="29"/>
        <v>3.0969867520514749E-5</v>
      </c>
      <c r="Y146" s="5">
        <v>45799</v>
      </c>
      <c r="Z146">
        <f t="shared" si="30"/>
        <v>71</v>
      </c>
      <c r="AA146">
        <f t="shared" si="31"/>
        <v>127</v>
      </c>
      <c r="AB146">
        <f t="shared" si="32"/>
        <v>3.6836167584736856E-6</v>
      </c>
      <c r="AH146" s="5">
        <v>45799</v>
      </c>
      <c r="AI146">
        <f t="shared" si="33"/>
        <v>71</v>
      </c>
      <c r="AJ146">
        <f t="shared" si="34"/>
        <v>127</v>
      </c>
      <c r="AK146">
        <f t="shared" si="35"/>
        <v>2.7286250762041065E-5</v>
      </c>
      <c r="AQ146" s="5">
        <v>45799</v>
      </c>
      <c r="AR146">
        <f t="shared" si="36"/>
        <v>71</v>
      </c>
      <c r="AS146">
        <f t="shared" si="37"/>
        <v>127</v>
      </c>
      <c r="AT146">
        <f t="shared" si="38"/>
        <v>0</v>
      </c>
    </row>
    <row r="147" spans="16:46">
      <c r="P147" s="5">
        <v>45800</v>
      </c>
      <c r="Q147">
        <f t="shared" si="27"/>
        <v>70</v>
      </c>
      <c r="R147">
        <f t="shared" si="28"/>
        <v>128</v>
      </c>
      <c r="S147">
        <f t="shared" si="29"/>
        <v>3.9599876317118952E-5</v>
      </c>
      <c r="Y147" s="5">
        <v>45800</v>
      </c>
      <c r="Z147">
        <f t="shared" si="30"/>
        <v>70</v>
      </c>
      <c r="AA147">
        <f t="shared" si="31"/>
        <v>128</v>
      </c>
      <c r="AB147">
        <f t="shared" si="32"/>
        <v>2.9895634375648998E-6</v>
      </c>
      <c r="AH147" s="5">
        <v>45800</v>
      </c>
      <c r="AI147">
        <f t="shared" si="33"/>
        <v>70</v>
      </c>
      <c r="AJ147">
        <f t="shared" si="34"/>
        <v>128</v>
      </c>
      <c r="AK147">
        <f t="shared" si="35"/>
        <v>3.6610312879554049E-5</v>
      </c>
      <c r="AQ147" s="5">
        <v>45800</v>
      </c>
      <c r="AR147">
        <f t="shared" si="36"/>
        <v>70</v>
      </c>
      <c r="AS147">
        <f t="shared" si="37"/>
        <v>128</v>
      </c>
      <c r="AT147">
        <f t="shared" si="38"/>
        <v>0</v>
      </c>
    </row>
    <row r="148" spans="16:46">
      <c r="P148" s="5">
        <v>45801</v>
      </c>
      <c r="Q148">
        <f t="shared" si="27"/>
        <v>69</v>
      </c>
      <c r="R148">
        <f t="shared" si="28"/>
        <v>129</v>
      </c>
      <c r="S148">
        <f t="shared" si="29"/>
        <v>5.1338458457143073E-5</v>
      </c>
      <c r="Y148" s="5">
        <v>45801</v>
      </c>
      <c r="Z148">
        <f t="shared" si="30"/>
        <v>69</v>
      </c>
      <c r="AA148">
        <f t="shared" si="31"/>
        <v>129</v>
      </c>
      <c r="AB148">
        <f t="shared" si="32"/>
        <v>2.4223115259654666E-6</v>
      </c>
      <c r="AH148" s="5">
        <v>45801</v>
      </c>
      <c r="AI148">
        <f t="shared" si="33"/>
        <v>69</v>
      </c>
      <c r="AJ148">
        <f t="shared" si="34"/>
        <v>129</v>
      </c>
      <c r="AK148">
        <f t="shared" si="35"/>
        <v>4.891614693117761E-5</v>
      </c>
      <c r="AQ148" s="5">
        <v>45801</v>
      </c>
      <c r="AR148">
        <f t="shared" si="36"/>
        <v>69</v>
      </c>
      <c r="AS148">
        <f t="shared" si="37"/>
        <v>129</v>
      </c>
      <c r="AT148">
        <f t="shared" si="38"/>
        <v>0</v>
      </c>
    </row>
    <row r="149" spans="16:46">
      <c r="P149" s="5">
        <v>45802</v>
      </c>
      <c r="Q149">
        <f t="shared" si="27"/>
        <v>68</v>
      </c>
      <c r="R149">
        <f t="shared" si="28"/>
        <v>130</v>
      </c>
      <c r="S149">
        <f t="shared" si="29"/>
        <v>6.70458836515787E-5</v>
      </c>
      <c r="Y149" s="5">
        <v>45802</v>
      </c>
      <c r="Z149">
        <f t="shared" si="30"/>
        <v>68</v>
      </c>
      <c r="AA149">
        <f t="shared" si="31"/>
        <v>130</v>
      </c>
      <c r="AB149">
        <f t="shared" si="32"/>
        <v>1.9594812258334931E-6</v>
      </c>
      <c r="AH149" s="5">
        <v>45802</v>
      </c>
      <c r="AI149">
        <f t="shared" si="33"/>
        <v>68</v>
      </c>
      <c r="AJ149">
        <f t="shared" si="34"/>
        <v>130</v>
      </c>
      <c r="AK149">
        <f t="shared" si="35"/>
        <v>6.5086402425745213E-5</v>
      </c>
      <c r="AQ149" s="5">
        <v>45802</v>
      </c>
      <c r="AR149">
        <f t="shared" si="36"/>
        <v>68</v>
      </c>
      <c r="AS149">
        <f t="shared" si="37"/>
        <v>130</v>
      </c>
      <c r="AT149">
        <f t="shared" si="38"/>
        <v>0</v>
      </c>
    </row>
    <row r="150" spans="16:46">
      <c r="P150" s="5">
        <v>45803</v>
      </c>
      <c r="Q150">
        <f t="shared" si="27"/>
        <v>67</v>
      </c>
      <c r="R150">
        <f t="shared" si="28"/>
        <v>131</v>
      </c>
      <c r="S150">
        <f t="shared" si="29"/>
        <v>8.7824232279799512E-5</v>
      </c>
      <c r="Y150" s="5">
        <v>45803</v>
      </c>
      <c r="Z150">
        <f t="shared" si="30"/>
        <v>67</v>
      </c>
      <c r="AA150">
        <f t="shared" si="31"/>
        <v>131</v>
      </c>
      <c r="AB150">
        <f t="shared" si="32"/>
        <v>1.5824904826284395E-6</v>
      </c>
      <c r="AH150" s="5">
        <v>45803</v>
      </c>
      <c r="AI150">
        <f t="shared" si="33"/>
        <v>67</v>
      </c>
      <c r="AJ150">
        <f t="shared" si="34"/>
        <v>131</v>
      </c>
      <c r="AK150">
        <f t="shared" si="35"/>
        <v>8.6241741797171069E-5</v>
      </c>
      <c r="AQ150" s="5">
        <v>45803</v>
      </c>
      <c r="AR150">
        <f t="shared" si="36"/>
        <v>67</v>
      </c>
      <c r="AS150">
        <f t="shared" si="37"/>
        <v>131</v>
      </c>
      <c r="AT150">
        <f t="shared" si="38"/>
        <v>0</v>
      </c>
    </row>
    <row r="151" spans="16:46">
      <c r="P151" s="5">
        <v>45804</v>
      </c>
      <c r="Q151">
        <f t="shared" si="27"/>
        <v>66</v>
      </c>
      <c r="R151">
        <f t="shared" si="28"/>
        <v>132</v>
      </c>
      <c r="S151">
        <f t="shared" si="29"/>
        <v>1.1507377361230603E-4</v>
      </c>
      <c r="Y151" s="5">
        <v>45804</v>
      </c>
      <c r="Z151">
        <f t="shared" si="30"/>
        <v>66</v>
      </c>
      <c r="AA151">
        <f t="shared" si="31"/>
        <v>132</v>
      </c>
      <c r="AB151">
        <f t="shared" si="32"/>
        <v>1.2759392453251587E-6</v>
      </c>
      <c r="AH151" s="5">
        <v>45804</v>
      </c>
      <c r="AI151">
        <f t="shared" si="33"/>
        <v>66</v>
      </c>
      <c r="AJ151">
        <f t="shared" si="34"/>
        <v>132</v>
      </c>
      <c r="AK151">
        <f t="shared" si="35"/>
        <v>1.1379783436698087E-4</v>
      </c>
      <c r="AQ151" s="5">
        <v>45804</v>
      </c>
      <c r="AR151">
        <f t="shared" si="36"/>
        <v>66</v>
      </c>
      <c r="AS151">
        <f t="shared" si="37"/>
        <v>132</v>
      </c>
      <c r="AT151">
        <f t="shared" si="38"/>
        <v>0</v>
      </c>
    </row>
    <row r="152" spans="16:46">
      <c r="P152" s="5">
        <v>45805</v>
      </c>
      <c r="Q152">
        <f t="shared" si="27"/>
        <v>65</v>
      </c>
      <c r="R152">
        <f t="shared" si="28"/>
        <v>133</v>
      </c>
      <c r="S152">
        <f t="shared" si="29"/>
        <v>1.5056100236557631E-4</v>
      </c>
      <c r="Y152" s="5">
        <v>45805</v>
      </c>
      <c r="Z152">
        <f t="shared" si="30"/>
        <v>65</v>
      </c>
      <c r="AA152">
        <f t="shared" si="31"/>
        <v>133</v>
      </c>
      <c r="AB152">
        <f t="shared" si="32"/>
        <v>1.0270882797262918E-6</v>
      </c>
      <c r="AH152" s="5">
        <v>45805</v>
      </c>
      <c r="AI152">
        <f t="shared" si="33"/>
        <v>65</v>
      </c>
      <c r="AJ152">
        <f t="shared" si="34"/>
        <v>133</v>
      </c>
      <c r="AK152">
        <f t="shared" si="35"/>
        <v>1.4953391408585001E-4</v>
      </c>
      <c r="AQ152" s="5">
        <v>45805</v>
      </c>
      <c r="AR152">
        <f t="shared" si="36"/>
        <v>65</v>
      </c>
      <c r="AS152">
        <f t="shared" si="37"/>
        <v>133</v>
      </c>
      <c r="AT152">
        <f t="shared" si="38"/>
        <v>0</v>
      </c>
    </row>
    <row r="153" spans="16:46">
      <c r="P153" s="5">
        <v>45806</v>
      </c>
      <c r="Q153">
        <f t="shared" si="27"/>
        <v>64</v>
      </c>
      <c r="R153">
        <f t="shared" si="28"/>
        <v>134</v>
      </c>
      <c r="S153">
        <f t="shared" si="29"/>
        <v>1.9650009841564386E-4</v>
      </c>
      <c r="Y153" s="5">
        <v>45806</v>
      </c>
      <c r="Z153">
        <f t="shared" si="30"/>
        <v>64</v>
      </c>
      <c r="AA153">
        <f t="shared" si="31"/>
        <v>134</v>
      </c>
      <c r="AB153">
        <f t="shared" si="32"/>
        <v>8.2541895931892625E-7</v>
      </c>
      <c r="AH153" s="5">
        <v>45806</v>
      </c>
      <c r="AI153">
        <f t="shared" si="33"/>
        <v>64</v>
      </c>
      <c r="AJ153">
        <f t="shared" si="34"/>
        <v>134</v>
      </c>
      <c r="AK153">
        <f t="shared" si="35"/>
        <v>1.9567467945632493E-4</v>
      </c>
      <c r="AQ153" s="5">
        <v>45806</v>
      </c>
      <c r="AR153">
        <f t="shared" si="36"/>
        <v>64</v>
      </c>
      <c r="AS153">
        <f t="shared" si="37"/>
        <v>134</v>
      </c>
      <c r="AT153">
        <f t="shared" si="38"/>
        <v>0</v>
      </c>
    </row>
    <row r="154" spans="16:46">
      <c r="P154" s="5">
        <v>45807</v>
      </c>
      <c r="Q154">
        <f t="shared" si="27"/>
        <v>63</v>
      </c>
      <c r="R154">
        <f t="shared" si="28"/>
        <v>135</v>
      </c>
      <c r="S154">
        <f t="shared" si="29"/>
        <v>2.556497010724322E-4</v>
      </c>
      <c r="Y154" s="5">
        <v>45807</v>
      </c>
      <c r="Z154">
        <f t="shared" si="30"/>
        <v>63</v>
      </c>
      <c r="AA154">
        <f t="shared" si="31"/>
        <v>135</v>
      </c>
      <c r="AB154">
        <f t="shared" si="32"/>
        <v>6.6226224296518317E-7</v>
      </c>
      <c r="AH154" s="5">
        <v>45807</v>
      </c>
      <c r="AI154">
        <f t="shared" si="33"/>
        <v>63</v>
      </c>
      <c r="AJ154">
        <f t="shared" si="34"/>
        <v>135</v>
      </c>
      <c r="AK154">
        <f t="shared" si="35"/>
        <v>2.5498743882946699E-4</v>
      </c>
      <c r="AQ154" s="5">
        <v>45807</v>
      </c>
      <c r="AR154">
        <f t="shared" si="36"/>
        <v>63</v>
      </c>
      <c r="AS154">
        <f t="shared" si="37"/>
        <v>135</v>
      </c>
      <c r="AT154">
        <f t="shared" si="38"/>
        <v>0</v>
      </c>
    </row>
    <row r="155" spans="16:46">
      <c r="P155" s="5">
        <v>45808</v>
      </c>
      <c r="Q155">
        <f t="shared" si="27"/>
        <v>62</v>
      </c>
      <c r="R155">
        <f t="shared" si="28"/>
        <v>136</v>
      </c>
      <c r="S155">
        <f t="shared" si="29"/>
        <v>3.3142698273488978E-4</v>
      </c>
      <c r="Y155" s="5">
        <v>45808</v>
      </c>
      <c r="Z155">
        <f t="shared" si="30"/>
        <v>62</v>
      </c>
      <c r="AA155">
        <f t="shared" si="31"/>
        <v>136</v>
      </c>
      <c r="AB155">
        <f t="shared" si="32"/>
        <v>5.3048662679487078E-7</v>
      </c>
      <c r="AH155" s="5">
        <v>45808</v>
      </c>
      <c r="AI155">
        <f t="shared" si="33"/>
        <v>62</v>
      </c>
      <c r="AJ155">
        <f t="shared" si="34"/>
        <v>136</v>
      </c>
      <c r="AK155">
        <f t="shared" si="35"/>
        <v>3.3089649610809494E-4</v>
      </c>
      <c r="AQ155" s="5">
        <v>45808</v>
      </c>
      <c r="AR155">
        <f t="shared" si="36"/>
        <v>62</v>
      </c>
      <c r="AS155">
        <f t="shared" si="37"/>
        <v>136</v>
      </c>
      <c r="AT155">
        <f t="shared" si="38"/>
        <v>0</v>
      </c>
    </row>
    <row r="156" spans="16:46">
      <c r="P156" s="5">
        <v>45809</v>
      </c>
      <c r="Q156">
        <f t="shared" si="27"/>
        <v>61</v>
      </c>
      <c r="R156">
        <f t="shared" si="28"/>
        <v>137</v>
      </c>
      <c r="S156">
        <f t="shared" si="29"/>
        <v>4.280410526868405E-4</v>
      </c>
      <c r="Y156" s="5">
        <v>45809</v>
      </c>
      <c r="Z156">
        <f t="shared" si="30"/>
        <v>61</v>
      </c>
      <c r="AA156">
        <f t="shared" si="31"/>
        <v>137</v>
      </c>
      <c r="AB156">
        <f t="shared" si="32"/>
        <v>4.2423624826431725E-7</v>
      </c>
      <c r="AH156" s="5">
        <v>45809</v>
      </c>
      <c r="AI156">
        <f t="shared" si="33"/>
        <v>61</v>
      </c>
      <c r="AJ156">
        <f t="shared" si="34"/>
        <v>137</v>
      </c>
      <c r="AK156">
        <f t="shared" si="35"/>
        <v>4.2761681643857616E-4</v>
      </c>
      <c r="AQ156" s="5">
        <v>45809</v>
      </c>
      <c r="AR156">
        <f t="shared" si="36"/>
        <v>61</v>
      </c>
      <c r="AS156">
        <f t="shared" si="37"/>
        <v>137</v>
      </c>
      <c r="AT156">
        <f t="shared" si="38"/>
        <v>0</v>
      </c>
    </row>
    <row r="157" spans="16:46">
      <c r="P157" s="5">
        <v>45810</v>
      </c>
      <c r="Q157">
        <f t="shared" si="27"/>
        <v>60</v>
      </c>
      <c r="R157">
        <f t="shared" si="28"/>
        <v>138</v>
      </c>
      <c r="S157">
        <f t="shared" si="29"/>
        <v>5.5064770369776404E-4</v>
      </c>
      <c r="Y157" s="5">
        <v>45810</v>
      </c>
      <c r="Z157">
        <f t="shared" si="30"/>
        <v>60</v>
      </c>
      <c r="AA157">
        <f t="shared" si="31"/>
        <v>138</v>
      </c>
      <c r="AB157">
        <f t="shared" si="32"/>
        <v>3.3871154173830428E-7</v>
      </c>
      <c r="AH157" s="5">
        <v>45810</v>
      </c>
      <c r="AI157">
        <f t="shared" si="33"/>
        <v>60</v>
      </c>
      <c r="AJ157">
        <f t="shared" si="34"/>
        <v>138</v>
      </c>
      <c r="AK157">
        <f t="shared" si="35"/>
        <v>5.5030899215602574E-4</v>
      </c>
      <c r="AQ157" s="5">
        <v>45810</v>
      </c>
      <c r="AR157">
        <f t="shared" si="36"/>
        <v>60</v>
      </c>
      <c r="AS157">
        <f t="shared" si="37"/>
        <v>138</v>
      </c>
      <c r="AT157">
        <f t="shared" si="38"/>
        <v>0</v>
      </c>
    </row>
    <row r="158" spans="16:46">
      <c r="P158" s="5">
        <v>45811</v>
      </c>
      <c r="Q158">
        <f t="shared" si="27"/>
        <v>59</v>
      </c>
      <c r="R158">
        <f t="shared" si="28"/>
        <v>139</v>
      </c>
      <c r="S158">
        <f t="shared" si="29"/>
        <v>7.0552741334024502E-4</v>
      </c>
      <c r="Y158" s="5">
        <v>45811</v>
      </c>
      <c r="Z158">
        <f t="shared" si="30"/>
        <v>59</v>
      </c>
      <c r="AA158">
        <f t="shared" si="31"/>
        <v>139</v>
      </c>
      <c r="AB158">
        <f t="shared" si="32"/>
        <v>2.6998591431774387E-7</v>
      </c>
      <c r="AH158" s="5">
        <v>45811</v>
      </c>
      <c r="AI158">
        <f t="shared" si="33"/>
        <v>59</v>
      </c>
      <c r="AJ158">
        <f t="shared" si="34"/>
        <v>139</v>
      </c>
      <c r="AK158">
        <f t="shared" si="35"/>
        <v>7.0525742742592727E-4</v>
      </c>
      <c r="AQ158" s="5">
        <v>45811</v>
      </c>
      <c r="AR158">
        <f t="shared" si="36"/>
        <v>59</v>
      </c>
      <c r="AS158">
        <f t="shared" si="37"/>
        <v>139</v>
      </c>
      <c r="AT158">
        <f t="shared" si="38"/>
        <v>0</v>
      </c>
    </row>
    <row r="159" spans="16:46">
      <c r="P159" s="5">
        <v>45812</v>
      </c>
      <c r="Q159">
        <f t="shared" si="27"/>
        <v>58</v>
      </c>
      <c r="R159">
        <f t="shared" si="28"/>
        <v>140</v>
      </c>
      <c r="S159">
        <f t="shared" si="29"/>
        <v>9.0028830818464584E-4</v>
      </c>
      <c r="Y159" s="5">
        <v>45812</v>
      </c>
      <c r="Z159">
        <f t="shared" si="30"/>
        <v>58</v>
      </c>
      <c r="AA159">
        <f t="shared" si="31"/>
        <v>140</v>
      </c>
      <c r="AB159">
        <f t="shared" si="32"/>
        <v>2.1485284398783424E-7</v>
      </c>
      <c r="AH159" s="5">
        <v>45812</v>
      </c>
      <c r="AI159">
        <f t="shared" si="33"/>
        <v>58</v>
      </c>
      <c r="AJ159">
        <f t="shared" si="34"/>
        <v>140</v>
      </c>
      <c r="AK159">
        <f t="shared" si="35"/>
        <v>9.0007345534065801E-4</v>
      </c>
      <c r="AQ159" s="5">
        <v>45812</v>
      </c>
      <c r="AR159">
        <f t="shared" si="36"/>
        <v>58</v>
      </c>
      <c r="AS159">
        <f t="shared" si="37"/>
        <v>140</v>
      </c>
      <c r="AT159">
        <f t="shared" si="38"/>
        <v>0</v>
      </c>
    </row>
    <row r="160" spans="16:46">
      <c r="P160" s="5">
        <v>45813</v>
      </c>
      <c r="Q160">
        <f t="shared" si="27"/>
        <v>57</v>
      </c>
      <c r="R160">
        <f t="shared" si="28"/>
        <v>141</v>
      </c>
      <c r="S160">
        <f t="shared" si="29"/>
        <v>1.1440954707637853E-3</v>
      </c>
      <c r="Y160" s="5">
        <v>45813</v>
      </c>
      <c r="Z160">
        <f t="shared" si="30"/>
        <v>57</v>
      </c>
      <c r="AA160">
        <f t="shared" si="31"/>
        <v>141</v>
      </c>
      <c r="AB160">
        <f t="shared" si="32"/>
        <v>1.7069861432270988E-7</v>
      </c>
      <c r="AH160" s="5">
        <v>45813</v>
      </c>
      <c r="AI160">
        <f t="shared" si="33"/>
        <v>57</v>
      </c>
      <c r="AJ160">
        <f t="shared" si="34"/>
        <v>141</v>
      </c>
      <c r="AK160">
        <f t="shared" si="35"/>
        <v>1.1439247721494626E-3</v>
      </c>
      <c r="AQ160" s="5">
        <v>45813</v>
      </c>
      <c r="AR160">
        <f t="shared" si="36"/>
        <v>57</v>
      </c>
      <c r="AS160">
        <f t="shared" si="37"/>
        <v>141</v>
      </c>
      <c r="AT160">
        <f t="shared" si="38"/>
        <v>0</v>
      </c>
    </row>
    <row r="161" spans="16:46">
      <c r="P161" s="5">
        <v>45814</v>
      </c>
      <c r="Q161">
        <f t="shared" si="27"/>
        <v>56</v>
      </c>
      <c r="R161">
        <f t="shared" si="28"/>
        <v>142</v>
      </c>
      <c r="S161">
        <f t="shared" si="29"/>
        <v>1.4479274944942974E-3</v>
      </c>
      <c r="Y161" s="5">
        <v>45814</v>
      </c>
      <c r="Z161">
        <f t="shared" si="30"/>
        <v>56</v>
      </c>
      <c r="AA161">
        <f t="shared" si="31"/>
        <v>142</v>
      </c>
      <c r="AB161">
        <f t="shared" si="32"/>
        <v>1.3539660458414939E-7</v>
      </c>
      <c r="AH161" s="5">
        <v>45814</v>
      </c>
      <c r="AI161">
        <f t="shared" si="33"/>
        <v>56</v>
      </c>
      <c r="AJ161">
        <f t="shared" si="34"/>
        <v>142</v>
      </c>
      <c r="AK161">
        <f t="shared" si="35"/>
        <v>1.4477920978897133E-3</v>
      </c>
      <c r="AQ161" s="5">
        <v>45814</v>
      </c>
      <c r="AR161">
        <f t="shared" si="36"/>
        <v>56</v>
      </c>
      <c r="AS161">
        <f t="shared" si="37"/>
        <v>142</v>
      </c>
      <c r="AT161">
        <f t="shared" si="38"/>
        <v>0</v>
      </c>
    </row>
    <row r="162" spans="16:46">
      <c r="P162" s="5">
        <v>45815</v>
      </c>
      <c r="Q162">
        <f t="shared" si="27"/>
        <v>55</v>
      </c>
      <c r="R162">
        <f t="shared" si="28"/>
        <v>143</v>
      </c>
      <c r="S162">
        <f t="shared" si="29"/>
        <v>1.8248605492912093E-3</v>
      </c>
      <c r="Y162" s="5">
        <v>45815</v>
      </c>
      <c r="Z162">
        <f t="shared" si="30"/>
        <v>55</v>
      </c>
      <c r="AA162">
        <f t="shared" si="31"/>
        <v>143</v>
      </c>
      <c r="AB162">
        <f t="shared" si="32"/>
        <v>1.0721966355286374E-7</v>
      </c>
      <c r="AH162" s="5">
        <v>45815</v>
      </c>
      <c r="AI162">
        <f t="shared" si="33"/>
        <v>55</v>
      </c>
      <c r="AJ162">
        <f t="shared" si="34"/>
        <v>143</v>
      </c>
      <c r="AK162">
        <f t="shared" si="35"/>
        <v>1.8247533296276565E-3</v>
      </c>
      <c r="AQ162" s="5">
        <v>45815</v>
      </c>
      <c r="AR162">
        <f t="shared" si="36"/>
        <v>55</v>
      </c>
      <c r="AS162">
        <f t="shared" si="37"/>
        <v>143</v>
      </c>
      <c r="AT162">
        <f t="shared" si="38"/>
        <v>0</v>
      </c>
    </row>
    <row r="163" spans="16:46">
      <c r="P163" s="5">
        <v>45816</v>
      </c>
      <c r="Q163">
        <f t="shared" si="27"/>
        <v>54</v>
      </c>
      <c r="R163">
        <f t="shared" si="28"/>
        <v>144</v>
      </c>
      <c r="S163">
        <f t="shared" si="29"/>
        <v>2.2903793910049194E-3</v>
      </c>
      <c r="Y163" s="5">
        <v>45816</v>
      </c>
      <c r="Z163">
        <f t="shared" si="30"/>
        <v>54</v>
      </c>
      <c r="AA163">
        <f t="shared" si="31"/>
        <v>144</v>
      </c>
      <c r="AB163">
        <f t="shared" si="32"/>
        <v>8.4767621154870085E-8</v>
      </c>
      <c r="AH163" s="5">
        <v>45816</v>
      </c>
      <c r="AI163">
        <f t="shared" si="33"/>
        <v>54</v>
      </c>
      <c r="AJ163">
        <f t="shared" si="34"/>
        <v>144</v>
      </c>
      <c r="AK163">
        <f t="shared" si="35"/>
        <v>2.2902946233837643E-3</v>
      </c>
      <c r="AQ163" s="5">
        <v>45816</v>
      </c>
      <c r="AR163">
        <f t="shared" si="36"/>
        <v>54</v>
      </c>
      <c r="AS163">
        <f t="shared" si="37"/>
        <v>144</v>
      </c>
      <c r="AT163">
        <f t="shared" si="38"/>
        <v>0</v>
      </c>
    </row>
    <row r="164" spans="16:46">
      <c r="P164" s="5">
        <v>45817</v>
      </c>
      <c r="Q164">
        <f t="shared" si="27"/>
        <v>53</v>
      </c>
      <c r="R164">
        <f t="shared" si="28"/>
        <v>145</v>
      </c>
      <c r="S164">
        <f t="shared" si="29"/>
        <v>2.8627137150514866E-3</v>
      </c>
      <c r="Y164" s="5">
        <v>45817</v>
      </c>
      <c r="Z164">
        <f t="shared" si="30"/>
        <v>53</v>
      </c>
      <c r="AA164">
        <f t="shared" si="31"/>
        <v>145</v>
      </c>
      <c r="AB164">
        <f t="shared" si="32"/>
        <v>6.6907444129678297E-8</v>
      </c>
      <c r="AH164" s="5">
        <v>45817</v>
      </c>
      <c r="AI164">
        <f t="shared" si="33"/>
        <v>53</v>
      </c>
      <c r="AJ164">
        <f t="shared" si="34"/>
        <v>145</v>
      </c>
      <c r="AK164">
        <f t="shared" si="35"/>
        <v>2.8626468076073568E-3</v>
      </c>
      <c r="AQ164" s="5">
        <v>45817</v>
      </c>
      <c r="AR164">
        <f t="shared" si="36"/>
        <v>53</v>
      </c>
      <c r="AS164">
        <f t="shared" si="37"/>
        <v>145</v>
      </c>
      <c r="AT164">
        <f t="shared" si="38"/>
        <v>0</v>
      </c>
    </row>
    <row r="165" spans="16:46">
      <c r="P165" s="5">
        <v>45818</v>
      </c>
      <c r="Q165">
        <f t="shared" si="27"/>
        <v>52</v>
      </c>
      <c r="R165">
        <f t="shared" si="28"/>
        <v>146</v>
      </c>
      <c r="S165">
        <f t="shared" si="29"/>
        <v>3.5631970078796173E-3</v>
      </c>
      <c r="Y165" s="5">
        <v>45818</v>
      </c>
      <c r="Z165">
        <f t="shared" si="30"/>
        <v>52</v>
      </c>
      <c r="AA165">
        <f t="shared" si="31"/>
        <v>146</v>
      </c>
      <c r="AB165">
        <f t="shared" si="32"/>
        <v>5.2723929840042983E-8</v>
      </c>
      <c r="AH165" s="5">
        <v>45818</v>
      </c>
      <c r="AI165">
        <f t="shared" si="33"/>
        <v>52</v>
      </c>
      <c r="AJ165">
        <f t="shared" si="34"/>
        <v>146</v>
      </c>
      <c r="AK165">
        <f t="shared" si="35"/>
        <v>3.5631442839497772E-3</v>
      </c>
      <c r="AQ165" s="5">
        <v>45818</v>
      </c>
      <c r="AR165">
        <f t="shared" si="36"/>
        <v>52</v>
      </c>
      <c r="AS165">
        <f t="shared" si="37"/>
        <v>146</v>
      </c>
      <c r="AT165">
        <f t="shared" si="38"/>
        <v>0</v>
      </c>
    </row>
    <row r="166" spans="16:46">
      <c r="P166" s="5">
        <v>45819</v>
      </c>
      <c r="Q166">
        <f t="shared" si="27"/>
        <v>51</v>
      </c>
      <c r="R166">
        <f t="shared" si="28"/>
        <v>147</v>
      </c>
      <c r="S166">
        <f t="shared" si="29"/>
        <v>4.4166435855158047E-3</v>
      </c>
      <c r="Y166" s="5">
        <v>45819</v>
      </c>
      <c r="Z166">
        <f t="shared" si="30"/>
        <v>51</v>
      </c>
      <c r="AA166">
        <f t="shared" si="31"/>
        <v>147</v>
      </c>
      <c r="AB166">
        <f t="shared" si="32"/>
        <v>4.1479164089076641E-8</v>
      </c>
      <c r="AH166" s="5">
        <v>45819</v>
      </c>
      <c r="AI166">
        <f t="shared" si="33"/>
        <v>51</v>
      </c>
      <c r="AJ166">
        <f t="shared" si="34"/>
        <v>147</v>
      </c>
      <c r="AK166">
        <f t="shared" si="35"/>
        <v>4.416602106351716E-3</v>
      </c>
      <c r="AQ166" s="5">
        <v>45819</v>
      </c>
      <c r="AR166">
        <f t="shared" si="36"/>
        <v>51</v>
      </c>
      <c r="AS166">
        <f t="shared" si="37"/>
        <v>147</v>
      </c>
      <c r="AT166">
        <f t="shared" si="38"/>
        <v>0</v>
      </c>
    </row>
    <row r="167" spans="16:46">
      <c r="P167" s="5">
        <v>45820</v>
      </c>
      <c r="Q167">
        <f t="shared" si="27"/>
        <v>50</v>
      </c>
      <c r="R167">
        <f t="shared" si="28"/>
        <v>148</v>
      </c>
      <c r="S167">
        <f t="shared" si="29"/>
        <v>5.4517378318152112E-3</v>
      </c>
      <c r="Y167" s="5">
        <v>45820</v>
      </c>
      <c r="Z167">
        <f t="shared" si="30"/>
        <v>50</v>
      </c>
      <c r="AA167">
        <f t="shared" si="31"/>
        <v>148</v>
      </c>
      <c r="AB167">
        <f t="shared" si="32"/>
        <v>3.2579251837050764E-8</v>
      </c>
      <c r="AH167" s="5">
        <v>45820</v>
      </c>
      <c r="AI167">
        <f t="shared" si="33"/>
        <v>50</v>
      </c>
      <c r="AJ167">
        <f t="shared" si="34"/>
        <v>148</v>
      </c>
      <c r="AK167">
        <f t="shared" si="35"/>
        <v>5.4517052525633741E-3</v>
      </c>
      <c r="AQ167" s="5">
        <v>45820</v>
      </c>
      <c r="AR167">
        <f t="shared" si="36"/>
        <v>50</v>
      </c>
      <c r="AS167">
        <f t="shared" si="37"/>
        <v>148</v>
      </c>
      <c r="AT167">
        <f t="shared" si="38"/>
        <v>0</v>
      </c>
    </row>
    <row r="168" spans="16:46">
      <c r="P168" s="5">
        <v>45821</v>
      </c>
      <c r="Q168">
        <f t="shared" si="27"/>
        <v>49</v>
      </c>
      <c r="R168">
        <f t="shared" si="28"/>
        <v>149</v>
      </c>
      <c r="S168">
        <f t="shared" si="29"/>
        <v>6.7014277769232482E-3</v>
      </c>
      <c r="Y168" s="5">
        <v>45821</v>
      </c>
      <c r="Z168">
        <f t="shared" si="30"/>
        <v>49</v>
      </c>
      <c r="AA168">
        <f t="shared" si="31"/>
        <v>149</v>
      </c>
      <c r="AB168">
        <f t="shared" si="32"/>
        <v>2.5547070517277012E-8</v>
      </c>
      <c r="AH168" s="5">
        <v>45821</v>
      </c>
      <c r="AI168">
        <f t="shared" si="33"/>
        <v>49</v>
      </c>
      <c r="AJ168">
        <f t="shared" si="34"/>
        <v>149</v>
      </c>
      <c r="AK168">
        <f t="shared" si="35"/>
        <v>6.701402229852731E-3</v>
      </c>
      <c r="AQ168" s="5">
        <v>45821</v>
      </c>
      <c r="AR168">
        <f t="shared" si="36"/>
        <v>49</v>
      </c>
      <c r="AS168">
        <f t="shared" si="37"/>
        <v>149</v>
      </c>
      <c r="AT168">
        <f t="shared" si="38"/>
        <v>0</v>
      </c>
    </row>
    <row r="169" spans="16:46">
      <c r="P169" s="5">
        <v>45822</v>
      </c>
      <c r="Q169">
        <f t="shared" si="27"/>
        <v>48</v>
      </c>
      <c r="R169">
        <f t="shared" si="28"/>
        <v>150</v>
      </c>
      <c r="S169">
        <f t="shared" si="29"/>
        <v>8.2033131187410954E-3</v>
      </c>
      <c r="Y169" s="5">
        <v>45822</v>
      </c>
      <c r="Z169">
        <f t="shared" si="30"/>
        <v>48</v>
      </c>
      <c r="AA169">
        <f t="shared" si="31"/>
        <v>150</v>
      </c>
      <c r="AB169">
        <f t="shared" si="32"/>
        <v>2.0000000000000037E-8</v>
      </c>
      <c r="AH169" s="5">
        <v>45822</v>
      </c>
      <c r="AI169">
        <f t="shared" si="33"/>
        <v>48</v>
      </c>
      <c r="AJ169">
        <f t="shared" si="34"/>
        <v>150</v>
      </c>
      <c r="AK169">
        <f t="shared" si="35"/>
        <v>8.2032931187410955E-3</v>
      </c>
      <c r="AQ169" s="5">
        <v>45822</v>
      </c>
      <c r="AR169">
        <f t="shared" si="36"/>
        <v>48</v>
      </c>
      <c r="AS169">
        <f t="shared" si="37"/>
        <v>150</v>
      </c>
      <c r="AT169">
        <f t="shared" si="38"/>
        <v>0</v>
      </c>
    </row>
    <row r="170" spans="16:46">
      <c r="P170" s="5">
        <v>45823</v>
      </c>
      <c r="Q170">
        <f t="shared" si="27"/>
        <v>47</v>
      </c>
      <c r="R170">
        <f t="shared" si="28"/>
        <v>151</v>
      </c>
      <c r="S170">
        <f t="shared" si="29"/>
        <v>1.0000015631756221E-2</v>
      </c>
      <c r="Y170" s="5">
        <v>45823</v>
      </c>
      <c r="Z170">
        <f t="shared" si="30"/>
        <v>47</v>
      </c>
      <c r="AA170">
        <f t="shared" si="31"/>
        <v>151</v>
      </c>
      <c r="AB170">
        <f t="shared" si="32"/>
        <v>1.563175621688385E-8</v>
      </c>
      <c r="AH170" s="5">
        <v>45823</v>
      </c>
      <c r="AI170">
        <f t="shared" si="33"/>
        <v>47</v>
      </c>
      <c r="AJ170">
        <f t="shared" si="34"/>
        <v>151</v>
      </c>
      <c r="AK170">
        <f t="shared" si="35"/>
        <v>1.0000000000000004E-2</v>
      </c>
      <c r="AQ170" s="5">
        <v>45823</v>
      </c>
      <c r="AR170">
        <f t="shared" si="36"/>
        <v>47</v>
      </c>
      <c r="AS170">
        <f t="shared" si="37"/>
        <v>151</v>
      </c>
      <c r="AT170">
        <f t="shared" si="38"/>
        <v>0</v>
      </c>
    </row>
    <row r="171" spans="16:46">
      <c r="P171" s="5">
        <v>45824</v>
      </c>
      <c r="Q171">
        <f t="shared" si="27"/>
        <v>46</v>
      </c>
      <c r="R171">
        <f t="shared" si="28"/>
        <v>152</v>
      </c>
      <c r="S171">
        <f t="shared" si="29"/>
        <v>1.213951768958803E-2</v>
      </c>
      <c r="Y171" s="5">
        <v>45824</v>
      </c>
      <c r="Z171">
        <f t="shared" si="30"/>
        <v>46</v>
      </c>
      <c r="AA171">
        <f t="shared" si="31"/>
        <v>152</v>
      </c>
      <c r="AB171">
        <f t="shared" si="32"/>
        <v>1.2197601483454569E-8</v>
      </c>
      <c r="AH171" s="5">
        <v>45824</v>
      </c>
      <c r="AI171">
        <f t="shared" si="33"/>
        <v>46</v>
      </c>
      <c r="AJ171">
        <f t="shared" si="34"/>
        <v>152</v>
      </c>
      <c r="AK171">
        <f t="shared" si="35"/>
        <v>1.2139505491986547E-2</v>
      </c>
      <c r="AQ171" s="5">
        <v>45824</v>
      </c>
      <c r="AR171">
        <f t="shared" si="36"/>
        <v>46</v>
      </c>
      <c r="AS171">
        <f t="shared" si="37"/>
        <v>152</v>
      </c>
      <c r="AT171">
        <f t="shared" si="38"/>
        <v>0</v>
      </c>
    </row>
    <row r="172" spans="16:46">
      <c r="P172" s="5">
        <v>45825</v>
      </c>
      <c r="Q172">
        <f t="shared" si="27"/>
        <v>45</v>
      </c>
      <c r="R172">
        <f t="shared" si="28"/>
        <v>153</v>
      </c>
      <c r="S172">
        <f t="shared" si="29"/>
        <v>1.4675452428168137E-2</v>
      </c>
      <c r="Y172" s="5">
        <v>45825</v>
      </c>
      <c r="Z172">
        <f t="shared" si="30"/>
        <v>45</v>
      </c>
      <c r="AA172">
        <f t="shared" si="31"/>
        <v>153</v>
      </c>
      <c r="AB172">
        <f t="shared" si="32"/>
        <v>9.5023275275512552E-9</v>
      </c>
      <c r="AH172" s="5">
        <v>45825</v>
      </c>
      <c r="AI172">
        <f t="shared" si="33"/>
        <v>45</v>
      </c>
      <c r="AJ172">
        <f t="shared" si="34"/>
        <v>153</v>
      </c>
      <c r="AK172">
        <f t="shared" si="35"/>
        <v>1.4675442925840609E-2</v>
      </c>
      <c r="AQ172" s="5">
        <v>45825</v>
      </c>
      <c r="AR172">
        <f t="shared" si="36"/>
        <v>45</v>
      </c>
      <c r="AS172">
        <f t="shared" si="37"/>
        <v>153</v>
      </c>
      <c r="AT172">
        <f t="shared" si="38"/>
        <v>0</v>
      </c>
    </row>
    <row r="173" spans="16:46">
      <c r="P173" s="5">
        <v>45826</v>
      </c>
      <c r="Q173">
        <f t="shared" si="27"/>
        <v>44</v>
      </c>
      <c r="R173">
        <f t="shared" si="28"/>
        <v>154</v>
      </c>
      <c r="S173">
        <f t="shared" si="29"/>
        <v>1.7667326990772746E-2</v>
      </c>
      <c r="Y173" s="5">
        <v>45826</v>
      </c>
      <c r="Z173">
        <f t="shared" si="30"/>
        <v>44</v>
      </c>
      <c r="AA173">
        <f t="shared" si="31"/>
        <v>154</v>
      </c>
      <c r="AB173">
        <f t="shared" si="32"/>
        <v>7.3905105299077988E-9</v>
      </c>
      <c r="AH173" s="5">
        <v>45826</v>
      </c>
      <c r="AI173">
        <f t="shared" si="33"/>
        <v>44</v>
      </c>
      <c r="AJ173">
        <f t="shared" si="34"/>
        <v>154</v>
      </c>
      <c r="AK173">
        <f t="shared" si="35"/>
        <v>1.7667319600262216E-2</v>
      </c>
      <c r="AQ173" s="5">
        <v>45826</v>
      </c>
      <c r="AR173">
        <f t="shared" si="36"/>
        <v>44</v>
      </c>
      <c r="AS173">
        <f t="shared" si="37"/>
        <v>154</v>
      </c>
      <c r="AT173">
        <f t="shared" si="38"/>
        <v>0</v>
      </c>
    </row>
    <row r="174" spans="16:46">
      <c r="P174" s="5">
        <v>45827</v>
      </c>
      <c r="Q174">
        <f t="shared" si="27"/>
        <v>43</v>
      </c>
      <c r="R174">
        <f t="shared" si="28"/>
        <v>155</v>
      </c>
      <c r="S174">
        <f t="shared" si="29"/>
        <v>2.1180658435327245E-2</v>
      </c>
      <c r="Y174" s="5">
        <v>45827</v>
      </c>
      <c r="Z174">
        <f t="shared" si="30"/>
        <v>43</v>
      </c>
      <c r="AA174">
        <f t="shared" si="31"/>
        <v>155</v>
      </c>
      <c r="AB174">
        <f t="shared" si="32"/>
        <v>5.7386240415224577E-9</v>
      </c>
      <c r="AH174" s="5">
        <v>45827</v>
      </c>
      <c r="AI174">
        <f t="shared" si="33"/>
        <v>43</v>
      </c>
      <c r="AJ174">
        <f t="shared" si="34"/>
        <v>155</v>
      </c>
      <c r="AK174">
        <f t="shared" si="35"/>
        <v>2.1180652696703203E-2</v>
      </c>
      <c r="AQ174" s="5">
        <v>45827</v>
      </c>
      <c r="AR174">
        <f t="shared" si="36"/>
        <v>43</v>
      </c>
      <c r="AS174">
        <f t="shared" si="37"/>
        <v>155</v>
      </c>
      <c r="AT174">
        <f t="shared" si="38"/>
        <v>0</v>
      </c>
    </row>
    <row r="175" spans="16:46">
      <c r="P175" s="5">
        <v>45828</v>
      </c>
      <c r="Q175">
        <f t="shared" si="27"/>
        <v>42</v>
      </c>
      <c r="R175">
        <f t="shared" si="28"/>
        <v>156</v>
      </c>
      <c r="S175">
        <f t="shared" si="29"/>
        <v>2.5287000373647055E-2</v>
      </c>
      <c r="Y175" s="5">
        <v>45828</v>
      </c>
      <c r="Z175">
        <f t="shared" si="30"/>
        <v>42</v>
      </c>
      <c r="AA175">
        <f t="shared" si="31"/>
        <v>156</v>
      </c>
      <c r="AB175">
        <f t="shared" si="32"/>
        <v>4.4486679969702333E-9</v>
      </c>
      <c r="AH175" s="5">
        <v>45828</v>
      </c>
      <c r="AI175">
        <f t="shared" si="33"/>
        <v>42</v>
      </c>
      <c r="AJ175">
        <f t="shared" si="34"/>
        <v>156</v>
      </c>
      <c r="AK175">
        <f t="shared" si="35"/>
        <v>2.5286995924979058E-2</v>
      </c>
      <c r="AQ175" s="5">
        <v>45828</v>
      </c>
      <c r="AR175">
        <f t="shared" si="36"/>
        <v>42</v>
      </c>
      <c r="AS175">
        <f t="shared" si="37"/>
        <v>156</v>
      </c>
      <c r="AT175">
        <f t="shared" si="38"/>
        <v>0</v>
      </c>
    </row>
    <row r="176" spans="16:46">
      <c r="P176" s="5">
        <v>45829</v>
      </c>
      <c r="Q176">
        <f t="shared" si="27"/>
        <v>41</v>
      </c>
      <c r="R176">
        <f t="shared" si="28"/>
        <v>157</v>
      </c>
      <c r="S176">
        <f t="shared" si="29"/>
        <v>3.0063837387390168E-2</v>
      </c>
      <c r="Y176" s="5">
        <v>45829</v>
      </c>
      <c r="Z176">
        <f t="shared" si="30"/>
        <v>41</v>
      </c>
      <c r="AA176">
        <f t="shared" si="31"/>
        <v>157</v>
      </c>
      <c r="AB176">
        <f t="shared" si="32"/>
        <v>3.4430323778476551E-9</v>
      </c>
      <c r="AH176" s="5">
        <v>45829</v>
      </c>
      <c r="AI176">
        <f t="shared" si="33"/>
        <v>41</v>
      </c>
      <c r="AJ176">
        <f t="shared" si="34"/>
        <v>157</v>
      </c>
      <c r="AK176">
        <f t="shared" si="35"/>
        <v>3.0063833944357791E-2</v>
      </c>
      <c r="AQ176" s="5">
        <v>45829</v>
      </c>
      <c r="AR176">
        <f t="shared" si="36"/>
        <v>41</v>
      </c>
      <c r="AS176">
        <f t="shared" si="37"/>
        <v>157</v>
      </c>
      <c r="AT176">
        <f t="shared" si="38"/>
        <v>0</v>
      </c>
    </row>
    <row r="177" spans="16:46">
      <c r="P177" s="5">
        <v>45830</v>
      </c>
      <c r="Q177">
        <f t="shared" si="27"/>
        <v>40</v>
      </c>
      <c r="R177">
        <f t="shared" si="28"/>
        <v>158</v>
      </c>
      <c r="S177">
        <f t="shared" si="29"/>
        <v>3.5594323868426196E-2</v>
      </c>
      <c r="Y177" s="5">
        <v>45830</v>
      </c>
      <c r="Z177">
        <f t="shared" si="30"/>
        <v>40</v>
      </c>
      <c r="AA177">
        <f t="shared" si="31"/>
        <v>158</v>
      </c>
      <c r="AB177">
        <f t="shared" si="32"/>
        <v>2.6603642722187721E-9</v>
      </c>
      <c r="AH177" s="5">
        <v>45830</v>
      </c>
      <c r="AI177">
        <f t="shared" si="33"/>
        <v>40</v>
      </c>
      <c r="AJ177">
        <f t="shared" si="34"/>
        <v>158</v>
      </c>
      <c r="AK177">
        <f t="shared" si="35"/>
        <v>3.5594321208061927E-2</v>
      </c>
      <c r="AQ177" s="5">
        <v>45830</v>
      </c>
      <c r="AR177">
        <f t="shared" si="36"/>
        <v>40</v>
      </c>
      <c r="AS177">
        <f t="shared" si="37"/>
        <v>158</v>
      </c>
      <c r="AT177">
        <f t="shared" si="38"/>
        <v>0</v>
      </c>
    </row>
    <row r="178" spans="16:46">
      <c r="P178" s="5">
        <v>45831</v>
      </c>
      <c r="Q178">
        <f t="shared" si="27"/>
        <v>39</v>
      </c>
      <c r="R178">
        <f t="shared" si="28"/>
        <v>159</v>
      </c>
      <c r="S178">
        <f t="shared" si="29"/>
        <v>4.1966844304308859E-2</v>
      </c>
      <c r="Y178" s="5">
        <v>45831</v>
      </c>
      <c r="Z178">
        <f t="shared" si="30"/>
        <v>39</v>
      </c>
      <c r="AA178">
        <f t="shared" si="31"/>
        <v>159</v>
      </c>
      <c r="AB178">
        <f t="shared" si="32"/>
        <v>2.0522487303866872E-9</v>
      </c>
      <c r="AH178" s="5">
        <v>45831</v>
      </c>
      <c r="AI178">
        <f t="shared" si="33"/>
        <v>39</v>
      </c>
      <c r="AJ178">
        <f t="shared" si="34"/>
        <v>159</v>
      </c>
      <c r="AK178">
        <f t="shared" si="35"/>
        <v>4.1966842252060127E-2</v>
      </c>
      <c r="AQ178" s="5">
        <v>45831</v>
      </c>
      <c r="AR178">
        <f t="shared" si="36"/>
        <v>39</v>
      </c>
      <c r="AS178">
        <f t="shared" si="37"/>
        <v>159</v>
      </c>
      <c r="AT178">
        <f t="shared" si="38"/>
        <v>0</v>
      </c>
    </row>
    <row r="179" spans="16:46">
      <c r="P179" s="5">
        <v>45832</v>
      </c>
      <c r="Q179">
        <f t="shared" si="27"/>
        <v>38</v>
      </c>
      <c r="R179">
        <f t="shared" si="28"/>
        <v>160</v>
      </c>
      <c r="S179">
        <f t="shared" si="29"/>
        <v>4.927437330805081E-2</v>
      </c>
      <c r="Y179" s="5">
        <v>45832</v>
      </c>
      <c r="Z179">
        <f t="shared" si="30"/>
        <v>38</v>
      </c>
      <c r="AA179">
        <f t="shared" si="31"/>
        <v>160</v>
      </c>
      <c r="AB179">
        <f t="shared" si="32"/>
        <v>1.58054830528276E-9</v>
      </c>
      <c r="AH179" s="5">
        <v>45832</v>
      </c>
      <c r="AI179">
        <f t="shared" si="33"/>
        <v>38</v>
      </c>
      <c r="AJ179">
        <f t="shared" si="34"/>
        <v>160</v>
      </c>
      <c r="AK179">
        <f t="shared" si="35"/>
        <v>4.9274371727502507E-2</v>
      </c>
      <c r="AQ179" s="5">
        <v>45832</v>
      </c>
      <c r="AR179">
        <f t="shared" si="36"/>
        <v>38</v>
      </c>
      <c r="AS179">
        <f t="shared" si="37"/>
        <v>160</v>
      </c>
      <c r="AT179">
        <f t="shared" si="38"/>
        <v>0</v>
      </c>
    </row>
    <row r="180" spans="16:46">
      <c r="P180" s="5">
        <v>45833</v>
      </c>
      <c r="Q180">
        <f t="shared" si="27"/>
        <v>37</v>
      </c>
      <c r="R180">
        <f t="shared" si="28"/>
        <v>161</v>
      </c>
      <c r="S180">
        <f t="shared" si="29"/>
        <v>5.7613615996086116E-2</v>
      </c>
      <c r="Y180" s="5">
        <v>45833</v>
      </c>
      <c r="Z180">
        <f t="shared" si="30"/>
        <v>37</v>
      </c>
      <c r="AA180">
        <f t="shared" si="31"/>
        <v>161</v>
      </c>
      <c r="AB180">
        <f t="shared" si="32"/>
        <v>1.2152746535502597E-9</v>
      </c>
      <c r="AH180" s="5">
        <v>45833</v>
      </c>
      <c r="AI180">
        <f t="shared" si="33"/>
        <v>37</v>
      </c>
      <c r="AJ180">
        <f t="shared" si="34"/>
        <v>161</v>
      </c>
      <c r="AK180">
        <f t="shared" si="35"/>
        <v>5.7613614780811465E-2</v>
      </c>
      <c r="AQ180" s="5">
        <v>45833</v>
      </c>
      <c r="AR180">
        <f t="shared" si="36"/>
        <v>37</v>
      </c>
      <c r="AS180">
        <f t="shared" si="37"/>
        <v>161</v>
      </c>
      <c r="AT180">
        <f t="shared" si="38"/>
        <v>0</v>
      </c>
    </row>
    <row r="181" spans="16:46">
      <c r="P181" s="5">
        <v>45834</v>
      </c>
      <c r="Q181">
        <f t="shared" si="27"/>
        <v>36</v>
      </c>
      <c r="R181">
        <f t="shared" si="28"/>
        <v>162</v>
      </c>
      <c r="S181">
        <f t="shared" si="29"/>
        <v>6.7083912746158242E-2</v>
      </c>
      <c r="Y181" s="5">
        <v>45834</v>
      </c>
      <c r="Z181">
        <f t="shared" si="30"/>
        <v>36</v>
      </c>
      <c r="AA181">
        <f t="shared" si="31"/>
        <v>162</v>
      </c>
      <c r="AB181">
        <f t="shared" si="32"/>
        <v>9.3288905040756221E-10</v>
      </c>
      <c r="AH181" s="5">
        <v>45834</v>
      </c>
      <c r="AI181">
        <f t="shared" si="33"/>
        <v>36</v>
      </c>
      <c r="AJ181">
        <f t="shared" si="34"/>
        <v>162</v>
      </c>
      <c r="AK181">
        <f t="shared" si="35"/>
        <v>6.7083911813269198E-2</v>
      </c>
      <c r="AQ181" s="5">
        <v>45834</v>
      </c>
      <c r="AR181">
        <f t="shared" si="36"/>
        <v>36</v>
      </c>
      <c r="AS181">
        <f t="shared" si="37"/>
        <v>162</v>
      </c>
      <c r="AT181">
        <f t="shared" si="38"/>
        <v>0</v>
      </c>
    </row>
    <row r="182" spans="16:46">
      <c r="P182" s="5">
        <v>45835</v>
      </c>
      <c r="Q182">
        <f t="shared" si="27"/>
        <v>35</v>
      </c>
      <c r="R182">
        <f t="shared" si="28"/>
        <v>163</v>
      </c>
      <c r="S182">
        <f t="shared" si="29"/>
        <v>7.7785896982026509E-2</v>
      </c>
      <c r="Y182" s="5">
        <v>45835</v>
      </c>
      <c r="Z182">
        <f t="shared" si="30"/>
        <v>35</v>
      </c>
      <c r="AA182">
        <f t="shared" si="31"/>
        <v>163</v>
      </c>
      <c r="AB182">
        <f t="shared" si="32"/>
        <v>7.1494797449856536E-10</v>
      </c>
      <c r="AH182" s="5">
        <v>45835</v>
      </c>
      <c r="AI182">
        <f t="shared" si="33"/>
        <v>35</v>
      </c>
      <c r="AJ182">
        <f t="shared" si="34"/>
        <v>163</v>
      </c>
      <c r="AK182">
        <f t="shared" si="35"/>
        <v>7.7785896267078533E-2</v>
      </c>
      <c r="AQ182" s="5">
        <v>45835</v>
      </c>
      <c r="AR182">
        <f t="shared" si="36"/>
        <v>35</v>
      </c>
      <c r="AS182">
        <f t="shared" si="37"/>
        <v>163</v>
      </c>
      <c r="AT182">
        <f t="shared" si="38"/>
        <v>0</v>
      </c>
    </row>
    <row r="183" spans="16:46">
      <c r="P183" s="5">
        <v>45836</v>
      </c>
      <c r="Q183">
        <f t="shared" si="27"/>
        <v>34</v>
      </c>
      <c r="R183">
        <f t="shared" si="28"/>
        <v>164</v>
      </c>
      <c r="S183">
        <f t="shared" si="29"/>
        <v>8.981990045650684E-2</v>
      </c>
      <c r="Y183" s="5">
        <v>45836</v>
      </c>
      <c r="Z183">
        <f t="shared" si="30"/>
        <v>34</v>
      </c>
      <c r="AA183">
        <f t="shared" si="31"/>
        <v>164</v>
      </c>
      <c r="AB183">
        <f t="shared" si="32"/>
        <v>5.4702575402639749E-10</v>
      </c>
      <c r="AH183" s="5">
        <v>45836</v>
      </c>
      <c r="AI183">
        <f t="shared" si="33"/>
        <v>34</v>
      </c>
      <c r="AJ183">
        <f t="shared" si="34"/>
        <v>164</v>
      </c>
      <c r="AK183">
        <f t="shared" si="35"/>
        <v>8.9819899909481082E-2</v>
      </c>
      <c r="AQ183" s="5">
        <v>45836</v>
      </c>
      <c r="AR183">
        <f t="shared" si="36"/>
        <v>34</v>
      </c>
      <c r="AS183">
        <f t="shared" si="37"/>
        <v>164</v>
      </c>
      <c r="AT183">
        <f t="shared" si="38"/>
        <v>0</v>
      </c>
    </row>
    <row r="184" spans="16:46">
      <c r="P184" s="5">
        <v>45837</v>
      </c>
      <c r="Q184">
        <f t="shared" si="27"/>
        <v>33</v>
      </c>
      <c r="R184">
        <f t="shared" si="28"/>
        <v>165</v>
      </c>
      <c r="S184">
        <f t="shared" si="29"/>
        <v>0.10328410751017528</v>
      </c>
      <c r="Y184" s="5">
        <v>45837</v>
      </c>
      <c r="Z184">
        <f t="shared" si="30"/>
        <v>33</v>
      </c>
      <c r="AA184">
        <f t="shared" si="31"/>
        <v>165</v>
      </c>
      <c r="AB184">
        <f t="shared" si="32"/>
        <v>4.1785922617080793E-10</v>
      </c>
      <c r="AH184" s="5">
        <v>45837</v>
      </c>
      <c r="AI184">
        <f t="shared" si="33"/>
        <v>33</v>
      </c>
      <c r="AJ184">
        <f t="shared" si="34"/>
        <v>165</v>
      </c>
      <c r="AK184">
        <f t="shared" si="35"/>
        <v>0.10328410709231606</v>
      </c>
      <c r="AQ184" s="5">
        <v>45837</v>
      </c>
      <c r="AR184">
        <f t="shared" si="36"/>
        <v>33</v>
      </c>
      <c r="AS184">
        <f t="shared" si="37"/>
        <v>165</v>
      </c>
      <c r="AT184">
        <f t="shared" si="38"/>
        <v>0</v>
      </c>
    </row>
    <row r="185" spans="16:46">
      <c r="P185" s="5">
        <v>45838</v>
      </c>
      <c r="Q185">
        <f t="shared" si="27"/>
        <v>32</v>
      </c>
      <c r="R185">
        <f t="shared" si="28"/>
        <v>166</v>
      </c>
      <c r="S185">
        <f t="shared" si="29"/>
        <v>0.11827246788411301</v>
      </c>
      <c r="Y185" s="5">
        <v>45838</v>
      </c>
      <c r="Z185">
        <f t="shared" si="30"/>
        <v>32</v>
      </c>
      <c r="AA185">
        <f t="shared" si="31"/>
        <v>166</v>
      </c>
      <c r="AB185">
        <f t="shared" si="32"/>
        <v>3.1866994600453316E-10</v>
      </c>
      <c r="AH185" s="5">
        <v>45838</v>
      </c>
      <c r="AI185">
        <f t="shared" si="33"/>
        <v>32</v>
      </c>
      <c r="AJ185">
        <f t="shared" si="34"/>
        <v>166</v>
      </c>
      <c r="AK185">
        <f t="shared" si="35"/>
        <v>0.11827246756544306</v>
      </c>
      <c r="AQ185" s="5">
        <v>45838</v>
      </c>
      <c r="AR185">
        <f t="shared" si="36"/>
        <v>32</v>
      </c>
      <c r="AS185">
        <f t="shared" si="37"/>
        <v>166</v>
      </c>
      <c r="AT185">
        <f t="shared" si="38"/>
        <v>0</v>
      </c>
    </row>
    <row r="186" spans="16:46">
      <c r="P186" s="5">
        <v>45839</v>
      </c>
      <c r="Q186">
        <f t="shared" si="27"/>
        <v>31</v>
      </c>
      <c r="R186">
        <f t="shared" si="28"/>
        <v>167</v>
      </c>
      <c r="S186">
        <f t="shared" si="29"/>
        <v>0.13487238671237481</v>
      </c>
      <c r="Y186" s="5">
        <v>45839</v>
      </c>
      <c r="Z186">
        <f t="shared" si="30"/>
        <v>31</v>
      </c>
      <c r="AA186">
        <f t="shared" si="31"/>
        <v>167</v>
      </c>
      <c r="AB186">
        <f t="shared" si="32"/>
        <v>2.4262810528987149E-10</v>
      </c>
      <c r="AH186" s="5">
        <v>45839</v>
      </c>
      <c r="AI186">
        <f t="shared" si="33"/>
        <v>31</v>
      </c>
      <c r="AJ186">
        <f t="shared" si="34"/>
        <v>167</v>
      </c>
      <c r="AK186">
        <f t="shared" si="35"/>
        <v>0.1348723864697467</v>
      </c>
      <c r="AQ186" s="5">
        <v>45839</v>
      </c>
      <c r="AR186">
        <f t="shared" si="36"/>
        <v>31</v>
      </c>
      <c r="AS186">
        <f t="shared" si="37"/>
        <v>167</v>
      </c>
      <c r="AT186">
        <f t="shared" si="38"/>
        <v>0</v>
      </c>
    </row>
    <row r="187" spans="16:46">
      <c r="P187" s="5">
        <v>45840</v>
      </c>
      <c r="Q187">
        <f t="shared" si="27"/>
        <v>30</v>
      </c>
      <c r="R187">
        <f t="shared" si="28"/>
        <v>168</v>
      </c>
      <c r="S187">
        <f t="shared" si="29"/>
        <v>0.1531622200985597</v>
      </c>
      <c r="Y187" s="5">
        <v>45840</v>
      </c>
      <c r="Z187">
        <f t="shared" si="30"/>
        <v>30</v>
      </c>
      <c r="AA187">
        <f t="shared" si="31"/>
        <v>168</v>
      </c>
      <c r="AB187">
        <f t="shared" si="32"/>
        <v>1.844293330248528E-10</v>
      </c>
      <c r="AH187" s="5">
        <v>45840</v>
      </c>
      <c r="AI187">
        <f t="shared" si="33"/>
        <v>30</v>
      </c>
      <c r="AJ187">
        <f t="shared" si="34"/>
        <v>168</v>
      </c>
      <c r="AK187">
        <f t="shared" si="35"/>
        <v>0.15316221991413037</v>
      </c>
      <c r="AQ187" s="5">
        <v>45840</v>
      </c>
      <c r="AR187">
        <f t="shared" si="36"/>
        <v>30</v>
      </c>
      <c r="AS187">
        <f t="shared" si="37"/>
        <v>168</v>
      </c>
      <c r="AT187">
        <f t="shared" si="38"/>
        <v>0</v>
      </c>
    </row>
    <row r="188" spans="16:46">
      <c r="P188" s="5">
        <v>45841</v>
      </c>
      <c r="Q188">
        <f t="shared" si="27"/>
        <v>29</v>
      </c>
      <c r="R188">
        <f t="shared" si="28"/>
        <v>169</v>
      </c>
      <c r="S188">
        <f t="shared" si="29"/>
        <v>0.17320861491041259</v>
      </c>
      <c r="Y188" s="5">
        <v>45841</v>
      </c>
      <c r="Z188">
        <f t="shared" si="30"/>
        <v>29</v>
      </c>
      <c r="AA188">
        <f t="shared" si="31"/>
        <v>169</v>
      </c>
      <c r="AB188">
        <f t="shared" si="32"/>
        <v>1.3996123740258607E-10</v>
      </c>
      <c r="AH188" s="5">
        <v>45841</v>
      </c>
      <c r="AI188">
        <f t="shared" si="33"/>
        <v>29</v>
      </c>
      <c r="AJ188">
        <f t="shared" si="34"/>
        <v>169</v>
      </c>
      <c r="AK188">
        <f t="shared" si="35"/>
        <v>0.17320861477045135</v>
      </c>
      <c r="AQ188" s="5">
        <v>45841</v>
      </c>
      <c r="AR188">
        <f t="shared" si="36"/>
        <v>29</v>
      </c>
      <c r="AS188">
        <f t="shared" si="37"/>
        <v>169</v>
      </c>
      <c r="AT188">
        <f t="shared" si="38"/>
        <v>0</v>
      </c>
    </row>
    <row r="189" spans="16:46">
      <c r="P189" s="5">
        <v>45842</v>
      </c>
      <c r="Q189">
        <f t="shared" si="27"/>
        <v>28</v>
      </c>
      <c r="R189">
        <f t="shared" si="28"/>
        <v>170</v>
      </c>
      <c r="S189">
        <f t="shared" si="29"/>
        <v>0.19506374176434516</v>
      </c>
      <c r="Y189" s="5">
        <v>45842</v>
      </c>
      <c r="Z189">
        <f t="shared" si="30"/>
        <v>28</v>
      </c>
      <c r="AA189">
        <f t="shared" si="31"/>
        <v>170</v>
      </c>
      <c r="AB189">
        <f t="shared" si="32"/>
        <v>1.0604115272609963E-10</v>
      </c>
      <c r="AH189" s="5">
        <v>45842</v>
      </c>
      <c r="AI189">
        <f t="shared" si="33"/>
        <v>28</v>
      </c>
      <c r="AJ189">
        <f t="shared" si="34"/>
        <v>170</v>
      </c>
      <c r="AK189">
        <f t="shared" si="35"/>
        <v>0.19506374165830401</v>
      </c>
      <c r="AQ189" s="5">
        <v>45842</v>
      </c>
      <c r="AR189">
        <f t="shared" si="36"/>
        <v>28</v>
      </c>
      <c r="AS189">
        <f t="shared" si="37"/>
        <v>170</v>
      </c>
      <c r="AT189">
        <f t="shared" si="38"/>
        <v>0</v>
      </c>
    </row>
    <row r="190" spans="16:46">
      <c r="P190" s="5">
        <v>45843</v>
      </c>
      <c r="Q190">
        <f t="shared" si="27"/>
        <v>27</v>
      </c>
      <c r="R190">
        <f t="shared" si="28"/>
        <v>171</v>
      </c>
      <c r="S190">
        <f t="shared" si="29"/>
        <v>0.218762480221355</v>
      </c>
      <c r="Y190" s="5">
        <v>45843</v>
      </c>
      <c r="Z190">
        <f t="shared" si="30"/>
        <v>27</v>
      </c>
      <c r="AA190">
        <f t="shared" si="31"/>
        <v>171</v>
      </c>
      <c r="AB190">
        <f t="shared" si="32"/>
        <v>8.021027321731531E-11</v>
      </c>
      <c r="AH190" s="5">
        <v>45843</v>
      </c>
      <c r="AI190">
        <f t="shared" si="33"/>
        <v>27</v>
      </c>
      <c r="AJ190">
        <f t="shared" si="34"/>
        <v>171</v>
      </c>
      <c r="AK190">
        <f t="shared" si="35"/>
        <v>0.21876248014114472</v>
      </c>
      <c r="AQ190" s="5">
        <v>45843</v>
      </c>
      <c r="AR190">
        <f t="shared" si="36"/>
        <v>27</v>
      </c>
      <c r="AS190">
        <f t="shared" si="37"/>
        <v>171</v>
      </c>
      <c r="AT190">
        <f t="shared" si="38"/>
        <v>0</v>
      </c>
    </row>
    <row r="191" spans="16:46">
      <c r="P191" s="5">
        <v>45844</v>
      </c>
      <c r="Q191">
        <f t="shared" si="27"/>
        <v>26</v>
      </c>
      <c r="R191">
        <f t="shared" si="28"/>
        <v>172</v>
      </c>
      <c r="S191">
        <f t="shared" si="29"/>
        <v>0.24431962453755346</v>
      </c>
      <c r="Y191" s="5">
        <v>45844</v>
      </c>
      <c r="Z191">
        <f t="shared" si="30"/>
        <v>26</v>
      </c>
      <c r="AA191">
        <f t="shared" si="31"/>
        <v>172</v>
      </c>
      <c r="AB191">
        <f t="shared" si="32"/>
        <v>6.0572352367947764E-11</v>
      </c>
      <c r="AH191" s="5">
        <v>45844</v>
      </c>
      <c r="AI191">
        <f t="shared" si="33"/>
        <v>26</v>
      </c>
      <c r="AJ191">
        <f t="shared" si="34"/>
        <v>172</v>
      </c>
      <c r="AK191">
        <f t="shared" si="35"/>
        <v>0.24431962447698111</v>
      </c>
      <c r="AQ191" s="5">
        <v>45844</v>
      </c>
      <c r="AR191">
        <f t="shared" si="36"/>
        <v>26</v>
      </c>
      <c r="AS191">
        <f t="shared" si="37"/>
        <v>172</v>
      </c>
      <c r="AT191">
        <f t="shared" si="38"/>
        <v>0</v>
      </c>
    </row>
    <row r="192" spans="16:46">
      <c r="P192" s="5">
        <v>45845</v>
      </c>
      <c r="Q192">
        <f t="shared" si="27"/>
        <v>25</v>
      </c>
      <c r="R192">
        <f t="shared" si="28"/>
        <v>173</v>
      </c>
      <c r="S192">
        <f t="shared" si="29"/>
        <v>0.2717271864396229</v>
      </c>
      <c r="Y192" s="5">
        <v>45845</v>
      </c>
      <c r="Z192">
        <f t="shared" si="30"/>
        <v>25</v>
      </c>
      <c r="AA192">
        <f t="shared" si="31"/>
        <v>173</v>
      </c>
      <c r="AB192">
        <f t="shared" si="32"/>
        <v>4.5667556361736803E-11</v>
      </c>
      <c r="AH192" s="5">
        <v>45845</v>
      </c>
      <c r="AI192">
        <f t="shared" si="33"/>
        <v>25</v>
      </c>
      <c r="AJ192">
        <f t="shared" si="34"/>
        <v>173</v>
      </c>
      <c r="AK192">
        <f t="shared" si="35"/>
        <v>0.27172718639395532</v>
      </c>
      <c r="AQ192" s="5">
        <v>45845</v>
      </c>
      <c r="AR192">
        <f t="shared" si="36"/>
        <v>25</v>
      </c>
      <c r="AS192">
        <f t="shared" si="37"/>
        <v>173</v>
      </c>
      <c r="AT192">
        <f t="shared" si="38"/>
        <v>0</v>
      </c>
    </row>
    <row r="193" spans="16:46">
      <c r="P193" s="5">
        <v>45846</v>
      </c>
      <c r="Q193">
        <f t="shared" si="27"/>
        <v>24</v>
      </c>
      <c r="R193">
        <f t="shared" si="28"/>
        <v>174</v>
      </c>
      <c r="S193">
        <f t="shared" si="29"/>
        <v>0.30095187785299415</v>
      </c>
      <c r="Y193" s="5">
        <v>45846</v>
      </c>
      <c r="Z193">
        <f t="shared" si="30"/>
        <v>24</v>
      </c>
      <c r="AA193">
        <f t="shared" si="31"/>
        <v>174</v>
      </c>
      <c r="AB193">
        <f t="shared" si="32"/>
        <v>3.4373993907954771E-11</v>
      </c>
      <c r="AH193" s="5">
        <v>45846</v>
      </c>
      <c r="AI193">
        <f t="shared" si="33"/>
        <v>24</v>
      </c>
      <c r="AJ193">
        <f t="shared" si="34"/>
        <v>174</v>
      </c>
      <c r="AK193">
        <f t="shared" si="35"/>
        <v>0.30095187781862015</v>
      </c>
      <c r="AQ193" s="5">
        <v>45846</v>
      </c>
      <c r="AR193">
        <f t="shared" si="36"/>
        <v>24</v>
      </c>
      <c r="AS193">
        <f t="shared" si="37"/>
        <v>174</v>
      </c>
      <c r="AT193">
        <f t="shared" si="38"/>
        <v>0</v>
      </c>
    </row>
    <row r="194" spans="16:46">
      <c r="P194" s="5">
        <v>45847</v>
      </c>
      <c r="Q194">
        <f t="shared" si="27"/>
        <v>23</v>
      </c>
      <c r="R194">
        <f t="shared" si="28"/>
        <v>175</v>
      </c>
      <c r="S194">
        <f t="shared" si="29"/>
        <v>0.33193286083700474</v>
      </c>
      <c r="Y194" s="5">
        <v>45847</v>
      </c>
      <c r="Z194">
        <f t="shared" si="30"/>
        <v>23</v>
      </c>
      <c r="AA194">
        <f t="shared" si="31"/>
        <v>175</v>
      </c>
      <c r="AB194">
        <f t="shared" si="32"/>
        <v>2.5830993300297725E-11</v>
      </c>
      <c r="AH194" s="5">
        <v>45847</v>
      </c>
      <c r="AI194">
        <f t="shared" si="33"/>
        <v>23</v>
      </c>
      <c r="AJ194">
        <f t="shared" si="34"/>
        <v>175</v>
      </c>
      <c r="AK194">
        <f t="shared" si="35"/>
        <v>0.33193286081117374</v>
      </c>
      <c r="AQ194" s="5">
        <v>45847</v>
      </c>
      <c r="AR194">
        <f t="shared" si="36"/>
        <v>23</v>
      </c>
      <c r="AS194">
        <f t="shared" si="37"/>
        <v>175</v>
      </c>
      <c r="AT194">
        <f t="shared" si="38"/>
        <v>0</v>
      </c>
    </row>
    <row r="195" spans="16:46">
      <c r="P195" s="5">
        <v>45848</v>
      </c>
      <c r="Q195">
        <f t="shared" si="27"/>
        <v>22</v>
      </c>
      <c r="R195">
        <f t="shared" si="28"/>
        <v>176</v>
      </c>
      <c r="S195">
        <f t="shared" si="29"/>
        <v>0.36457985375299179</v>
      </c>
      <c r="Y195" s="5">
        <v>45848</v>
      </c>
      <c r="Z195">
        <f t="shared" si="30"/>
        <v>22</v>
      </c>
      <c r="AA195">
        <f t="shared" si="31"/>
        <v>176</v>
      </c>
      <c r="AB195">
        <f t="shared" si="32"/>
        <v>1.9379434802095577E-11</v>
      </c>
      <c r="AH195" s="5">
        <v>45848</v>
      </c>
      <c r="AI195">
        <f t="shared" si="33"/>
        <v>22</v>
      </c>
      <c r="AJ195">
        <f t="shared" si="34"/>
        <v>176</v>
      </c>
      <c r="AK195">
        <f t="shared" si="35"/>
        <v>0.36457985373361235</v>
      </c>
      <c r="AQ195" s="5">
        <v>45848</v>
      </c>
      <c r="AR195">
        <f t="shared" si="36"/>
        <v>22</v>
      </c>
      <c r="AS195">
        <f t="shared" si="37"/>
        <v>176</v>
      </c>
      <c r="AT195">
        <f t="shared" si="38"/>
        <v>0</v>
      </c>
    </row>
    <row r="196" spans="16:46">
      <c r="P196" s="5">
        <v>45849</v>
      </c>
      <c r="Q196">
        <f t="shared" si="27"/>
        <v>21</v>
      </c>
      <c r="R196">
        <f t="shared" si="28"/>
        <v>177</v>
      </c>
      <c r="S196">
        <f t="shared" si="29"/>
        <v>0.39877168154688974</v>
      </c>
      <c r="Y196" s="5">
        <v>45849</v>
      </c>
      <c r="Z196">
        <f t="shared" si="30"/>
        <v>21</v>
      </c>
      <c r="AA196">
        <f t="shared" si="31"/>
        <v>177</v>
      </c>
      <c r="AB196">
        <f t="shared" si="32"/>
        <v>1.451543300534857E-11</v>
      </c>
      <c r="AH196" s="5">
        <v>45849</v>
      </c>
      <c r="AI196">
        <f t="shared" si="33"/>
        <v>21</v>
      </c>
      <c r="AJ196">
        <f t="shared" si="34"/>
        <v>177</v>
      </c>
      <c r="AK196">
        <f t="shared" si="35"/>
        <v>0.3987716815323743</v>
      </c>
      <c r="AQ196" s="5">
        <v>45849</v>
      </c>
      <c r="AR196">
        <f t="shared" si="36"/>
        <v>21</v>
      </c>
      <c r="AS196">
        <f t="shared" si="37"/>
        <v>177</v>
      </c>
      <c r="AT196">
        <f t="shared" si="38"/>
        <v>0</v>
      </c>
    </row>
    <row r="197" spans="16:46">
      <c r="P197" s="5">
        <v>45850</v>
      </c>
      <c r="Q197">
        <f t="shared" si="27"/>
        <v>20</v>
      </c>
      <c r="R197">
        <f t="shared" si="28"/>
        <v>178</v>
      </c>
      <c r="S197">
        <f t="shared" si="29"/>
        <v>0.4343553536930827</v>
      </c>
      <c r="Y197" s="5">
        <v>45850</v>
      </c>
      <c r="Z197">
        <f t="shared" si="30"/>
        <v>20</v>
      </c>
      <c r="AA197">
        <f t="shared" si="31"/>
        <v>178</v>
      </c>
      <c r="AB197">
        <f t="shared" si="32"/>
        <v>1.0854448775228816E-11</v>
      </c>
      <c r="AH197" s="5">
        <v>45850</v>
      </c>
      <c r="AI197">
        <f t="shared" si="33"/>
        <v>20</v>
      </c>
      <c r="AJ197">
        <f t="shared" si="34"/>
        <v>178</v>
      </c>
      <c r="AK197">
        <f t="shared" si="35"/>
        <v>0.43435535368222827</v>
      </c>
      <c r="AQ197" s="5">
        <v>45850</v>
      </c>
      <c r="AR197">
        <f t="shared" si="36"/>
        <v>20</v>
      </c>
      <c r="AS197">
        <f t="shared" si="37"/>
        <v>178</v>
      </c>
      <c r="AT197">
        <f t="shared" si="38"/>
        <v>0</v>
      </c>
    </row>
    <row r="198" spans="16:46">
      <c r="P198" s="5">
        <v>45851</v>
      </c>
      <c r="Q198">
        <f t="shared" ref="Q198:Q261" si="39">MIN(ABS(P198-$M$4),$Q$3-ABS(P198-$M$4))</f>
        <v>19</v>
      </c>
      <c r="R198">
        <f t="shared" ref="R198:R261" si="40">MIN(ABS(P198-$N$4),$Q$3-ABS(P198-$N$4))</f>
        <v>179</v>
      </c>
      <c r="S198">
        <f t="shared" ref="S198:S261" si="41">$M$6*EXP(-(Q198^2)/(2*$M$9^2))+$N$6*EXP(-(R198^2)/(2*$N$9^2))</f>
        <v>0.47114574565625456</v>
      </c>
      <c r="Y198" s="5">
        <v>45851</v>
      </c>
      <c r="Z198">
        <f t="shared" ref="Z198:Z261" si="42">MIN(ABS(Y198-$V$4),$Z$3-ABS(Y198-$V$4))</f>
        <v>19</v>
      </c>
      <c r="AA198">
        <f t="shared" ref="AA198:AA261" si="43">MIN(ABS(Y198-$W$4),$Z$3-ABS(Y198-$W$4))</f>
        <v>179</v>
      </c>
      <c r="AB198">
        <f t="shared" ref="AB198:AB261" si="44">$V$6*EXP(-(Z198^2)/(2*$V$9^2))+$W$6*EXP(-(AA198^2)/(2*$W$9^2))</f>
        <v>8.1035336544105165E-12</v>
      </c>
      <c r="AH198" s="5">
        <v>45851</v>
      </c>
      <c r="AI198">
        <f t="shared" ref="AI198:AI261" si="45">MIN(ABS(AH198-$AE$4),$AI$3-ABS(AH198-$AE$4))</f>
        <v>19</v>
      </c>
      <c r="AJ198">
        <f t="shared" ref="AJ198:AJ261" si="46">MIN(ABS(AH198-$AF$4),$AI$3-ABS(AH198-$AF$4))</f>
        <v>179</v>
      </c>
      <c r="AK198">
        <f t="shared" ref="AK198:AK261" si="47">$AE$6*EXP(-(AI198^2)/(2*$AE$9^2))+$AF$6*EXP(-(AJ198^2)/(2*$AF$9^2))</f>
        <v>0.47114574564815104</v>
      </c>
      <c r="AQ198" s="5">
        <v>45851</v>
      </c>
      <c r="AR198">
        <f t="shared" ref="AR198:AR261" si="48">MIN(ABS(AQ198-$AN$4),$AR$3-ABS(AQ198-$AN$4))</f>
        <v>19</v>
      </c>
      <c r="AS198">
        <f t="shared" ref="AS198:AS261" si="49">MIN(ABS(AQ198-$AO$4),$AR$3-ABS(AQ198-$AO$4))</f>
        <v>179</v>
      </c>
      <c r="AT198">
        <f t="shared" ref="AT198:AT261" si="50">$AN$6*EXP(-(AR198^2)/(2*$AN$9^2))+$AO$6*EXP(-(AS198^2)/(2*$AO$9^2))</f>
        <v>0</v>
      </c>
    </row>
    <row r="199" spans="16:46">
      <c r="P199" s="5">
        <v>45852</v>
      </c>
      <c r="Q199">
        <f t="shared" si="39"/>
        <v>18</v>
      </c>
      <c r="R199">
        <f t="shared" si="40"/>
        <v>180</v>
      </c>
      <c r="S199">
        <f t="shared" si="41"/>
        <v>0.50892594864703589</v>
      </c>
      <c r="Y199" s="5">
        <v>45852</v>
      </c>
      <c r="Z199">
        <f t="shared" si="42"/>
        <v>18</v>
      </c>
      <c r="AA199">
        <f t="shared" si="43"/>
        <v>180</v>
      </c>
      <c r="AB199">
        <f t="shared" si="44"/>
        <v>6.0399034408040531E-12</v>
      </c>
      <c r="AH199" s="5">
        <v>45852</v>
      </c>
      <c r="AI199">
        <f t="shared" si="45"/>
        <v>18</v>
      </c>
      <c r="AJ199">
        <f t="shared" si="46"/>
        <v>180</v>
      </c>
      <c r="AK199">
        <f t="shared" si="47"/>
        <v>0.50892594864099594</v>
      </c>
      <c r="AQ199" s="5">
        <v>45852</v>
      </c>
      <c r="AR199">
        <f t="shared" si="48"/>
        <v>18</v>
      </c>
      <c r="AS199">
        <f t="shared" si="49"/>
        <v>180</v>
      </c>
      <c r="AT199">
        <f t="shared" si="50"/>
        <v>0</v>
      </c>
    </row>
    <row r="200" spans="16:46">
      <c r="P200" s="5">
        <v>45853</v>
      </c>
      <c r="Q200">
        <f t="shared" si="39"/>
        <v>17</v>
      </c>
      <c r="R200">
        <f t="shared" si="40"/>
        <v>181</v>
      </c>
      <c r="S200">
        <f t="shared" si="41"/>
        <v>0.54744833808322668</v>
      </c>
      <c r="Y200" s="5">
        <v>45853</v>
      </c>
      <c r="Z200">
        <f t="shared" si="42"/>
        <v>17</v>
      </c>
      <c r="AA200">
        <f t="shared" si="43"/>
        <v>181</v>
      </c>
      <c r="AB200">
        <f t="shared" si="44"/>
        <v>4.4944281305558644E-12</v>
      </c>
      <c r="AH200" s="5">
        <v>45853</v>
      </c>
      <c r="AI200">
        <f t="shared" si="45"/>
        <v>17</v>
      </c>
      <c r="AJ200">
        <f t="shared" si="46"/>
        <v>181</v>
      </c>
      <c r="AK200">
        <f t="shared" si="47"/>
        <v>0.54744833807873228</v>
      </c>
      <c r="AQ200" s="5">
        <v>45853</v>
      </c>
      <c r="AR200">
        <f t="shared" si="48"/>
        <v>17</v>
      </c>
      <c r="AS200">
        <f t="shared" si="49"/>
        <v>181</v>
      </c>
      <c r="AT200">
        <f t="shared" si="50"/>
        <v>0</v>
      </c>
    </row>
    <row r="201" spans="16:46">
      <c r="P201" s="5">
        <v>45854</v>
      </c>
      <c r="Q201">
        <f t="shared" si="39"/>
        <v>16</v>
      </c>
      <c r="R201">
        <f t="shared" si="40"/>
        <v>182</v>
      </c>
      <c r="S201">
        <f t="shared" si="41"/>
        <v>0.58643639378137469</v>
      </c>
      <c r="Y201" s="5">
        <v>45854</v>
      </c>
      <c r="Z201">
        <f t="shared" si="42"/>
        <v>16</v>
      </c>
      <c r="AA201">
        <f t="shared" si="43"/>
        <v>182</v>
      </c>
      <c r="AB201">
        <f t="shared" si="44"/>
        <v>3.3389335303247541E-12</v>
      </c>
      <c r="AH201" s="5">
        <v>45854</v>
      </c>
      <c r="AI201">
        <f t="shared" si="45"/>
        <v>16</v>
      </c>
      <c r="AJ201">
        <f t="shared" si="46"/>
        <v>182</v>
      </c>
      <c r="AK201">
        <f t="shared" si="47"/>
        <v>0.5864363937780358</v>
      </c>
      <c r="AQ201" s="5">
        <v>45854</v>
      </c>
      <c r="AR201">
        <f t="shared" si="48"/>
        <v>16</v>
      </c>
      <c r="AS201">
        <f t="shared" si="49"/>
        <v>182</v>
      </c>
      <c r="AT201">
        <f t="shared" si="50"/>
        <v>0</v>
      </c>
    </row>
    <row r="202" spans="16:46">
      <c r="P202" s="5">
        <v>45855</v>
      </c>
      <c r="Q202">
        <f t="shared" si="39"/>
        <v>15</v>
      </c>
      <c r="R202">
        <f t="shared" si="40"/>
        <v>182</v>
      </c>
      <c r="S202">
        <f t="shared" si="41"/>
        <v>0.62558728490819882</v>
      </c>
      <c r="Y202" s="5">
        <v>45855</v>
      </c>
      <c r="Z202">
        <f t="shared" si="42"/>
        <v>15</v>
      </c>
      <c r="AA202">
        <f t="shared" si="43"/>
        <v>182</v>
      </c>
      <c r="AB202">
        <f t="shared" si="44"/>
        <v>3.3389335303247541E-12</v>
      </c>
      <c r="AH202" s="5">
        <v>45855</v>
      </c>
      <c r="AI202">
        <f t="shared" si="45"/>
        <v>15</v>
      </c>
      <c r="AJ202">
        <f t="shared" si="46"/>
        <v>182</v>
      </c>
      <c r="AK202">
        <f t="shared" si="47"/>
        <v>0.62558728490485993</v>
      </c>
      <c r="AQ202" s="5">
        <v>45855</v>
      </c>
      <c r="AR202">
        <f t="shared" si="48"/>
        <v>15</v>
      </c>
      <c r="AS202">
        <f t="shared" si="49"/>
        <v>182</v>
      </c>
      <c r="AT202">
        <f t="shared" si="50"/>
        <v>0</v>
      </c>
    </row>
    <row r="203" spans="16:46">
      <c r="P203" s="5">
        <v>45856</v>
      </c>
      <c r="Q203">
        <f t="shared" si="39"/>
        <v>14</v>
      </c>
      <c r="R203">
        <f t="shared" si="40"/>
        <v>181</v>
      </c>
      <c r="S203">
        <f t="shared" si="41"/>
        <v>0.66457521067306236</v>
      </c>
      <c r="Y203" s="5">
        <v>45856</v>
      </c>
      <c r="Z203">
        <f t="shared" si="42"/>
        <v>14</v>
      </c>
      <c r="AA203">
        <f t="shared" si="43"/>
        <v>181</v>
      </c>
      <c r="AB203">
        <f t="shared" si="44"/>
        <v>4.4944281305558644E-12</v>
      </c>
      <c r="AH203" s="5">
        <v>45856</v>
      </c>
      <c r="AI203">
        <f t="shared" si="45"/>
        <v>14</v>
      </c>
      <c r="AJ203">
        <f t="shared" si="46"/>
        <v>181</v>
      </c>
      <c r="AK203">
        <f t="shared" si="47"/>
        <v>0.66457521066856795</v>
      </c>
      <c r="AQ203" s="5">
        <v>45856</v>
      </c>
      <c r="AR203">
        <f t="shared" si="48"/>
        <v>14</v>
      </c>
      <c r="AS203">
        <f t="shared" si="49"/>
        <v>181</v>
      </c>
      <c r="AT203">
        <f t="shared" si="50"/>
        <v>0</v>
      </c>
    </row>
    <row r="204" spans="16:46">
      <c r="P204" s="5">
        <v>45857</v>
      </c>
      <c r="Q204">
        <f t="shared" si="39"/>
        <v>13</v>
      </c>
      <c r="R204">
        <f t="shared" si="40"/>
        <v>180</v>
      </c>
      <c r="S204">
        <f t="shared" si="41"/>
        <v>0.70305546435249966</v>
      </c>
      <c r="Y204" s="5">
        <v>45857</v>
      </c>
      <c r="Z204">
        <f t="shared" si="42"/>
        <v>13</v>
      </c>
      <c r="AA204">
        <f t="shared" si="43"/>
        <v>180</v>
      </c>
      <c r="AB204">
        <f t="shared" si="44"/>
        <v>6.0399034408040531E-12</v>
      </c>
      <c r="AH204" s="5">
        <v>45857</v>
      </c>
      <c r="AI204">
        <f t="shared" si="45"/>
        <v>13</v>
      </c>
      <c r="AJ204">
        <f t="shared" si="46"/>
        <v>180</v>
      </c>
      <c r="AK204">
        <f t="shared" si="47"/>
        <v>0.70305546434645971</v>
      </c>
      <c r="AQ204" s="5">
        <v>45857</v>
      </c>
      <c r="AR204">
        <f t="shared" si="48"/>
        <v>13</v>
      </c>
      <c r="AS204">
        <f t="shared" si="49"/>
        <v>180</v>
      </c>
      <c r="AT204">
        <f t="shared" si="50"/>
        <v>0</v>
      </c>
    </row>
    <row r="205" spans="16:46">
      <c r="P205" s="5">
        <v>45858</v>
      </c>
      <c r="Q205">
        <f t="shared" si="39"/>
        <v>12</v>
      </c>
      <c r="R205">
        <f t="shared" si="40"/>
        <v>179</v>
      </c>
      <c r="S205">
        <f t="shared" si="41"/>
        <v>0.74066916428686469</v>
      </c>
      <c r="Y205" s="5">
        <v>45858</v>
      </c>
      <c r="Z205">
        <f t="shared" si="42"/>
        <v>12</v>
      </c>
      <c r="AA205">
        <f t="shared" si="43"/>
        <v>179</v>
      </c>
      <c r="AB205">
        <f t="shared" si="44"/>
        <v>8.1035336544105165E-12</v>
      </c>
      <c r="AH205" s="5">
        <v>45858</v>
      </c>
      <c r="AI205">
        <f t="shared" si="45"/>
        <v>12</v>
      </c>
      <c r="AJ205">
        <f t="shared" si="46"/>
        <v>179</v>
      </c>
      <c r="AK205">
        <f t="shared" si="47"/>
        <v>0.74066916427876117</v>
      </c>
      <c r="AQ205" s="5">
        <v>45858</v>
      </c>
      <c r="AR205">
        <f t="shared" si="48"/>
        <v>12</v>
      </c>
      <c r="AS205">
        <f t="shared" si="49"/>
        <v>179</v>
      </c>
      <c r="AT205">
        <f t="shared" si="50"/>
        <v>0</v>
      </c>
    </row>
    <row r="206" spans="16:46">
      <c r="P206" s="5">
        <v>45859</v>
      </c>
      <c r="Q206">
        <f t="shared" si="39"/>
        <v>11</v>
      </c>
      <c r="R206">
        <f t="shared" si="40"/>
        <v>178</v>
      </c>
      <c r="S206">
        <f t="shared" si="41"/>
        <v>0.77704857187452603</v>
      </c>
      <c r="Y206" s="5">
        <v>45859</v>
      </c>
      <c r="Z206">
        <f t="shared" si="42"/>
        <v>11</v>
      </c>
      <c r="AA206">
        <f t="shared" si="43"/>
        <v>178</v>
      </c>
      <c r="AB206">
        <f t="shared" si="44"/>
        <v>1.0854448775228816E-11</v>
      </c>
      <c r="AH206" s="5">
        <v>45859</v>
      </c>
      <c r="AI206">
        <f t="shared" si="45"/>
        <v>11</v>
      </c>
      <c r="AJ206">
        <f t="shared" si="46"/>
        <v>178</v>
      </c>
      <c r="AK206">
        <f t="shared" si="47"/>
        <v>0.7770485718636716</v>
      </c>
      <c r="AQ206" s="5">
        <v>45859</v>
      </c>
      <c r="AR206">
        <f t="shared" si="48"/>
        <v>11</v>
      </c>
      <c r="AS206">
        <f t="shared" si="49"/>
        <v>178</v>
      </c>
      <c r="AT206">
        <f t="shared" si="50"/>
        <v>0</v>
      </c>
    </row>
    <row r="207" spans="16:46">
      <c r="P207" s="5">
        <v>45860</v>
      </c>
      <c r="Q207">
        <f t="shared" si="39"/>
        <v>10</v>
      </c>
      <c r="R207">
        <f t="shared" si="40"/>
        <v>177</v>
      </c>
      <c r="S207">
        <f t="shared" si="41"/>
        <v>0.81182289425220955</v>
      </c>
      <c r="Y207" s="5">
        <v>45860</v>
      </c>
      <c r="Z207">
        <f t="shared" si="42"/>
        <v>10</v>
      </c>
      <c r="AA207">
        <f t="shared" si="43"/>
        <v>177</v>
      </c>
      <c r="AB207">
        <f t="shared" si="44"/>
        <v>1.451543300534857E-11</v>
      </c>
      <c r="AH207" s="5">
        <v>45860</v>
      </c>
      <c r="AI207">
        <f t="shared" si="45"/>
        <v>10</v>
      </c>
      <c r="AJ207">
        <f t="shared" si="46"/>
        <v>177</v>
      </c>
      <c r="AK207">
        <f t="shared" si="47"/>
        <v>0.81182289423769416</v>
      </c>
      <c r="AQ207" s="5">
        <v>45860</v>
      </c>
      <c r="AR207">
        <f t="shared" si="48"/>
        <v>10</v>
      </c>
      <c r="AS207">
        <f t="shared" si="49"/>
        <v>177</v>
      </c>
      <c r="AT207">
        <f t="shared" si="50"/>
        <v>0</v>
      </c>
    </row>
    <row r="208" spans="16:46">
      <c r="P208" s="5">
        <v>45861</v>
      </c>
      <c r="Q208">
        <f t="shared" si="39"/>
        <v>9</v>
      </c>
      <c r="R208">
        <f t="shared" si="40"/>
        <v>176</v>
      </c>
      <c r="S208">
        <f t="shared" si="41"/>
        <v>0.844624449201135</v>
      </c>
      <c r="Y208" s="5">
        <v>45861</v>
      </c>
      <c r="Z208">
        <f t="shared" si="42"/>
        <v>9</v>
      </c>
      <c r="AA208">
        <f t="shared" si="43"/>
        <v>176</v>
      </c>
      <c r="AB208">
        <f t="shared" si="44"/>
        <v>1.9379434802095577E-11</v>
      </c>
      <c r="AH208" s="5">
        <v>45861</v>
      </c>
      <c r="AI208">
        <f t="shared" si="45"/>
        <v>9</v>
      </c>
      <c r="AJ208">
        <f t="shared" si="46"/>
        <v>176</v>
      </c>
      <c r="AK208">
        <f t="shared" si="47"/>
        <v>0.84462444918175561</v>
      </c>
      <c r="AQ208" s="5">
        <v>45861</v>
      </c>
      <c r="AR208">
        <f t="shared" si="48"/>
        <v>9</v>
      </c>
      <c r="AS208">
        <f t="shared" si="49"/>
        <v>176</v>
      </c>
      <c r="AT208">
        <f t="shared" si="50"/>
        <v>0</v>
      </c>
    </row>
    <row r="209" spans="16:46">
      <c r="P209" s="5">
        <v>45862</v>
      </c>
      <c r="Q209">
        <f t="shared" si="39"/>
        <v>8</v>
      </c>
      <c r="R209">
        <f t="shared" si="40"/>
        <v>175</v>
      </c>
      <c r="S209">
        <f t="shared" si="41"/>
        <v>0.87509505276813371</v>
      </c>
      <c r="Y209" s="5">
        <v>45862</v>
      </c>
      <c r="Z209">
        <f t="shared" si="42"/>
        <v>8</v>
      </c>
      <c r="AA209">
        <f t="shared" si="43"/>
        <v>175</v>
      </c>
      <c r="AB209">
        <f t="shared" si="44"/>
        <v>2.5830993300297725E-11</v>
      </c>
      <c r="AH209" s="5">
        <v>45862</v>
      </c>
      <c r="AI209">
        <f t="shared" si="45"/>
        <v>8</v>
      </c>
      <c r="AJ209">
        <f t="shared" si="46"/>
        <v>175</v>
      </c>
      <c r="AK209">
        <f t="shared" si="47"/>
        <v>0.8750950527423027</v>
      </c>
      <c r="AQ209" s="5">
        <v>45862</v>
      </c>
      <c r="AR209">
        <f t="shared" si="48"/>
        <v>8</v>
      </c>
      <c r="AS209">
        <f t="shared" si="49"/>
        <v>175</v>
      </c>
      <c r="AT209">
        <f t="shared" si="50"/>
        <v>0</v>
      </c>
    </row>
    <row r="210" spans="16:46">
      <c r="P210" s="5">
        <v>45863</v>
      </c>
      <c r="Q210">
        <f t="shared" si="39"/>
        <v>7</v>
      </c>
      <c r="R210">
        <f t="shared" si="40"/>
        <v>174</v>
      </c>
      <c r="S210">
        <f t="shared" si="41"/>
        <v>0.90289247694299735</v>
      </c>
      <c r="Y210" s="5">
        <v>45863</v>
      </c>
      <c r="Z210">
        <f t="shared" si="42"/>
        <v>7</v>
      </c>
      <c r="AA210">
        <f t="shared" si="43"/>
        <v>174</v>
      </c>
      <c r="AB210">
        <f t="shared" si="44"/>
        <v>3.4373993907954771E-11</v>
      </c>
      <c r="AH210" s="5">
        <v>45863</v>
      </c>
      <c r="AI210">
        <f t="shared" si="45"/>
        <v>7</v>
      </c>
      <c r="AJ210">
        <f t="shared" si="46"/>
        <v>174</v>
      </c>
      <c r="AK210">
        <f t="shared" si="47"/>
        <v>0.9028924769086234</v>
      </c>
      <c r="AQ210" s="5">
        <v>45863</v>
      </c>
      <c r="AR210">
        <f t="shared" si="48"/>
        <v>7</v>
      </c>
      <c r="AS210">
        <f t="shared" si="49"/>
        <v>174</v>
      </c>
      <c r="AT210">
        <f t="shared" si="50"/>
        <v>0</v>
      </c>
    </row>
    <row r="211" spans="16:46">
      <c r="P211" s="5">
        <v>45864</v>
      </c>
      <c r="Q211">
        <f t="shared" si="39"/>
        <v>6</v>
      </c>
      <c r="R211">
        <f t="shared" si="40"/>
        <v>173</v>
      </c>
      <c r="S211">
        <f t="shared" si="41"/>
        <v>0.92769681617286281</v>
      </c>
      <c r="Y211" s="5">
        <v>45864</v>
      </c>
      <c r="Z211">
        <f t="shared" si="42"/>
        <v>6</v>
      </c>
      <c r="AA211">
        <f t="shared" si="43"/>
        <v>173</v>
      </c>
      <c r="AB211">
        <f t="shared" si="44"/>
        <v>4.5667556361736803E-11</v>
      </c>
      <c r="AH211" s="5">
        <v>45864</v>
      </c>
      <c r="AI211">
        <f t="shared" si="45"/>
        <v>6</v>
      </c>
      <c r="AJ211">
        <f t="shared" si="46"/>
        <v>173</v>
      </c>
      <c r="AK211">
        <f t="shared" si="47"/>
        <v>0.92769681612719523</v>
      </c>
      <c r="AQ211" s="5">
        <v>45864</v>
      </c>
      <c r="AR211">
        <f t="shared" si="48"/>
        <v>6</v>
      </c>
      <c r="AS211">
        <f t="shared" si="49"/>
        <v>173</v>
      </c>
      <c r="AT211">
        <f t="shared" si="50"/>
        <v>0</v>
      </c>
    </row>
    <row r="212" spans="16:46">
      <c r="P212" s="5">
        <v>45865</v>
      </c>
      <c r="Q212">
        <f t="shared" si="39"/>
        <v>5</v>
      </c>
      <c r="R212">
        <f t="shared" si="40"/>
        <v>172</v>
      </c>
      <c r="S212">
        <f t="shared" si="41"/>
        <v>0.94921659804203629</v>
      </c>
      <c r="Y212" s="5">
        <v>45865</v>
      </c>
      <c r="Z212">
        <f t="shared" si="42"/>
        <v>5</v>
      </c>
      <c r="AA212">
        <f t="shared" si="43"/>
        <v>172</v>
      </c>
      <c r="AB212">
        <f t="shared" si="44"/>
        <v>6.0572352367947764E-11</v>
      </c>
      <c r="AH212" s="5">
        <v>45865</v>
      </c>
      <c r="AI212">
        <f t="shared" si="45"/>
        <v>5</v>
      </c>
      <c r="AJ212">
        <f t="shared" si="46"/>
        <v>172</v>
      </c>
      <c r="AK212">
        <f t="shared" si="47"/>
        <v>0.94921659798146396</v>
      </c>
      <c r="AQ212" s="5">
        <v>45865</v>
      </c>
      <c r="AR212">
        <f t="shared" si="48"/>
        <v>5</v>
      </c>
      <c r="AS212">
        <f t="shared" si="49"/>
        <v>172</v>
      </c>
      <c r="AT212">
        <f t="shared" si="50"/>
        <v>0</v>
      </c>
    </row>
    <row r="213" spans="16:46">
      <c r="P213" s="5">
        <v>45866</v>
      </c>
      <c r="Q213">
        <f t="shared" si="39"/>
        <v>4</v>
      </c>
      <c r="R213">
        <f t="shared" si="40"/>
        <v>171</v>
      </c>
      <c r="S213">
        <f t="shared" si="41"/>
        <v>0.96719447542714643</v>
      </c>
      <c r="Y213" s="5">
        <v>45866</v>
      </c>
      <c r="Z213">
        <f t="shared" si="42"/>
        <v>4</v>
      </c>
      <c r="AA213">
        <f t="shared" si="43"/>
        <v>171</v>
      </c>
      <c r="AB213">
        <f t="shared" si="44"/>
        <v>8.021027321731531E-11</v>
      </c>
      <c r="AH213" s="5">
        <v>45866</v>
      </c>
      <c r="AI213">
        <f t="shared" si="45"/>
        <v>4</v>
      </c>
      <c r="AJ213">
        <f t="shared" si="46"/>
        <v>171</v>
      </c>
      <c r="AK213">
        <f t="shared" si="47"/>
        <v>0.96719447534693614</v>
      </c>
      <c r="AQ213" s="5">
        <v>45866</v>
      </c>
      <c r="AR213">
        <f t="shared" si="48"/>
        <v>4</v>
      </c>
      <c r="AS213">
        <f t="shared" si="49"/>
        <v>171</v>
      </c>
      <c r="AT213">
        <f t="shared" si="50"/>
        <v>0</v>
      </c>
    </row>
    <row r="214" spans="16:46">
      <c r="P214" s="5">
        <v>45867</v>
      </c>
      <c r="Q214">
        <f t="shared" si="39"/>
        <v>3</v>
      </c>
      <c r="R214">
        <f t="shared" si="40"/>
        <v>170</v>
      </c>
      <c r="S214">
        <f t="shared" si="41"/>
        <v>0.98141234496148155</v>
      </c>
      <c r="Y214" s="5">
        <v>45867</v>
      </c>
      <c r="Z214">
        <f t="shared" si="42"/>
        <v>3</v>
      </c>
      <c r="AA214">
        <f t="shared" si="43"/>
        <v>170</v>
      </c>
      <c r="AB214">
        <f t="shared" si="44"/>
        <v>1.0604115272609963E-10</v>
      </c>
      <c r="AH214" s="5">
        <v>45867</v>
      </c>
      <c r="AI214">
        <f t="shared" si="45"/>
        <v>3</v>
      </c>
      <c r="AJ214">
        <f t="shared" si="46"/>
        <v>170</v>
      </c>
      <c r="AK214">
        <f t="shared" si="47"/>
        <v>0.98141234485544038</v>
      </c>
      <c r="AQ214" s="5">
        <v>45867</v>
      </c>
      <c r="AR214">
        <f t="shared" si="48"/>
        <v>3</v>
      </c>
      <c r="AS214">
        <f t="shared" si="49"/>
        <v>170</v>
      </c>
      <c r="AT214">
        <f t="shared" si="50"/>
        <v>0</v>
      </c>
    </row>
    <row r="215" spans="16:46">
      <c r="P215" s="5">
        <v>45868</v>
      </c>
      <c r="Q215">
        <f t="shared" si="39"/>
        <v>2</v>
      </c>
      <c r="R215">
        <f t="shared" si="40"/>
        <v>169</v>
      </c>
      <c r="S215">
        <f t="shared" si="41"/>
        <v>0.99169574958786866</v>
      </c>
      <c r="Y215" s="5">
        <v>45868</v>
      </c>
      <c r="Z215">
        <f t="shared" si="42"/>
        <v>2</v>
      </c>
      <c r="AA215">
        <f t="shared" si="43"/>
        <v>169</v>
      </c>
      <c r="AB215">
        <f t="shared" si="44"/>
        <v>1.3996123740258607E-10</v>
      </c>
      <c r="AH215" s="5">
        <v>45868</v>
      </c>
      <c r="AI215">
        <f t="shared" si="45"/>
        <v>2</v>
      </c>
      <c r="AJ215">
        <f t="shared" si="46"/>
        <v>169</v>
      </c>
      <c r="AK215">
        <f t="shared" si="47"/>
        <v>0.99169574944790739</v>
      </c>
      <c r="AQ215" s="5">
        <v>45868</v>
      </c>
      <c r="AR215">
        <f t="shared" si="48"/>
        <v>2</v>
      </c>
      <c r="AS215">
        <f t="shared" si="49"/>
        <v>169</v>
      </c>
      <c r="AT215">
        <f t="shared" si="50"/>
        <v>0</v>
      </c>
    </row>
    <row r="216" spans="16:46">
      <c r="P216" s="5">
        <v>45869</v>
      </c>
      <c r="Q216">
        <f t="shared" si="39"/>
        <v>1</v>
      </c>
      <c r="R216">
        <f t="shared" si="40"/>
        <v>168</v>
      </c>
      <c r="S216">
        <f t="shared" si="41"/>
        <v>0.99791744099470481</v>
      </c>
      <c r="Y216" s="5">
        <v>45869</v>
      </c>
      <c r="Z216">
        <f t="shared" si="42"/>
        <v>1</v>
      </c>
      <c r="AA216">
        <f t="shared" si="43"/>
        <v>168</v>
      </c>
      <c r="AB216">
        <f t="shared" si="44"/>
        <v>1.844293330248528E-10</v>
      </c>
      <c r="AH216" s="5">
        <v>45869</v>
      </c>
      <c r="AI216">
        <f t="shared" si="45"/>
        <v>1</v>
      </c>
      <c r="AJ216">
        <f t="shared" si="46"/>
        <v>168</v>
      </c>
      <c r="AK216">
        <f t="shared" si="47"/>
        <v>0.99791744081027545</v>
      </c>
      <c r="AQ216" s="5">
        <v>45869</v>
      </c>
      <c r="AR216">
        <f t="shared" si="48"/>
        <v>1</v>
      </c>
      <c r="AS216">
        <f t="shared" si="49"/>
        <v>168</v>
      </c>
      <c r="AT216">
        <f t="shared" si="50"/>
        <v>0</v>
      </c>
    </row>
    <row r="217" spans="16:46">
      <c r="P217" s="5">
        <v>45870</v>
      </c>
      <c r="Q217">
        <f t="shared" si="39"/>
        <v>0</v>
      </c>
      <c r="R217">
        <f t="shared" si="40"/>
        <v>167</v>
      </c>
      <c r="S217">
        <f t="shared" si="41"/>
        <v>1.0000000002426281</v>
      </c>
      <c r="Y217" s="5">
        <v>45870</v>
      </c>
      <c r="Z217">
        <f t="shared" si="42"/>
        <v>0</v>
      </c>
      <c r="AA217">
        <f t="shared" si="43"/>
        <v>167</v>
      </c>
      <c r="AB217">
        <f t="shared" si="44"/>
        <v>2.4262810528987149E-10</v>
      </c>
      <c r="AH217" s="5">
        <v>45870</v>
      </c>
      <c r="AI217">
        <f t="shared" si="45"/>
        <v>0</v>
      </c>
      <c r="AJ217">
        <f t="shared" si="46"/>
        <v>167</v>
      </c>
      <c r="AK217">
        <f t="shared" si="47"/>
        <v>1</v>
      </c>
      <c r="AQ217" s="5">
        <v>45870</v>
      </c>
      <c r="AR217">
        <f t="shared" si="48"/>
        <v>0</v>
      </c>
      <c r="AS217">
        <f t="shared" si="49"/>
        <v>167</v>
      </c>
      <c r="AT217">
        <f t="shared" si="50"/>
        <v>0</v>
      </c>
    </row>
    <row r="218" spans="16:46">
      <c r="P218" s="5">
        <v>45871</v>
      </c>
      <c r="Q218">
        <f t="shared" si="39"/>
        <v>1</v>
      </c>
      <c r="R218">
        <f t="shared" si="40"/>
        <v>166</v>
      </c>
      <c r="S218">
        <f t="shared" si="41"/>
        <v>0.99791744112894543</v>
      </c>
      <c r="Y218" s="5">
        <v>45871</v>
      </c>
      <c r="Z218">
        <f t="shared" si="42"/>
        <v>1</v>
      </c>
      <c r="AA218">
        <f t="shared" si="43"/>
        <v>166</v>
      </c>
      <c r="AB218">
        <f t="shared" si="44"/>
        <v>3.1866994600453316E-10</v>
      </c>
      <c r="AH218" s="5">
        <v>45871</v>
      </c>
      <c r="AI218">
        <f t="shared" si="45"/>
        <v>1</v>
      </c>
      <c r="AJ218">
        <f t="shared" si="46"/>
        <v>166</v>
      </c>
      <c r="AK218">
        <f t="shared" si="47"/>
        <v>0.99791744081027545</v>
      </c>
      <c r="AQ218" s="5">
        <v>45871</v>
      </c>
      <c r="AR218">
        <f t="shared" si="48"/>
        <v>1</v>
      </c>
      <c r="AS218">
        <f t="shared" si="49"/>
        <v>166</v>
      </c>
      <c r="AT218">
        <f t="shared" si="50"/>
        <v>0</v>
      </c>
    </row>
    <row r="219" spans="16:46">
      <c r="P219" s="5">
        <v>45872</v>
      </c>
      <c r="Q219">
        <f t="shared" si="39"/>
        <v>2</v>
      </c>
      <c r="R219">
        <f t="shared" si="40"/>
        <v>165</v>
      </c>
      <c r="S219">
        <f t="shared" si="41"/>
        <v>0.99169574986576658</v>
      </c>
      <c r="Y219" s="5">
        <v>45872</v>
      </c>
      <c r="Z219">
        <f t="shared" si="42"/>
        <v>2</v>
      </c>
      <c r="AA219">
        <f t="shared" si="43"/>
        <v>165</v>
      </c>
      <c r="AB219">
        <f t="shared" si="44"/>
        <v>4.1785922617080793E-10</v>
      </c>
      <c r="AH219" s="5">
        <v>45872</v>
      </c>
      <c r="AI219">
        <f t="shared" si="45"/>
        <v>2</v>
      </c>
      <c r="AJ219">
        <f t="shared" si="46"/>
        <v>165</v>
      </c>
      <c r="AK219">
        <f t="shared" si="47"/>
        <v>0.99169574944790739</v>
      </c>
      <c r="AQ219" s="5">
        <v>45872</v>
      </c>
      <c r="AR219">
        <f t="shared" si="48"/>
        <v>2</v>
      </c>
      <c r="AS219">
        <f t="shared" si="49"/>
        <v>165</v>
      </c>
      <c r="AT219">
        <f t="shared" si="50"/>
        <v>0</v>
      </c>
    </row>
    <row r="220" spans="16:46">
      <c r="P220" s="5">
        <v>45873</v>
      </c>
      <c r="Q220">
        <f t="shared" si="39"/>
        <v>3</v>
      </c>
      <c r="R220">
        <f t="shared" si="40"/>
        <v>164</v>
      </c>
      <c r="S220">
        <f t="shared" si="41"/>
        <v>0.98141234540246614</v>
      </c>
      <c r="Y220" s="5">
        <v>45873</v>
      </c>
      <c r="Z220">
        <f t="shared" si="42"/>
        <v>3</v>
      </c>
      <c r="AA220">
        <f t="shared" si="43"/>
        <v>164</v>
      </c>
      <c r="AB220">
        <f t="shared" si="44"/>
        <v>5.4702575402639749E-10</v>
      </c>
      <c r="AH220" s="5">
        <v>45873</v>
      </c>
      <c r="AI220">
        <f t="shared" si="45"/>
        <v>3</v>
      </c>
      <c r="AJ220">
        <f t="shared" si="46"/>
        <v>164</v>
      </c>
      <c r="AK220">
        <f t="shared" si="47"/>
        <v>0.98141234485544038</v>
      </c>
      <c r="AQ220" s="5">
        <v>45873</v>
      </c>
      <c r="AR220">
        <f t="shared" si="48"/>
        <v>3</v>
      </c>
      <c r="AS220">
        <f t="shared" si="49"/>
        <v>164</v>
      </c>
      <c r="AT220">
        <f t="shared" si="50"/>
        <v>0</v>
      </c>
    </row>
    <row r="221" spans="16:46">
      <c r="P221" s="5">
        <v>45874</v>
      </c>
      <c r="Q221">
        <f t="shared" si="39"/>
        <v>4</v>
      </c>
      <c r="R221">
        <f t="shared" si="40"/>
        <v>163</v>
      </c>
      <c r="S221">
        <f t="shared" si="41"/>
        <v>0.96719447606188413</v>
      </c>
      <c r="Y221" s="5">
        <v>45874</v>
      </c>
      <c r="Z221">
        <f t="shared" si="42"/>
        <v>4</v>
      </c>
      <c r="AA221">
        <f t="shared" si="43"/>
        <v>163</v>
      </c>
      <c r="AB221">
        <f t="shared" si="44"/>
        <v>7.1494797449856536E-10</v>
      </c>
      <c r="AH221" s="5">
        <v>45874</v>
      </c>
      <c r="AI221">
        <f t="shared" si="45"/>
        <v>4</v>
      </c>
      <c r="AJ221">
        <f t="shared" si="46"/>
        <v>163</v>
      </c>
      <c r="AK221">
        <f t="shared" si="47"/>
        <v>0.96719447534693614</v>
      </c>
      <c r="AQ221" s="5">
        <v>45874</v>
      </c>
      <c r="AR221">
        <f t="shared" si="48"/>
        <v>4</v>
      </c>
      <c r="AS221">
        <f t="shared" si="49"/>
        <v>163</v>
      </c>
      <c r="AT221">
        <f t="shared" si="50"/>
        <v>0</v>
      </c>
    </row>
    <row r="222" spans="16:46">
      <c r="P222" s="5">
        <v>45875</v>
      </c>
      <c r="Q222">
        <f t="shared" si="39"/>
        <v>5</v>
      </c>
      <c r="R222">
        <f t="shared" si="40"/>
        <v>162</v>
      </c>
      <c r="S222">
        <f t="shared" si="41"/>
        <v>0.94921659891435306</v>
      </c>
      <c r="Y222" s="5">
        <v>45875</v>
      </c>
      <c r="Z222">
        <f t="shared" si="42"/>
        <v>5</v>
      </c>
      <c r="AA222">
        <f t="shared" si="43"/>
        <v>162</v>
      </c>
      <c r="AB222">
        <f t="shared" si="44"/>
        <v>9.3288905040756221E-10</v>
      </c>
      <c r="AH222" s="5">
        <v>45875</v>
      </c>
      <c r="AI222">
        <f t="shared" si="45"/>
        <v>5</v>
      </c>
      <c r="AJ222">
        <f t="shared" si="46"/>
        <v>162</v>
      </c>
      <c r="AK222">
        <f t="shared" si="47"/>
        <v>0.94921659798146396</v>
      </c>
      <c r="AQ222" s="5">
        <v>45875</v>
      </c>
      <c r="AR222">
        <f t="shared" si="48"/>
        <v>5</v>
      </c>
      <c r="AS222">
        <f t="shared" si="49"/>
        <v>162</v>
      </c>
      <c r="AT222">
        <f t="shared" si="50"/>
        <v>0</v>
      </c>
    </row>
    <row r="223" spans="16:46">
      <c r="P223" s="5">
        <v>45876</v>
      </c>
      <c r="Q223">
        <f t="shared" si="39"/>
        <v>6</v>
      </c>
      <c r="R223">
        <f t="shared" si="40"/>
        <v>161</v>
      </c>
      <c r="S223">
        <f t="shared" si="41"/>
        <v>0.92769681734246989</v>
      </c>
      <c r="Y223" s="5">
        <v>45876</v>
      </c>
      <c r="Z223">
        <f t="shared" si="42"/>
        <v>6</v>
      </c>
      <c r="AA223">
        <f t="shared" si="43"/>
        <v>161</v>
      </c>
      <c r="AB223">
        <f t="shared" si="44"/>
        <v>1.2152746535502597E-9</v>
      </c>
      <c r="AH223" s="5">
        <v>45876</v>
      </c>
      <c r="AI223">
        <f t="shared" si="45"/>
        <v>6</v>
      </c>
      <c r="AJ223">
        <f t="shared" si="46"/>
        <v>161</v>
      </c>
      <c r="AK223">
        <f t="shared" si="47"/>
        <v>0.92769681612719523</v>
      </c>
      <c r="AQ223" s="5">
        <v>45876</v>
      </c>
      <c r="AR223">
        <f t="shared" si="48"/>
        <v>6</v>
      </c>
      <c r="AS223">
        <f t="shared" si="49"/>
        <v>161</v>
      </c>
      <c r="AT223">
        <f t="shared" si="50"/>
        <v>0</v>
      </c>
    </row>
    <row r="224" spans="16:46">
      <c r="P224" s="5">
        <v>45877</v>
      </c>
      <c r="Q224">
        <f t="shared" si="39"/>
        <v>7</v>
      </c>
      <c r="R224">
        <f t="shared" si="40"/>
        <v>160</v>
      </c>
      <c r="S224">
        <f t="shared" si="41"/>
        <v>0.90289247848917176</v>
      </c>
      <c r="Y224" s="5">
        <v>45877</v>
      </c>
      <c r="Z224">
        <f t="shared" si="42"/>
        <v>7</v>
      </c>
      <c r="AA224">
        <f t="shared" si="43"/>
        <v>160</v>
      </c>
      <c r="AB224">
        <f t="shared" si="44"/>
        <v>1.58054830528276E-9</v>
      </c>
      <c r="AH224" s="5">
        <v>45877</v>
      </c>
      <c r="AI224">
        <f t="shared" si="45"/>
        <v>7</v>
      </c>
      <c r="AJ224">
        <f t="shared" si="46"/>
        <v>160</v>
      </c>
      <c r="AK224">
        <f t="shared" si="47"/>
        <v>0.9028924769086234</v>
      </c>
      <c r="AQ224" s="5">
        <v>45877</v>
      </c>
      <c r="AR224">
        <f t="shared" si="48"/>
        <v>7</v>
      </c>
      <c r="AS224">
        <f t="shared" si="49"/>
        <v>160</v>
      </c>
      <c r="AT224">
        <f t="shared" si="50"/>
        <v>0</v>
      </c>
    </row>
    <row r="225" spans="16:46">
      <c r="P225" s="5">
        <v>45878</v>
      </c>
      <c r="Q225">
        <f t="shared" si="39"/>
        <v>8</v>
      </c>
      <c r="R225">
        <f t="shared" si="40"/>
        <v>159</v>
      </c>
      <c r="S225">
        <f t="shared" si="41"/>
        <v>0.87509505479455141</v>
      </c>
      <c r="Y225" s="5">
        <v>45878</v>
      </c>
      <c r="Z225">
        <f t="shared" si="42"/>
        <v>8</v>
      </c>
      <c r="AA225">
        <f t="shared" si="43"/>
        <v>159</v>
      </c>
      <c r="AB225">
        <f t="shared" si="44"/>
        <v>2.0522487303866872E-9</v>
      </c>
      <c r="AH225" s="5">
        <v>45878</v>
      </c>
      <c r="AI225">
        <f t="shared" si="45"/>
        <v>8</v>
      </c>
      <c r="AJ225">
        <f t="shared" si="46"/>
        <v>159</v>
      </c>
      <c r="AK225">
        <f t="shared" si="47"/>
        <v>0.8750950527423027</v>
      </c>
      <c r="AQ225" s="5">
        <v>45878</v>
      </c>
      <c r="AR225">
        <f t="shared" si="48"/>
        <v>8</v>
      </c>
      <c r="AS225">
        <f t="shared" si="49"/>
        <v>159</v>
      </c>
      <c r="AT225">
        <f t="shared" si="50"/>
        <v>0</v>
      </c>
    </row>
    <row r="226" spans="16:46">
      <c r="P226" s="5">
        <v>45879</v>
      </c>
      <c r="Q226">
        <f t="shared" si="39"/>
        <v>9</v>
      </c>
      <c r="R226">
        <f t="shared" si="40"/>
        <v>158</v>
      </c>
      <c r="S226">
        <f t="shared" si="41"/>
        <v>0.84462445184211987</v>
      </c>
      <c r="Y226" s="5">
        <v>45879</v>
      </c>
      <c r="Z226">
        <f t="shared" si="42"/>
        <v>9</v>
      </c>
      <c r="AA226">
        <f t="shared" si="43"/>
        <v>158</v>
      </c>
      <c r="AB226">
        <f t="shared" si="44"/>
        <v>2.6603642722187721E-9</v>
      </c>
      <c r="AH226" s="5">
        <v>45879</v>
      </c>
      <c r="AI226">
        <f t="shared" si="45"/>
        <v>9</v>
      </c>
      <c r="AJ226">
        <f t="shared" si="46"/>
        <v>158</v>
      </c>
      <c r="AK226">
        <f t="shared" si="47"/>
        <v>0.84462444918175561</v>
      </c>
      <c r="AQ226" s="5">
        <v>45879</v>
      </c>
      <c r="AR226">
        <f t="shared" si="48"/>
        <v>9</v>
      </c>
      <c r="AS226">
        <f t="shared" si="49"/>
        <v>158</v>
      </c>
      <c r="AT226">
        <f t="shared" si="50"/>
        <v>0</v>
      </c>
    </row>
    <row r="227" spans="16:46">
      <c r="P227" s="5">
        <v>45880</v>
      </c>
      <c r="Q227">
        <f t="shared" si="39"/>
        <v>10</v>
      </c>
      <c r="R227">
        <f t="shared" si="40"/>
        <v>157</v>
      </c>
      <c r="S227">
        <f t="shared" si="41"/>
        <v>0.81182289768072657</v>
      </c>
      <c r="Y227" s="5">
        <v>45880</v>
      </c>
      <c r="Z227">
        <f t="shared" si="42"/>
        <v>10</v>
      </c>
      <c r="AA227">
        <f t="shared" si="43"/>
        <v>157</v>
      </c>
      <c r="AB227">
        <f t="shared" si="44"/>
        <v>3.4430323778476551E-9</v>
      </c>
      <c r="AH227" s="5">
        <v>45880</v>
      </c>
      <c r="AI227">
        <f t="shared" si="45"/>
        <v>10</v>
      </c>
      <c r="AJ227">
        <f t="shared" si="46"/>
        <v>157</v>
      </c>
      <c r="AK227">
        <f t="shared" si="47"/>
        <v>0.81182289423769416</v>
      </c>
      <c r="AQ227" s="5">
        <v>45880</v>
      </c>
      <c r="AR227">
        <f t="shared" si="48"/>
        <v>10</v>
      </c>
      <c r="AS227">
        <f t="shared" si="49"/>
        <v>157</v>
      </c>
      <c r="AT227">
        <f t="shared" si="50"/>
        <v>0</v>
      </c>
    </row>
    <row r="228" spans="16:46">
      <c r="P228" s="5">
        <v>45881</v>
      </c>
      <c r="Q228">
        <f t="shared" si="39"/>
        <v>11</v>
      </c>
      <c r="R228">
        <f t="shared" si="40"/>
        <v>156</v>
      </c>
      <c r="S228">
        <f t="shared" si="41"/>
        <v>0.77704857631233959</v>
      </c>
      <c r="Y228" s="5">
        <v>45881</v>
      </c>
      <c r="Z228">
        <f t="shared" si="42"/>
        <v>11</v>
      </c>
      <c r="AA228">
        <f t="shared" si="43"/>
        <v>156</v>
      </c>
      <c r="AB228">
        <f t="shared" si="44"/>
        <v>4.4486679969702333E-9</v>
      </c>
      <c r="AH228" s="5">
        <v>45881</v>
      </c>
      <c r="AI228">
        <f t="shared" si="45"/>
        <v>11</v>
      </c>
      <c r="AJ228">
        <f t="shared" si="46"/>
        <v>156</v>
      </c>
      <c r="AK228">
        <f t="shared" si="47"/>
        <v>0.7770485718636716</v>
      </c>
      <c r="AQ228" s="5">
        <v>45881</v>
      </c>
      <c r="AR228">
        <f t="shared" si="48"/>
        <v>11</v>
      </c>
      <c r="AS228">
        <f t="shared" si="49"/>
        <v>156</v>
      </c>
      <c r="AT228">
        <f t="shared" si="50"/>
        <v>0</v>
      </c>
    </row>
    <row r="229" spans="16:46">
      <c r="P229" s="5">
        <v>45882</v>
      </c>
      <c r="Q229">
        <f t="shared" si="39"/>
        <v>12</v>
      </c>
      <c r="R229">
        <f t="shared" si="40"/>
        <v>155</v>
      </c>
      <c r="S229">
        <f t="shared" si="41"/>
        <v>0.74066917001738519</v>
      </c>
      <c r="Y229" s="5">
        <v>45882</v>
      </c>
      <c r="Z229">
        <f t="shared" si="42"/>
        <v>12</v>
      </c>
      <c r="AA229">
        <f t="shared" si="43"/>
        <v>155</v>
      </c>
      <c r="AB229">
        <f t="shared" si="44"/>
        <v>5.7386240415224577E-9</v>
      </c>
      <c r="AH229" s="5">
        <v>45882</v>
      </c>
      <c r="AI229">
        <f t="shared" si="45"/>
        <v>12</v>
      </c>
      <c r="AJ229">
        <f t="shared" si="46"/>
        <v>155</v>
      </c>
      <c r="AK229">
        <f t="shared" si="47"/>
        <v>0.74066916427876117</v>
      </c>
      <c r="AQ229" s="5">
        <v>45882</v>
      </c>
      <c r="AR229">
        <f t="shared" si="48"/>
        <v>12</v>
      </c>
      <c r="AS229">
        <f t="shared" si="49"/>
        <v>155</v>
      </c>
      <c r="AT229">
        <f t="shared" si="50"/>
        <v>0</v>
      </c>
    </row>
    <row r="230" spans="16:46">
      <c r="P230" s="5">
        <v>45883</v>
      </c>
      <c r="Q230">
        <f t="shared" si="39"/>
        <v>13</v>
      </c>
      <c r="R230">
        <f t="shared" si="40"/>
        <v>154</v>
      </c>
      <c r="S230">
        <f t="shared" si="41"/>
        <v>0.70305547173697025</v>
      </c>
      <c r="Y230" s="5">
        <v>45883</v>
      </c>
      <c r="Z230">
        <f t="shared" si="42"/>
        <v>13</v>
      </c>
      <c r="AA230">
        <f t="shared" si="43"/>
        <v>154</v>
      </c>
      <c r="AB230">
        <f t="shared" si="44"/>
        <v>7.3905105299077988E-9</v>
      </c>
      <c r="AH230" s="5">
        <v>45883</v>
      </c>
      <c r="AI230">
        <f t="shared" si="45"/>
        <v>13</v>
      </c>
      <c r="AJ230">
        <f t="shared" si="46"/>
        <v>154</v>
      </c>
      <c r="AK230">
        <f t="shared" si="47"/>
        <v>0.70305546434645971</v>
      </c>
      <c r="AQ230" s="5">
        <v>45883</v>
      </c>
      <c r="AR230">
        <f t="shared" si="48"/>
        <v>13</v>
      </c>
      <c r="AS230">
        <f t="shared" si="49"/>
        <v>154</v>
      </c>
      <c r="AT230">
        <f t="shared" si="50"/>
        <v>0</v>
      </c>
    </row>
    <row r="231" spans="16:46">
      <c r="P231" s="5">
        <v>45884</v>
      </c>
      <c r="Q231">
        <f t="shared" si="39"/>
        <v>14</v>
      </c>
      <c r="R231">
        <f t="shared" si="40"/>
        <v>153</v>
      </c>
      <c r="S231">
        <f t="shared" si="41"/>
        <v>0.66457522017089543</v>
      </c>
      <c r="Y231" s="5">
        <v>45884</v>
      </c>
      <c r="Z231">
        <f t="shared" si="42"/>
        <v>14</v>
      </c>
      <c r="AA231">
        <f t="shared" si="43"/>
        <v>153</v>
      </c>
      <c r="AB231">
        <f t="shared" si="44"/>
        <v>9.5023275275512552E-9</v>
      </c>
      <c r="AH231" s="5">
        <v>45884</v>
      </c>
      <c r="AI231">
        <f t="shared" si="45"/>
        <v>14</v>
      </c>
      <c r="AJ231">
        <f t="shared" si="46"/>
        <v>153</v>
      </c>
      <c r="AK231">
        <f t="shared" si="47"/>
        <v>0.66457521066856795</v>
      </c>
      <c r="AQ231" s="5">
        <v>45884</v>
      </c>
      <c r="AR231">
        <f t="shared" si="48"/>
        <v>14</v>
      </c>
      <c r="AS231">
        <f t="shared" si="49"/>
        <v>153</v>
      </c>
      <c r="AT231">
        <f t="shared" si="50"/>
        <v>0</v>
      </c>
    </row>
    <row r="232" spans="16:46">
      <c r="P232" s="5">
        <v>45885</v>
      </c>
      <c r="Q232">
        <f t="shared" si="39"/>
        <v>15</v>
      </c>
      <c r="R232">
        <f t="shared" si="40"/>
        <v>152</v>
      </c>
      <c r="S232">
        <f t="shared" si="41"/>
        <v>0.62558729710246141</v>
      </c>
      <c r="Y232" s="5">
        <v>45885</v>
      </c>
      <c r="Z232">
        <f t="shared" si="42"/>
        <v>15</v>
      </c>
      <c r="AA232">
        <f t="shared" si="43"/>
        <v>152</v>
      </c>
      <c r="AB232">
        <f t="shared" si="44"/>
        <v>1.2197601483454569E-8</v>
      </c>
      <c r="AH232" s="5">
        <v>45885</v>
      </c>
      <c r="AI232">
        <f t="shared" si="45"/>
        <v>15</v>
      </c>
      <c r="AJ232">
        <f t="shared" si="46"/>
        <v>152</v>
      </c>
      <c r="AK232">
        <f t="shared" si="47"/>
        <v>0.62558728490485993</v>
      </c>
      <c r="AQ232" s="5">
        <v>45885</v>
      </c>
      <c r="AR232">
        <f t="shared" si="48"/>
        <v>15</v>
      </c>
      <c r="AS232">
        <f t="shared" si="49"/>
        <v>152</v>
      </c>
      <c r="AT232">
        <f t="shared" si="50"/>
        <v>0</v>
      </c>
    </row>
    <row r="233" spans="16:46">
      <c r="P233" s="5">
        <v>45886</v>
      </c>
      <c r="Q233">
        <f t="shared" si="39"/>
        <v>16</v>
      </c>
      <c r="R233">
        <f t="shared" si="40"/>
        <v>151</v>
      </c>
      <c r="S233">
        <f t="shared" si="41"/>
        <v>0.58643640940979203</v>
      </c>
      <c r="Y233" s="5">
        <v>45886</v>
      </c>
      <c r="Z233">
        <f t="shared" si="42"/>
        <v>16</v>
      </c>
      <c r="AA233">
        <f t="shared" si="43"/>
        <v>151</v>
      </c>
      <c r="AB233">
        <f t="shared" si="44"/>
        <v>1.563175621688385E-8</v>
      </c>
      <c r="AH233" s="5">
        <v>45886</v>
      </c>
      <c r="AI233">
        <f t="shared" si="45"/>
        <v>16</v>
      </c>
      <c r="AJ233">
        <f t="shared" si="46"/>
        <v>151</v>
      </c>
      <c r="AK233">
        <f t="shared" si="47"/>
        <v>0.5864363937780358</v>
      </c>
      <c r="AQ233" s="5">
        <v>45886</v>
      </c>
      <c r="AR233">
        <f t="shared" si="48"/>
        <v>16</v>
      </c>
      <c r="AS233">
        <f t="shared" si="49"/>
        <v>151</v>
      </c>
      <c r="AT233">
        <f t="shared" si="50"/>
        <v>0</v>
      </c>
    </row>
    <row r="234" spans="16:46">
      <c r="P234" s="5">
        <v>45887</v>
      </c>
      <c r="Q234">
        <f t="shared" si="39"/>
        <v>17</v>
      </c>
      <c r="R234">
        <f t="shared" si="40"/>
        <v>150</v>
      </c>
      <c r="S234">
        <f t="shared" si="41"/>
        <v>0.54744835807873227</v>
      </c>
      <c r="Y234" s="5">
        <v>45887</v>
      </c>
      <c r="Z234">
        <f t="shared" si="42"/>
        <v>17</v>
      </c>
      <c r="AA234">
        <f t="shared" si="43"/>
        <v>150</v>
      </c>
      <c r="AB234">
        <f t="shared" si="44"/>
        <v>2.0000000000000037E-8</v>
      </c>
      <c r="AH234" s="5">
        <v>45887</v>
      </c>
      <c r="AI234">
        <f t="shared" si="45"/>
        <v>17</v>
      </c>
      <c r="AJ234">
        <f t="shared" si="46"/>
        <v>150</v>
      </c>
      <c r="AK234">
        <f t="shared" si="47"/>
        <v>0.54744833807873228</v>
      </c>
      <c r="AQ234" s="5">
        <v>45887</v>
      </c>
      <c r="AR234">
        <f t="shared" si="48"/>
        <v>17</v>
      </c>
      <c r="AS234">
        <f t="shared" si="49"/>
        <v>150</v>
      </c>
      <c r="AT234">
        <f t="shared" si="50"/>
        <v>0</v>
      </c>
    </row>
    <row r="235" spans="16:46">
      <c r="P235" s="5">
        <v>45888</v>
      </c>
      <c r="Q235">
        <f t="shared" si="39"/>
        <v>18</v>
      </c>
      <c r="R235">
        <f t="shared" si="40"/>
        <v>149</v>
      </c>
      <c r="S235">
        <f t="shared" si="41"/>
        <v>0.50892597418806651</v>
      </c>
      <c r="Y235" s="5">
        <v>45888</v>
      </c>
      <c r="Z235">
        <f t="shared" si="42"/>
        <v>18</v>
      </c>
      <c r="AA235">
        <f t="shared" si="43"/>
        <v>149</v>
      </c>
      <c r="AB235">
        <f t="shared" si="44"/>
        <v>2.5547070517277012E-8</v>
      </c>
      <c r="AH235" s="5">
        <v>45888</v>
      </c>
      <c r="AI235">
        <f t="shared" si="45"/>
        <v>18</v>
      </c>
      <c r="AJ235">
        <f t="shared" si="46"/>
        <v>149</v>
      </c>
      <c r="AK235">
        <f t="shared" si="47"/>
        <v>0.50892594864099594</v>
      </c>
      <c r="AQ235" s="5">
        <v>45888</v>
      </c>
      <c r="AR235">
        <f t="shared" si="48"/>
        <v>18</v>
      </c>
      <c r="AS235">
        <f t="shared" si="49"/>
        <v>149</v>
      </c>
      <c r="AT235">
        <f t="shared" si="50"/>
        <v>0</v>
      </c>
    </row>
    <row r="236" spans="16:46">
      <c r="P236" s="5">
        <v>45889</v>
      </c>
      <c r="Q236">
        <f t="shared" si="39"/>
        <v>19</v>
      </c>
      <c r="R236">
        <f t="shared" si="40"/>
        <v>148</v>
      </c>
      <c r="S236">
        <f t="shared" si="41"/>
        <v>0.47114577822740289</v>
      </c>
      <c r="Y236" s="5">
        <v>45889</v>
      </c>
      <c r="Z236">
        <f t="shared" si="42"/>
        <v>19</v>
      </c>
      <c r="AA236">
        <f t="shared" si="43"/>
        <v>148</v>
      </c>
      <c r="AB236">
        <f t="shared" si="44"/>
        <v>3.2579251837050764E-8</v>
      </c>
      <c r="AH236" s="5">
        <v>45889</v>
      </c>
      <c r="AI236">
        <f t="shared" si="45"/>
        <v>19</v>
      </c>
      <c r="AJ236">
        <f t="shared" si="46"/>
        <v>148</v>
      </c>
      <c r="AK236">
        <f t="shared" si="47"/>
        <v>0.47114574564815104</v>
      </c>
      <c r="AQ236" s="5">
        <v>45889</v>
      </c>
      <c r="AR236">
        <f t="shared" si="48"/>
        <v>19</v>
      </c>
      <c r="AS236">
        <f t="shared" si="49"/>
        <v>148</v>
      </c>
      <c r="AT236">
        <f t="shared" si="50"/>
        <v>0</v>
      </c>
    </row>
    <row r="237" spans="16:46">
      <c r="P237" s="5">
        <v>45890</v>
      </c>
      <c r="Q237">
        <f t="shared" si="39"/>
        <v>20</v>
      </c>
      <c r="R237">
        <f t="shared" si="40"/>
        <v>147</v>
      </c>
      <c r="S237">
        <f t="shared" si="41"/>
        <v>0.43435539516139238</v>
      </c>
      <c r="Y237" s="5">
        <v>45890</v>
      </c>
      <c r="Z237">
        <f t="shared" si="42"/>
        <v>20</v>
      </c>
      <c r="AA237">
        <f t="shared" si="43"/>
        <v>147</v>
      </c>
      <c r="AB237">
        <f t="shared" si="44"/>
        <v>4.1479164089076641E-8</v>
      </c>
      <c r="AH237" s="5">
        <v>45890</v>
      </c>
      <c r="AI237">
        <f t="shared" si="45"/>
        <v>20</v>
      </c>
      <c r="AJ237">
        <f t="shared" si="46"/>
        <v>147</v>
      </c>
      <c r="AK237">
        <f t="shared" si="47"/>
        <v>0.43435535368222827</v>
      </c>
      <c r="AQ237" s="5">
        <v>45890</v>
      </c>
      <c r="AR237">
        <f t="shared" si="48"/>
        <v>20</v>
      </c>
      <c r="AS237">
        <f t="shared" si="49"/>
        <v>147</v>
      </c>
      <c r="AT237">
        <f t="shared" si="50"/>
        <v>0</v>
      </c>
    </row>
    <row r="238" spans="16:46">
      <c r="P238" s="5">
        <v>45891</v>
      </c>
      <c r="Q238">
        <f t="shared" si="39"/>
        <v>21</v>
      </c>
      <c r="R238">
        <f t="shared" si="40"/>
        <v>146</v>
      </c>
      <c r="S238">
        <f t="shared" si="41"/>
        <v>0.39877173425630413</v>
      </c>
      <c r="Y238" s="5">
        <v>45891</v>
      </c>
      <c r="Z238">
        <f t="shared" si="42"/>
        <v>21</v>
      </c>
      <c r="AA238">
        <f t="shared" si="43"/>
        <v>146</v>
      </c>
      <c r="AB238">
        <f t="shared" si="44"/>
        <v>5.2723929840042983E-8</v>
      </c>
      <c r="AH238" s="5">
        <v>45891</v>
      </c>
      <c r="AI238">
        <f t="shared" si="45"/>
        <v>21</v>
      </c>
      <c r="AJ238">
        <f t="shared" si="46"/>
        <v>146</v>
      </c>
      <c r="AK238">
        <f t="shared" si="47"/>
        <v>0.3987716815323743</v>
      </c>
      <c r="AQ238" s="5">
        <v>45891</v>
      </c>
      <c r="AR238">
        <f t="shared" si="48"/>
        <v>21</v>
      </c>
      <c r="AS238">
        <f t="shared" si="49"/>
        <v>146</v>
      </c>
      <c r="AT238">
        <f t="shared" si="50"/>
        <v>0</v>
      </c>
    </row>
    <row r="239" spans="16:46">
      <c r="P239" s="5">
        <v>45892</v>
      </c>
      <c r="Q239">
        <f t="shared" si="39"/>
        <v>22</v>
      </c>
      <c r="R239">
        <f t="shared" si="40"/>
        <v>145</v>
      </c>
      <c r="S239">
        <f t="shared" si="41"/>
        <v>0.36457992064105649</v>
      </c>
      <c r="Y239" s="5">
        <v>45892</v>
      </c>
      <c r="Z239">
        <f t="shared" si="42"/>
        <v>22</v>
      </c>
      <c r="AA239">
        <f t="shared" si="43"/>
        <v>145</v>
      </c>
      <c r="AB239">
        <f t="shared" si="44"/>
        <v>6.6907444129678297E-8</v>
      </c>
      <c r="AH239" s="5">
        <v>45892</v>
      </c>
      <c r="AI239">
        <f t="shared" si="45"/>
        <v>22</v>
      </c>
      <c r="AJ239">
        <f t="shared" si="46"/>
        <v>145</v>
      </c>
      <c r="AK239">
        <f t="shared" si="47"/>
        <v>0.36457985373361235</v>
      </c>
      <c r="AQ239" s="5">
        <v>45892</v>
      </c>
      <c r="AR239">
        <f t="shared" si="48"/>
        <v>22</v>
      </c>
      <c r="AS239">
        <f t="shared" si="49"/>
        <v>145</v>
      </c>
      <c r="AT239">
        <f t="shared" si="50"/>
        <v>0</v>
      </c>
    </row>
    <row r="240" spans="16:46">
      <c r="P240" s="5">
        <v>45893</v>
      </c>
      <c r="Q240">
        <f t="shared" si="39"/>
        <v>23</v>
      </c>
      <c r="R240">
        <f t="shared" si="40"/>
        <v>144</v>
      </c>
      <c r="S240">
        <f t="shared" si="41"/>
        <v>0.33193294557879488</v>
      </c>
      <c r="Y240" s="5">
        <v>45893</v>
      </c>
      <c r="Z240">
        <f t="shared" si="42"/>
        <v>23</v>
      </c>
      <c r="AA240">
        <f t="shared" si="43"/>
        <v>144</v>
      </c>
      <c r="AB240">
        <f t="shared" si="44"/>
        <v>8.4767621154870085E-8</v>
      </c>
      <c r="AH240" s="5">
        <v>45893</v>
      </c>
      <c r="AI240">
        <f t="shared" si="45"/>
        <v>23</v>
      </c>
      <c r="AJ240">
        <f t="shared" si="46"/>
        <v>144</v>
      </c>
      <c r="AK240">
        <f t="shared" si="47"/>
        <v>0.33193286081117374</v>
      </c>
      <c r="AQ240" s="5">
        <v>45893</v>
      </c>
      <c r="AR240">
        <f t="shared" si="48"/>
        <v>23</v>
      </c>
      <c r="AS240">
        <f t="shared" si="49"/>
        <v>144</v>
      </c>
      <c r="AT240">
        <f t="shared" si="50"/>
        <v>0</v>
      </c>
    </row>
    <row r="241" spans="16:46">
      <c r="P241" s="5">
        <v>45894</v>
      </c>
      <c r="Q241">
        <f t="shared" si="39"/>
        <v>24</v>
      </c>
      <c r="R241">
        <f t="shared" si="40"/>
        <v>143</v>
      </c>
      <c r="S241">
        <f t="shared" si="41"/>
        <v>0.30095198503828369</v>
      </c>
      <c r="Y241" s="5">
        <v>45894</v>
      </c>
      <c r="Z241">
        <f t="shared" si="42"/>
        <v>24</v>
      </c>
      <c r="AA241">
        <f t="shared" si="43"/>
        <v>143</v>
      </c>
      <c r="AB241">
        <f t="shared" si="44"/>
        <v>1.0721966355286374E-7</v>
      </c>
      <c r="AH241" s="5">
        <v>45894</v>
      </c>
      <c r="AI241">
        <f t="shared" si="45"/>
        <v>24</v>
      </c>
      <c r="AJ241">
        <f t="shared" si="46"/>
        <v>143</v>
      </c>
      <c r="AK241">
        <f t="shared" si="47"/>
        <v>0.30095187781862015</v>
      </c>
      <c r="AQ241" s="5">
        <v>45894</v>
      </c>
      <c r="AR241">
        <f t="shared" si="48"/>
        <v>24</v>
      </c>
      <c r="AS241">
        <f t="shared" si="49"/>
        <v>143</v>
      </c>
      <c r="AT241">
        <f t="shared" si="50"/>
        <v>0</v>
      </c>
    </row>
    <row r="242" spans="16:46">
      <c r="P242" s="5">
        <v>45895</v>
      </c>
      <c r="Q242">
        <f t="shared" si="39"/>
        <v>25</v>
      </c>
      <c r="R242">
        <f t="shared" si="40"/>
        <v>142</v>
      </c>
      <c r="S242">
        <f t="shared" si="41"/>
        <v>0.27172732179055992</v>
      </c>
      <c r="Y242" s="5">
        <v>45895</v>
      </c>
      <c r="Z242">
        <f t="shared" si="42"/>
        <v>25</v>
      </c>
      <c r="AA242">
        <f t="shared" si="43"/>
        <v>142</v>
      </c>
      <c r="AB242">
        <f t="shared" si="44"/>
        <v>1.3539660458414939E-7</v>
      </c>
      <c r="AH242" s="5">
        <v>45895</v>
      </c>
      <c r="AI242">
        <f t="shared" si="45"/>
        <v>25</v>
      </c>
      <c r="AJ242">
        <f t="shared" si="46"/>
        <v>142</v>
      </c>
      <c r="AK242">
        <f t="shared" si="47"/>
        <v>0.27172718639395532</v>
      </c>
      <c r="AQ242" s="5">
        <v>45895</v>
      </c>
      <c r="AR242">
        <f t="shared" si="48"/>
        <v>25</v>
      </c>
      <c r="AS242">
        <f t="shared" si="49"/>
        <v>142</v>
      </c>
      <c r="AT242">
        <f t="shared" si="50"/>
        <v>0</v>
      </c>
    </row>
    <row r="243" spans="16:46">
      <c r="P243" s="5">
        <v>45896</v>
      </c>
      <c r="Q243">
        <f t="shared" si="39"/>
        <v>26</v>
      </c>
      <c r="R243">
        <f t="shared" si="40"/>
        <v>141</v>
      </c>
      <c r="S243">
        <f t="shared" si="41"/>
        <v>0.24431979517559543</v>
      </c>
      <c r="Y243" s="5">
        <v>45896</v>
      </c>
      <c r="Z243">
        <f t="shared" si="42"/>
        <v>26</v>
      </c>
      <c r="AA243">
        <f t="shared" si="43"/>
        <v>141</v>
      </c>
      <c r="AB243">
        <f t="shared" si="44"/>
        <v>1.7069861432270988E-7</v>
      </c>
      <c r="AH243" s="5">
        <v>45896</v>
      </c>
      <c r="AI243">
        <f t="shared" si="45"/>
        <v>26</v>
      </c>
      <c r="AJ243">
        <f t="shared" si="46"/>
        <v>141</v>
      </c>
      <c r="AK243">
        <f t="shared" si="47"/>
        <v>0.24431962447698111</v>
      </c>
      <c r="AQ243" s="5">
        <v>45896</v>
      </c>
      <c r="AR243">
        <f t="shared" si="48"/>
        <v>26</v>
      </c>
      <c r="AS243">
        <f t="shared" si="49"/>
        <v>141</v>
      </c>
      <c r="AT243">
        <f t="shared" si="50"/>
        <v>0</v>
      </c>
    </row>
    <row r="244" spans="16:46">
      <c r="P244" s="5">
        <v>45897</v>
      </c>
      <c r="Q244">
        <f t="shared" si="39"/>
        <v>27</v>
      </c>
      <c r="R244">
        <f t="shared" si="40"/>
        <v>140</v>
      </c>
      <c r="S244">
        <f t="shared" si="41"/>
        <v>0.2187626949939887</v>
      </c>
      <c r="Y244" s="5">
        <v>45897</v>
      </c>
      <c r="Z244">
        <f t="shared" si="42"/>
        <v>27</v>
      </c>
      <c r="AA244">
        <f t="shared" si="43"/>
        <v>140</v>
      </c>
      <c r="AB244">
        <f t="shared" si="44"/>
        <v>2.1485284398783424E-7</v>
      </c>
      <c r="AH244" s="5">
        <v>45897</v>
      </c>
      <c r="AI244">
        <f t="shared" si="45"/>
        <v>27</v>
      </c>
      <c r="AJ244">
        <f t="shared" si="46"/>
        <v>140</v>
      </c>
      <c r="AK244">
        <f t="shared" si="47"/>
        <v>0.21876248014114472</v>
      </c>
      <c r="AQ244" s="5">
        <v>45897</v>
      </c>
      <c r="AR244">
        <f t="shared" si="48"/>
        <v>27</v>
      </c>
      <c r="AS244">
        <f t="shared" si="49"/>
        <v>140</v>
      </c>
      <c r="AT244">
        <f t="shared" si="50"/>
        <v>0</v>
      </c>
    </row>
    <row r="245" spans="16:46">
      <c r="P245" s="5">
        <v>45898</v>
      </c>
      <c r="Q245">
        <f t="shared" si="39"/>
        <v>28</v>
      </c>
      <c r="R245">
        <f t="shared" si="40"/>
        <v>139</v>
      </c>
      <c r="S245">
        <f t="shared" si="41"/>
        <v>0.19506401164421833</v>
      </c>
      <c r="Y245" s="5">
        <v>45898</v>
      </c>
      <c r="Z245">
        <f t="shared" si="42"/>
        <v>28</v>
      </c>
      <c r="AA245">
        <f t="shared" si="43"/>
        <v>139</v>
      </c>
      <c r="AB245">
        <f t="shared" si="44"/>
        <v>2.6998591431774387E-7</v>
      </c>
      <c r="AH245" s="5">
        <v>45898</v>
      </c>
      <c r="AI245">
        <f t="shared" si="45"/>
        <v>28</v>
      </c>
      <c r="AJ245">
        <f t="shared" si="46"/>
        <v>139</v>
      </c>
      <c r="AK245">
        <f t="shared" si="47"/>
        <v>0.19506374165830401</v>
      </c>
      <c r="AQ245" s="5">
        <v>45898</v>
      </c>
      <c r="AR245">
        <f t="shared" si="48"/>
        <v>28</v>
      </c>
      <c r="AS245">
        <f t="shared" si="49"/>
        <v>139</v>
      </c>
      <c r="AT245">
        <f t="shared" si="50"/>
        <v>0</v>
      </c>
    </row>
    <row r="246" spans="16:46">
      <c r="P246" s="5">
        <v>45899</v>
      </c>
      <c r="Q246">
        <f t="shared" si="39"/>
        <v>29</v>
      </c>
      <c r="R246">
        <f t="shared" si="40"/>
        <v>138</v>
      </c>
      <c r="S246">
        <f t="shared" si="41"/>
        <v>0.17320895348199308</v>
      </c>
      <c r="Y246" s="5">
        <v>45899</v>
      </c>
      <c r="Z246">
        <f t="shared" si="42"/>
        <v>29</v>
      </c>
      <c r="AA246">
        <f t="shared" si="43"/>
        <v>138</v>
      </c>
      <c r="AB246">
        <f t="shared" si="44"/>
        <v>3.3871154173830428E-7</v>
      </c>
      <c r="AH246" s="5">
        <v>45899</v>
      </c>
      <c r="AI246">
        <f t="shared" si="45"/>
        <v>29</v>
      </c>
      <c r="AJ246">
        <f t="shared" si="46"/>
        <v>138</v>
      </c>
      <c r="AK246">
        <f t="shared" si="47"/>
        <v>0.17320861477045135</v>
      </c>
      <c r="AQ246" s="5">
        <v>45899</v>
      </c>
      <c r="AR246">
        <f t="shared" si="48"/>
        <v>29</v>
      </c>
      <c r="AS246">
        <f t="shared" si="49"/>
        <v>138</v>
      </c>
      <c r="AT246">
        <f t="shared" si="50"/>
        <v>0</v>
      </c>
    </row>
    <row r="247" spans="16:46">
      <c r="P247" s="5">
        <v>45900</v>
      </c>
      <c r="Q247">
        <f t="shared" si="39"/>
        <v>30</v>
      </c>
      <c r="R247">
        <f t="shared" si="40"/>
        <v>137</v>
      </c>
      <c r="S247">
        <f t="shared" si="41"/>
        <v>0.15316264415037864</v>
      </c>
      <c r="Y247" s="5">
        <v>45900</v>
      </c>
      <c r="Z247">
        <f t="shared" si="42"/>
        <v>30</v>
      </c>
      <c r="AA247">
        <f t="shared" si="43"/>
        <v>137</v>
      </c>
      <c r="AB247">
        <f t="shared" si="44"/>
        <v>4.2423624826431725E-7</v>
      </c>
      <c r="AH247" s="5">
        <v>45900</v>
      </c>
      <c r="AI247">
        <f t="shared" si="45"/>
        <v>30</v>
      </c>
      <c r="AJ247">
        <f t="shared" si="46"/>
        <v>137</v>
      </c>
      <c r="AK247">
        <f t="shared" si="47"/>
        <v>0.15316221991413037</v>
      </c>
      <c r="AQ247" s="5">
        <v>45900</v>
      </c>
      <c r="AR247">
        <f t="shared" si="48"/>
        <v>30</v>
      </c>
      <c r="AS247">
        <f t="shared" si="49"/>
        <v>137</v>
      </c>
      <c r="AT247">
        <f t="shared" si="50"/>
        <v>0</v>
      </c>
    </row>
    <row r="248" spans="16:46">
      <c r="P248" s="5">
        <v>45901</v>
      </c>
      <c r="Q248">
        <f t="shared" si="39"/>
        <v>31</v>
      </c>
      <c r="R248">
        <f t="shared" si="40"/>
        <v>136</v>
      </c>
      <c r="S248">
        <f t="shared" si="41"/>
        <v>0.13487291695637349</v>
      </c>
      <c r="Y248" s="5">
        <v>45901</v>
      </c>
      <c r="Z248">
        <f t="shared" si="42"/>
        <v>31</v>
      </c>
      <c r="AA248">
        <f t="shared" si="43"/>
        <v>136</v>
      </c>
      <c r="AB248">
        <f t="shared" si="44"/>
        <v>5.3048662679487078E-7</v>
      </c>
      <c r="AH248" s="5">
        <v>45901</v>
      </c>
      <c r="AI248">
        <f t="shared" si="45"/>
        <v>31</v>
      </c>
      <c r="AJ248">
        <f t="shared" si="46"/>
        <v>136</v>
      </c>
      <c r="AK248">
        <f t="shared" si="47"/>
        <v>0.1348723864697467</v>
      </c>
      <c r="AQ248" s="5">
        <v>45901</v>
      </c>
      <c r="AR248">
        <f t="shared" si="48"/>
        <v>31</v>
      </c>
      <c r="AS248">
        <f t="shared" si="49"/>
        <v>136</v>
      </c>
      <c r="AT248">
        <f t="shared" si="50"/>
        <v>0</v>
      </c>
    </row>
    <row r="249" spans="16:46">
      <c r="P249" s="5">
        <v>45902</v>
      </c>
      <c r="Q249">
        <f t="shared" si="39"/>
        <v>32</v>
      </c>
      <c r="R249">
        <f t="shared" si="40"/>
        <v>135</v>
      </c>
      <c r="S249">
        <f t="shared" si="41"/>
        <v>0.11827312982768602</v>
      </c>
      <c r="Y249" s="5">
        <v>45902</v>
      </c>
      <c r="Z249">
        <f t="shared" si="42"/>
        <v>32</v>
      </c>
      <c r="AA249">
        <f t="shared" si="43"/>
        <v>135</v>
      </c>
      <c r="AB249">
        <f t="shared" si="44"/>
        <v>6.6226224296518317E-7</v>
      </c>
      <c r="AH249" s="5">
        <v>45902</v>
      </c>
      <c r="AI249">
        <f t="shared" si="45"/>
        <v>32</v>
      </c>
      <c r="AJ249">
        <f t="shared" si="46"/>
        <v>135</v>
      </c>
      <c r="AK249">
        <f t="shared" si="47"/>
        <v>0.11827246756544306</v>
      </c>
      <c r="AQ249" s="5">
        <v>45902</v>
      </c>
      <c r="AR249">
        <f t="shared" si="48"/>
        <v>32</v>
      </c>
      <c r="AS249">
        <f t="shared" si="49"/>
        <v>135</v>
      </c>
      <c r="AT249">
        <f t="shared" si="50"/>
        <v>0</v>
      </c>
    </row>
    <row r="250" spans="16:46">
      <c r="P250" s="5">
        <v>45903</v>
      </c>
      <c r="Q250">
        <f t="shared" si="39"/>
        <v>33</v>
      </c>
      <c r="R250">
        <f t="shared" si="40"/>
        <v>134</v>
      </c>
      <c r="S250">
        <f t="shared" si="41"/>
        <v>0.10328493251127538</v>
      </c>
      <c r="Y250" s="5">
        <v>45903</v>
      </c>
      <c r="Z250">
        <f t="shared" si="42"/>
        <v>33</v>
      </c>
      <c r="AA250">
        <f t="shared" si="43"/>
        <v>134</v>
      </c>
      <c r="AB250">
        <f t="shared" si="44"/>
        <v>8.2541895931892625E-7</v>
      </c>
      <c r="AH250" s="5">
        <v>45903</v>
      </c>
      <c r="AI250">
        <f t="shared" si="45"/>
        <v>33</v>
      </c>
      <c r="AJ250">
        <f t="shared" si="46"/>
        <v>134</v>
      </c>
      <c r="AK250">
        <f t="shared" si="47"/>
        <v>0.10328410709231606</v>
      </c>
      <c r="AQ250" s="5">
        <v>45903</v>
      </c>
      <c r="AR250">
        <f t="shared" si="48"/>
        <v>33</v>
      </c>
      <c r="AS250">
        <f t="shared" si="49"/>
        <v>134</v>
      </c>
      <c r="AT250">
        <f t="shared" si="50"/>
        <v>0</v>
      </c>
    </row>
    <row r="251" spans="16:46">
      <c r="P251" s="5">
        <v>45904</v>
      </c>
      <c r="Q251">
        <f t="shared" si="39"/>
        <v>34</v>
      </c>
      <c r="R251">
        <f t="shared" si="40"/>
        <v>133</v>
      </c>
      <c r="S251">
        <f t="shared" si="41"/>
        <v>8.9820926997760814E-2</v>
      </c>
      <c r="Y251" s="5">
        <v>45904</v>
      </c>
      <c r="Z251">
        <f t="shared" si="42"/>
        <v>34</v>
      </c>
      <c r="AA251">
        <f t="shared" si="43"/>
        <v>133</v>
      </c>
      <c r="AB251">
        <f t="shared" si="44"/>
        <v>1.0270882797262918E-6</v>
      </c>
      <c r="AH251" s="5">
        <v>45904</v>
      </c>
      <c r="AI251">
        <f t="shared" si="45"/>
        <v>34</v>
      </c>
      <c r="AJ251">
        <f t="shared" si="46"/>
        <v>133</v>
      </c>
      <c r="AK251">
        <f t="shared" si="47"/>
        <v>8.9819899909481082E-2</v>
      </c>
      <c r="AQ251" s="5">
        <v>45904</v>
      </c>
      <c r="AR251">
        <f t="shared" si="48"/>
        <v>34</v>
      </c>
      <c r="AS251">
        <f t="shared" si="49"/>
        <v>133</v>
      </c>
      <c r="AT251">
        <f t="shared" si="50"/>
        <v>0</v>
      </c>
    </row>
    <row r="252" spans="16:46">
      <c r="P252" s="5">
        <v>45905</v>
      </c>
      <c r="Q252">
        <f t="shared" si="39"/>
        <v>35</v>
      </c>
      <c r="R252">
        <f t="shared" si="40"/>
        <v>132</v>
      </c>
      <c r="S252">
        <f t="shared" si="41"/>
        <v>7.7787172206323862E-2</v>
      </c>
      <c r="Y252" s="5">
        <v>45905</v>
      </c>
      <c r="Z252">
        <f t="shared" si="42"/>
        <v>35</v>
      </c>
      <c r="AA252">
        <f t="shared" si="43"/>
        <v>132</v>
      </c>
      <c r="AB252">
        <f t="shared" si="44"/>
        <v>1.2759392453251587E-6</v>
      </c>
      <c r="AH252" s="5">
        <v>45905</v>
      </c>
      <c r="AI252">
        <f t="shared" si="45"/>
        <v>35</v>
      </c>
      <c r="AJ252">
        <f t="shared" si="46"/>
        <v>132</v>
      </c>
      <c r="AK252">
        <f t="shared" si="47"/>
        <v>7.7785896267078533E-2</v>
      </c>
      <c r="AQ252" s="5">
        <v>45905</v>
      </c>
      <c r="AR252">
        <f t="shared" si="48"/>
        <v>35</v>
      </c>
      <c r="AS252">
        <f t="shared" si="49"/>
        <v>132</v>
      </c>
      <c r="AT252">
        <f t="shared" si="50"/>
        <v>0</v>
      </c>
    </row>
    <row r="253" spans="16:46">
      <c r="P253" s="5">
        <v>45906</v>
      </c>
      <c r="Q253">
        <f t="shared" si="39"/>
        <v>36</v>
      </c>
      <c r="R253">
        <f t="shared" si="40"/>
        <v>131</v>
      </c>
      <c r="S253">
        <f t="shared" si="41"/>
        <v>6.7085494303751825E-2</v>
      </c>
      <c r="Y253" s="5">
        <v>45906</v>
      </c>
      <c r="Z253">
        <f t="shared" si="42"/>
        <v>36</v>
      </c>
      <c r="AA253">
        <f t="shared" si="43"/>
        <v>131</v>
      </c>
      <c r="AB253">
        <f t="shared" si="44"/>
        <v>1.5824904826284395E-6</v>
      </c>
      <c r="AH253" s="5">
        <v>45906</v>
      </c>
      <c r="AI253">
        <f t="shared" si="45"/>
        <v>36</v>
      </c>
      <c r="AJ253">
        <f t="shared" si="46"/>
        <v>131</v>
      </c>
      <c r="AK253">
        <f t="shared" si="47"/>
        <v>6.7083911813269198E-2</v>
      </c>
      <c r="AQ253" s="5">
        <v>45906</v>
      </c>
      <c r="AR253">
        <f t="shared" si="48"/>
        <v>36</v>
      </c>
      <c r="AS253">
        <f t="shared" si="49"/>
        <v>131</v>
      </c>
      <c r="AT253">
        <f t="shared" si="50"/>
        <v>0</v>
      </c>
    </row>
    <row r="254" spans="16:46">
      <c r="P254" s="5">
        <v>45907</v>
      </c>
      <c r="Q254">
        <f t="shared" si="39"/>
        <v>37</v>
      </c>
      <c r="R254">
        <f t="shared" si="40"/>
        <v>130</v>
      </c>
      <c r="S254">
        <f t="shared" si="41"/>
        <v>5.7615574262037297E-2</v>
      </c>
      <c r="Y254" s="5">
        <v>45907</v>
      </c>
      <c r="Z254">
        <f t="shared" si="42"/>
        <v>37</v>
      </c>
      <c r="AA254">
        <f t="shared" si="43"/>
        <v>130</v>
      </c>
      <c r="AB254">
        <f t="shared" si="44"/>
        <v>1.9594812258334931E-6</v>
      </c>
      <c r="AH254" s="5">
        <v>45907</v>
      </c>
      <c r="AI254">
        <f t="shared" si="45"/>
        <v>37</v>
      </c>
      <c r="AJ254">
        <f t="shared" si="46"/>
        <v>130</v>
      </c>
      <c r="AK254">
        <f t="shared" si="47"/>
        <v>5.7613614780811465E-2</v>
      </c>
      <c r="AQ254" s="5">
        <v>45907</v>
      </c>
      <c r="AR254">
        <f t="shared" si="48"/>
        <v>37</v>
      </c>
      <c r="AS254">
        <f t="shared" si="49"/>
        <v>130</v>
      </c>
      <c r="AT254">
        <f t="shared" si="50"/>
        <v>0</v>
      </c>
    </row>
    <row r="255" spans="16:46">
      <c r="P255" s="5">
        <v>45908</v>
      </c>
      <c r="Q255">
        <f t="shared" si="39"/>
        <v>38</v>
      </c>
      <c r="R255">
        <f t="shared" si="40"/>
        <v>129</v>
      </c>
      <c r="S255">
        <f t="shared" si="41"/>
        <v>4.9276794039028474E-2</v>
      </c>
      <c r="Y255" s="5">
        <v>45908</v>
      </c>
      <c r="Z255">
        <f t="shared" si="42"/>
        <v>38</v>
      </c>
      <c r="AA255">
        <f t="shared" si="43"/>
        <v>129</v>
      </c>
      <c r="AB255">
        <f t="shared" si="44"/>
        <v>2.4223115259654666E-6</v>
      </c>
      <c r="AH255" s="5">
        <v>45908</v>
      </c>
      <c r="AI255">
        <f t="shared" si="45"/>
        <v>38</v>
      </c>
      <c r="AJ255">
        <f t="shared" si="46"/>
        <v>129</v>
      </c>
      <c r="AK255">
        <f t="shared" si="47"/>
        <v>4.9274371727502507E-2</v>
      </c>
      <c r="AQ255" s="5">
        <v>45908</v>
      </c>
      <c r="AR255">
        <f t="shared" si="48"/>
        <v>38</v>
      </c>
      <c r="AS255">
        <f t="shared" si="49"/>
        <v>129</v>
      </c>
      <c r="AT255">
        <f t="shared" si="50"/>
        <v>0</v>
      </c>
    </row>
    <row r="256" spans="16:46">
      <c r="P256" s="5">
        <v>45909</v>
      </c>
      <c r="Q256">
        <f t="shared" si="39"/>
        <v>39</v>
      </c>
      <c r="R256">
        <f t="shared" si="40"/>
        <v>128</v>
      </c>
      <c r="S256">
        <f t="shared" si="41"/>
        <v>4.1969831815497689E-2</v>
      </c>
      <c r="Y256" s="5">
        <v>45909</v>
      </c>
      <c r="Z256">
        <f t="shared" si="42"/>
        <v>39</v>
      </c>
      <c r="AA256">
        <f t="shared" si="43"/>
        <v>128</v>
      </c>
      <c r="AB256">
        <f t="shared" si="44"/>
        <v>2.9895634375648998E-6</v>
      </c>
      <c r="AH256" s="5">
        <v>45909</v>
      </c>
      <c r="AI256">
        <f t="shared" si="45"/>
        <v>39</v>
      </c>
      <c r="AJ256">
        <f t="shared" si="46"/>
        <v>128</v>
      </c>
      <c r="AK256">
        <f t="shared" si="47"/>
        <v>4.1966842252060127E-2</v>
      </c>
      <c r="AQ256" s="5">
        <v>45909</v>
      </c>
      <c r="AR256">
        <f t="shared" si="48"/>
        <v>39</v>
      </c>
      <c r="AS256">
        <f t="shared" si="49"/>
        <v>128</v>
      </c>
      <c r="AT256">
        <f t="shared" si="50"/>
        <v>0</v>
      </c>
    </row>
    <row r="257" spans="16:46">
      <c r="P257" s="5">
        <v>45910</v>
      </c>
      <c r="Q257">
        <f t="shared" si="39"/>
        <v>40</v>
      </c>
      <c r="R257">
        <f t="shared" si="40"/>
        <v>127</v>
      </c>
      <c r="S257">
        <f t="shared" si="41"/>
        <v>3.5598004824820402E-2</v>
      </c>
      <c r="Y257" s="5">
        <v>45910</v>
      </c>
      <c r="Z257">
        <f t="shared" si="42"/>
        <v>40</v>
      </c>
      <c r="AA257">
        <f t="shared" si="43"/>
        <v>127</v>
      </c>
      <c r="AB257">
        <f t="shared" si="44"/>
        <v>3.6836167584736856E-6</v>
      </c>
      <c r="AH257" s="5">
        <v>45910</v>
      </c>
      <c r="AI257">
        <f t="shared" si="45"/>
        <v>40</v>
      </c>
      <c r="AJ257">
        <f t="shared" si="46"/>
        <v>127</v>
      </c>
      <c r="AK257">
        <f t="shared" si="47"/>
        <v>3.5594321208061927E-2</v>
      </c>
      <c r="AQ257" s="5">
        <v>45910</v>
      </c>
      <c r="AR257">
        <f t="shared" si="48"/>
        <v>40</v>
      </c>
      <c r="AS257">
        <f t="shared" si="49"/>
        <v>127</v>
      </c>
      <c r="AT257">
        <f t="shared" si="50"/>
        <v>0</v>
      </c>
    </row>
    <row r="258" spans="16:46">
      <c r="P258" s="5">
        <v>45911</v>
      </c>
      <c r="Q258">
        <f t="shared" si="39"/>
        <v>41</v>
      </c>
      <c r="R258">
        <f t="shared" si="40"/>
        <v>126</v>
      </c>
      <c r="S258">
        <f t="shared" si="41"/>
        <v>3.0068365319267817E-2</v>
      </c>
      <c r="Y258" s="5">
        <v>45911</v>
      </c>
      <c r="Z258">
        <f t="shared" si="42"/>
        <v>41</v>
      </c>
      <c r="AA258">
        <f t="shared" si="43"/>
        <v>126</v>
      </c>
      <c r="AB258">
        <f t="shared" si="44"/>
        <v>4.5313749100258305E-6</v>
      </c>
      <c r="AH258" s="5">
        <v>45911</v>
      </c>
      <c r="AI258">
        <f t="shared" si="45"/>
        <v>41</v>
      </c>
      <c r="AJ258">
        <f t="shared" si="46"/>
        <v>126</v>
      </c>
      <c r="AK258">
        <f t="shared" si="47"/>
        <v>3.0063833944357791E-2</v>
      </c>
      <c r="AQ258" s="5">
        <v>45911</v>
      </c>
      <c r="AR258">
        <f t="shared" si="48"/>
        <v>41</v>
      </c>
      <c r="AS258">
        <f t="shared" si="49"/>
        <v>126</v>
      </c>
      <c r="AT258">
        <f t="shared" si="50"/>
        <v>0</v>
      </c>
    </row>
    <row r="259" spans="16:46">
      <c r="P259" s="5">
        <v>45912</v>
      </c>
      <c r="Q259">
        <f t="shared" si="39"/>
        <v>42</v>
      </c>
      <c r="R259">
        <f t="shared" si="40"/>
        <v>125</v>
      </c>
      <c r="S259">
        <f t="shared" si="41"/>
        <v>2.5292561043783472E-2</v>
      </c>
      <c r="Y259" s="5">
        <v>45912</v>
      </c>
      <c r="Z259">
        <f t="shared" si="42"/>
        <v>42</v>
      </c>
      <c r="AA259">
        <f t="shared" si="43"/>
        <v>125</v>
      </c>
      <c r="AB259">
        <f t="shared" si="44"/>
        <v>5.5651188044142553E-6</v>
      </c>
      <c r="AH259" s="5">
        <v>45912</v>
      </c>
      <c r="AI259">
        <f t="shared" si="45"/>
        <v>42</v>
      </c>
      <c r="AJ259">
        <f t="shared" si="46"/>
        <v>125</v>
      </c>
      <c r="AK259">
        <f t="shared" si="47"/>
        <v>2.5286995924979058E-2</v>
      </c>
      <c r="AQ259" s="5">
        <v>45912</v>
      </c>
      <c r="AR259">
        <f t="shared" si="48"/>
        <v>42</v>
      </c>
      <c r="AS259">
        <f t="shared" si="49"/>
        <v>125</v>
      </c>
      <c r="AT259">
        <f t="shared" si="50"/>
        <v>0</v>
      </c>
    </row>
    <row r="260" spans="16:46">
      <c r="P260" s="5">
        <v>45913</v>
      </c>
      <c r="Q260">
        <f t="shared" si="39"/>
        <v>43</v>
      </c>
      <c r="R260">
        <f t="shared" si="40"/>
        <v>124</v>
      </c>
      <c r="S260">
        <f t="shared" si="41"/>
        <v>2.1187476205777593E-2</v>
      </c>
      <c r="Y260" s="5">
        <v>45913</v>
      </c>
      <c r="Z260">
        <f t="shared" si="42"/>
        <v>43</v>
      </c>
      <c r="AA260">
        <f t="shared" si="43"/>
        <v>124</v>
      </c>
      <c r="AB260">
        <f t="shared" si="44"/>
        <v>6.8235090743884396E-6</v>
      </c>
      <c r="AH260" s="5">
        <v>45913</v>
      </c>
      <c r="AI260">
        <f t="shared" si="45"/>
        <v>43</v>
      </c>
      <c r="AJ260">
        <f t="shared" si="46"/>
        <v>124</v>
      </c>
      <c r="AK260">
        <f t="shared" si="47"/>
        <v>2.1180652696703203E-2</v>
      </c>
      <c r="AQ260" s="5">
        <v>45913</v>
      </c>
      <c r="AR260">
        <f t="shared" si="48"/>
        <v>43</v>
      </c>
      <c r="AS260">
        <f t="shared" si="49"/>
        <v>124</v>
      </c>
      <c r="AT260">
        <f t="shared" si="50"/>
        <v>0</v>
      </c>
    </row>
    <row r="261" spans="16:46">
      <c r="P261" s="5">
        <v>45914</v>
      </c>
      <c r="Q261">
        <f t="shared" si="39"/>
        <v>44</v>
      </c>
      <c r="R261">
        <f t="shared" si="40"/>
        <v>123</v>
      </c>
      <c r="S261">
        <f t="shared" si="41"/>
        <v>1.7675672360121235E-2</v>
      </c>
      <c r="Y261" s="5">
        <v>45914</v>
      </c>
      <c r="Z261">
        <f t="shared" si="42"/>
        <v>44</v>
      </c>
      <c r="AA261">
        <f t="shared" si="43"/>
        <v>123</v>
      </c>
      <c r="AB261">
        <f t="shared" si="44"/>
        <v>8.3527598590194801E-6</v>
      </c>
      <c r="AH261" s="5">
        <v>45914</v>
      </c>
      <c r="AI261">
        <f t="shared" si="45"/>
        <v>44</v>
      </c>
      <c r="AJ261">
        <f t="shared" si="46"/>
        <v>123</v>
      </c>
      <c r="AK261">
        <f t="shared" si="47"/>
        <v>1.7667319600262216E-2</v>
      </c>
      <c r="AQ261" s="5">
        <v>45914</v>
      </c>
      <c r="AR261">
        <f t="shared" si="48"/>
        <v>44</v>
      </c>
      <c r="AS261">
        <f t="shared" si="49"/>
        <v>123</v>
      </c>
      <c r="AT261">
        <f t="shared" si="50"/>
        <v>0</v>
      </c>
    </row>
    <row r="262" spans="16:46">
      <c r="P262" s="5">
        <v>45915</v>
      </c>
      <c r="Q262">
        <f t="shared" ref="Q262:Q325" si="51">MIN(ABS(P262-$M$4),$Q$3-ABS(P262-$M$4))</f>
        <v>45</v>
      </c>
      <c r="R262">
        <f t="shared" ref="R262:R325" si="52">MIN(ABS(P262-$N$4),$Q$3-ABS(P262-$N$4))</f>
        <v>122</v>
      </c>
      <c r="S262">
        <f t="shared" ref="S262:S325" si="53">$M$6*EXP(-(Q262^2)/(2*$M$9^2))+$N$6*EXP(-(R262^2)/(2*$N$9^2))</f>
        <v>1.4685650936309601E-2</v>
      </c>
      <c r="Y262" s="5">
        <v>45915</v>
      </c>
      <c r="Z262">
        <f t="shared" ref="Z262:Z325" si="54">MIN(ABS(Y262-$V$4),$Z$3-ABS(Y262-$V$4))</f>
        <v>45</v>
      </c>
      <c r="AA262">
        <f t="shared" ref="AA262:AA325" si="55">MIN(ABS(Y262-$W$4),$Z$3-ABS(Y262-$W$4))</f>
        <v>122</v>
      </c>
      <c r="AB262">
        <f t="shared" ref="AB262:AB325" si="56">$V$6*EXP(-(Z262^2)/(2*$V$9^2))+$W$6*EXP(-(AA262^2)/(2*$W$9^2))</f>
        <v>1.0208010468991349E-5</v>
      </c>
      <c r="AH262" s="5">
        <v>45915</v>
      </c>
      <c r="AI262">
        <f t="shared" ref="AI262:AI325" si="57">MIN(ABS(AH262-$AE$4),$AI$3-ABS(AH262-$AE$4))</f>
        <v>45</v>
      </c>
      <c r="AJ262">
        <f t="shared" ref="AJ262:AJ325" si="58">MIN(ABS(AH262-$AF$4),$AI$3-ABS(AH262-$AF$4))</f>
        <v>122</v>
      </c>
      <c r="AK262">
        <f t="shared" ref="AK262:AK325" si="59">$AE$6*EXP(-(AI262^2)/(2*$AE$9^2))+$AF$6*EXP(-(AJ262^2)/(2*$AF$9^2))</f>
        <v>1.4675442925840609E-2</v>
      </c>
      <c r="AQ262" s="5">
        <v>45915</v>
      </c>
      <c r="AR262">
        <f t="shared" ref="AR262:AR325" si="60">MIN(ABS(AQ262-$AN$4),$AR$3-ABS(AQ262-$AN$4))</f>
        <v>45</v>
      </c>
      <c r="AS262">
        <f t="shared" ref="AS262:AS325" si="61">MIN(ABS(AQ262-$AO$4),$AR$3-ABS(AQ262-$AO$4))</f>
        <v>122</v>
      </c>
      <c r="AT262">
        <f t="shared" ref="AT262:AT325" si="62">$AN$6*EXP(-(AR262^2)/(2*$AN$9^2))+$AO$6*EXP(-(AS262^2)/(2*$AO$9^2))</f>
        <v>0</v>
      </c>
    </row>
    <row r="263" spans="16:46">
      <c r="P263" s="5">
        <v>45916</v>
      </c>
      <c r="Q263">
        <f t="shared" si="51"/>
        <v>46</v>
      </c>
      <c r="R263">
        <f t="shared" si="52"/>
        <v>121</v>
      </c>
      <c r="S263">
        <f t="shared" si="53"/>
        <v>1.21519604167024E-2</v>
      </c>
      <c r="Y263" s="5">
        <v>45916</v>
      </c>
      <c r="Z263">
        <f t="shared" si="54"/>
        <v>46</v>
      </c>
      <c r="AA263">
        <f t="shared" si="55"/>
        <v>121</v>
      </c>
      <c r="AB263">
        <f t="shared" si="56"/>
        <v>1.2454924715852793E-5</v>
      </c>
      <c r="AH263" s="5">
        <v>45916</v>
      </c>
      <c r="AI263">
        <f t="shared" si="57"/>
        <v>46</v>
      </c>
      <c r="AJ263">
        <f t="shared" si="58"/>
        <v>121</v>
      </c>
      <c r="AK263">
        <f t="shared" si="59"/>
        <v>1.2139505491986547E-2</v>
      </c>
      <c r="AQ263" s="5">
        <v>45916</v>
      </c>
      <c r="AR263">
        <f t="shared" si="60"/>
        <v>46</v>
      </c>
      <c r="AS263">
        <f t="shared" si="61"/>
        <v>121</v>
      </c>
      <c r="AT263">
        <f t="shared" si="62"/>
        <v>0</v>
      </c>
    </row>
    <row r="264" spans="16:46">
      <c r="P264" s="5">
        <v>45917</v>
      </c>
      <c r="Q264">
        <f t="shared" si="51"/>
        <v>47</v>
      </c>
      <c r="R264">
        <f t="shared" si="52"/>
        <v>120</v>
      </c>
      <c r="S264">
        <f t="shared" si="53"/>
        <v>1.0015171551500588E-2</v>
      </c>
      <c r="Y264" s="5">
        <v>45917</v>
      </c>
      <c r="Z264">
        <f t="shared" si="54"/>
        <v>47</v>
      </c>
      <c r="AA264">
        <f t="shared" si="55"/>
        <v>120</v>
      </c>
      <c r="AB264">
        <f t="shared" si="56"/>
        <v>1.517155150058369E-5</v>
      </c>
      <c r="AH264" s="5">
        <v>45917</v>
      </c>
      <c r="AI264">
        <f t="shared" si="57"/>
        <v>47</v>
      </c>
      <c r="AJ264">
        <f t="shared" si="58"/>
        <v>120</v>
      </c>
      <c r="AK264">
        <f t="shared" si="59"/>
        <v>1.0000000000000004E-2</v>
      </c>
      <c r="AQ264" s="5">
        <v>45917</v>
      </c>
      <c r="AR264">
        <f t="shared" si="60"/>
        <v>47</v>
      </c>
      <c r="AS264">
        <f t="shared" si="61"/>
        <v>120</v>
      </c>
      <c r="AT264">
        <f t="shared" si="62"/>
        <v>0</v>
      </c>
    </row>
    <row r="265" spans="16:46">
      <c r="P265" s="5">
        <v>45918</v>
      </c>
      <c r="Q265">
        <f t="shared" si="51"/>
        <v>48</v>
      </c>
      <c r="R265">
        <f t="shared" si="52"/>
        <v>119</v>
      </c>
      <c r="S265">
        <f t="shared" si="53"/>
        <v>8.2217436031753605E-3</v>
      </c>
      <c r="Y265" s="5">
        <v>45918</v>
      </c>
      <c r="Z265">
        <f t="shared" si="54"/>
        <v>48</v>
      </c>
      <c r="AA265">
        <f t="shared" si="55"/>
        <v>119</v>
      </c>
      <c r="AB265">
        <f t="shared" si="56"/>
        <v>1.8450484434265198E-5</v>
      </c>
      <c r="AH265" s="5">
        <v>45918</v>
      </c>
      <c r="AI265">
        <f t="shared" si="57"/>
        <v>48</v>
      </c>
      <c r="AJ265">
        <f t="shared" si="58"/>
        <v>119</v>
      </c>
      <c r="AK265">
        <f t="shared" si="59"/>
        <v>8.2032931187410955E-3</v>
      </c>
      <c r="AQ265" s="5">
        <v>45918</v>
      </c>
      <c r="AR265">
        <f t="shared" si="60"/>
        <v>48</v>
      </c>
      <c r="AS265">
        <f t="shared" si="61"/>
        <v>119</v>
      </c>
      <c r="AT265">
        <f t="shared" si="62"/>
        <v>0</v>
      </c>
    </row>
    <row r="266" spans="16:46">
      <c r="P266" s="5">
        <v>45919</v>
      </c>
      <c r="Q266">
        <f t="shared" si="51"/>
        <v>49</v>
      </c>
      <c r="R266">
        <f t="shared" si="52"/>
        <v>118</v>
      </c>
      <c r="S266">
        <f t="shared" si="53"/>
        <v>6.723803592673978E-3</v>
      </c>
      <c r="Y266" s="5">
        <v>45919</v>
      </c>
      <c r="Z266">
        <f t="shared" si="54"/>
        <v>49</v>
      </c>
      <c r="AA266">
        <f t="shared" si="55"/>
        <v>118</v>
      </c>
      <c r="AB266">
        <f t="shared" si="56"/>
        <v>2.2401362821246989E-5</v>
      </c>
      <c r="AH266" s="5">
        <v>45919</v>
      </c>
      <c r="AI266">
        <f t="shared" si="57"/>
        <v>49</v>
      </c>
      <c r="AJ266">
        <f t="shared" si="58"/>
        <v>118</v>
      </c>
      <c r="AK266">
        <f t="shared" si="59"/>
        <v>6.701402229852731E-3</v>
      </c>
      <c r="AQ266" s="5">
        <v>45919</v>
      </c>
      <c r="AR266">
        <f t="shared" si="60"/>
        <v>49</v>
      </c>
      <c r="AS266">
        <f t="shared" si="61"/>
        <v>118</v>
      </c>
      <c r="AT266">
        <f t="shared" si="62"/>
        <v>0</v>
      </c>
    </row>
    <row r="267" spans="16:46">
      <c r="P267" s="5">
        <v>45920</v>
      </c>
      <c r="Q267">
        <f t="shared" si="51"/>
        <v>50</v>
      </c>
      <c r="R267">
        <f t="shared" si="52"/>
        <v>117</v>
      </c>
      <c r="S267">
        <f t="shared" si="53"/>
        <v>5.478859013846156E-3</v>
      </c>
      <c r="Y267" s="5">
        <v>45920</v>
      </c>
      <c r="Z267">
        <f t="shared" si="54"/>
        <v>50</v>
      </c>
      <c r="AA267">
        <f t="shared" si="55"/>
        <v>117</v>
      </c>
      <c r="AB267">
        <f t="shared" si="56"/>
        <v>2.7153761282781849E-5</v>
      </c>
      <c r="AH267" s="5">
        <v>45920</v>
      </c>
      <c r="AI267">
        <f t="shared" si="57"/>
        <v>50</v>
      </c>
      <c r="AJ267">
        <f t="shared" si="58"/>
        <v>117</v>
      </c>
      <c r="AK267">
        <f t="shared" si="59"/>
        <v>5.4517052525633741E-3</v>
      </c>
      <c r="AQ267" s="5">
        <v>45920</v>
      </c>
      <c r="AR267">
        <f t="shared" si="60"/>
        <v>50</v>
      </c>
      <c r="AS267">
        <f t="shared" si="61"/>
        <v>117</v>
      </c>
      <c r="AT267">
        <f t="shared" si="62"/>
        <v>0</v>
      </c>
    </row>
    <row r="268" spans="16:46">
      <c r="P268" s="5">
        <v>45921</v>
      </c>
      <c r="Q268">
        <f t="shared" si="51"/>
        <v>51</v>
      </c>
      <c r="R268">
        <f t="shared" si="52"/>
        <v>116</v>
      </c>
      <c r="S268">
        <f t="shared" si="53"/>
        <v>4.4494626269932832E-3</v>
      </c>
      <c r="Y268" s="5">
        <v>45921</v>
      </c>
      <c r="Z268">
        <f t="shared" si="54"/>
        <v>51</v>
      </c>
      <c r="AA268">
        <f t="shared" si="55"/>
        <v>116</v>
      </c>
      <c r="AB268">
        <f t="shared" si="56"/>
        <v>3.2860520641566962E-5</v>
      </c>
      <c r="AH268" s="5">
        <v>45921</v>
      </c>
      <c r="AI268">
        <f t="shared" si="57"/>
        <v>51</v>
      </c>
      <c r="AJ268">
        <f t="shared" si="58"/>
        <v>116</v>
      </c>
      <c r="AK268">
        <f t="shared" si="59"/>
        <v>4.416602106351716E-3</v>
      </c>
      <c r="AQ268" s="5">
        <v>45921</v>
      </c>
      <c r="AR268">
        <f t="shared" si="60"/>
        <v>51</v>
      </c>
      <c r="AS268">
        <f t="shared" si="61"/>
        <v>116</v>
      </c>
      <c r="AT268">
        <f t="shared" si="62"/>
        <v>0</v>
      </c>
    </row>
    <row r="269" spans="16:46">
      <c r="P269" s="5">
        <v>45922</v>
      </c>
      <c r="Q269">
        <f t="shared" si="51"/>
        <v>52</v>
      </c>
      <c r="R269">
        <f t="shared" si="52"/>
        <v>115</v>
      </c>
      <c r="S269">
        <f t="shared" si="53"/>
        <v>3.6028458623736295E-3</v>
      </c>
      <c r="Y269" s="5">
        <v>45922</v>
      </c>
      <c r="Z269">
        <f t="shared" si="54"/>
        <v>52</v>
      </c>
      <c r="AA269">
        <f t="shared" si="55"/>
        <v>115</v>
      </c>
      <c r="AB269">
        <f t="shared" si="56"/>
        <v>3.9701578423852291E-5</v>
      </c>
      <c r="AH269" s="5">
        <v>45922</v>
      </c>
      <c r="AI269">
        <f t="shared" si="57"/>
        <v>52</v>
      </c>
      <c r="AJ269">
        <f t="shared" si="58"/>
        <v>115</v>
      </c>
      <c r="AK269">
        <f t="shared" si="59"/>
        <v>3.5631442839497772E-3</v>
      </c>
      <c r="AQ269" s="5">
        <v>45922</v>
      </c>
      <c r="AR269">
        <f t="shared" si="60"/>
        <v>52</v>
      </c>
      <c r="AS269">
        <f t="shared" si="61"/>
        <v>115</v>
      </c>
      <c r="AT269">
        <f t="shared" si="62"/>
        <v>0</v>
      </c>
    </row>
    <row r="270" spans="16:46">
      <c r="P270" s="5">
        <v>45923</v>
      </c>
      <c r="Q270">
        <f t="shared" si="51"/>
        <v>53</v>
      </c>
      <c r="R270">
        <f t="shared" si="52"/>
        <v>114</v>
      </c>
      <c r="S270">
        <f t="shared" si="53"/>
        <v>2.9105351710646244E-3</v>
      </c>
      <c r="Y270" s="5">
        <v>45923</v>
      </c>
      <c r="Z270">
        <f t="shared" si="54"/>
        <v>53</v>
      </c>
      <c r="AA270">
        <f t="shared" si="55"/>
        <v>114</v>
      </c>
      <c r="AB270">
        <f t="shared" si="56"/>
        <v>4.7888363457267646E-5</v>
      </c>
      <c r="AH270" s="5">
        <v>45923</v>
      </c>
      <c r="AI270">
        <f t="shared" si="57"/>
        <v>53</v>
      </c>
      <c r="AJ270">
        <f t="shared" si="58"/>
        <v>114</v>
      </c>
      <c r="AK270">
        <f t="shared" si="59"/>
        <v>2.8626468076073568E-3</v>
      </c>
      <c r="AQ270" s="5">
        <v>45923</v>
      </c>
      <c r="AR270">
        <f t="shared" si="60"/>
        <v>53</v>
      </c>
      <c r="AS270">
        <f t="shared" si="61"/>
        <v>114</v>
      </c>
      <c r="AT270">
        <f t="shared" si="62"/>
        <v>0</v>
      </c>
    </row>
    <row r="271" spans="16:46">
      <c r="P271" s="5">
        <v>45924</v>
      </c>
      <c r="Q271">
        <f t="shared" si="51"/>
        <v>54</v>
      </c>
      <c r="R271">
        <f t="shared" si="52"/>
        <v>113</v>
      </c>
      <c r="S271">
        <f t="shared" si="53"/>
        <v>2.3479634489158071E-3</v>
      </c>
      <c r="Y271" s="5">
        <v>45924</v>
      </c>
      <c r="Z271">
        <f t="shared" si="54"/>
        <v>54</v>
      </c>
      <c r="AA271">
        <f t="shared" si="55"/>
        <v>113</v>
      </c>
      <c r="AB271">
        <f t="shared" si="56"/>
        <v>5.7668825532042828E-5</v>
      </c>
      <c r="AH271" s="5">
        <v>45924</v>
      </c>
      <c r="AI271">
        <f t="shared" si="57"/>
        <v>54</v>
      </c>
      <c r="AJ271">
        <f t="shared" si="58"/>
        <v>113</v>
      </c>
      <c r="AK271">
        <f t="shared" si="59"/>
        <v>2.2902946233837643E-3</v>
      </c>
      <c r="AQ271" s="5">
        <v>45924</v>
      </c>
      <c r="AR271">
        <f t="shared" si="60"/>
        <v>54</v>
      </c>
      <c r="AS271">
        <f t="shared" si="61"/>
        <v>113</v>
      </c>
      <c r="AT271">
        <f t="shared" si="62"/>
        <v>0</v>
      </c>
    </row>
    <row r="272" spans="16:46">
      <c r="P272" s="5">
        <v>45925</v>
      </c>
      <c r="Q272">
        <f t="shared" si="51"/>
        <v>55</v>
      </c>
      <c r="R272">
        <f t="shared" si="52"/>
        <v>112</v>
      </c>
      <c r="S272">
        <f t="shared" si="53"/>
        <v>1.8940865075509881E-3</v>
      </c>
      <c r="Y272" s="5">
        <v>45925</v>
      </c>
      <c r="Z272">
        <f t="shared" si="54"/>
        <v>55</v>
      </c>
      <c r="AA272">
        <f t="shared" si="55"/>
        <v>112</v>
      </c>
      <c r="AB272">
        <f t="shared" si="56"/>
        <v>6.9333177923331648E-5</v>
      </c>
      <c r="AH272" s="5">
        <v>45925</v>
      </c>
      <c r="AI272">
        <f t="shared" si="57"/>
        <v>55</v>
      </c>
      <c r="AJ272">
        <f t="shared" si="58"/>
        <v>112</v>
      </c>
      <c r="AK272">
        <f t="shared" si="59"/>
        <v>1.8247533296276565E-3</v>
      </c>
      <c r="AQ272" s="5">
        <v>45925</v>
      </c>
      <c r="AR272">
        <f t="shared" si="60"/>
        <v>55</v>
      </c>
      <c r="AS272">
        <f t="shared" si="61"/>
        <v>112</v>
      </c>
      <c r="AT272">
        <f t="shared" si="62"/>
        <v>0</v>
      </c>
    </row>
    <row r="273" spans="16:46">
      <c r="P273" s="5">
        <v>45926</v>
      </c>
      <c r="Q273">
        <f t="shared" si="51"/>
        <v>56</v>
      </c>
      <c r="R273">
        <f t="shared" si="52"/>
        <v>111</v>
      </c>
      <c r="S273">
        <f t="shared" si="53"/>
        <v>1.5310125355932043E-3</v>
      </c>
      <c r="Y273" s="5">
        <v>45926</v>
      </c>
      <c r="Z273">
        <f t="shared" si="54"/>
        <v>56</v>
      </c>
      <c r="AA273">
        <f t="shared" si="55"/>
        <v>111</v>
      </c>
      <c r="AB273">
        <f t="shared" si="56"/>
        <v>8.3220437703490985E-5</v>
      </c>
      <c r="AH273" s="5">
        <v>45926</v>
      </c>
      <c r="AI273">
        <f t="shared" si="57"/>
        <v>56</v>
      </c>
      <c r="AJ273">
        <f t="shared" si="58"/>
        <v>111</v>
      </c>
      <c r="AK273">
        <f t="shared" si="59"/>
        <v>1.4477920978897133E-3</v>
      </c>
      <c r="AQ273" s="5">
        <v>45926</v>
      </c>
      <c r="AR273">
        <f t="shared" si="60"/>
        <v>56</v>
      </c>
      <c r="AS273">
        <f t="shared" si="61"/>
        <v>111</v>
      </c>
      <c r="AT273">
        <f t="shared" si="62"/>
        <v>0</v>
      </c>
    </row>
    <row r="274" spans="16:46">
      <c r="P274" s="5">
        <v>45927</v>
      </c>
      <c r="Q274">
        <f t="shared" si="51"/>
        <v>57</v>
      </c>
      <c r="R274">
        <f t="shared" si="52"/>
        <v>110</v>
      </c>
      <c r="S274">
        <f t="shared" si="53"/>
        <v>1.2436506283018507E-3</v>
      </c>
      <c r="Y274" s="5">
        <v>45927</v>
      </c>
      <c r="Z274">
        <f t="shared" si="54"/>
        <v>57</v>
      </c>
      <c r="AA274">
        <f t="shared" si="55"/>
        <v>110</v>
      </c>
      <c r="AB274">
        <f t="shared" si="56"/>
        <v>9.9725856152388037E-5</v>
      </c>
      <c r="AH274" s="5">
        <v>45927</v>
      </c>
      <c r="AI274">
        <f t="shared" si="57"/>
        <v>57</v>
      </c>
      <c r="AJ274">
        <f t="shared" si="58"/>
        <v>110</v>
      </c>
      <c r="AK274">
        <f t="shared" si="59"/>
        <v>1.1439247721494626E-3</v>
      </c>
      <c r="AQ274" s="5">
        <v>45927</v>
      </c>
      <c r="AR274">
        <f t="shared" si="60"/>
        <v>57</v>
      </c>
      <c r="AS274">
        <f t="shared" si="61"/>
        <v>110</v>
      </c>
      <c r="AT274">
        <f t="shared" si="62"/>
        <v>0</v>
      </c>
    </row>
    <row r="275" spans="16:46">
      <c r="P275" s="5">
        <v>45928</v>
      </c>
      <c r="Q275">
        <f t="shared" si="51"/>
        <v>58</v>
      </c>
      <c r="R275">
        <f t="shared" si="52"/>
        <v>109</v>
      </c>
      <c r="S275">
        <f t="shared" si="53"/>
        <v>1.0193827944733869E-3</v>
      </c>
      <c r="Y275" s="5">
        <v>45928</v>
      </c>
      <c r="Z275">
        <f t="shared" si="54"/>
        <v>58</v>
      </c>
      <c r="AA275">
        <f t="shared" si="55"/>
        <v>109</v>
      </c>
      <c r="AB275">
        <f t="shared" si="56"/>
        <v>1.1930933913272894E-4</v>
      </c>
      <c r="AH275" s="5">
        <v>45928</v>
      </c>
      <c r="AI275">
        <f t="shared" si="57"/>
        <v>58</v>
      </c>
      <c r="AJ275">
        <f t="shared" si="58"/>
        <v>109</v>
      </c>
      <c r="AK275">
        <f t="shared" si="59"/>
        <v>9.0007345534065801E-4</v>
      </c>
      <c r="AQ275" s="5">
        <v>45928</v>
      </c>
      <c r="AR275">
        <f t="shared" si="60"/>
        <v>58</v>
      </c>
      <c r="AS275">
        <f t="shared" si="61"/>
        <v>109</v>
      </c>
      <c r="AT275">
        <f t="shared" si="62"/>
        <v>0</v>
      </c>
    </row>
    <row r="276" spans="16:46">
      <c r="P276" s="5">
        <v>45929</v>
      </c>
      <c r="Q276">
        <f t="shared" si="51"/>
        <v>59</v>
      </c>
      <c r="R276">
        <f t="shared" si="52"/>
        <v>108</v>
      </c>
      <c r="S276">
        <f t="shared" si="53"/>
        <v>8.477623923763808E-4</v>
      </c>
      <c r="Y276" s="5">
        <v>45929</v>
      </c>
      <c r="Z276">
        <f t="shared" si="54"/>
        <v>59</v>
      </c>
      <c r="AA276">
        <f t="shared" si="55"/>
        <v>108</v>
      </c>
      <c r="AB276">
        <f t="shared" si="56"/>
        <v>1.4250496495045353E-4</v>
      </c>
      <c r="AH276" s="5">
        <v>45929</v>
      </c>
      <c r="AI276">
        <f t="shared" si="57"/>
        <v>59</v>
      </c>
      <c r="AJ276">
        <f t="shared" si="58"/>
        <v>108</v>
      </c>
      <c r="AK276">
        <f t="shared" si="59"/>
        <v>7.0525742742592727E-4</v>
      </c>
      <c r="AQ276" s="5">
        <v>45929</v>
      </c>
      <c r="AR276">
        <f t="shared" si="60"/>
        <v>59</v>
      </c>
      <c r="AS276">
        <f t="shared" si="61"/>
        <v>108</v>
      </c>
      <c r="AT276">
        <f t="shared" si="62"/>
        <v>0</v>
      </c>
    </row>
    <row r="277" spans="16:46">
      <c r="P277" s="5">
        <v>45930</v>
      </c>
      <c r="Q277">
        <f t="shared" si="51"/>
        <v>60</v>
      </c>
      <c r="R277">
        <f t="shared" si="52"/>
        <v>107</v>
      </c>
      <c r="S277">
        <f t="shared" si="53"/>
        <v>7.2024070701893041E-4</v>
      </c>
      <c r="Y277" s="5">
        <v>45930</v>
      </c>
      <c r="Z277">
        <f t="shared" si="54"/>
        <v>60</v>
      </c>
      <c r="AA277">
        <f t="shared" si="55"/>
        <v>107</v>
      </c>
      <c r="AB277">
        <f t="shared" si="56"/>
        <v>1.6993171486290464E-4</v>
      </c>
      <c r="AH277" s="5">
        <v>45930</v>
      </c>
      <c r="AI277">
        <f t="shared" si="57"/>
        <v>60</v>
      </c>
      <c r="AJ277">
        <f t="shared" si="58"/>
        <v>107</v>
      </c>
      <c r="AK277">
        <f t="shared" si="59"/>
        <v>5.5030899215602574E-4</v>
      </c>
      <c r="AQ277" s="5">
        <v>45930</v>
      </c>
      <c r="AR277">
        <f t="shared" si="60"/>
        <v>60</v>
      </c>
      <c r="AS277">
        <f t="shared" si="61"/>
        <v>107</v>
      </c>
      <c r="AT277">
        <f t="shared" si="62"/>
        <v>0</v>
      </c>
    </row>
    <row r="278" spans="16:46">
      <c r="P278" s="5">
        <v>45931</v>
      </c>
      <c r="Q278">
        <f t="shared" si="51"/>
        <v>61</v>
      </c>
      <c r="R278">
        <f t="shared" si="52"/>
        <v>106</v>
      </c>
      <c r="S278">
        <f t="shared" si="53"/>
        <v>6.2992235534308654E-4</v>
      </c>
      <c r="Y278" s="5">
        <v>45931</v>
      </c>
      <c r="Z278">
        <f t="shared" si="54"/>
        <v>61</v>
      </c>
      <c r="AA278">
        <f t="shared" si="55"/>
        <v>106</v>
      </c>
      <c r="AB278">
        <f t="shared" si="56"/>
        <v>2.0230553890451033E-4</v>
      </c>
      <c r="AH278" s="5">
        <v>45931</v>
      </c>
      <c r="AI278">
        <f t="shared" si="57"/>
        <v>61</v>
      </c>
      <c r="AJ278">
        <f t="shared" si="58"/>
        <v>106</v>
      </c>
      <c r="AK278">
        <f t="shared" si="59"/>
        <v>4.2761681643857616E-4</v>
      </c>
      <c r="AQ278" s="5">
        <v>45931</v>
      </c>
      <c r="AR278">
        <f t="shared" si="60"/>
        <v>61</v>
      </c>
      <c r="AS278">
        <f t="shared" si="61"/>
        <v>106</v>
      </c>
      <c r="AT278">
        <f t="shared" si="62"/>
        <v>0</v>
      </c>
    </row>
    <row r="279" spans="16:46">
      <c r="P279" s="5">
        <v>45932</v>
      </c>
      <c r="Q279">
        <f t="shared" si="51"/>
        <v>62</v>
      </c>
      <c r="R279">
        <f t="shared" si="52"/>
        <v>105</v>
      </c>
      <c r="S279">
        <f t="shared" si="53"/>
        <v>5.7134938303157756E-4</v>
      </c>
      <c r="Y279" s="5">
        <v>45932</v>
      </c>
      <c r="Z279">
        <f t="shared" si="54"/>
        <v>62</v>
      </c>
      <c r="AA279">
        <f t="shared" si="55"/>
        <v>105</v>
      </c>
      <c r="AB279">
        <f t="shared" si="56"/>
        <v>2.4045288692348262E-4</v>
      </c>
      <c r="AH279" s="5">
        <v>45932</v>
      </c>
      <c r="AI279">
        <f t="shared" si="57"/>
        <v>62</v>
      </c>
      <c r="AJ279">
        <f t="shared" si="58"/>
        <v>105</v>
      </c>
      <c r="AK279">
        <f t="shared" si="59"/>
        <v>3.3089649610809494E-4</v>
      </c>
      <c r="AQ279" s="5">
        <v>45932</v>
      </c>
      <c r="AR279">
        <f t="shared" si="60"/>
        <v>62</v>
      </c>
      <c r="AS279">
        <f t="shared" si="61"/>
        <v>105</v>
      </c>
      <c r="AT279">
        <f t="shared" si="62"/>
        <v>0</v>
      </c>
    </row>
    <row r="280" spans="16:46">
      <c r="P280" s="5">
        <v>45933</v>
      </c>
      <c r="Q280">
        <f t="shared" si="51"/>
        <v>63</v>
      </c>
      <c r="R280">
        <f t="shared" si="52"/>
        <v>104</v>
      </c>
      <c r="S280">
        <f t="shared" si="53"/>
        <v>5.4031328032151692E-4</v>
      </c>
      <c r="Y280" s="5">
        <v>45933</v>
      </c>
      <c r="Z280">
        <f t="shared" si="54"/>
        <v>63</v>
      </c>
      <c r="AA280">
        <f t="shared" si="55"/>
        <v>104</v>
      </c>
      <c r="AB280">
        <f t="shared" si="56"/>
        <v>2.8532584149204993E-4</v>
      </c>
      <c r="AH280" s="5">
        <v>45933</v>
      </c>
      <c r="AI280">
        <f t="shared" si="57"/>
        <v>63</v>
      </c>
      <c r="AJ280">
        <f t="shared" si="58"/>
        <v>104</v>
      </c>
      <c r="AK280">
        <f t="shared" si="59"/>
        <v>2.5498743882946699E-4</v>
      </c>
      <c r="AQ280" s="5">
        <v>45933</v>
      </c>
      <c r="AR280">
        <f t="shared" si="60"/>
        <v>63</v>
      </c>
      <c r="AS280">
        <f t="shared" si="61"/>
        <v>104</v>
      </c>
      <c r="AT280">
        <f t="shared" si="62"/>
        <v>0</v>
      </c>
    </row>
    <row r="281" spans="16:46">
      <c r="P281" s="5">
        <v>45934</v>
      </c>
      <c r="Q281">
        <f t="shared" si="51"/>
        <v>64</v>
      </c>
      <c r="R281">
        <f t="shared" si="52"/>
        <v>103</v>
      </c>
      <c r="S281">
        <f t="shared" si="53"/>
        <v>5.3369367492663846E-4</v>
      </c>
      <c r="Y281" s="5">
        <v>45934</v>
      </c>
      <c r="Z281">
        <f t="shared" si="54"/>
        <v>64</v>
      </c>
      <c r="AA281">
        <f t="shared" si="55"/>
        <v>103</v>
      </c>
      <c r="AB281">
        <f t="shared" si="56"/>
        <v>3.3801899547031348E-4</v>
      </c>
      <c r="AH281" s="5">
        <v>45934</v>
      </c>
      <c r="AI281">
        <f t="shared" si="57"/>
        <v>64</v>
      </c>
      <c r="AJ281">
        <f t="shared" si="58"/>
        <v>103</v>
      </c>
      <c r="AK281">
        <f t="shared" si="59"/>
        <v>1.9567467945632493E-4</v>
      </c>
      <c r="AQ281" s="5">
        <v>45934</v>
      </c>
      <c r="AR281">
        <f t="shared" si="60"/>
        <v>64</v>
      </c>
      <c r="AS281">
        <f t="shared" si="61"/>
        <v>103</v>
      </c>
      <c r="AT281">
        <f t="shared" si="62"/>
        <v>0</v>
      </c>
    </row>
    <row r="282" spans="16:46">
      <c r="P282" s="5">
        <v>45935</v>
      </c>
      <c r="Q282">
        <f t="shared" si="51"/>
        <v>65</v>
      </c>
      <c r="R282">
        <f t="shared" si="52"/>
        <v>102</v>
      </c>
      <c r="S282">
        <f t="shared" si="53"/>
        <v>5.493221363329821E-4</v>
      </c>
      <c r="Y282" s="5">
        <v>45935</v>
      </c>
      <c r="Z282">
        <f t="shared" si="54"/>
        <v>65</v>
      </c>
      <c r="AA282">
        <f t="shared" si="55"/>
        <v>102</v>
      </c>
      <c r="AB282">
        <f t="shared" si="56"/>
        <v>3.9978822224713214E-4</v>
      </c>
      <c r="AH282" s="5">
        <v>45935</v>
      </c>
      <c r="AI282">
        <f t="shared" si="57"/>
        <v>65</v>
      </c>
      <c r="AJ282">
        <f t="shared" si="58"/>
        <v>102</v>
      </c>
      <c r="AK282">
        <f t="shared" si="59"/>
        <v>1.4953391408585001E-4</v>
      </c>
      <c r="AQ282" s="5">
        <v>45935</v>
      </c>
      <c r="AR282">
        <f t="shared" si="60"/>
        <v>65</v>
      </c>
      <c r="AS282">
        <f t="shared" si="61"/>
        <v>102</v>
      </c>
      <c r="AT282">
        <f t="shared" si="62"/>
        <v>0</v>
      </c>
    </row>
    <row r="283" spans="16:46">
      <c r="P283" s="5">
        <v>45936</v>
      </c>
      <c r="Q283">
        <f t="shared" si="51"/>
        <v>66</v>
      </c>
      <c r="R283">
        <f t="shared" si="52"/>
        <v>101</v>
      </c>
      <c r="S283">
        <f t="shared" si="53"/>
        <v>5.8586932516781372E-4</v>
      </c>
      <c r="Y283" s="5">
        <v>45936</v>
      </c>
      <c r="Z283">
        <f t="shared" si="54"/>
        <v>66</v>
      </c>
      <c r="AA283">
        <f t="shared" si="55"/>
        <v>101</v>
      </c>
      <c r="AB283">
        <f t="shared" si="56"/>
        <v>4.7207149080083282E-4</v>
      </c>
      <c r="AH283" s="5">
        <v>45936</v>
      </c>
      <c r="AI283">
        <f t="shared" si="57"/>
        <v>66</v>
      </c>
      <c r="AJ283">
        <f t="shared" si="58"/>
        <v>101</v>
      </c>
      <c r="AK283">
        <f t="shared" si="59"/>
        <v>1.1379783436698087E-4</v>
      </c>
      <c r="AQ283" s="5">
        <v>45936</v>
      </c>
      <c r="AR283">
        <f t="shared" si="60"/>
        <v>66</v>
      </c>
      <c r="AS283">
        <f t="shared" si="61"/>
        <v>101</v>
      </c>
      <c r="AT283">
        <f t="shared" si="62"/>
        <v>0</v>
      </c>
    </row>
    <row r="284" spans="16:46">
      <c r="P284" s="5">
        <v>45937</v>
      </c>
      <c r="Q284">
        <f t="shared" si="51"/>
        <v>67</v>
      </c>
      <c r="R284">
        <f t="shared" si="52"/>
        <v>100</v>
      </c>
      <c r="S284">
        <f t="shared" si="53"/>
        <v>6.4275362223859586E-4</v>
      </c>
      <c r="Y284" s="5">
        <v>45937</v>
      </c>
      <c r="Z284">
        <f t="shared" si="54"/>
        <v>67</v>
      </c>
      <c r="AA284">
        <f t="shared" si="55"/>
        <v>100</v>
      </c>
      <c r="AB284">
        <f t="shared" si="56"/>
        <v>5.5651188044142483E-4</v>
      </c>
      <c r="AH284" s="5">
        <v>45937</v>
      </c>
      <c r="AI284">
        <f t="shared" si="57"/>
        <v>67</v>
      </c>
      <c r="AJ284">
        <f t="shared" si="58"/>
        <v>100</v>
      </c>
      <c r="AK284">
        <f t="shared" si="59"/>
        <v>8.6241741797171069E-5</v>
      </c>
      <c r="AQ284" s="5">
        <v>45937</v>
      </c>
      <c r="AR284">
        <f t="shared" si="60"/>
        <v>67</v>
      </c>
      <c r="AS284">
        <f t="shared" si="61"/>
        <v>100</v>
      </c>
      <c r="AT284">
        <f t="shared" si="62"/>
        <v>0</v>
      </c>
    </row>
    <row r="285" spans="16:46">
      <c r="P285" s="5">
        <v>45938</v>
      </c>
      <c r="Q285">
        <f t="shared" si="51"/>
        <v>68</v>
      </c>
      <c r="R285">
        <f t="shared" si="52"/>
        <v>99</v>
      </c>
      <c r="S285">
        <f t="shared" si="53"/>
        <v>7.2006935353690293E-4</v>
      </c>
      <c r="Y285" s="5">
        <v>45938</v>
      </c>
      <c r="Z285">
        <f t="shared" si="54"/>
        <v>68</v>
      </c>
      <c r="AA285">
        <f t="shared" si="55"/>
        <v>99</v>
      </c>
      <c r="AB285">
        <f t="shared" si="56"/>
        <v>6.5498295111115774E-4</v>
      </c>
      <c r="AH285" s="5">
        <v>45938</v>
      </c>
      <c r="AI285">
        <f t="shared" si="57"/>
        <v>68</v>
      </c>
      <c r="AJ285">
        <f t="shared" si="58"/>
        <v>99</v>
      </c>
      <c r="AK285">
        <f t="shared" si="59"/>
        <v>6.5086402425745213E-5</v>
      </c>
      <c r="AQ285" s="5">
        <v>45938</v>
      </c>
      <c r="AR285">
        <f t="shared" si="60"/>
        <v>68</v>
      </c>
      <c r="AS285">
        <f t="shared" si="61"/>
        <v>99</v>
      </c>
      <c r="AT285">
        <f t="shared" si="62"/>
        <v>0</v>
      </c>
    </row>
    <row r="286" spans="16:46">
      <c r="P286" s="5">
        <v>45939</v>
      </c>
      <c r="Q286">
        <f t="shared" si="51"/>
        <v>69</v>
      </c>
      <c r="R286">
        <f t="shared" si="52"/>
        <v>98</v>
      </c>
      <c r="S286">
        <f t="shared" si="53"/>
        <v>8.1853277103399399E-4</v>
      </c>
      <c r="Y286" s="5">
        <v>45939</v>
      </c>
      <c r="Z286">
        <f t="shared" si="54"/>
        <v>69</v>
      </c>
      <c r="AA286">
        <f t="shared" si="55"/>
        <v>98</v>
      </c>
      <c r="AB286">
        <f t="shared" si="56"/>
        <v>7.696166241028164E-4</v>
      </c>
      <c r="AH286" s="5">
        <v>45939</v>
      </c>
      <c r="AI286">
        <f t="shared" si="57"/>
        <v>69</v>
      </c>
      <c r="AJ286">
        <f t="shared" si="58"/>
        <v>98</v>
      </c>
      <c r="AK286">
        <f t="shared" si="59"/>
        <v>4.891614693117761E-5</v>
      </c>
      <c r="AQ286" s="5">
        <v>45939</v>
      </c>
      <c r="AR286">
        <f t="shared" si="60"/>
        <v>69</v>
      </c>
      <c r="AS286">
        <f t="shared" si="61"/>
        <v>98</v>
      </c>
      <c r="AT286">
        <f t="shared" si="62"/>
        <v>0</v>
      </c>
    </row>
    <row r="287" spans="16:46">
      <c r="P287" s="5">
        <v>45940</v>
      </c>
      <c r="Q287">
        <f t="shared" si="51"/>
        <v>70</v>
      </c>
      <c r="R287">
        <f t="shared" si="52"/>
        <v>97</v>
      </c>
      <c r="S287">
        <f t="shared" si="53"/>
        <v>9.3944403753206274E-4</v>
      </c>
      <c r="Y287" s="5">
        <v>45940</v>
      </c>
      <c r="Z287">
        <f t="shared" si="54"/>
        <v>70</v>
      </c>
      <c r="AA287">
        <f t="shared" si="55"/>
        <v>97</v>
      </c>
      <c r="AB287">
        <f t="shared" si="56"/>
        <v>9.028337246525087E-4</v>
      </c>
      <c r="AH287" s="5">
        <v>45940</v>
      </c>
      <c r="AI287">
        <f t="shared" si="57"/>
        <v>70</v>
      </c>
      <c r="AJ287">
        <f t="shared" si="58"/>
        <v>97</v>
      </c>
      <c r="AK287">
        <f t="shared" si="59"/>
        <v>3.6610312879554049E-5</v>
      </c>
      <c r="AQ287" s="5">
        <v>45940</v>
      </c>
      <c r="AR287">
        <f t="shared" si="60"/>
        <v>70</v>
      </c>
      <c r="AS287">
        <f t="shared" si="61"/>
        <v>97</v>
      </c>
      <c r="AT287">
        <f t="shared" si="62"/>
        <v>0</v>
      </c>
    </row>
    <row r="288" spans="16:46">
      <c r="P288" s="5">
        <v>45941</v>
      </c>
      <c r="Q288">
        <f t="shared" si="51"/>
        <v>71</v>
      </c>
      <c r="R288">
        <f t="shared" si="52"/>
        <v>96</v>
      </c>
      <c r="S288">
        <f t="shared" si="53"/>
        <v>1.0846635824638036E-3</v>
      </c>
      <c r="Y288" s="5">
        <v>45941</v>
      </c>
      <c r="Z288">
        <f t="shared" si="54"/>
        <v>71</v>
      </c>
      <c r="AA288">
        <f t="shared" si="55"/>
        <v>96</v>
      </c>
      <c r="AB288">
        <f t="shared" si="56"/>
        <v>1.0573773317017626E-3</v>
      </c>
      <c r="AH288" s="5">
        <v>45941</v>
      </c>
      <c r="AI288">
        <f t="shared" si="57"/>
        <v>71</v>
      </c>
      <c r="AJ288">
        <f t="shared" si="58"/>
        <v>96</v>
      </c>
      <c r="AK288">
        <f t="shared" si="59"/>
        <v>2.7286250762041065E-5</v>
      </c>
      <c r="AQ288" s="5">
        <v>45941</v>
      </c>
      <c r="AR288">
        <f t="shared" si="60"/>
        <v>71</v>
      </c>
      <c r="AS288">
        <f t="shared" si="61"/>
        <v>96</v>
      </c>
      <c r="AT288">
        <f t="shared" si="62"/>
        <v>0</v>
      </c>
    </row>
    <row r="289" spans="16:46">
      <c r="P289" s="5">
        <v>45942</v>
      </c>
      <c r="Q289">
        <f t="shared" si="51"/>
        <v>72</v>
      </c>
      <c r="R289">
        <f t="shared" si="52"/>
        <v>95</v>
      </c>
      <c r="S289">
        <f t="shared" si="53"/>
        <v>1.2566013318913412E-3</v>
      </c>
      <c r="Y289" s="5">
        <v>45942</v>
      </c>
      <c r="Z289">
        <f t="shared" si="54"/>
        <v>72</v>
      </c>
      <c r="AA289">
        <f t="shared" si="55"/>
        <v>95</v>
      </c>
      <c r="AB289">
        <f t="shared" si="56"/>
        <v>1.2363490708106933E-3</v>
      </c>
      <c r="AH289" s="5">
        <v>45942</v>
      </c>
      <c r="AI289">
        <f t="shared" si="57"/>
        <v>72</v>
      </c>
      <c r="AJ289">
        <f t="shared" si="58"/>
        <v>95</v>
      </c>
      <c r="AK289">
        <f t="shared" si="59"/>
        <v>2.0252261080647893E-5</v>
      </c>
      <c r="AQ289" s="5">
        <v>45942</v>
      </c>
      <c r="AR289">
        <f t="shared" si="60"/>
        <v>72</v>
      </c>
      <c r="AS289">
        <f t="shared" si="61"/>
        <v>95</v>
      </c>
      <c r="AT289">
        <f t="shared" si="62"/>
        <v>0</v>
      </c>
    </row>
    <row r="290" spans="16:46">
      <c r="P290" s="5">
        <v>45943</v>
      </c>
      <c r="Q290">
        <f t="shared" si="51"/>
        <v>73</v>
      </c>
      <c r="R290">
        <f t="shared" si="52"/>
        <v>94</v>
      </c>
      <c r="S290">
        <f t="shared" si="53"/>
        <v>1.4582174597670364E-3</v>
      </c>
      <c r="Y290" s="5">
        <v>45943</v>
      </c>
      <c r="Z290">
        <f t="shared" si="54"/>
        <v>73</v>
      </c>
      <c r="AA290">
        <f t="shared" si="55"/>
        <v>94</v>
      </c>
      <c r="AB290">
        <f t="shared" si="56"/>
        <v>1.443248473334702E-3</v>
      </c>
      <c r="AH290" s="5">
        <v>45943</v>
      </c>
      <c r="AI290">
        <f t="shared" si="57"/>
        <v>73</v>
      </c>
      <c r="AJ290">
        <f t="shared" si="58"/>
        <v>94</v>
      </c>
      <c r="AK290">
        <f t="shared" si="59"/>
        <v>1.4968986432334456E-5</v>
      </c>
      <c r="AQ290" s="5">
        <v>45943</v>
      </c>
      <c r="AR290">
        <f t="shared" si="60"/>
        <v>73</v>
      </c>
      <c r="AS290">
        <f t="shared" si="61"/>
        <v>94</v>
      </c>
      <c r="AT290">
        <f t="shared" si="62"/>
        <v>0</v>
      </c>
    </row>
    <row r="291" spans="16:46">
      <c r="P291" s="5">
        <v>45944</v>
      </c>
      <c r="Q291">
        <f t="shared" si="51"/>
        <v>74</v>
      </c>
      <c r="R291">
        <f t="shared" si="52"/>
        <v>93</v>
      </c>
      <c r="S291">
        <f t="shared" si="53"/>
        <v>1.6930334505470968E-3</v>
      </c>
      <c r="Y291" s="5">
        <v>45944</v>
      </c>
      <c r="Z291">
        <f t="shared" si="54"/>
        <v>74</v>
      </c>
      <c r="AA291">
        <f t="shared" si="55"/>
        <v>93</v>
      </c>
      <c r="AB291">
        <f t="shared" si="56"/>
        <v>1.6820155081384677E-3</v>
      </c>
      <c r="AH291" s="5">
        <v>45944</v>
      </c>
      <c r="AI291">
        <f t="shared" si="57"/>
        <v>74</v>
      </c>
      <c r="AJ291">
        <f t="shared" si="58"/>
        <v>93</v>
      </c>
      <c r="AK291">
        <f t="shared" si="59"/>
        <v>1.1017942408629002E-5</v>
      </c>
      <c r="AQ291" s="5">
        <v>45944</v>
      </c>
      <c r="AR291">
        <f t="shared" si="60"/>
        <v>74</v>
      </c>
      <c r="AS291">
        <f t="shared" si="61"/>
        <v>93</v>
      </c>
      <c r="AT291">
        <f t="shared" si="62"/>
        <v>0</v>
      </c>
    </row>
    <row r="292" spans="16:46">
      <c r="P292" s="5">
        <v>45945</v>
      </c>
      <c r="Q292">
        <f t="shared" si="51"/>
        <v>75</v>
      </c>
      <c r="R292">
        <f t="shared" si="52"/>
        <v>92</v>
      </c>
      <c r="S292">
        <f t="shared" si="53"/>
        <v>1.9651523991048602E-3</v>
      </c>
      <c r="Y292" s="5">
        <v>45945</v>
      </c>
      <c r="Z292">
        <f t="shared" si="54"/>
        <v>75</v>
      </c>
      <c r="AA292">
        <f t="shared" si="55"/>
        <v>92</v>
      </c>
      <c r="AB292">
        <f t="shared" si="56"/>
        <v>1.9570763708988974E-3</v>
      </c>
      <c r="AH292" s="5">
        <v>45945</v>
      </c>
      <c r="AI292">
        <f t="shared" si="57"/>
        <v>75</v>
      </c>
      <c r="AJ292">
        <f t="shared" si="58"/>
        <v>92</v>
      </c>
      <c r="AK292">
        <f t="shared" si="59"/>
        <v>8.0760282059626157E-6</v>
      </c>
      <c r="AQ292" s="5">
        <v>45945</v>
      </c>
      <c r="AR292">
        <f t="shared" si="60"/>
        <v>75</v>
      </c>
      <c r="AS292">
        <f t="shared" si="61"/>
        <v>92</v>
      </c>
      <c r="AT292">
        <f t="shared" si="62"/>
        <v>0</v>
      </c>
    </row>
    <row r="293" spans="16:46">
      <c r="P293" s="5">
        <v>45946</v>
      </c>
      <c r="Q293">
        <f t="shared" si="51"/>
        <v>76</v>
      </c>
      <c r="R293">
        <f t="shared" si="52"/>
        <v>91</v>
      </c>
      <c r="S293">
        <f t="shared" si="53"/>
        <v>2.2792875978086043E-3</v>
      </c>
      <c r="Y293" s="5">
        <v>45946</v>
      </c>
      <c r="Z293">
        <f t="shared" si="54"/>
        <v>76</v>
      </c>
      <c r="AA293">
        <f t="shared" si="55"/>
        <v>91</v>
      </c>
      <c r="AB293">
        <f t="shared" si="56"/>
        <v>2.273392590035703E-3</v>
      </c>
      <c r="AH293" s="5">
        <v>45946</v>
      </c>
      <c r="AI293">
        <f t="shared" si="57"/>
        <v>76</v>
      </c>
      <c r="AJ293">
        <f t="shared" si="58"/>
        <v>91</v>
      </c>
      <c r="AK293">
        <f t="shared" si="59"/>
        <v>5.8950077729013448E-6</v>
      </c>
      <c r="AQ293" s="5">
        <v>45946</v>
      </c>
      <c r="AR293">
        <f t="shared" si="60"/>
        <v>76</v>
      </c>
      <c r="AS293">
        <f t="shared" si="61"/>
        <v>91</v>
      </c>
      <c r="AT293">
        <f t="shared" si="62"/>
        <v>0</v>
      </c>
    </row>
    <row r="294" spans="16:46">
      <c r="P294" s="5">
        <v>45947</v>
      </c>
      <c r="Q294">
        <f t="shared" si="51"/>
        <v>77</v>
      </c>
      <c r="R294">
        <f t="shared" si="52"/>
        <v>90</v>
      </c>
      <c r="S294">
        <f t="shared" si="53"/>
        <v>2.6407985692351804E-3</v>
      </c>
      <c r="Y294" s="5">
        <v>45947</v>
      </c>
      <c r="Z294">
        <f t="shared" si="54"/>
        <v>77</v>
      </c>
      <c r="AA294">
        <f t="shared" si="55"/>
        <v>90</v>
      </c>
      <c r="AB294">
        <f t="shared" si="56"/>
        <v>2.6365134771128163E-3</v>
      </c>
      <c r="AH294" s="5">
        <v>45947</v>
      </c>
      <c r="AI294">
        <f t="shared" si="57"/>
        <v>77</v>
      </c>
      <c r="AJ294">
        <f t="shared" si="58"/>
        <v>90</v>
      </c>
      <c r="AK294">
        <f t="shared" si="59"/>
        <v>4.2850921223640089E-6</v>
      </c>
      <c r="AQ294" s="5">
        <v>45947</v>
      </c>
      <c r="AR294">
        <f t="shared" si="60"/>
        <v>77</v>
      </c>
      <c r="AS294">
        <f t="shared" si="61"/>
        <v>90</v>
      </c>
      <c r="AT294">
        <f t="shared" si="62"/>
        <v>0</v>
      </c>
    </row>
    <row r="295" spans="16:46">
      <c r="P295" s="5">
        <v>45948</v>
      </c>
      <c r="Q295">
        <f t="shared" si="51"/>
        <v>78</v>
      </c>
      <c r="R295">
        <f t="shared" si="52"/>
        <v>89</v>
      </c>
      <c r="S295">
        <f t="shared" si="53"/>
        <v>3.0557337940757905E-3</v>
      </c>
      <c r="Y295" s="5">
        <v>45948</v>
      </c>
      <c r="Z295">
        <f t="shared" si="54"/>
        <v>78</v>
      </c>
      <c r="AA295">
        <f t="shared" si="55"/>
        <v>89</v>
      </c>
      <c r="AB295">
        <f t="shared" si="56"/>
        <v>3.0526319128103981E-3</v>
      </c>
      <c r="AH295" s="5">
        <v>45948</v>
      </c>
      <c r="AI295">
        <f t="shared" si="57"/>
        <v>78</v>
      </c>
      <c r="AJ295">
        <f t="shared" si="58"/>
        <v>89</v>
      </c>
      <c r="AK295">
        <f t="shared" si="59"/>
        <v>3.1018812653925727E-6</v>
      </c>
      <c r="AQ295" s="5">
        <v>45948</v>
      </c>
      <c r="AR295">
        <f t="shared" si="60"/>
        <v>78</v>
      </c>
      <c r="AS295">
        <f t="shared" si="61"/>
        <v>89</v>
      </c>
      <c r="AT295">
        <f t="shared" si="62"/>
        <v>0</v>
      </c>
    </row>
    <row r="296" spans="16:46">
      <c r="P296" s="5">
        <v>45949</v>
      </c>
      <c r="Q296">
        <f t="shared" si="51"/>
        <v>79</v>
      </c>
      <c r="R296">
        <f t="shared" si="52"/>
        <v>88</v>
      </c>
      <c r="S296">
        <f t="shared" si="53"/>
        <v>3.5308794560939575E-3</v>
      </c>
      <c r="Y296" s="5">
        <v>45949</v>
      </c>
      <c r="Z296">
        <f t="shared" si="54"/>
        <v>79</v>
      </c>
      <c r="AA296">
        <f t="shared" si="55"/>
        <v>88</v>
      </c>
      <c r="AB296">
        <f t="shared" si="56"/>
        <v>3.5286434169477742E-3</v>
      </c>
      <c r="AH296" s="5">
        <v>45949</v>
      </c>
      <c r="AI296">
        <f t="shared" si="57"/>
        <v>79</v>
      </c>
      <c r="AJ296">
        <f t="shared" si="58"/>
        <v>88</v>
      </c>
      <c r="AK296">
        <f t="shared" si="59"/>
        <v>2.2360391461834387E-6</v>
      </c>
      <c r="AQ296" s="5">
        <v>45949</v>
      </c>
      <c r="AR296">
        <f t="shared" si="60"/>
        <v>79</v>
      </c>
      <c r="AS296">
        <f t="shared" si="61"/>
        <v>88</v>
      </c>
      <c r="AT296">
        <f t="shared" si="62"/>
        <v>0</v>
      </c>
    </row>
    <row r="297" spans="16:46">
      <c r="P297" s="5">
        <v>45950</v>
      </c>
      <c r="Q297">
        <f t="shared" si="51"/>
        <v>80</v>
      </c>
      <c r="R297">
        <f t="shared" si="52"/>
        <v>87</v>
      </c>
      <c r="S297">
        <f t="shared" si="53"/>
        <v>4.0738135790154353E-3</v>
      </c>
      <c r="Y297" s="5">
        <v>45950</v>
      </c>
      <c r="Z297">
        <f t="shared" si="54"/>
        <v>80</v>
      </c>
      <c r="AA297">
        <f t="shared" si="55"/>
        <v>87</v>
      </c>
      <c r="AB297">
        <f t="shared" si="56"/>
        <v>4.0722084022639391E-3</v>
      </c>
      <c r="AH297" s="5">
        <v>45950</v>
      </c>
      <c r="AI297">
        <f t="shared" si="57"/>
        <v>80</v>
      </c>
      <c r="AJ297">
        <f t="shared" si="58"/>
        <v>87</v>
      </c>
      <c r="AK297">
        <f t="shared" si="59"/>
        <v>1.6051767514959386E-6</v>
      </c>
      <c r="AQ297" s="5">
        <v>45950</v>
      </c>
      <c r="AR297">
        <f t="shared" si="60"/>
        <v>80</v>
      </c>
      <c r="AS297">
        <f t="shared" si="61"/>
        <v>87</v>
      </c>
      <c r="AT297">
        <f t="shared" si="62"/>
        <v>0</v>
      </c>
    </row>
    <row r="298" spans="16:46">
      <c r="P298" s="5">
        <v>45951</v>
      </c>
      <c r="Q298">
        <f t="shared" si="51"/>
        <v>81</v>
      </c>
      <c r="R298">
        <f t="shared" si="52"/>
        <v>86</v>
      </c>
      <c r="S298">
        <f t="shared" si="53"/>
        <v>4.6929649640540657E-3</v>
      </c>
      <c r="Y298" s="5">
        <v>45951</v>
      </c>
      <c r="Z298">
        <f t="shared" si="54"/>
        <v>81</v>
      </c>
      <c r="AA298">
        <f t="shared" si="55"/>
        <v>86</v>
      </c>
      <c r="AB298">
        <f t="shared" si="56"/>
        <v>4.6918174565203251E-3</v>
      </c>
      <c r="AH298" s="5">
        <v>45951</v>
      </c>
      <c r="AI298">
        <f t="shared" si="57"/>
        <v>81</v>
      </c>
      <c r="AJ298">
        <f t="shared" si="58"/>
        <v>86</v>
      </c>
      <c r="AK298">
        <f t="shared" si="59"/>
        <v>1.1475075337404039E-6</v>
      </c>
      <c r="AQ298" s="5">
        <v>45951</v>
      </c>
      <c r="AR298">
        <f t="shared" si="60"/>
        <v>81</v>
      </c>
      <c r="AS298">
        <f t="shared" si="61"/>
        <v>86</v>
      </c>
      <c r="AT298">
        <f t="shared" si="62"/>
        <v>0</v>
      </c>
    </row>
    <row r="299" spans="16:46">
      <c r="P299" s="5">
        <v>45952</v>
      </c>
      <c r="Q299">
        <f t="shared" si="51"/>
        <v>82</v>
      </c>
      <c r="R299">
        <f t="shared" si="52"/>
        <v>85</v>
      </c>
      <c r="S299">
        <f t="shared" si="53"/>
        <v>5.3976763519438496E-3</v>
      </c>
      <c r="Y299" s="5">
        <v>45952</v>
      </c>
      <c r="Z299">
        <f t="shared" si="54"/>
        <v>82</v>
      </c>
      <c r="AA299">
        <f t="shared" si="55"/>
        <v>85</v>
      </c>
      <c r="AB299">
        <f t="shared" si="56"/>
        <v>5.3968594358428578E-3</v>
      </c>
      <c r="AH299" s="5">
        <v>45952</v>
      </c>
      <c r="AI299">
        <f t="shared" si="57"/>
        <v>82</v>
      </c>
      <c r="AJ299">
        <f t="shared" si="58"/>
        <v>85</v>
      </c>
      <c r="AK299">
        <f t="shared" si="59"/>
        <v>8.1691610099154346E-7</v>
      </c>
      <c r="AQ299" s="5">
        <v>45952</v>
      </c>
      <c r="AR299">
        <f t="shared" si="60"/>
        <v>82</v>
      </c>
      <c r="AS299">
        <f t="shared" si="61"/>
        <v>85</v>
      </c>
      <c r="AT299">
        <f t="shared" si="62"/>
        <v>0</v>
      </c>
    </row>
    <row r="300" spans="16:46">
      <c r="P300" s="5">
        <v>45953</v>
      </c>
      <c r="Q300">
        <f t="shared" si="51"/>
        <v>83</v>
      </c>
      <c r="R300">
        <f t="shared" si="52"/>
        <v>84</v>
      </c>
      <c r="S300">
        <f t="shared" si="53"/>
        <v>6.1982712307322059E-3</v>
      </c>
      <c r="Y300" s="5">
        <v>45953</v>
      </c>
      <c r="Z300">
        <f t="shared" si="54"/>
        <v>83</v>
      </c>
      <c r="AA300">
        <f t="shared" si="55"/>
        <v>84</v>
      </c>
      <c r="AB300">
        <f t="shared" si="56"/>
        <v>6.1976920840241204E-3</v>
      </c>
      <c r="AH300" s="5">
        <v>45953</v>
      </c>
      <c r="AI300">
        <f t="shared" si="57"/>
        <v>83</v>
      </c>
      <c r="AJ300">
        <f t="shared" si="58"/>
        <v>84</v>
      </c>
      <c r="AK300">
        <f t="shared" si="59"/>
        <v>5.791467080850669E-7</v>
      </c>
      <c r="AQ300" s="5">
        <v>45953</v>
      </c>
      <c r="AR300">
        <f t="shared" si="60"/>
        <v>83</v>
      </c>
      <c r="AS300">
        <f t="shared" si="61"/>
        <v>84</v>
      </c>
      <c r="AT300">
        <f t="shared" si="62"/>
        <v>0</v>
      </c>
    </row>
    <row r="301" spans="16:46">
      <c r="P301" s="5">
        <v>45954</v>
      </c>
      <c r="Q301">
        <f t="shared" si="51"/>
        <v>84</v>
      </c>
      <c r="R301">
        <f t="shared" si="52"/>
        <v>83</v>
      </c>
      <c r="S301">
        <f t="shared" si="53"/>
        <v>7.1061236913159747E-3</v>
      </c>
      <c r="Y301" s="5">
        <v>45954</v>
      </c>
      <c r="Z301">
        <f t="shared" si="54"/>
        <v>84</v>
      </c>
      <c r="AA301">
        <f t="shared" si="55"/>
        <v>83</v>
      </c>
      <c r="AB301">
        <f t="shared" si="56"/>
        <v>7.1057148178250108E-3</v>
      </c>
      <c r="AH301" s="5">
        <v>45954</v>
      </c>
      <c r="AI301">
        <f t="shared" si="57"/>
        <v>84</v>
      </c>
      <c r="AJ301">
        <f t="shared" si="58"/>
        <v>83</v>
      </c>
      <c r="AK301">
        <f t="shared" si="59"/>
        <v>4.0887349096364243E-7</v>
      </c>
      <c r="AQ301" s="5">
        <v>45954</v>
      </c>
      <c r="AR301">
        <f t="shared" si="60"/>
        <v>84</v>
      </c>
      <c r="AS301">
        <f t="shared" si="61"/>
        <v>83</v>
      </c>
      <c r="AT301">
        <f t="shared" si="62"/>
        <v>0</v>
      </c>
    </row>
    <row r="302" spans="16:46">
      <c r="P302" s="5">
        <v>45955</v>
      </c>
      <c r="Q302">
        <f t="shared" si="51"/>
        <v>85</v>
      </c>
      <c r="R302">
        <f t="shared" si="52"/>
        <v>82</v>
      </c>
      <c r="S302">
        <f t="shared" si="53"/>
        <v>8.1337306980796709E-3</v>
      </c>
      <c r="Y302" s="5">
        <v>45955</v>
      </c>
      <c r="Z302">
        <f t="shared" si="54"/>
        <v>85</v>
      </c>
      <c r="AA302">
        <f t="shared" si="55"/>
        <v>82</v>
      </c>
      <c r="AB302">
        <f t="shared" si="56"/>
        <v>8.1334432373376224E-3</v>
      </c>
      <c r="AH302" s="5">
        <v>45955</v>
      </c>
      <c r="AI302">
        <f t="shared" si="57"/>
        <v>85</v>
      </c>
      <c r="AJ302">
        <f t="shared" si="58"/>
        <v>82</v>
      </c>
      <c r="AK302">
        <f t="shared" si="59"/>
        <v>2.8746074204840169E-7</v>
      </c>
      <c r="AQ302" s="5">
        <v>45955</v>
      </c>
      <c r="AR302">
        <f t="shared" si="60"/>
        <v>85</v>
      </c>
      <c r="AS302">
        <f t="shared" si="61"/>
        <v>82</v>
      </c>
      <c r="AT302">
        <f t="shared" si="62"/>
        <v>0</v>
      </c>
    </row>
    <row r="303" spans="16:46">
      <c r="P303" s="5">
        <v>45956</v>
      </c>
      <c r="Q303">
        <f t="shared" si="51"/>
        <v>86</v>
      </c>
      <c r="R303">
        <f t="shared" si="52"/>
        <v>81</v>
      </c>
      <c r="S303">
        <f t="shared" si="53"/>
        <v>9.2947860934721408E-3</v>
      </c>
      <c r="Y303" s="5">
        <v>45956</v>
      </c>
      <c r="Z303">
        <f t="shared" si="54"/>
        <v>86</v>
      </c>
      <c r="AA303">
        <f t="shared" si="55"/>
        <v>81</v>
      </c>
      <c r="AB303">
        <f t="shared" si="56"/>
        <v>9.2945848335240829E-3</v>
      </c>
      <c r="AH303" s="5">
        <v>45956</v>
      </c>
      <c r="AI303">
        <f t="shared" si="57"/>
        <v>86</v>
      </c>
      <c r="AJ303">
        <f t="shared" si="58"/>
        <v>81</v>
      </c>
      <c r="AK303">
        <f t="shared" si="59"/>
        <v>2.0125994805822996E-7</v>
      </c>
      <c r="AQ303" s="5">
        <v>45956</v>
      </c>
      <c r="AR303">
        <f t="shared" si="60"/>
        <v>86</v>
      </c>
      <c r="AS303">
        <f t="shared" si="61"/>
        <v>81</v>
      </c>
      <c r="AT303">
        <f t="shared" si="62"/>
        <v>0</v>
      </c>
    </row>
    <row r="304" spans="16:46">
      <c r="P304" s="5">
        <v>45957</v>
      </c>
      <c r="Q304">
        <f t="shared" si="51"/>
        <v>87</v>
      </c>
      <c r="R304">
        <f t="shared" si="52"/>
        <v>80</v>
      </c>
      <c r="S304">
        <f t="shared" si="53"/>
        <v>1.0604255594490419E-2</v>
      </c>
      <c r="Y304" s="5">
        <v>45957</v>
      </c>
      <c r="Z304">
        <f t="shared" si="54"/>
        <v>87</v>
      </c>
      <c r="AA304">
        <f t="shared" si="55"/>
        <v>80</v>
      </c>
      <c r="AB304">
        <f t="shared" si="56"/>
        <v>1.0604115272609944E-2</v>
      </c>
      <c r="AH304" s="5">
        <v>45957</v>
      </c>
      <c r="AI304">
        <f t="shared" si="57"/>
        <v>87</v>
      </c>
      <c r="AJ304">
        <f t="shared" si="58"/>
        <v>80</v>
      </c>
      <c r="AK304">
        <f t="shared" si="59"/>
        <v>1.4032188047469009E-7</v>
      </c>
      <c r="AQ304" s="5">
        <v>45957</v>
      </c>
      <c r="AR304">
        <f t="shared" si="60"/>
        <v>87</v>
      </c>
      <c r="AS304">
        <f t="shared" si="61"/>
        <v>80</v>
      </c>
      <c r="AT304">
        <f t="shared" si="62"/>
        <v>0</v>
      </c>
    </row>
    <row r="305" spans="16:46">
      <c r="P305" s="5">
        <v>45958</v>
      </c>
      <c r="Q305">
        <f t="shared" si="51"/>
        <v>88</v>
      </c>
      <c r="R305">
        <f t="shared" si="52"/>
        <v>79</v>
      </c>
      <c r="S305">
        <f t="shared" si="53"/>
        <v>1.2078451967482669E-2</v>
      </c>
      <c r="Y305" s="5">
        <v>45958</v>
      </c>
      <c r="Z305">
        <f t="shared" si="54"/>
        <v>88</v>
      </c>
      <c r="AA305">
        <f t="shared" si="55"/>
        <v>79</v>
      </c>
      <c r="AB305">
        <f t="shared" si="56"/>
        <v>1.2078354539735185E-2</v>
      </c>
      <c r="AH305" s="5">
        <v>45958</v>
      </c>
      <c r="AI305">
        <f t="shared" si="57"/>
        <v>88</v>
      </c>
      <c r="AJ305">
        <f t="shared" si="58"/>
        <v>79</v>
      </c>
      <c r="AK305">
        <f t="shared" si="59"/>
        <v>9.7427747484044097E-8</v>
      </c>
      <c r="AQ305" s="5">
        <v>45958</v>
      </c>
      <c r="AR305">
        <f t="shared" si="60"/>
        <v>88</v>
      </c>
      <c r="AS305">
        <f t="shared" si="61"/>
        <v>79</v>
      </c>
      <c r="AT305">
        <f t="shared" si="62"/>
        <v>0</v>
      </c>
    </row>
    <row r="306" spans="16:46">
      <c r="P306" s="5">
        <v>45959</v>
      </c>
      <c r="Q306">
        <f t="shared" si="51"/>
        <v>89</v>
      </c>
      <c r="R306">
        <f t="shared" si="52"/>
        <v>78</v>
      </c>
      <c r="S306">
        <f t="shared" si="53"/>
        <v>1.3735109487175892E-2</v>
      </c>
      <c r="Y306" s="5">
        <v>45959</v>
      </c>
      <c r="Z306">
        <f t="shared" si="54"/>
        <v>89</v>
      </c>
      <c r="AA306">
        <f t="shared" si="55"/>
        <v>78</v>
      </c>
      <c r="AB306">
        <f t="shared" si="56"/>
        <v>1.3735042122976375E-2</v>
      </c>
      <c r="AH306" s="5">
        <v>45959</v>
      </c>
      <c r="AI306">
        <f t="shared" si="57"/>
        <v>89</v>
      </c>
      <c r="AJ306">
        <f t="shared" si="58"/>
        <v>78</v>
      </c>
      <c r="AK306">
        <f t="shared" si="59"/>
        <v>6.7364199516704313E-8</v>
      </c>
      <c r="AQ306" s="5">
        <v>45959</v>
      </c>
      <c r="AR306">
        <f t="shared" si="60"/>
        <v>89</v>
      </c>
      <c r="AS306">
        <f t="shared" si="61"/>
        <v>78</v>
      </c>
      <c r="AT306">
        <f t="shared" si="62"/>
        <v>0</v>
      </c>
    </row>
    <row r="307" spans="16:46">
      <c r="P307" s="5">
        <v>45960</v>
      </c>
      <c r="Q307">
        <f t="shared" si="51"/>
        <v>90</v>
      </c>
      <c r="R307">
        <f t="shared" si="52"/>
        <v>77</v>
      </c>
      <c r="S307">
        <f t="shared" si="53"/>
        <v>1.5593456698214743E-2</v>
      </c>
      <c r="Y307" s="5">
        <v>45960</v>
      </c>
      <c r="Z307">
        <f t="shared" si="54"/>
        <v>90</v>
      </c>
      <c r="AA307">
        <f t="shared" si="55"/>
        <v>77</v>
      </c>
      <c r="AB307">
        <f t="shared" si="56"/>
        <v>1.5593410314570079E-2</v>
      </c>
      <c r="AH307" s="5">
        <v>45960</v>
      </c>
      <c r="AI307">
        <f t="shared" si="57"/>
        <v>90</v>
      </c>
      <c r="AJ307">
        <f t="shared" si="58"/>
        <v>77</v>
      </c>
      <c r="AK307">
        <f t="shared" si="59"/>
        <v>4.6383644664372177E-8</v>
      </c>
      <c r="AQ307" s="5">
        <v>45960</v>
      </c>
      <c r="AR307">
        <f t="shared" si="60"/>
        <v>90</v>
      </c>
      <c r="AS307">
        <f t="shared" si="61"/>
        <v>77</v>
      </c>
      <c r="AT307">
        <f t="shared" si="62"/>
        <v>0</v>
      </c>
    </row>
    <row r="308" spans="16:46">
      <c r="P308" s="5">
        <v>45961</v>
      </c>
      <c r="Q308">
        <f t="shared" si="51"/>
        <v>91</v>
      </c>
      <c r="R308">
        <f t="shared" si="52"/>
        <v>76</v>
      </c>
      <c r="S308">
        <f t="shared" si="53"/>
        <v>1.7674286404693217E-2</v>
      </c>
      <c r="Y308" s="5">
        <v>45961</v>
      </c>
      <c r="Z308">
        <f t="shared" si="54"/>
        <v>91</v>
      </c>
      <c r="AA308">
        <f t="shared" si="55"/>
        <v>76</v>
      </c>
      <c r="AB308">
        <f t="shared" si="56"/>
        <v>1.7674254600102263E-2</v>
      </c>
      <c r="AH308" s="5">
        <v>45961</v>
      </c>
      <c r="AI308">
        <f t="shared" si="57"/>
        <v>91</v>
      </c>
      <c r="AJ308">
        <f t="shared" si="58"/>
        <v>76</v>
      </c>
      <c r="AK308">
        <f t="shared" si="59"/>
        <v>3.1804590954456135E-8</v>
      </c>
      <c r="AQ308" s="5">
        <v>45961</v>
      </c>
      <c r="AR308">
        <f t="shared" si="60"/>
        <v>91</v>
      </c>
      <c r="AS308">
        <f t="shared" si="61"/>
        <v>76</v>
      </c>
      <c r="AT308">
        <f t="shared" si="62"/>
        <v>0</v>
      </c>
    </row>
    <row r="309" spans="16:46">
      <c r="P309" s="5">
        <v>45962</v>
      </c>
      <c r="Q309">
        <f t="shared" si="51"/>
        <v>92</v>
      </c>
      <c r="R309">
        <f t="shared" si="52"/>
        <v>75</v>
      </c>
      <c r="S309">
        <f t="shared" si="53"/>
        <v>2.0000021717207647E-2</v>
      </c>
      <c r="Y309" s="5">
        <v>45962</v>
      </c>
      <c r="Z309">
        <f t="shared" si="54"/>
        <v>92</v>
      </c>
      <c r="AA309">
        <f t="shared" si="55"/>
        <v>75</v>
      </c>
      <c r="AB309">
        <f t="shared" si="56"/>
        <v>2.0000000000000007E-2</v>
      </c>
      <c r="AH309" s="5">
        <v>45962</v>
      </c>
      <c r="AI309">
        <f t="shared" si="57"/>
        <v>92</v>
      </c>
      <c r="AJ309">
        <f t="shared" si="58"/>
        <v>75</v>
      </c>
      <c r="AK309">
        <f t="shared" si="59"/>
        <v>2.1717207640499016E-8</v>
      </c>
      <c r="AQ309" s="5">
        <v>45962</v>
      </c>
      <c r="AR309">
        <f t="shared" si="60"/>
        <v>92</v>
      </c>
      <c r="AS309">
        <f t="shared" si="61"/>
        <v>75</v>
      </c>
      <c r="AT309">
        <f t="shared" si="62"/>
        <v>0</v>
      </c>
    </row>
    <row r="310" spans="16:46">
      <c r="P310" s="5">
        <v>45963</v>
      </c>
      <c r="Q310">
        <f t="shared" si="51"/>
        <v>93</v>
      </c>
      <c r="R310">
        <f t="shared" si="52"/>
        <v>74</v>
      </c>
      <c r="S310">
        <f t="shared" si="53"/>
        <v>2.2594776890002374E-2</v>
      </c>
      <c r="Y310" s="5">
        <v>45963</v>
      </c>
      <c r="Z310">
        <f t="shared" si="54"/>
        <v>93</v>
      </c>
      <c r="AA310">
        <f t="shared" si="55"/>
        <v>74</v>
      </c>
      <c r="AB310">
        <f t="shared" si="56"/>
        <v>2.2594762122488794E-2</v>
      </c>
      <c r="AH310" s="5">
        <v>45963</v>
      </c>
      <c r="AI310">
        <f t="shared" si="57"/>
        <v>93</v>
      </c>
      <c r="AJ310">
        <f t="shared" si="58"/>
        <v>74</v>
      </c>
      <c r="AK310">
        <f t="shared" si="59"/>
        <v>1.4767513580112824E-8</v>
      </c>
      <c r="AQ310" s="5">
        <v>45963</v>
      </c>
      <c r="AR310">
        <f t="shared" si="60"/>
        <v>93</v>
      </c>
      <c r="AS310">
        <f t="shared" si="61"/>
        <v>74</v>
      </c>
      <c r="AT310">
        <f t="shared" si="62"/>
        <v>0</v>
      </c>
    </row>
    <row r="311" spans="16:46">
      <c r="P311" s="5">
        <v>45964</v>
      </c>
      <c r="Q311">
        <f t="shared" si="51"/>
        <v>94</v>
      </c>
      <c r="R311">
        <f t="shared" si="52"/>
        <v>73</v>
      </c>
      <c r="S311">
        <f t="shared" si="53"/>
        <v>2.5484411585081128E-2</v>
      </c>
      <c r="Y311" s="5">
        <v>45964</v>
      </c>
      <c r="Z311">
        <f t="shared" si="54"/>
        <v>94</v>
      </c>
      <c r="AA311">
        <f t="shared" si="55"/>
        <v>73</v>
      </c>
      <c r="AB311">
        <f t="shared" si="56"/>
        <v>2.5484401585081126E-2</v>
      </c>
      <c r="AH311" s="5">
        <v>45964</v>
      </c>
      <c r="AI311">
        <f t="shared" si="57"/>
        <v>94</v>
      </c>
      <c r="AJ311">
        <f t="shared" si="58"/>
        <v>73</v>
      </c>
      <c r="AK311">
        <f t="shared" si="59"/>
        <v>1.0000000000000018E-8</v>
      </c>
      <c r="AQ311" s="5">
        <v>45964</v>
      </c>
      <c r="AR311">
        <f t="shared" si="60"/>
        <v>94</v>
      </c>
      <c r="AS311">
        <f t="shared" si="61"/>
        <v>73</v>
      </c>
      <c r="AT311">
        <f t="shared" si="62"/>
        <v>0</v>
      </c>
    </row>
    <row r="312" spans="16:46">
      <c r="P312" s="5">
        <v>45965</v>
      </c>
      <c r="Q312">
        <f t="shared" si="51"/>
        <v>95</v>
      </c>
      <c r="R312">
        <f t="shared" si="52"/>
        <v>72</v>
      </c>
      <c r="S312">
        <f t="shared" si="53"/>
        <v>2.8696577108097206E-2</v>
      </c>
      <c r="Y312" s="5">
        <v>45965</v>
      </c>
      <c r="Z312">
        <f t="shared" si="54"/>
        <v>95</v>
      </c>
      <c r="AA312">
        <f t="shared" si="55"/>
        <v>72</v>
      </c>
      <c r="AB312">
        <f t="shared" si="56"/>
        <v>2.8696570364651782E-2</v>
      </c>
      <c r="AH312" s="5">
        <v>45965</v>
      </c>
      <c r="AI312">
        <f t="shared" si="57"/>
        <v>95</v>
      </c>
      <c r="AJ312">
        <f t="shared" si="58"/>
        <v>72</v>
      </c>
      <c r="AK312">
        <f t="shared" si="59"/>
        <v>6.7434454234354819E-9</v>
      </c>
      <c r="AQ312" s="5">
        <v>45965</v>
      </c>
      <c r="AR312">
        <f t="shared" si="60"/>
        <v>95</v>
      </c>
      <c r="AS312">
        <f t="shared" si="61"/>
        <v>72</v>
      </c>
      <c r="AT312">
        <f t="shared" si="62"/>
        <v>0</v>
      </c>
    </row>
    <row r="313" spans="16:46">
      <c r="P313" s="5">
        <v>45966</v>
      </c>
      <c r="Q313">
        <f t="shared" si="51"/>
        <v>96</v>
      </c>
      <c r="R313">
        <f t="shared" si="52"/>
        <v>71</v>
      </c>
      <c r="S313">
        <f t="shared" si="53"/>
        <v>3.2260753074908971E-2</v>
      </c>
      <c r="Y313" s="5">
        <v>45966</v>
      </c>
      <c r="Z313">
        <f t="shared" si="54"/>
        <v>96</v>
      </c>
      <c r="AA313">
        <f t="shared" si="55"/>
        <v>71</v>
      </c>
      <c r="AB313">
        <f t="shared" si="56"/>
        <v>3.2260748546424113E-2</v>
      </c>
      <c r="AH313" s="5">
        <v>45966</v>
      </c>
      <c r="AI313">
        <f t="shared" si="57"/>
        <v>96</v>
      </c>
      <c r="AJ313">
        <f t="shared" si="58"/>
        <v>71</v>
      </c>
      <c r="AK313">
        <f t="shared" si="59"/>
        <v>4.5284848575056019E-9</v>
      </c>
      <c r="AQ313" s="5">
        <v>45966</v>
      </c>
      <c r="AR313">
        <f t="shared" si="60"/>
        <v>96</v>
      </c>
      <c r="AS313">
        <f t="shared" si="61"/>
        <v>71</v>
      </c>
      <c r="AT313">
        <f t="shared" si="62"/>
        <v>0</v>
      </c>
    </row>
    <row r="314" spans="16:46">
      <c r="P314" s="5">
        <v>45967</v>
      </c>
      <c r="Q314">
        <f t="shared" si="51"/>
        <v>97</v>
      </c>
      <c r="R314">
        <f t="shared" si="52"/>
        <v>70</v>
      </c>
      <c r="S314">
        <f t="shared" si="53"/>
        <v>3.6208272890491847E-2</v>
      </c>
      <c r="Y314" s="5">
        <v>45967</v>
      </c>
      <c r="Z314">
        <f t="shared" si="54"/>
        <v>97</v>
      </c>
      <c r="AA314">
        <f t="shared" si="55"/>
        <v>70</v>
      </c>
      <c r="AB314">
        <f t="shared" si="56"/>
        <v>3.6208269862091975E-2</v>
      </c>
      <c r="AH314" s="5">
        <v>45967</v>
      </c>
      <c r="AI314">
        <f t="shared" si="57"/>
        <v>97</v>
      </c>
      <c r="AJ314">
        <f t="shared" si="58"/>
        <v>70</v>
      </c>
      <c r="AK314">
        <f t="shared" si="59"/>
        <v>3.0283998684778062E-9</v>
      </c>
      <c r="AQ314" s="5">
        <v>45967</v>
      </c>
      <c r="AR314">
        <f t="shared" si="60"/>
        <v>97</v>
      </c>
      <c r="AS314">
        <f t="shared" si="61"/>
        <v>70</v>
      </c>
      <c r="AT314">
        <f t="shared" si="62"/>
        <v>0</v>
      </c>
    </row>
    <row r="315" spans="16:46">
      <c r="P315" s="5">
        <v>45968</v>
      </c>
      <c r="Q315">
        <f t="shared" si="51"/>
        <v>98</v>
      </c>
      <c r="R315">
        <f t="shared" si="52"/>
        <v>69</v>
      </c>
      <c r="S315">
        <f t="shared" si="53"/>
        <v>4.057233635612547E-2</v>
      </c>
      <c r="Y315" s="5">
        <v>45968</v>
      </c>
      <c r="Z315">
        <f t="shared" si="54"/>
        <v>98</v>
      </c>
      <c r="AA315">
        <f t="shared" si="55"/>
        <v>69</v>
      </c>
      <c r="AB315">
        <f t="shared" si="56"/>
        <v>4.0572334339325881E-2</v>
      </c>
      <c r="AH315" s="5">
        <v>45968</v>
      </c>
      <c r="AI315">
        <f t="shared" si="57"/>
        <v>98</v>
      </c>
      <c r="AJ315">
        <f t="shared" si="58"/>
        <v>69</v>
      </c>
      <c r="AK315">
        <f t="shared" si="59"/>
        <v>2.0167995850920702E-9</v>
      </c>
      <c r="AQ315" s="5">
        <v>45968</v>
      </c>
      <c r="AR315">
        <f t="shared" si="60"/>
        <v>98</v>
      </c>
      <c r="AS315">
        <f t="shared" si="61"/>
        <v>69</v>
      </c>
      <c r="AT315">
        <f t="shared" si="62"/>
        <v>0</v>
      </c>
    </row>
    <row r="316" spans="16:46">
      <c r="P316" s="5">
        <v>45969</v>
      </c>
      <c r="Q316">
        <f t="shared" si="51"/>
        <v>99</v>
      </c>
      <c r="R316">
        <f t="shared" si="52"/>
        <v>68</v>
      </c>
      <c r="S316">
        <f t="shared" si="53"/>
        <v>4.5388007669179227E-2</v>
      </c>
      <c r="Y316" s="5">
        <v>45969</v>
      </c>
      <c r="Z316">
        <f t="shared" si="54"/>
        <v>99</v>
      </c>
      <c r="AA316">
        <f t="shared" si="55"/>
        <v>68</v>
      </c>
      <c r="AB316">
        <f t="shared" si="56"/>
        <v>4.5388006331655503E-2</v>
      </c>
      <c r="AH316" s="5">
        <v>45969</v>
      </c>
      <c r="AI316">
        <f t="shared" si="57"/>
        <v>99</v>
      </c>
      <c r="AJ316">
        <f t="shared" si="58"/>
        <v>68</v>
      </c>
      <c r="AK316">
        <f t="shared" si="59"/>
        <v>1.3375237237994343E-9</v>
      </c>
      <c r="AQ316" s="5">
        <v>45969</v>
      </c>
      <c r="AR316">
        <f t="shared" si="60"/>
        <v>99</v>
      </c>
      <c r="AS316">
        <f t="shared" si="61"/>
        <v>68</v>
      </c>
      <c r="AT316">
        <f t="shared" si="62"/>
        <v>0</v>
      </c>
    </row>
    <row r="317" spans="16:46">
      <c r="P317" s="5">
        <v>45970</v>
      </c>
      <c r="Q317">
        <f t="shared" si="51"/>
        <v>100</v>
      </c>
      <c r="R317">
        <f t="shared" si="52"/>
        <v>67</v>
      </c>
      <c r="S317">
        <f t="shared" si="53"/>
        <v>5.0692197045200629E-2</v>
      </c>
      <c r="Y317" s="5">
        <v>45970</v>
      </c>
      <c r="Z317">
        <f t="shared" si="54"/>
        <v>100</v>
      </c>
      <c r="AA317">
        <f t="shared" si="55"/>
        <v>67</v>
      </c>
      <c r="AB317">
        <f t="shared" si="56"/>
        <v>5.0692196161857432E-2</v>
      </c>
      <c r="AH317" s="5">
        <v>45970</v>
      </c>
      <c r="AI317">
        <f t="shared" si="57"/>
        <v>100</v>
      </c>
      <c r="AJ317">
        <f t="shared" si="58"/>
        <v>67</v>
      </c>
      <c r="AK317">
        <f t="shared" si="59"/>
        <v>8.8334320034801242E-10</v>
      </c>
      <c r="AQ317" s="5">
        <v>45970</v>
      </c>
      <c r="AR317">
        <f t="shared" si="60"/>
        <v>100</v>
      </c>
      <c r="AS317">
        <f t="shared" si="61"/>
        <v>67</v>
      </c>
      <c r="AT317">
        <f t="shared" si="62"/>
        <v>0</v>
      </c>
    </row>
    <row r="318" spans="16:46">
      <c r="P318" s="5">
        <v>45971</v>
      </c>
      <c r="Q318">
        <f t="shared" si="51"/>
        <v>101</v>
      </c>
      <c r="R318">
        <f t="shared" si="52"/>
        <v>66</v>
      </c>
      <c r="S318">
        <f t="shared" si="53"/>
        <v>5.6523624177163757E-2</v>
      </c>
      <c r="Y318" s="5">
        <v>45971</v>
      </c>
      <c r="Z318">
        <f t="shared" si="54"/>
        <v>101</v>
      </c>
      <c r="AA318">
        <f t="shared" si="55"/>
        <v>66</v>
      </c>
      <c r="AB318">
        <f t="shared" si="56"/>
        <v>5.6523623596203165E-2</v>
      </c>
      <c r="AH318" s="5">
        <v>45971</v>
      </c>
      <c r="AI318">
        <f t="shared" si="57"/>
        <v>101</v>
      </c>
      <c r="AJ318">
        <f t="shared" si="58"/>
        <v>66</v>
      </c>
      <c r="AK318">
        <f t="shared" si="59"/>
        <v>5.8096059010927311E-10</v>
      </c>
      <c r="AQ318" s="5">
        <v>45971</v>
      </c>
      <c r="AR318">
        <f t="shared" si="60"/>
        <v>101</v>
      </c>
      <c r="AS318">
        <f t="shared" si="61"/>
        <v>66</v>
      </c>
      <c r="AT318">
        <f t="shared" si="62"/>
        <v>0</v>
      </c>
    </row>
    <row r="319" spans="16:46">
      <c r="P319" s="5">
        <v>45972</v>
      </c>
      <c r="Q319">
        <f t="shared" si="51"/>
        <v>102</v>
      </c>
      <c r="R319">
        <f t="shared" si="52"/>
        <v>65</v>
      </c>
      <c r="S319">
        <f t="shared" si="53"/>
        <v>6.2922761754423129E-2</v>
      </c>
      <c r="Y319" s="5">
        <v>45972</v>
      </c>
      <c r="Z319">
        <f t="shared" si="54"/>
        <v>102</v>
      </c>
      <c r="AA319">
        <f t="shared" si="55"/>
        <v>65</v>
      </c>
      <c r="AB319">
        <f t="shared" si="56"/>
        <v>6.2922761373924496E-2</v>
      </c>
      <c r="AH319" s="5">
        <v>45972</v>
      </c>
      <c r="AI319">
        <f t="shared" si="57"/>
        <v>102</v>
      </c>
      <c r="AJ319">
        <f t="shared" si="58"/>
        <v>65</v>
      </c>
      <c r="AK319">
        <f t="shared" si="59"/>
        <v>3.8049863309737607E-10</v>
      </c>
      <c r="AQ319" s="5">
        <v>45972</v>
      </c>
      <c r="AR319">
        <f t="shared" si="60"/>
        <v>102</v>
      </c>
      <c r="AS319">
        <f t="shared" si="61"/>
        <v>65</v>
      </c>
      <c r="AT319">
        <f t="shared" si="62"/>
        <v>0</v>
      </c>
    </row>
    <row r="320" spans="16:46">
      <c r="P320" s="5">
        <v>45973</v>
      </c>
      <c r="Q320">
        <f t="shared" si="51"/>
        <v>103</v>
      </c>
      <c r="R320">
        <f t="shared" si="52"/>
        <v>64</v>
      </c>
      <c r="S320">
        <f t="shared" si="53"/>
        <v>6.9931757296809227E-2</v>
      </c>
      <c r="Y320" s="5">
        <v>45973</v>
      </c>
      <c r="Z320">
        <f t="shared" si="54"/>
        <v>103</v>
      </c>
      <c r="AA320">
        <f t="shared" si="55"/>
        <v>64</v>
      </c>
      <c r="AB320">
        <f t="shared" si="56"/>
        <v>6.9931757048639534E-2</v>
      </c>
      <c r="AH320" s="5">
        <v>45973</v>
      </c>
      <c r="AI320">
        <f t="shared" si="57"/>
        <v>103</v>
      </c>
      <c r="AJ320">
        <f t="shared" si="58"/>
        <v>64</v>
      </c>
      <c r="AK320">
        <f t="shared" si="59"/>
        <v>2.4816969965083697E-10</v>
      </c>
      <c r="AQ320" s="5">
        <v>45973</v>
      </c>
      <c r="AR320">
        <f t="shared" si="60"/>
        <v>103</v>
      </c>
      <c r="AS320">
        <f t="shared" si="61"/>
        <v>64</v>
      </c>
      <c r="AT320">
        <f t="shared" si="62"/>
        <v>0</v>
      </c>
    </row>
    <row r="321" spans="16:46">
      <c r="P321" s="5">
        <v>45974</v>
      </c>
      <c r="Q321">
        <f t="shared" si="51"/>
        <v>104</v>
      </c>
      <c r="R321">
        <f t="shared" si="52"/>
        <v>63</v>
      </c>
      <c r="S321">
        <f t="shared" si="53"/>
        <v>7.7594331619926488E-2</v>
      </c>
      <c r="Y321" s="5">
        <v>45974</v>
      </c>
      <c r="Z321">
        <f t="shared" si="54"/>
        <v>104</v>
      </c>
      <c r="AA321">
        <f t="shared" si="55"/>
        <v>63</v>
      </c>
      <c r="AB321">
        <f t="shared" si="56"/>
        <v>7.7594331458738147E-2</v>
      </c>
      <c r="AH321" s="5">
        <v>45974</v>
      </c>
      <c r="AI321">
        <f t="shared" si="57"/>
        <v>104</v>
      </c>
      <c r="AJ321">
        <f t="shared" si="58"/>
        <v>63</v>
      </c>
      <c r="AK321">
        <f t="shared" si="59"/>
        <v>1.6118834460389881E-10</v>
      </c>
      <c r="AQ321" s="5">
        <v>45974</v>
      </c>
      <c r="AR321">
        <f t="shared" si="60"/>
        <v>104</v>
      </c>
      <c r="AS321">
        <f t="shared" si="61"/>
        <v>63</v>
      </c>
      <c r="AT321">
        <f t="shared" si="62"/>
        <v>0</v>
      </c>
    </row>
    <row r="322" spans="16:46">
      <c r="P322" s="5">
        <v>45975</v>
      </c>
      <c r="Q322">
        <f t="shared" si="51"/>
        <v>105</v>
      </c>
      <c r="R322">
        <f t="shared" si="52"/>
        <v>62</v>
      </c>
      <c r="S322">
        <f t="shared" si="53"/>
        <v>8.5955652338395833E-2</v>
      </c>
      <c r="Y322" s="5">
        <v>45975</v>
      </c>
      <c r="Z322">
        <f t="shared" si="54"/>
        <v>105</v>
      </c>
      <c r="AA322">
        <f t="shared" si="55"/>
        <v>62</v>
      </c>
      <c r="AB322">
        <f t="shared" si="56"/>
        <v>8.595565223413823E-2</v>
      </c>
      <c r="AH322" s="5">
        <v>45975</v>
      </c>
      <c r="AI322">
        <f t="shared" si="57"/>
        <v>105</v>
      </c>
      <c r="AJ322">
        <f t="shared" si="58"/>
        <v>62</v>
      </c>
      <c r="AK322">
        <f t="shared" si="59"/>
        <v>1.0425760426608239E-10</v>
      </c>
      <c r="AQ322" s="5">
        <v>45975</v>
      </c>
      <c r="AR322">
        <f t="shared" si="60"/>
        <v>105</v>
      </c>
      <c r="AS322">
        <f t="shared" si="61"/>
        <v>62</v>
      </c>
      <c r="AT322">
        <f t="shared" si="62"/>
        <v>0</v>
      </c>
    </row>
    <row r="323" spans="16:46">
      <c r="P323" s="5">
        <v>45976</v>
      </c>
      <c r="Q323">
        <f t="shared" si="51"/>
        <v>106</v>
      </c>
      <c r="R323">
        <f t="shared" si="52"/>
        <v>61</v>
      </c>
      <c r="S323">
        <f t="shared" si="53"/>
        <v>9.506218093658643E-2</v>
      </c>
      <c r="Y323" s="5">
        <v>45976</v>
      </c>
      <c r="Z323">
        <f t="shared" si="54"/>
        <v>106</v>
      </c>
      <c r="AA323">
        <f t="shared" si="55"/>
        <v>61</v>
      </c>
      <c r="AB323">
        <f t="shared" si="56"/>
        <v>9.506218086943255E-2</v>
      </c>
      <c r="AH323" s="5">
        <v>45976</v>
      </c>
      <c r="AI323">
        <f t="shared" si="57"/>
        <v>106</v>
      </c>
      <c r="AJ323">
        <f t="shared" si="58"/>
        <v>61</v>
      </c>
      <c r="AK323">
        <f t="shared" si="59"/>
        <v>6.7153874216402283E-11</v>
      </c>
      <c r="AQ323" s="5">
        <v>45976</v>
      </c>
      <c r="AR323">
        <f t="shared" si="60"/>
        <v>106</v>
      </c>
      <c r="AS323">
        <f t="shared" si="61"/>
        <v>61</v>
      </c>
      <c r="AT323">
        <f t="shared" si="62"/>
        <v>0</v>
      </c>
    </row>
    <row r="324" spans="16:46">
      <c r="P324" s="5">
        <v>45977</v>
      </c>
      <c r="Q324">
        <f t="shared" si="51"/>
        <v>107</v>
      </c>
      <c r="R324">
        <f t="shared" si="52"/>
        <v>60</v>
      </c>
      <c r="S324">
        <f t="shared" si="53"/>
        <v>0.10496149209302938</v>
      </c>
      <c r="Y324" s="5">
        <v>45977</v>
      </c>
      <c r="Z324">
        <f t="shared" si="54"/>
        <v>107</v>
      </c>
      <c r="AA324">
        <f t="shared" si="55"/>
        <v>60</v>
      </c>
      <c r="AB324">
        <f t="shared" si="56"/>
        <v>0.10496149204995454</v>
      </c>
      <c r="AH324" s="5">
        <v>45977</v>
      </c>
      <c r="AI324">
        <f t="shared" si="57"/>
        <v>107</v>
      </c>
      <c r="AJ324">
        <f t="shared" si="58"/>
        <v>60</v>
      </c>
      <c r="AK324">
        <f t="shared" si="59"/>
        <v>4.3074835799660894E-11</v>
      </c>
      <c r="AQ324" s="5">
        <v>45977</v>
      </c>
      <c r="AR324">
        <f t="shared" si="60"/>
        <v>107</v>
      </c>
      <c r="AS324">
        <f t="shared" si="61"/>
        <v>60</v>
      </c>
      <c r="AT324">
        <f t="shared" si="62"/>
        <v>0</v>
      </c>
    </row>
    <row r="325" spans="16:46">
      <c r="P325" s="5">
        <v>45978</v>
      </c>
      <c r="Q325">
        <f t="shared" si="51"/>
        <v>108</v>
      </c>
      <c r="R325">
        <f t="shared" si="52"/>
        <v>59</v>
      </c>
      <c r="S325">
        <f t="shared" si="53"/>
        <v>0.11570206413653356</v>
      </c>
      <c r="Y325" s="5">
        <v>45978</v>
      </c>
      <c r="Z325">
        <f t="shared" si="54"/>
        <v>108</v>
      </c>
      <c r="AA325">
        <f t="shared" si="55"/>
        <v>59</v>
      </c>
      <c r="AB325">
        <f t="shared" si="56"/>
        <v>0.11570206410901882</v>
      </c>
      <c r="AH325" s="5">
        <v>45978</v>
      </c>
      <c r="AI325">
        <f t="shared" si="57"/>
        <v>108</v>
      </c>
      <c r="AJ325">
        <f t="shared" si="58"/>
        <v>59</v>
      </c>
      <c r="AK325">
        <f t="shared" si="59"/>
        <v>2.7514740057353072E-11</v>
      </c>
      <c r="AQ325" s="5">
        <v>45978</v>
      </c>
      <c r="AR325">
        <f t="shared" si="60"/>
        <v>108</v>
      </c>
      <c r="AS325">
        <f t="shared" si="61"/>
        <v>59</v>
      </c>
      <c r="AT325">
        <f t="shared" si="62"/>
        <v>0</v>
      </c>
    </row>
    <row r="326" spans="16:46">
      <c r="P326" s="5">
        <v>45979</v>
      </c>
      <c r="Q326">
        <f t="shared" ref="Q326:Q370" si="63">MIN(ABS(P326-$M$4),$Q$3-ABS(P326-$M$4))</f>
        <v>109</v>
      </c>
      <c r="R326">
        <f t="shared" ref="R326:R370" si="64">MIN(ABS(P326-$N$4),$Q$3-ABS(P326-$N$4))</f>
        <v>58</v>
      </c>
      <c r="S326">
        <f t="shared" ref="S326:S370" si="65">$M$6*EXP(-(Q326^2)/(2*$M$9^2))+$N$6*EXP(-(R326^2)/(2*$N$9^2))</f>
        <v>0.12733303973989402</v>
      </c>
      <c r="Y326" s="5">
        <v>45979</v>
      </c>
      <c r="Z326">
        <f t="shared" ref="Z326:Z370" si="66">MIN(ABS(Y326-$V$4),$Z$3-ABS(Y326-$V$4))</f>
        <v>109</v>
      </c>
      <c r="AA326">
        <f t="shared" ref="AA326:AA370" si="67">MIN(ABS(Y326-$W$4),$Z$3-ABS(Y326-$W$4))</f>
        <v>58</v>
      </c>
      <c r="AB326">
        <f t="shared" ref="AB326:AB370" si="68">$V$6*EXP(-(Z326^2)/(2*$V$9^2))+$W$6*EXP(-(AA326^2)/(2*$W$9^2))</f>
        <v>0.12733303972239166</v>
      </c>
      <c r="AH326" s="5">
        <v>45979</v>
      </c>
      <c r="AI326">
        <f t="shared" ref="AI326:AI370" si="69">MIN(ABS(AH326-$AE$4),$AI$3-ABS(AH326-$AE$4))</f>
        <v>109</v>
      </c>
      <c r="AJ326">
        <f t="shared" ref="AJ326:AJ370" si="70">MIN(ABS(AH326-$AF$4),$AI$3-ABS(AH326-$AF$4))</f>
        <v>58</v>
      </c>
      <c r="AK326">
        <f t="shared" ref="AK326:AK370" si="71">$AE$6*EXP(-(AI326^2)/(2*$AE$9^2))+$AF$6*EXP(-(AJ326^2)/(2*$AF$9^2))</f>
        <v>1.7502352394081392E-11</v>
      </c>
      <c r="AQ326" s="5">
        <v>45979</v>
      </c>
      <c r="AR326">
        <f t="shared" ref="AR326:AR370" si="72">MIN(ABS(AQ326-$AN$4),$AR$3-ABS(AQ326-$AN$4))</f>
        <v>109</v>
      </c>
      <c r="AS326">
        <f t="shared" ref="AS326:AS370" si="73">MIN(ABS(AQ326-$AO$4),$AR$3-ABS(AQ326-$AO$4))</f>
        <v>58</v>
      </c>
      <c r="AT326">
        <f t="shared" ref="AT326:AT370" si="74">$AN$6*EXP(-(AR326^2)/(2*$AN$9^2))+$AO$6*EXP(-(AS326^2)/(2*$AO$9^2))</f>
        <v>0</v>
      </c>
    </row>
    <row r="327" spans="16:46">
      <c r="P327" s="5">
        <v>45980</v>
      </c>
      <c r="Q327">
        <f t="shared" si="63"/>
        <v>110</v>
      </c>
      <c r="R327">
        <f t="shared" si="64"/>
        <v>57</v>
      </c>
      <c r="S327">
        <f t="shared" si="65"/>
        <v>0.13990395622132973</v>
      </c>
      <c r="Y327" s="5">
        <v>45980</v>
      </c>
      <c r="Z327">
        <f t="shared" si="66"/>
        <v>110</v>
      </c>
      <c r="AA327">
        <f t="shared" si="67"/>
        <v>57</v>
      </c>
      <c r="AB327">
        <f t="shared" si="68"/>
        <v>0.13990395621024265</v>
      </c>
      <c r="AH327" s="5">
        <v>45980</v>
      </c>
      <c r="AI327">
        <f t="shared" si="69"/>
        <v>110</v>
      </c>
      <c r="AJ327">
        <f t="shared" si="70"/>
        <v>57</v>
      </c>
      <c r="AK327">
        <f t="shared" si="71"/>
        <v>1.1087066670937267E-11</v>
      </c>
      <c r="AQ327" s="5">
        <v>45980</v>
      </c>
      <c r="AR327">
        <f t="shared" si="72"/>
        <v>110</v>
      </c>
      <c r="AS327">
        <f t="shared" si="73"/>
        <v>57</v>
      </c>
      <c r="AT327">
        <f t="shared" si="74"/>
        <v>0</v>
      </c>
    </row>
    <row r="328" spans="16:46">
      <c r="P328" s="5">
        <v>45981</v>
      </c>
      <c r="Q328">
        <f t="shared" si="63"/>
        <v>111</v>
      </c>
      <c r="R328">
        <f t="shared" si="64"/>
        <v>56</v>
      </c>
      <c r="S328">
        <f t="shared" si="65"/>
        <v>0.15346444512414953</v>
      </c>
      <c r="Y328" s="5">
        <v>45981</v>
      </c>
      <c r="Z328">
        <f t="shared" si="66"/>
        <v>111</v>
      </c>
      <c r="AA328">
        <f t="shared" si="67"/>
        <v>56</v>
      </c>
      <c r="AB328">
        <f t="shared" si="68"/>
        <v>0.15346444511715551</v>
      </c>
      <c r="AH328" s="5">
        <v>45981</v>
      </c>
      <c r="AI328">
        <f t="shared" si="69"/>
        <v>111</v>
      </c>
      <c r="AJ328">
        <f t="shared" si="70"/>
        <v>56</v>
      </c>
      <c r="AK328">
        <f t="shared" si="71"/>
        <v>6.9940079304485902E-12</v>
      </c>
      <c r="AQ328" s="5">
        <v>45981</v>
      </c>
      <c r="AR328">
        <f t="shared" si="72"/>
        <v>111</v>
      </c>
      <c r="AS328">
        <f t="shared" si="73"/>
        <v>56</v>
      </c>
      <c r="AT328">
        <f t="shared" si="74"/>
        <v>0</v>
      </c>
    </row>
    <row r="329" spans="16:46">
      <c r="P329" s="5">
        <v>45982</v>
      </c>
      <c r="Q329">
        <f t="shared" si="63"/>
        <v>112</v>
      </c>
      <c r="R329">
        <f t="shared" si="64"/>
        <v>55</v>
      </c>
      <c r="S329">
        <f t="shared" si="65"/>
        <v>0.16806390108071789</v>
      </c>
      <c r="Y329" s="5">
        <v>45982</v>
      </c>
      <c r="Z329">
        <f t="shared" si="66"/>
        <v>112</v>
      </c>
      <c r="AA329">
        <f t="shared" si="67"/>
        <v>55</v>
      </c>
      <c r="AB329">
        <f t="shared" si="68"/>
        <v>0.16806390107632424</v>
      </c>
      <c r="AH329" s="5">
        <v>45982</v>
      </c>
      <c r="AI329">
        <f t="shared" si="69"/>
        <v>112</v>
      </c>
      <c r="AJ329">
        <f t="shared" si="70"/>
        <v>55</v>
      </c>
      <c r="AK329">
        <f t="shared" si="71"/>
        <v>4.3936434213158533E-12</v>
      </c>
      <c r="AQ329" s="5">
        <v>45982</v>
      </c>
      <c r="AR329">
        <f t="shared" si="72"/>
        <v>112</v>
      </c>
      <c r="AS329">
        <f t="shared" si="73"/>
        <v>55</v>
      </c>
      <c r="AT329">
        <f t="shared" si="74"/>
        <v>0</v>
      </c>
    </row>
    <row r="330" spans="16:46">
      <c r="P330" s="5">
        <v>45983</v>
      </c>
      <c r="Q330">
        <f t="shared" si="63"/>
        <v>113</v>
      </c>
      <c r="R330">
        <f t="shared" si="64"/>
        <v>54</v>
      </c>
      <c r="S330">
        <f t="shared" si="65"/>
        <v>0.18375112033596117</v>
      </c>
      <c r="Y330" s="5">
        <v>45983</v>
      </c>
      <c r="Z330">
        <f t="shared" si="66"/>
        <v>113</v>
      </c>
      <c r="AA330">
        <f t="shared" si="67"/>
        <v>54</v>
      </c>
      <c r="AB330">
        <f t="shared" si="68"/>
        <v>0.18375112033321256</v>
      </c>
      <c r="AH330" s="5">
        <v>45983</v>
      </c>
      <c r="AI330">
        <f t="shared" si="69"/>
        <v>113</v>
      </c>
      <c r="AJ330">
        <f t="shared" si="70"/>
        <v>54</v>
      </c>
      <c r="AK330">
        <f t="shared" si="71"/>
        <v>2.7486074587810809E-12</v>
      </c>
      <c r="AQ330" s="5">
        <v>45983</v>
      </c>
      <c r="AR330">
        <f t="shared" si="72"/>
        <v>113</v>
      </c>
      <c r="AS330">
        <f t="shared" si="73"/>
        <v>54</v>
      </c>
      <c r="AT330">
        <f t="shared" si="74"/>
        <v>0</v>
      </c>
    </row>
    <row r="331" spans="16:46">
      <c r="P331" s="5">
        <v>45984</v>
      </c>
      <c r="Q331">
        <f t="shared" si="63"/>
        <v>114</v>
      </c>
      <c r="R331">
        <f t="shared" si="64"/>
        <v>53</v>
      </c>
      <c r="S331">
        <f t="shared" si="65"/>
        <v>0.20057390970608427</v>
      </c>
      <c r="Y331" s="5">
        <v>45984</v>
      </c>
      <c r="Z331">
        <f t="shared" si="66"/>
        <v>114</v>
      </c>
      <c r="AA331">
        <f t="shared" si="67"/>
        <v>53</v>
      </c>
      <c r="AB331">
        <f t="shared" si="68"/>
        <v>0.20057390970437192</v>
      </c>
      <c r="AH331" s="5">
        <v>45984</v>
      </c>
      <c r="AI331">
        <f t="shared" si="69"/>
        <v>114</v>
      </c>
      <c r="AJ331">
        <f t="shared" si="70"/>
        <v>53</v>
      </c>
      <c r="AK331">
        <f t="shared" si="71"/>
        <v>1.7123394393916605E-12</v>
      </c>
      <c r="AQ331" s="5">
        <v>45984</v>
      </c>
      <c r="AR331">
        <f t="shared" si="72"/>
        <v>114</v>
      </c>
      <c r="AS331">
        <f t="shared" si="73"/>
        <v>53</v>
      </c>
      <c r="AT331">
        <f t="shared" si="74"/>
        <v>0</v>
      </c>
    </row>
    <row r="332" spans="16:46">
      <c r="P332" s="5">
        <v>45985</v>
      </c>
      <c r="Q332">
        <f t="shared" si="63"/>
        <v>115</v>
      </c>
      <c r="R332">
        <f t="shared" si="64"/>
        <v>52</v>
      </c>
      <c r="S332">
        <f t="shared" si="65"/>
        <v>0.21857866717673585</v>
      </c>
      <c r="Y332" s="5">
        <v>45985</v>
      </c>
      <c r="Z332">
        <f t="shared" si="66"/>
        <v>115</v>
      </c>
      <c r="AA332">
        <f t="shared" si="67"/>
        <v>52</v>
      </c>
      <c r="AB332">
        <f t="shared" si="68"/>
        <v>0.21857866717567354</v>
      </c>
      <c r="AH332" s="5">
        <v>45985</v>
      </c>
      <c r="AI332">
        <f t="shared" si="69"/>
        <v>115</v>
      </c>
      <c r="AJ332">
        <f t="shared" si="70"/>
        <v>52</v>
      </c>
      <c r="AK332">
        <f t="shared" si="71"/>
        <v>1.0623221198775448E-12</v>
      </c>
      <c r="AQ332" s="5">
        <v>45985</v>
      </c>
      <c r="AR332">
        <f t="shared" si="72"/>
        <v>115</v>
      </c>
      <c r="AS332">
        <f t="shared" si="73"/>
        <v>52</v>
      </c>
      <c r="AT332">
        <f t="shared" si="74"/>
        <v>0</v>
      </c>
    </row>
    <row r="333" spans="16:46">
      <c r="P333" s="5">
        <v>45986</v>
      </c>
      <c r="Q333">
        <f t="shared" si="63"/>
        <v>116</v>
      </c>
      <c r="R333">
        <f t="shared" si="64"/>
        <v>51</v>
      </c>
      <c r="S333">
        <f t="shared" si="65"/>
        <v>0.23780993579767595</v>
      </c>
      <c r="Y333" s="5">
        <v>45986</v>
      </c>
      <c r="Z333">
        <f t="shared" si="66"/>
        <v>116</v>
      </c>
      <c r="AA333">
        <f t="shared" si="67"/>
        <v>51</v>
      </c>
      <c r="AB333">
        <f t="shared" si="68"/>
        <v>0.23780993579701964</v>
      </c>
      <c r="AH333" s="5">
        <v>45986</v>
      </c>
      <c r="AI333">
        <f t="shared" si="69"/>
        <v>116</v>
      </c>
      <c r="AJ333">
        <f t="shared" si="70"/>
        <v>51</v>
      </c>
      <c r="AK333">
        <f t="shared" si="71"/>
        <v>6.5631422199782468E-13</v>
      </c>
      <c r="AQ333" s="5">
        <v>45986</v>
      </c>
      <c r="AR333">
        <f t="shared" si="72"/>
        <v>116</v>
      </c>
      <c r="AS333">
        <f t="shared" si="73"/>
        <v>51</v>
      </c>
      <c r="AT333">
        <f t="shared" si="74"/>
        <v>0</v>
      </c>
    </row>
    <row r="334" spans="16:46">
      <c r="P334" s="5">
        <v>45987</v>
      </c>
      <c r="Q334">
        <f t="shared" si="63"/>
        <v>117</v>
      </c>
      <c r="R334">
        <f t="shared" si="64"/>
        <v>50</v>
      </c>
      <c r="S334">
        <f t="shared" si="65"/>
        <v>0.25830993300338057</v>
      </c>
      <c r="Y334" s="5">
        <v>45987</v>
      </c>
      <c r="Z334">
        <f t="shared" si="66"/>
        <v>117</v>
      </c>
      <c r="AA334">
        <f t="shared" si="67"/>
        <v>50</v>
      </c>
      <c r="AB334">
        <f t="shared" si="68"/>
        <v>0.25830993300297678</v>
      </c>
      <c r="AH334" s="5">
        <v>45987</v>
      </c>
      <c r="AI334">
        <f t="shared" si="69"/>
        <v>117</v>
      </c>
      <c r="AJ334">
        <f t="shared" si="70"/>
        <v>50</v>
      </c>
      <c r="AK334">
        <f t="shared" si="71"/>
        <v>4.0379099733102543E-13</v>
      </c>
      <c r="AQ334" s="5">
        <v>45987</v>
      </c>
      <c r="AR334">
        <f t="shared" si="72"/>
        <v>117</v>
      </c>
      <c r="AS334">
        <f t="shared" si="73"/>
        <v>50</v>
      </c>
      <c r="AT334">
        <f t="shared" si="74"/>
        <v>0</v>
      </c>
    </row>
    <row r="335" spans="16:46">
      <c r="P335" s="5">
        <v>45988</v>
      </c>
      <c r="Q335">
        <f t="shared" si="63"/>
        <v>118</v>
      </c>
      <c r="R335">
        <f t="shared" si="64"/>
        <v>49</v>
      </c>
      <c r="S335">
        <f t="shared" si="65"/>
        <v>0.28011805797551342</v>
      </c>
      <c r="Y335" s="5">
        <v>45988</v>
      </c>
      <c r="Z335">
        <f t="shared" si="66"/>
        <v>118</v>
      </c>
      <c r="AA335">
        <f t="shared" si="67"/>
        <v>49</v>
      </c>
      <c r="AB335">
        <f t="shared" si="68"/>
        <v>0.28011805797526601</v>
      </c>
      <c r="AH335" s="5">
        <v>45988</v>
      </c>
      <c r="AI335">
        <f t="shared" si="69"/>
        <v>118</v>
      </c>
      <c r="AJ335">
        <f t="shared" si="70"/>
        <v>49</v>
      </c>
      <c r="AK335">
        <f t="shared" si="71"/>
        <v>2.4739486128001891E-13</v>
      </c>
      <c r="AQ335" s="5">
        <v>45988</v>
      </c>
      <c r="AR335">
        <f t="shared" si="72"/>
        <v>118</v>
      </c>
      <c r="AS335">
        <f t="shared" si="73"/>
        <v>49</v>
      </c>
      <c r="AT335">
        <f t="shared" si="74"/>
        <v>0</v>
      </c>
    </row>
    <row r="336" spans="16:46">
      <c r="P336" s="5">
        <v>45989</v>
      </c>
      <c r="Q336">
        <f t="shared" si="63"/>
        <v>119</v>
      </c>
      <c r="R336">
        <f t="shared" si="64"/>
        <v>48</v>
      </c>
      <c r="S336">
        <f t="shared" si="65"/>
        <v>0.30327038015760877</v>
      </c>
      <c r="Y336" s="5">
        <v>45989</v>
      </c>
      <c r="Z336">
        <f t="shared" si="66"/>
        <v>119</v>
      </c>
      <c r="AA336">
        <f t="shared" si="67"/>
        <v>48</v>
      </c>
      <c r="AB336">
        <f t="shared" si="68"/>
        <v>0.30327038015745783</v>
      </c>
      <c r="AH336" s="5">
        <v>45989</v>
      </c>
      <c r="AI336">
        <f t="shared" si="69"/>
        <v>119</v>
      </c>
      <c r="AJ336">
        <f t="shared" si="70"/>
        <v>48</v>
      </c>
      <c r="AK336">
        <f t="shared" si="71"/>
        <v>1.509433356013467E-13</v>
      </c>
      <c r="AQ336" s="5">
        <v>45989</v>
      </c>
      <c r="AR336">
        <f t="shared" si="72"/>
        <v>119</v>
      </c>
      <c r="AS336">
        <f t="shared" si="73"/>
        <v>48</v>
      </c>
      <c r="AT336">
        <f t="shared" si="74"/>
        <v>0</v>
      </c>
    </row>
    <row r="337" spans="16:46">
      <c r="P337" s="5">
        <v>45990</v>
      </c>
      <c r="Q337">
        <f t="shared" si="63"/>
        <v>120</v>
      </c>
      <c r="R337">
        <f t="shared" si="64"/>
        <v>47</v>
      </c>
      <c r="S337">
        <f t="shared" si="65"/>
        <v>0.32779911252776972</v>
      </c>
      <c r="Y337" s="5">
        <v>45990</v>
      </c>
      <c r="Z337">
        <f t="shared" si="66"/>
        <v>120</v>
      </c>
      <c r="AA337">
        <f t="shared" si="67"/>
        <v>47</v>
      </c>
      <c r="AB337">
        <f t="shared" si="68"/>
        <v>0.32779911252767802</v>
      </c>
      <c r="AH337" s="5">
        <v>45990</v>
      </c>
      <c r="AI337">
        <f t="shared" si="69"/>
        <v>120</v>
      </c>
      <c r="AJ337">
        <f t="shared" si="70"/>
        <v>47</v>
      </c>
      <c r="AK337">
        <f t="shared" si="71"/>
        <v>9.1712057633964024E-14</v>
      </c>
      <c r="AQ337" s="5">
        <v>45990</v>
      </c>
      <c r="AR337">
        <f t="shared" si="72"/>
        <v>120</v>
      </c>
      <c r="AS337">
        <f t="shared" si="73"/>
        <v>47</v>
      </c>
      <c r="AT337">
        <f t="shared" si="74"/>
        <v>0</v>
      </c>
    </row>
    <row r="338" spans="16:46">
      <c r="P338" s="5">
        <v>45991</v>
      </c>
      <c r="Q338">
        <f t="shared" si="63"/>
        <v>121</v>
      </c>
      <c r="R338">
        <f t="shared" si="64"/>
        <v>46</v>
      </c>
      <c r="S338">
        <f t="shared" si="65"/>
        <v>0.35373207372417537</v>
      </c>
      <c r="Y338" s="5">
        <v>45991</v>
      </c>
      <c r="Z338">
        <f t="shared" si="66"/>
        <v>121</v>
      </c>
      <c r="AA338">
        <f t="shared" si="67"/>
        <v>46</v>
      </c>
      <c r="AB338">
        <f t="shared" si="68"/>
        <v>0.35373207372411986</v>
      </c>
      <c r="AH338" s="5">
        <v>45991</v>
      </c>
      <c r="AI338">
        <f t="shared" si="69"/>
        <v>121</v>
      </c>
      <c r="AJ338">
        <f t="shared" si="70"/>
        <v>46</v>
      </c>
      <c r="AK338">
        <f t="shared" si="71"/>
        <v>5.5491716331585614E-14</v>
      </c>
      <c r="AQ338" s="5">
        <v>45991</v>
      </c>
      <c r="AR338">
        <f t="shared" si="72"/>
        <v>121</v>
      </c>
      <c r="AS338">
        <f t="shared" si="73"/>
        <v>46</v>
      </c>
      <c r="AT338">
        <f t="shared" si="74"/>
        <v>0</v>
      </c>
    </row>
    <row r="339" spans="16:46">
      <c r="P339" s="5">
        <v>45992</v>
      </c>
      <c r="Q339">
        <f t="shared" si="63"/>
        <v>122</v>
      </c>
      <c r="R339">
        <f t="shared" si="64"/>
        <v>45</v>
      </c>
      <c r="S339">
        <f t="shared" si="65"/>
        <v>0.38109214359268295</v>
      </c>
      <c r="Y339" s="5">
        <v>45992</v>
      </c>
      <c r="Z339">
        <f t="shared" si="66"/>
        <v>122</v>
      </c>
      <c r="AA339">
        <f t="shared" si="67"/>
        <v>45</v>
      </c>
      <c r="AB339">
        <f t="shared" si="68"/>
        <v>0.38109214359264953</v>
      </c>
      <c r="AH339" s="5">
        <v>45992</v>
      </c>
      <c r="AI339">
        <f t="shared" si="69"/>
        <v>122</v>
      </c>
      <c r="AJ339">
        <f t="shared" si="70"/>
        <v>45</v>
      </c>
      <c r="AK339">
        <f t="shared" si="71"/>
        <v>3.3436368557799209E-14</v>
      </c>
      <c r="AQ339" s="5">
        <v>45992</v>
      </c>
      <c r="AR339">
        <f t="shared" si="72"/>
        <v>122</v>
      </c>
      <c r="AS339">
        <f t="shared" si="73"/>
        <v>45</v>
      </c>
      <c r="AT339">
        <f t="shared" si="74"/>
        <v>0</v>
      </c>
    </row>
    <row r="340" spans="16:46">
      <c r="P340" s="5">
        <v>45993</v>
      </c>
      <c r="Q340">
        <f t="shared" si="63"/>
        <v>123</v>
      </c>
      <c r="R340">
        <f t="shared" si="64"/>
        <v>44</v>
      </c>
      <c r="S340">
        <f t="shared" si="65"/>
        <v>0.40989671717732579</v>
      </c>
      <c r="Y340" s="5">
        <v>45993</v>
      </c>
      <c r="Z340">
        <f t="shared" si="66"/>
        <v>123</v>
      </c>
      <c r="AA340">
        <f t="shared" si="67"/>
        <v>44</v>
      </c>
      <c r="AB340">
        <f t="shared" si="68"/>
        <v>0.40989671717730575</v>
      </c>
      <c r="AH340" s="5">
        <v>45993</v>
      </c>
      <c r="AI340">
        <f t="shared" si="69"/>
        <v>123</v>
      </c>
      <c r="AJ340">
        <f t="shared" si="70"/>
        <v>44</v>
      </c>
      <c r="AK340">
        <f t="shared" si="71"/>
        <v>2.0063157186853508E-14</v>
      </c>
      <c r="AQ340" s="5">
        <v>45993</v>
      </c>
      <c r="AR340">
        <f t="shared" si="72"/>
        <v>123</v>
      </c>
      <c r="AS340">
        <f t="shared" si="73"/>
        <v>44</v>
      </c>
      <c r="AT340">
        <f t="shared" si="74"/>
        <v>0</v>
      </c>
    </row>
    <row r="341" spans="16:46">
      <c r="P341" s="5">
        <v>45994</v>
      </c>
      <c r="Q341">
        <f t="shared" si="63"/>
        <v>124</v>
      </c>
      <c r="R341">
        <f t="shared" si="64"/>
        <v>43</v>
      </c>
      <c r="S341">
        <f t="shared" si="65"/>
        <v>0.44015716259426579</v>
      </c>
      <c r="Y341" s="5">
        <v>45994</v>
      </c>
      <c r="Z341">
        <f t="shared" si="66"/>
        <v>124</v>
      </c>
      <c r="AA341">
        <f t="shared" si="67"/>
        <v>43</v>
      </c>
      <c r="AB341">
        <f t="shared" si="68"/>
        <v>0.4401571625942538</v>
      </c>
      <c r="AH341" s="5">
        <v>45994</v>
      </c>
      <c r="AI341">
        <f t="shared" si="69"/>
        <v>124</v>
      </c>
      <c r="AJ341">
        <f t="shared" si="70"/>
        <v>43</v>
      </c>
      <c r="AK341">
        <f t="shared" si="71"/>
        <v>1.1988605615301603E-14</v>
      </c>
      <c r="AQ341" s="5">
        <v>45994</v>
      </c>
      <c r="AR341">
        <f t="shared" si="72"/>
        <v>124</v>
      </c>
      <c r="AS341">
        <f t="shared" si="73"/>
        <v>43</v>
      </c>
      <c r="AT341">
        <f t="shared" si="74"/>
        <v>0</v>
      </c>
    </row>
    <row r="342" spans="16:46">
      <c r="P342" s="5">
        <v>45995</v>
      </c>
      <c r="Q342">
        <f t="shared" si="63"/>
        <v>125</v>
      </c>
      <c r="R342">
        <f t="shared" si="64"/>
        <v>42</v>
      </c>
      <c r="S342">
        <f t="shared" si="65"/>
        <v>0.47187828860881692</v>
      </c>
      <c r="Y342" s="5">
        <v>45995</v>
      </c>
      <c r="Z342">
        <f t="shared" si="66"/>
        <v>125</v>
      </c>
      <c r="AA342">
        <f t="shared" si="67"/>
        <v>42</v>
      </c>
      <c r="AB342">
        <f t="shared" si="68"/>
        <v>0.47187828860880976</v>
      </c>
      <c r="AH342" s="5">
        <v>45995</v>
      </c>
      <c r="AI342">
        <f t="shared" si="69"/>
        <v>125</v>
      </c>
      <c r="AJ342">
        <f t="shared" si="70"/>
        <v>42</v>
      </c>
      <c r="AK342">
        <f t="shared" si="71"/>
        <v>7.1339046015558603E-15</v>
      </c>
      <c r="AQ342" s="5">
        <v>45995</v>
      </c>
      <c r="AR342">
        <f t="shared" si="72"/>
        <v>125</v>
      </c>
      <c r="AS342">
        <f t="shared" si="73"/>
        <v>42</v>
      </c>
      <c r="AT342">
        <f t="shared" si="74"/>
        <v>0</v>
      </c>
    </row>
    <row r="343" spans="16:46">
      <c r="P343" s="5">
        <v>45996</v>
      </c>
      <c r="Q343">
        <f t="shared" si="63"/>
        <v>126</v>
      </c>
      <c r="R343">
        <f t="shared" si="64"/>
        <v>41</v>
      </c>
      <c r="S343">
        <f t="shared" si="65"/>
        <v>0.50505782806453803</v>
      </c>
      <c r="Y343" s="5">
        <v>45996</v>
      </c>
      <c r="Z343">
        <f t="shared" si="66"/>
        <v>126</v>
      </c>
      <c r="AA343">
        <f t="shared" si="67"/>
        <v>41</v>
      </c>
      <c r="AB343">
        <f t="shared" si="68"/>
        <v>0.50505782806453381</v>
      </c>
      <c r="AH343" s="5">
        <v>45996</v>
      </c>
      <c r="AI343">
        <f t="shared" si="69"/>
        <v>126</v>
      </c>
      <c r="AJ343">
        <f t="shared" si="70"/>
        <v>41</v>
      </c>
      <c r="AK343">
        <f t="shared" si="71"/>
        <v>4.2274175606408304E-15</v>
      </c>
      <c r="AQ343" s="5">
        <v>45996</v>
      </c>
      <c r="AR343">
        <f t="shared" si="72"/>
        <v>126</v>
      </c>
      <c r="AS343">
        <f t="shared" si="73"/>
        <v>41</v>
      </c>
      <c r="AT343">
        <f t="shared" si="74"/>
        <v>0</v>
      </c>
    </row>
    <row r="344" spans="16:46">
      <c r="P344" s="5">
        <v>45997</v>
      </c>
      <c r="Q344">
        <f t="shared" si="63"/>
        <v>127</v>
      </c>
      <c r="R344">
        <f t="shared" si="64"/>
        <v>40</v>
      </c>
      <c r="S344">
        <f t="shared" si="65"/>
        <v>0.53968594358428801</v>
      </c>
      <c r="Y344" s="5">
        <v>45997</v>
      </c>
      <c r="Z344">
        <f t="shared" si="66"/>
        <v>127</v>
      </c>
      <c r="AA344">
        <f t="shared" si="67"/>
        <v>40</v>
      </c>
      <c r="AB344">
        <f t="shared" si="68"/>
        <v>0.53968594358428557</v>
      </c>
      <c r="AH344" s="5">
        <v>45997</v>
      </c>
      <c r="AI344">
        <f t="shared" si="69"/>
        <v>127</v>
      </c>
      <c r="AJ344">
        <f t="shared" si="70"/>
        <v>40</v>
      </c>
      <c r="AK344">
        <f t="shared" si="71"/>
        <v>2.4946649354678277E-15</v>
      </c>
      <c r="AQ344" s="5">
        <v>45997</v>
      </c>
      <c r="AR344">
        <f t="shared" si="72"/>
        <v>127</v>
      </c>
      <c r="AS344">
        <f t="shared" si="73"/>
        <v>40</v>
      </c>
      <c r="AT344">
        <f t="shared" si="74"/>
        <v>0</v>
      </c>
    </row>
    <row r="345" spans="16:46">
      <c r="P345" s="5">
        <v>45998</v>
      </c>
      <c r="Q345">
        <f t="shared" si="63"/>
        <v>128</v>
      </c>
      <c r="R345">
        <f t="shared" si="64"/>
        <v>39</v>
      </c>
      <c r="S345">
        <f t="shared" si="65"/>
        <v>0.57574476216705162</v>
      </c>
      <c r="Y345" s="5">
        <v>45998</v>
      </c>
      <c r="Z345">
        <f t="shared" si="66"/>
        <v>128</v>
      </c>
      <c r="AA345">
        <f t="shared" si="67"/>
        <v>39</v>
      </c>
      <c r="AB345">
        <f t="shared" si="68"/>
        <v>0.57574476216705017</v>
      </c>
      <c r="AH345" s="5">
        <v>45998</v>
      </c>
      <c r="AI345">
        <f t="shared" si="69"/>
        <v>128</v>
      </c>
      <c r="AJ345">
        <f t="shared" si="70"/>
        <v>39</v>
      </c>
      <c r="AK345">
        <f t="shared" si="71"/>
        <v>1.4660153722259814E-15</v>
      </c>
      <c r="AQ345" s="5">
        <v>45998</v>
      </c>
      <c r="AR345">
        <f t="shared" si="72"/>
        <v>128</v>
      </c>
      <c r="AS345">
        <f t="shared" si="73"/>
        <v>39</v>
      </c>
      <c r="AT345">
        <f t="shared" si="74"/>
        <v>0</v>
      </c>
    </row>
    <row r="346" spans="16:46">
      <c r="P346" s="5">
        <v>45999</v>
      </c>
      <c r="Q346">
        <f t="shared" si="63"/>
        <v>129</v>
      </c>
      <c r="R346">
        <f t="shared" si="64"/>
        <v>38</v>
      </c>
      <c r="S346">
        <f t="shared" si="65"/>
        <v>0.61320794543328738</v>
      </c>
      <c r="Y346" s="5">
        <v>45999</v>
      </c>
      <c r="Z346">
        <f t="shared" si="66"/>
        <v>129</v>
      </c>
      <c r="AA346">
        <f t="shared" si="67"/>
        <v>38</v>
      </c>
      <c r="AB346">
        <f t="shared" si="68"/>
        <v>0.61320794543328649</v>
      </c>
      <c r="AH346" s="5">
        <v>45999</v>
      </c>
      <c r="AI346">
        <f t="shared" si="69"/>
        <v>129</v>
      </c>
      <c r="AJ346">
        <f t="shared" si="70"/>
        <v>38</v>
      </c>
      <c r="AK346">
        <f t="shared" si="71"/>
        <v>8.5793434039490399E-16</v>
      </c>
      <c r="AQ346" s="5">
        <v>45999</v>
      </c>
      <c r="AR346">
        <f t="shared" si="72"/>
        <v>129</v>
      </c>
      <c r="AS346">
        <f t="shared" si="73"/>
        <v>38</v>
      </c>
      <c r="AT346">
        <f t="shared" si="74"/>
        <v>0</v>
      </c>
    </row>
    <row r="347" spans="16:46">
      <c r="P347" s="5">
        <v>46000</v>
      </c>
      <c r="Q347">
        <f t="shared" si="63"/>
        <v>130</v>
      </c>
      <c r="R347">
        <f t="shared" si="64"/>
        <v>37</v>
      </c>
      <c r="S347">
        <f t="shared" si="65"/>
        <v>0.65204030231824461</v>
      </c>
      <c r="Y347" s="5">
        <v>46000</v>
      </c>
      <c r="Z347">
        <f t="shared" si="66"/>
        <v>130</v>
      </c>
      <c r="AA347">
        <f t="shared" si="67"/>
        <v>37</v>
      </c>
      <c r="AB347">
        <f t="shared" si="68"/>
        <v>0.65204030231824406</v>
      </c>
      <c r="AH347" s="5">
        <v>46000</v>
      </c>
      <c r="AI347">
        <f t="shared" si="69"/>
        <v>130</v>
      </c>
      <c r="AJ347">
        <f t="shared" si="70"/>
        <v>37</v>
      </c>
      <c r="AK347">
        <f t="shared" si="71"/>
        <v>4.9998710632647572E-16</v>
      </c>
      <c r="AQ347" s="5">
        <v>46000</v>
      </c>
      <c r="AR347">
        <f t="shared" si="72"/>
        <v>130</v>
      </c>
      <c r="AS347">
        <f t="shared" si="73"/>
        <v>37</v>
      </c>
      <c r="AT347">
        <f t="shared" si="74"/>
        <v>0</v>
      </c>
    </row>
    <row r="348" spans="16:46">
      <c r="P348" s="5">
        <v>46001</v>
      </c>
      <c r="Q348">
        <f t="shared" si="63"/>
        <v>131</v>
      </c>
      <c r="R348">
        <f t="shared" si="64"/>
        <v>36</v>
      </c>
      <c r="S348">
        <f t="shared" si="65"/>
        <v>0.69219745097070573</v>
      </c>
      <c r="Y348" s="5">
        <v>46001</v>
      </c>
      <c r="Z348">
        <f t="shared" si="66"/>
        <v>131</v>
      </c>
      <c r="AA348">
        <f t="shared" si="67"/>
        <v>36</v>
      </c>
      <c r="AB348">
        <f t="shared" si="68"/>
        <v>0.6921974509707054</v>
      </c>
      <c r="AH348" s="5">
        <v>46001</v>
      </c>
      <c r="AI348">
        <f t="shared" si="69"/>
        <v>131</v>
      </c>
      <c r="AJ348">
        <f t="shared" si="70"/>
        <v>36</v>
      </c>
      <c r="AK348">
        <f t="shared" si="71"/>
        <v>2.9017018329576399E-16</v>
      </c>
      <c r="AQ348" s="5">
        <v>46001</v>
      </c>
      <c r="AR348">
        <f t="shared" si="72"/>
        <v>131</v>
      </c>
      <c r="AS348">
        <f t="shared" si="73"/>
        <v>36</v>
      </c>
      <c r="AT348">
        <f t="shared" si="74"/>
        <v>0</v>
      </c>
    </row>
    <row r="349" spans="16:46">
      <c r="P349" s="5">
        <v>46002</v>
      </c>
      <c r="Q349">
        <f t="shared" si="63"/>
        <v>132</v>
      </c>
      <c r="R349">
        <f t="shared" si="64"/>
        <v>35</v>
      </c>
      <c r="S349">
        <f t="shared" si="65"/>
        <v>0.73362553647860618</v>
      </c>
      <c r="Y349" s="5">
        <v>46002</v>
      </c>
      <c r="Z349">
        <f t="shared" si="66"/>
        <v>132</v>
      </c>
      <c r="AA349">
        <f t="shared" si="67"/>
        <v>35</v>
      </c>
      <c r="AB349">
        <f t="shared" si="68"/>
        <v>0.73362553647860596</v>
      </c>
      <c r="AH349" s="5">
        <v>46002</v>
      </c>
      <c r="AI349">
        <f t="shared" si="69"/>
        <v>132</v>
      </c>
      <c r="AJ349">
        <f t="shared" si="70"/>
        <v>35</v>
      </c>
      <c r="AK349">
        <f t="shared" si="71"/>
        <v>1.6770113006412131E-16</v>
      </c>
      <c r="AQ349" s="5">
        <v>46002</v>
      </c>
      <c r="AR349">
        <f t="shared" si="72"/>
        <v>132</v>
      </c>
      <c r="AS349">
        <f t="shared" si="73"/>
        <v>35</v>
      </c>
      <c r="AT349">
        <f t="shared" si="74"/>
        <v>0</v>
      </c>
    </row>
    <row r="350" spans="16:46">
      <c r="P350" s="5">
        <v>46003</v>
      </c>
      <c r="Q350">
        <f t="shared" si="63"/>
        <v>133</v>
      </c>
      <c r="R350">
        <f t="shared" si="64"/>
        <v>34</v>
      </c>
      <c r="S350">
        <f t="shared" si="65"/>
        <v>0.7762610108088065</v>
      </c>
      <c r="Y350" s="5">
        <v>46003</v>
      </c>
      <c r="Z350">
        <f t="shared" si="66"/>
        <v>133</v>
      </c>
      <c r="AA350">
        <f t="shared" si="67"/>
        <v>34</v>
      </c>
      <c r="AB350">
        <f t="shared" si="68"/>
        <v>0.77626101080880638</v>
      </c>
      <c r="AH350" s="5">
        <v>46003</v>
      </c>
      <c r="AI350">
        <f t="shared" si="69"/>
        <v>133</v>
      </c>
      <c r="AJ350">
        <f t="shared" si="70"/>
        <v>34</v>
      </c>
      <c r="AK350">
        <f t="shared" si="71"/>
        <v>9.6518023560405071E-17</v>
      </c>
      <c r="AQ350" s="5">
        <v>46003</v>
      </c>
      <c r="AR350">
        <f t="shared" si="72"/>
        <v>133</v>
      </c>
      <c r="AS350">
        <f t="shared" si="73"/>
        <v>34</v>
      </c>
      <c r="AT350">
        <f t="shared" si="74"/>
        <v>0</v>
      </c>
    </row>
    <row r="351" spans="16:46">
      <c r="P351" s="5">
        <v>46004</v>
      </c>
      <c r="Q351">
        <f t="shared" si="63"/>
        <v>134</v>
      </c>
      <c r="R351">
        <f t="shared" si="64"/>
        <v>33</v>
      </c>
      <c r="S351">
        <f t="shared" si="65"/>
        <v>0.82003048101322662</v>
      </c>
      <c r="Y351" s="5">
        <v>46004</v>
      </c>
      <c r="Z351">
        <f t="shared" si="66"/>
        <v>134</v>
      </c>
      <c r="AA351">
        <f t="shared" si="67"/>
        <v>33</v>
      </c>
      <c r="AB351">
        <f t="shared" si="68"/>
        <v>0.82003048101322662</v>
      </c>
      <c r="AH351" s="5">
        <v>46004</v>
      </c>
      <c r="AI351">
        <f t="shared" si="69"/>
        <v>134</v>
      </c>
      <c r="AJ351">
        <f t="shared" si="70"/>
        <v>33</v>
      </c>
      <c r="AK351">
        <f t="shared" si="71"/>
        <v>5.5318459438674398E-17</v>
      </c>
      <c r="AQ351" s="5">
        <v>46004</v>
      </c>
      <c r="AR351">
        <f t="shared" si="72"/>
        <v>134</v>
      </c>
      <c r="AS351">
        <f t="shared" si="73"/>
        <v>33</v>
      </c>
      <c r="AT351">
        <f t="shared" si="74"/>
        <v>0</v>
      </c>
    </row>
    <row r="352" spans="16:46">
      <c r="P352" s="5">
        <v>46005</v>
      </c>
      <c r="Q352">
        <f t="shared" si="63"/>
        <v>135</v>
      </c>
      <c r="R352">
        <f t="shared" si="64"/>
        <v>32</v>
      </c>
      <c r="S352">
        <f t="shared" si="65"/>
        <v>0.86485063131636675</v>
      </c>
      <c r="Y352" s="5">
        <v>46005</v>
      </c>
      <c r="Z352">
        <f t="shared" si="66"/>
        <v>135</v>
      </c>
      <c r="AA352">
        <f t="shared" si="67"/>
        <v>32</v>
      </c>
      <c r="AB352">
        <f t="shared" si="68"/>
        <v>0.86485063131636675</v>
      </c>
      <c r="AH352" s="5">
        <v>46005</v>
      </c>
      <c r="AI352">
        <f t="shared" si="69"/>
        <v>135</v>
      </c>
      <c r="AJ352">
        <f t="shared" si="70"/>
        <v>32</v>
      </c>
      <c r="AK352">
        <f t="shared" si="71"/>
        <v>3.1573371504721582E-17</v>
      </c>
      <c r="AQ352" s="5">
        <v>46005</v>
      </c>
      <c r="AR352">
        <f t="shared" si="72"/>
        <v>135</v>
      </c>
      <c r="AS352">
        <f t="shared" si="73"/>
        <v>32</v>
      </c>
      <c r="AT352">
        <f t="shared" si="74"/>
        <v>0</v>
      </c>
    </row>
    <row r="353" spans="16:46">
      <c r="P353" s="5">
        <v>46006</v>
      </c>
      <c r="Q353">
        <f t="shared" si="63"/>
        <v>136</v>
      </c>
      <c r="R353">
        <f t="shared" si="64"/>
        <v>31</v>
      </c>
      <c r="S353">
        <f t="shared" si="65"/>
        <v>0.91062822416035627</v>
      </c>
      <c r="Y353" s="5">
        <v>46006</v>
      </c>
      <c r="Z353">
        <f t="shared" si="66"/>
        <v>136</v>
      </c>
      <c r="AA353">
        <f t="shared" si="67"/>
        <v>31</v>
      </c>
      <c r="AB353">
        <f t="shared" si="68"/>
        <v>0.91062822416035627</v>
      </c>
      <c r="AH353" s="5">
        <v>46006</v>
      </c>
      <c r="AI353">
        <f t="shared" si="69"/>
        <v>136</v>
      </c>
      <c r="AJ353">
        <f t="shared" si="70"/>
        <v>31</v>
      </c>
      <c r="AK353">
        <f t="shared" si="71"/>
        <v>1.7945727479805909E-17</v>
      </c>
      <c r="AQ353" s="5">
        <v>46006</v>
      </c>
      <c r="AR353">
        <f t="shared" si="72"/>
        <v>136</v>
      </c>
      <c r="AS353">
        <f t="shared" si="73"/>
        <v>31</v>
      </c>
      <c r="AT353">
        <f t="shared" si="74"/>
        <v>0</v>
      </c>
    </row>
    <row r="354" spans="16:46">
      <c r="P354" s="5">
        <v>46007</v>
      </c>
      <c r="Q354">
        <f t="shared" si="63"/>
        <v>137</v>
      </c>
      <c r="R354">
        <f t="shared" si="64"/>
        <v>30</v>
      </c>
      <c r="S354">
        <f t="shared" si="65"/>
        <v>0.95726018464527673</v>
      </c>
      <c r="Y354" s="5">
        <v>46007</v>
      </c>
      <c r="Z354">
        <f t="shared" si="66"/>
        <v>137</v>
      </c>
      <c r="AA354">
        <f t="shared" si="67"/>
        <v>30</v>
      </c>
      <c r="AB354">
        <f t="shared" si="68"/>
        <v>0.95726018464527673</v>
      </c>
      <c r="AH354" s="5">
        <v>46007</v>
      </c>
      <c r="AI354">
        <f t="shared" si="69"/>
        <v>137</v>
      </c>
      <c r="AJ354">
        <f t="shared" si="70"/>
        <v>30</v>
      </c>
      <c r="AK354">
        <f t="shared" si="71"/>
        <v>1.0157583541727274E-17</v>
      </c>
      <c r="AQ354" s="5">
        <v>46007</v>
      </c>
      <c r="AR354">
        <f t="shared" si="72"/>
        <v>137</v>
      </c>
      <c r="AS354">
        <f t="shared" si="73"/>
        <v>30</v>
      </c>
      <c r="AT354">
        <f t="shared" si="74"/>
        <v>0</v>
      </c>
    </row>
    <row r="355" spans="16:46">
      <c r="P355" s="5">
        <v>46008</v>
      </c>
      <c r="Q355">
        <f t="shared" si="63"/>
        <v>138</v>
      </c>
      <c r="R355">
        <f t="shared" si="64"/>
        <v>29</v>
      </c>
      <c r="S355">
        <f t="shared" si="65"/>
        <v>1.0046337720685197</v>
      </c>
      <c r="Y355" s="5">
        <v>46008</v>
      </c>
      <c r="Z355">
        <f t="shared" si="66"/>
        <v>138</v>
      </c>
      <c r="AA355">
        <f t="shared" si="67"/>
        <v>29</v>
      </c>
      <c r="AB355">
        <f t="shared" si="68"/>
        <v>1.0046337720685197</v>
      </c>
      <c r="AH355" s="5">
        <v>46008</v>
      </c>
      <c r="AI355">
        <f t="shared" si="69"/>
        <v>138</v>
      </c>
      <c r="AJ355">
        <f t="shared" si="70"/>
        <v>29</v>
      </c>
      <c r="AK355">
        <f t="shared" si="71"/>
        <v>5.7254412591554533E-18</v>
      </c>
      <c r="AQ355" s="5">
        <v>46008</v>
      </c>
      <c r="AR355">
        <f t="shared" si="72"/>
        <v>138</v>
      </c>
      <c r="AS355">
        <f t="shared" si="73"/>
        <v>29</v>
      </c>
      <c r="AT355">
        <f t="shared" si="74"/>
        <v>0</v>
      </c>
    </row>
    <row r="356" spans="16:46">
      <c r="P356" s="5">
        <v>46009</v>
      </c>
      <c r="Q356">
        <f t="shared" si="63"/>
        <v>139</v>
      </c>
      <c r="R356">
        <f t="shared" si="64"/>
        <v>28</v>
      </c>
      <c r="S356">
        <f t="shared" si="65"/>
        <v>1.0526268414431861</v>
      </c>
      <c r="Y356" s="5">
        <v>46009</v>
      </c>
      <c r="Z356">
        <f t="shared" si="66"/>
        <v>139</v>
      </c>
      <c r="AA356">
        <f t="shared" si="67"/>
        <v>28</v>
      </c>
      <c r="AB356">
        <f t="shared" si="68"/>
        <v>1.0526268414431861</v>
      </c>
      <c r="AH356" s="5">
        <v>46009</v>
      </c>
      <c r="AI356">
        <f t="shared" si="69"/>
        <v>139</v>
      </c>
      <c r="AJ356">
        <f t="shared" si="70"/>
        <v>28</v>
      </c>
      <c r="AK356">
        <f t="shared" si="71"/>
        <v>3.2137844839428226E-18</v>
      </c>
      <c r="AQ356" s="5">
        <v>46009</v>
      </c>
      <c r="AR356">
        <f t="shared" si="72"/>
        <v>139</v>
      </c>
      <c r="AS356">
        <f t="shared" si="73"/>
        <v>28</v>
      </c>
      <c r="AT356">
        <f t="shared" si="74"/>
        <v>0</v>
      </c>
    </row>
    <row r="357" spans="16:46">
      <c r="P357" s="5">
        <v>46010</v>
      </c>
      <c r="Q357">
        <f t="shared" si="63"/>
        <v>140</v>
      </c>
      <c r="R357">
        <f t="shared" si="64"/>
        <v>27</v>
      </c>
      <c r="S357">
        <f t="shared" si="65"/>
        <v>1.1011081969695891</v>
      </c>
      <c r="Y357" s="5">
        <v>46010</v>
      </c>
      <c r="Z357">
        <f t="shared" si="66"/>
        <v>140</v>
      </c>
      <c r="AA357">
        <f t="shared" si="67"/>
        <v>27</v>
      </c>
      <c r="AB357">
        <f t="shared" si="68"/>
        <v>1.1011081969695891</v>
      </c>
      <c r="AH357" s="5">
        <v>46010</v>
      </c>
      <c r="AI357">
        <f t="shared" si="69"/>
        <v>140</v>
      </c>
      <c r="AJ357">
        <f t="shared" si="70"/>
        <v>27</v>
      </c>
      <c r="AK357">
        <f t="shared" si="71"/>
        <v>1.7964443237228514E-18</v>
      </c>
      <c r="AQ357" s="5">
        <v>46010</v>
      </c>
      <c r="AR357">
        <f t="shared" si="72"/>
        <v>140</v>
      </c>
      <c r="AS357">
        <f t="shared" si="73"/>
        <v>27</v>
      </c>
      <c r="AT357">
        <f t="shared" si="74"/>
        <v>0</v>
      </c>
    </row>
    <row r="358" spans="16:46">
      <c r="P358" s="5">
        <v>46011</v>
      </c>
      <c r="Q358">
        <f t="shared" si="63"/>
        <v>141</v>
      </c>
      <c r="R358">
        <f t="shared" si="64"/>
        <v>26</v>
      </c>
      <c r="S358">
        <f t="shared" si="65"/>
        <v>1.1499380384551934</v>
      </c>
      <c r="Y358" s="5">
        <v>46011</v>
      </c>
      <c r="Z358">
        <f t="shared" si="66"/>
        <v>141</v>
      </c>
      <c r="AA358">
        <f t="shared" si="67"/>
        <v>26</v>
      </c>
      <c r="AB358">
        <f t="shared" si="68"/>
        <v>1.1499380384551934</v>
      </c>
      <c r="AH358" s="5">
        <v>46011</v>
      </c>
      <c r="AI358">
        <f t="shared" si="69"/>
        <v>141</v>
      </c>
      <c r="AJ358">
        <f t="shared" si="70"/>
        <v>26</v>
      </c>
      <c r="AK358">
        <f t="shared" si="71"/>
        <v>1.0000000000000014E-18</v>
      </c>
      <c r="AQ358" s="5">
        <v>46011</v>
      </c>
      <c r="AR358">
        <f t="shared" si="72"/>
        <v>141</v>
      </c>
      <c r="AS358">
        <f t="shared" si="73"/>
        <v>26</v>
      </c>
      <c r="AT358">
        <f t="shared" si="74"/>
        <v>0</v>
      </c>
    </row>
    <row r="359" spans="16:46">
      <c r="P359" s="5">
        <v>46012</v>
      </c>
      <c r="Q359">
        <f t="shared" si="63"/>
        <v>142</v>
      </c>
      <c r="R359">
        <f t="shared" si="64"/>
        <v>25</v>
      </c>
      <c r="S359">
        <f t="shared" si="65"/>
        <v>1.1989685006378821</v>
      </c>
      <c r="Y359" s="5">
        <v>46012</v>
      </c>
      <c r="Z359">
        <f t="shared" si="66"/>
        <v>142</v>
      </c>
      <c r="AA359">
        <f t="shared" si="67"/>
        <v>25</v>
      </c>
      <c r="AB359">
        <f t="shared" si="68"/>
        <v>1.1989685006378821</v>
      </c>
      <c r="AH359" s="5">
        <v>46012</v>
      </c>
      <c r="AI359">
        <f t="shared" si="69"/>
        <v>142</v>
      </c>
      <c r="AJ359">
        <f t="shared" si="70"/>
        <v>25</v>
      </c>
      <c r="AK359">
        <f t="shared" si="71"/>
        <v>5.5433903824506256E-19</v>
      </c>
      <c r="AQ359" s="5">
        <v>46012</v>
      </c>
      <c r="AR359">
        <f t="shared" si="72"/>
        <v>142</v>
      </c>
      <c r="AS359">
        <f t="shared" si="73"/>
        <v>25</v>
      </c>
      <c r="AT359">
        <f t="shared" si="74"/>
        <v>0</v>
      </c>
    </row>
    <row r="360" spans="16:46">
      <c r="P360" s="5">
        <v>46013</v>
      </c>
      <c r="Q360">
        <f t="shared" si="63"/>
        <v>143</v>
      </c>
      <c r="R360">
        <f t="shared" si="64"/>
        <v>24</v>
      </c>
      <c r="S360">
        <f t="shared" si="65"/>
        <v>1.2480442842779536</v>
      </c>
      <c r="Y360" s="5">
        <v>46013</v>
      </c>
      <c r="Z360">
        <f t="shared" si="66"/>
        <v>143</v>
      </c>
      <c r="AA360">
        <f t="shared" si="67"/>
        <v>24</v>
      </c>
      <c r="AB360">
        <f t="shared" si="68"/>
        <v>1.2480442842779536</v>
      </c>
      <c r="AH360" s="5">
        <v>46013</v>
      </c>
      <c r="AI360">
        <f t="shared" si="69"/>
        <v>143</v>
      </c>
      <c r="AJ360">
        <f t="shared" si="70"/>
        <v>24</v>
      </c>
      <c r="AK360">
        <f t="shared" si="71"/>
        <v>3.0601319546682686E-19</v>
      </c>
      <c r="AQ360" s="5">
        <v>46013</v>
      </c>
      <c r="AR360">
        <f t="shared" si="72"/>
        <v>143</v>
      </c>
      <c r="AS360">
        <f t="shared" si="73"/>
        <v>24</v>
      </c>
      <c r="AT360">
        <f t="shared" si="74"/>
        <v>0</v>
      </c>
    </row>
    <row r="361" spans="16:46">
      <c r="P361" s="5">
        <v>46014</v>
      </c>
      <c r="Q361">
        <f t="shared" si="63"/>
        <v>144</v>
      </c>
      <c r="R361">
        <f t="shared" si="64"/>
        <v>23</v>
      </c>
      <c r="S361">
        <f t="shared" si="65"/>
        <v>1.2970033767598093</v>
      </c>
      <c r="Y361" s="5">
        <v>46014</v>
      </c>
      <c r="Z361">
        <f t="shared" si="66"/>
        <v>144</v>
      </c>
      <c r="AA361">
        <f t="shared" si="67"/>
        <v>23</v>
      </c>
      <c r="AB361">
        <f t="shared" si="68"/>
        <v>1.2970033767598093</v>
      </c>
      <c r="AH361" s="5">
        <v>46014</v>
      </c>
      <c r="AI361">
        <f t="shared" si="69"/>
        <v>144</v>
      </c>
      <c r="AJ361">
        <f t="shared" si="70"/>
        <v>23</v>
      </c>
      <c r="AK361">
        <f t="shared" si="71"/>
        <v>1.6822636842085568E-19</v>
      </c>
      <c r="AQ361" s="5">
        <v>46014</v>
      </c>
      <c r="AR361">
        <f t="shared" si="72"/>
        <v>144</v>
      </c>
      <c r="AS361">
        <f t="shared" si="73"/>
        <v>23</v>
      </c>
      <c r="AT361">
        <f t="shared" si="74"/>
        <v>0</v>
      </c>
    </row>
    <row r="362" spans="16:46">
      <c r="P362" s="5">
        <v>46015</v>
      </c>
      <c r="Q362">
        <f t="shared" si="63"/>
        <v>145</v>
      </c>
      <c r="R362">
        <f t="shared" si="64"/>
        <v>22</v>
      </c>
      <c r="S362">
        <f t="shared" si="65"/>
        <v>1.3456778588002181</v>
      </c>
      <c r="Y362" s="5">
        <v>46015</v>
      </c>
      <c r="Z362">
        <f t="shared" si="66"/>
        <v>145</v>
      </c>
      <c r="AA362">
        <f t="shared" si="67"/>
        <v>22</v>
      </c>
      <c r="AB362">
        <f t="shared" si="68"/>
        <v>1.3456778588002181</v>
      </c>
      <c r="AH362" s="5">
        <v>46015</v>
      </c>
      <c r="AI362">
        <f t="shared" si="69"/>
        <v>145</v>
      </c>
      <c r="AJ362">
        <f t="shared" si="70"/>
        <v>22</v>
      </c>
      <c r="AK362">
        <f t="shared" si="71"/>
        <v>9.2095245813017487E-20</v>
      </c>
      <c r="AQ362" s="5">
        <v>46015</v>
      </c>
      <c r="AR362">
        <f t="shared" si="72"/>
        <v>145</v>
      </c>
      <c r="AS362">
        <f t="shared" si="73"/>
        <v>22</v>
      </c>
      <c r="AT362">
        <f t="shared" si="74"/>
        <v>0</v>
      </c>
    </row>
    <row r="363" spans="16:46">
      <c r="P363" s="5">
        <v>46016</v>
      </c>
      <c r="Q363">
        <f t="shared" si="63"/>
        <v>146</v>
      </c>
      <c r="R363">
        <f t="shared" si="64"/>
        <v>21</v>
      </c>
      <c r="S363">
        <f t="shared" si="65"/>
        <v>1.3938947927126408</v>
      </c>
      <c r="Y363" s="5">
        <v>46016</v>
      </c>
      <c r="Z363">
        <f t="shared" si="66"/>
        <v>146</v>
      </c>
      <c r="AA363">
        <f t="shared" si="67"/>
        <v>21</v>
      </c>
      <c r="AB363">
        <f t="shared" si="68"/>
        <v>1.3938947927126408</v>
      </c>
      <c r="AH363" s="5">
        <v>46016</v>
      </c>
      <c r="AI363">
        <f t="shared" si="69"/>
        <v>146</v>
      </c>
      <c r="AJ363">
        <f t="shared" si="70"/>
        <v>21</v>
      </c>
      <c r="AK363">
        <f t="shared" si="71"/>
        <v>5.0207613533494458E-20</v>
      </c>
      <c r="AQ363" s="5">
        <v>46016</v>
      </c>
      <c r="AR363">
        <f t="shared" si="72"/>
        <v>146</v>
      </c>
      <c r="AS363">
        <f t="shared" si="73"/>
        <v>21</v>
      </c>
      <c r="AT363">
        <f t="shared" si="74"/>
        <v>0</v>
      </c>
    </row>
    <row r="364" spans="16:46">
      <c r="P364" s="5">
        <v>46017</v>
      </c>
      <c r="Q364">
        <f t="shared" si="63"/>
        <v>147</v>
      </c>
      <c r="R364">
        <f t="shared" si="64"/>
        <v>20</v>
      </c>
      <c r="S364">
        <f t="shared" si="65"/>
        <v>1.4414771865434906</v>
      </c>
      <c r="Y364" s="5">
        <v>46017</v>
      </c>
      <c r="Z364">
        <f t="shared" si="66"/>
        <v>147</v>
      </c>
      <c r="AA364">
        <f t="shared" si="67"/>
        <v>20</v>
      </c>
      <c r="AB364">
        <f t="shared" si="68"/>
        <v>1.4414771865434906</v>
      </c>
      <c r="AH364" s="5">
        <v>46017</v>
      </c>
      <c r="AI364">
        <f t="shared" si="69"/>
        <v>147</v>
      </c>
      <c r="AJ364">
        <f t="shared" si="70"/>
        <v>20</v>
      </c>
      <c r="AK364">
        <f t="shared" si="71"/>
        <v>2.7257823337740086E-20</v>
      </c>
      <c r="AQ364" s="5">
        <v>46017</v>
      </c>
      <c r="AR364">
        <f t="shared" si="72"/>
        <v>147</v>
      </c>
      <c r="AS364">
        <f t="shared" si="73"/>
        <v>20</v>
      </c>
      <c r="AT364">
        <f t="shared" si="74"/>
        <v>0</v>
      </c>
    </row>
    <row r="365" spans="16:46">
      <c r="P365" s="5">
        <v>46018</v>
      </c>
      <c r="Q365">
        <f t="shared" si="63"/>
        <v>148</v>
      </c>
      <c r="R365">
        <f t="shared" si="64"/>
        <v>19</v>
      </c>
      <c r="S365">
        <f t="shared" si="65"/>
        <v>1.4882450272938652</v>
      </c>
      <c r="Y365" s="5">
        <v>46018</v>
      </c>
      <c r="Z365">
        <f t="shared" si="66"/>
        <v>148</v>
      </c>
      <c r="AA365">
        <f t="shared" si="67"/>
        <v>19</v>
      </c>
      <c r="AB365">
        <f t="shared" si="68"/>
        <v>1.4882450272938652</v>
      </c>
      <c r="AH365" s="5">
        <v>46018</v>
      </c>
      <c r="AI365">
        <f t="shared" si="69"/>
        <v>148</v>
      </c>
      <c r="AJ365">
        <f t="shared" si="70"/>
        <v>19</v>
      </c>
      <c r="AK365">
        <f t="shared" si="71"/>
        <v>1.4736759358997154E-20</v>
      </c>
      <c r="AQ365" s="5">
        <v>46018</v>
      </c>
      <c r="AR365">
        <f t="shared" si="72"/>
        <v>148</v>
      </c>
      <c r="AS365">
        <f t="shared" si="73"/>
        <v>19</v>
      </c>
      <c r="AT365">
        <f t="shared" si="74"/>
        <v>0</v>
      </c>
    </row>
    <row r="366" spans="16:46">
      <c r="P366" s="5">
        <v>46019</v>
      </c>
      <c r="Q366">
        <f t="shared" si="63"/>
        <v>149</v>
      </c>
      <c r="R366">
        <f t="shared" si="64"/>
        <v>18</v>
      </c>
      <c r="S366">
        <f t="shared" si="65"/>
        <v>1.5340163753870197</v>
      </c>
      <c r="Y366" s="5">
        <v>46019</v>
      </c>
      <c r="Z366">
        <f t="shared" si="66"/>
        <v>149</v>
      </c>
      <c r="AA366">
        <f t="shared" si="67"/>
        <v>18</v>
      </c>
      <c r="AB366">
        <f t="shared" si="68"/>
        <v>1.5340163753870197</v>
      </c>
      <c r="AH366" s="5">
        <v>46019</v>
      </c>
      <c r="AI366">
        <f t="shared" si="69"/>
        <v>149</v>
      </c>
      <c r="AJ366">
        <f t="shared" si="70"/>
        <v>18</v>
      </c>
      <c r="AK366">
        <f t="shared" si="71"/>
        <v>7.934179784097942E-21</v>
      </c>
      <c r="AQ366" s="5">
        <v>46019</v>
      </c>
      <c r="AR366">
        <f t="shared" si="72"/>
        <v>149</v>
      </c>
      <c r="AS366">
        <f t="shared" si="73"/>
        <v>18</v>
      </c>
      <c r="AT366">
        <f t="shared" si="74"/>
        <v>0</v>
      </c>
    </row>
    <row r="367" spans="16:46">
      <c r="P367" s="5">
        <v>46020</v>
      </c>
      <c r="Q367">
        <f t="shared" si="63"/>
        <v>150</v>
      </c>
      <c r="R367">
        <f t="shared" si="64"/>
        <v>17</v>
      </c>
      <c r="S367">
        <f t="shared" si="65"/>
        <v>1.5786085115551076</v>
      </c>
      <c r="Y367" s="5">
        <v>46020</v>
      </c>
      <c r="Z367">
        <f t="shared" si="66"/>
        <v>150</v>
      </c>
      <c r="AA367">
        <f t="shared" si="67"/>
        <v>17</v>
      </c>
      <c r="AB367">
        <f t="shared" si="68"/>
        <v>1.5786085115551076</v>
      </c>
      <c r="AH367" s="5">
        <v>46020</v>
      </c>
      <c r="AI367">
        <f t="shared" si="69"/>
        <v>150</v>
      </c>
      <c r="AJ367">
        <f t="shared" si="70"/>
        <v>17</v>
      </c>
      <c r="AK367">
        <f t="shared" si="71"/>
        <v>4.2539394927321941E-21</v>
      </c>
      <c r="AQ367" s="5">
        <v>46020</v>
      </c>
      <c r="AR367">
        <f t="shared" si="72"/>
        <v>150</v>
      </c>
      <c r="AS367">
        <f t="shared" si="73"/>
        <v>17</v>
      </c>
      <c r="AT367">
        <f t="shared" si="74"/>
        <v>0</v>
      </c>
    </row>
    <row r="368" spans="16:46">
      <c r="P368" s="5">
        <v>46021</v>
      </c>
      <c r="Q368">
        <f t="shared" si="63"/>
        <v>151</v>
      </c>
      <c r="R368">
        <f t="shared" si="64"/>
        <v>16</v>
      </c>
      <c r="S368">
        <f t="shared" si="65"/>
        <v>1.6218391264156846</v>
      </c>
      <c r="Y368" s="5">
        <v>46021</v>
      </c>
      <c r="Z368">
        <f t="shared" si="66"/>
        <v>151</v>
      </c>
      <c r="AA368">
        <f t="shared" si="67"/>
        <v>16</v>
      </c>
      <c r="AB368">
        <f t="shared" si="68"/>
        <v>1.6218391264156846</v>
      </c>
      <c r="AH368" s="5">
        <v>46021</v>
      </c>
      <c r="AI368">
        <f t="shared" si="69"/>
        <v>151</v>
      </c>
      <c r="AJ368">
        <f t="shared" si="70"/>
        <v>16</v>
      </c>
      <c r="AK368">
        <f t="shared" si="71"/>
        <v>2.2712754429930731E-21</v>
      </c>
      <c r="AQ368" s="5">
        <v>46021</v>
      </c>
      <c r="AR368">
        <f t="shared" si="72"/>
        <v>151</v>
      </c>
      <c r="AS368">
        <f t="shared" si="73"/>
        <v>16</v>
      </c>
      <c r="AT368">
        <f t="shared" si="74"/>
        <v>0</v>
      </c>
    </row>
    <row r="369" spans="16:46">
      <c r="P369" s="5">
        <v>46022</v>
      </c>
      <c r="Q369">
        <f t="shared" si="63"/>
        <v>152</v>
      </c>
      <c r="R369">
        <f t="shared" si="64"/>
        <v>15</v>
      </c>
      <c r="S369">
        <f t="shared" si="65"/>
        <v>1.6635275422053419</v>
      </c>
      <c r="Y369" s="5">
        <v>46022</v>
      </c>
      <c r="Z369">
        <f t="shared" si="66"/>
        <v>152</v>
      </c>
      <c r="AA369">
        <f t="shared" si="67"/>
        <v>15</v>
      </c>
      <c r="AB369">
        <f t="shared" si="68"/>
        <v>1.6635275422053419</v>
      </c>
      <c r="AH369" s="5">
        <v>46022</v>
      </c>
      <c r="AI369">
        <f t="shared" si="69"/>
        <v>152</v>
      </c>
      <c r="AJ369">
        <f t="shared" si="70"/>
        <v>15</v>
      </c>
      <c r="AK369">
        <f t="shared" si="71"/>
        <v>1.2076401079053164E-21</v>
      </c>
      <c r="AQ369" s="5">
        <v>46022</v>
      </c>
      <c r="AR369">
        <f t="shared" si="72"/>
        <v>152</v>
      </c>
      <c r="AS369">
        <f t="shared" si="73"/>
        <v>15</v>
      </c>
      <c r="AT369">
        <f t="shared" si="74"/>
        <v>0</v>
      </c>
    </row>
    <row r="370" spans="16:46">
      <c r="P370" s="5">
        <v>46023</v>
      </c>
      <c r="Q370">
        <f t="shared" si="63"/>
        <v>153</v>
      </c>
      <c r="R370">
        <f t="shared" si="64"/>
        <v>14</v>
      </c>
      <c r="S370">
        <f t="shared" si="65"/>
        <v>1.7034959554498033</v>
      </c>
      <c r="Y370" s="5">
        <v>46023</v>
      </c>
      <c r="Z370">
        <f t="shared" si="66"/>
        <v>153</v>
      </c>
      <c r="AA370">
        <f t="shared" si="67"/>
        <v>14</v>
      </c>
      <c r="AB370">
        <f t="shared" si="68"/>
        <v>1.7034959554498033</v>
      </c>
      <c r="AH370" s="5">
        <v>46023</v>
      </c>
      <c r="AI370">
        <f t="shared" si="69"/>
        <v>153</v>
      </c>
      <c r="AJ370">
        <f t="shared" si="70"/>
        <v>14</v>
      </c>
      <c r="AK370">
        <f t="shared" si="71"/>
        <v>6.3943216290990549E-22</v>
      </c>
      <c r="AQ370" s="5">
        <v>46023</v>
      </c>
      <c r="AR370">
        <f t="shared" si="72"/>
        <v>153</v>
      </c>
      <c r="AS370">
        <f t="shared" si="73"/>
        <v>14</v>
      </c>
      <c r="AT370">
        <f t="shared" si="74"/>
        <v>0</v>
      </c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923A-A8A6-41CD-8825-4E5096DE0049}">
  <dimension ref="A1:AT370"/>
  <sheetViews>
    <sheetView zoomScale="60" workbookViewId="0">
      <selection activeCell="S6" sqref="S6"/>
    </sheetView>
  </sheetViews>
  <sheetFormatPr defaultRowHeight="17.649999999999999"/>
  <cols>
    <col min="1" max="1" width="9.125" bestFit="1" customWidth="1"/>
    <col min="2" max="2" width="12.75" bestFit="1" customWidth="1"/>
    <col min="3" max="3" width="12.625" bestFit="1" customWidth="1"/>
    <col min="4" max="4" width="11.1875" bestFit="1" customWidth="1"/>
    <col min="5" max="5" width="9.125" bestFit="1" customWidth="1"/>
    <col min="7" max="10" width="9.125" bestFit="1" customWidth="1"/>
    <col min="13" max="14" width="10.875" bestFit="1" customWidth="1"/>
    <col min="16" max="16" width="9.9375" bestFit="1" customWidth="1"/>
    <col min="17" max="17" width="15.125" customWidth="1"/>
    <col min="18" max="19" width="9.125" bestFit="1" customWidth="1"/>
    <col min="22" max="23" width="9.0625" bestFit="1" customWidth="1"/>
    <col min="25" max="28" width="9.0625" bestFit="1" customWidth="1"/>
    <col min="31" max="32" width="9.0625" bestFit="1" customWidth="1"/>
    <col min="34" max="36" width="9.0625" bestFit="1" customWidth="1"/>
    <col min="37" max="37" width="13.5" bestFit="1" customWidth="1"/>
    <col min="40" max="41" width="9.0625" bestFit="1" customWidth="1"/>
    <col min="43" max="45" width="9.0625" bestFit="1" customWidth="1"/>
    <col min="46" max="46" width="13.75" bestFit="1" customWidth="1"/>
  </cols>
  <sheetData>
    <row r="1" spans="1:46">
      <c r="A1" t="s">
        <v>25</v>
      </c>
    </row>
    <row r="2" spans="1:46">
      <c r="A2" s="3" t="s">
        <v>31</v>
      </c>
      <c r="L2" s="3" t="s">
        <v>63</v>
      </c>
      <c r="U2" s="3" t="s">
        <v>64</v>
      </c>
      <c r="AD2" s="3" t="s">
        <v>65</v>
      </c>
      <c r="AM2" s="3" t="s">
        <v>66</v>
      </c>
    </row>
    <row r="3" spans="1:46">
      <c r="G3" t="s">
        <v>1</v>
      </c>
      <c r="H3">
        <v>12</v>
      </c>
      <c r="P3" t="s">
        <v>1</v>
      </c>
      <c r="Q3">
        <v>365</v>
      </c>
      <c r="Y3" t="s">
        <v>1</v>
      </c>
      <c r="Z3">
        <v>365</v>
      </c>
      <c r="AH3" t="s">
        <v>1</v>
      </c>
      <c r="AI3">
        <v>365</v>
      </c>
      <c r="AQ3" t="s">
        <v>1</v>
      </c>
      <c r="AR3">
        <v>365</v>
      </c>
    </row>
    <row r="4" spans="1:46">
      <c r="A4" t="s">
        <v>23</v>
      </c>
      <c r="B4" t="s">
        <v>25</v>
      </c>
      <c r="C4" t="s">
        <v>26</v>
      </c>
      <c r="D4">
        <v>8</v>
      </c>
      <c r="E4">
        <v>1</v>
      </c>
      <c r="G4" t="s">
        <v>23</v>
      </c>
      <c r="H4" t="s">
        <v>29</v>
      </c>
      <c r="I4" t="s">
        <v>30</v>
      </c>
      <c r="J4" t="s">
        <v>25</v>
      </c>
      <c r="L4" t="s">
        <v>26</v>
      </c>
      <c r="M4" s="5">
        <v>45870</v>
      </c>
      <c r="N4" s="5">
        <v>45672</v>
      </c>
      <c r="P4" t="s">
        <v>23</v>
      </c>
      <c r="Q4" t="s">
        <v>29</v>
      </c>
      <c r="R4" t="s">
        <v>30</v>
      </c>
      <c r="S4" t="s">
        <v>70</v>
      </c>
      <c r="U4" t="s">
        <v>26</v>
      </c>
      <c r="V4" s="5">
        <v>45870</v>
      </c>
      <c r="W4" s="5">
        <v>45672</v>
      </c>
      <c r="Y4" t="s">
        <v>23</v>
      </c>
      <c r="Z4" t="s">
        <v>29</v>
      </c>
      <c r="AA4" t="s">
        <v>30</v>
      </c>
      <c r="AB4" t="s">
        <v>69</v>
      </c>
      <c r="AD4" t="s">
        <v>26</v>
      </c>
      <c r="AE4" s="5">
        <v>45870</v>
      </c>
      <c r="AF4" s="5">
        <v>45672</v>
      </c>
      <c r="AH4" t="s">
        <v>23</v>
      </c>
      <c r="AI4" t="s">
        <v>29</v>
      </c>
      <c r="AJ4" t="s">
        <v>30</v>
      </c>
      <c r="AK4" t="s">
        <v>68</v>
      </c>
      <c r="AM4" t="s">
        <v>26</v>
      </c>
      <c r="AN4" s="5">
        <v>45870</v>
      </c>
      <c r="AO4" s="5">
        <v>45672</v>
      </c>
      <c r="AQ4" t="s">
        <v>23</v>
      </c>
      <c r="AR4" t="s">
        <v>29</v>
      </c>
      <c r="AS4" t="s">
        <v>30</v>
      </c>
      <c r="AT4" t="s">
        <v>67</v>
      </c>
    </row>
    <row r="5" spans="1:46">
      <c r="A5">
        <v>1</v>
      </c>
      <c r="B5">
        <f>$D$6*EXP(-((A5-$D$4)^2)/(2*$D$5^2))+$E$6*EXP(-((A5-$E$4)^2)/(2*$E$5^2))</f>
        <v>1</v>
      </c>
      <c r="C5" t="s">
        <v>27</v>
      </c>
      <c r="D5">
        <v>0.5</v>
      </c>
      <c r="E5">
        <v>0.5</v>
      </c>
      <c r="G5">
        <v>1</v>
      </c>
      <c r="H5">
        <f>MIN(ABS(G5-$D$4),$H$3-ABS(G5-$D$4))</f>
        <v>5</v>
      </c>
      <c r="I5">
        <f>MIN(ABS(G5-$E$4),$H$3-ABS(G5-$E$4))</f>
        <v>0</v>
      </c>
      <c r="J5">
        <f>$D$6*EXP(-(H5^2)/(2*$D$5^2))+$E$6*EXP(-(I5^2)/(2*$E$5^2))</f>
        <v>1</v>
      </c>
      <c r="L5" t="s">
        <v>60</v>
      </c>
      <c r="M5">
        <v>30</v>
      </c>
      <c r="N5">
        <v>15</v>
      </c>
      <c r="P5" s="5">
        <v>45658</v>
      </c>
      <c r="Q5">
        <f>MIN(ABS(P5-$M$4),$Q$3-ABS(P5-$M$4))</f>
        <v>153</v>
      </c>
      <c r="R5">
        <f>MIN(ABS(P5-$N$4),$Q$3-ABS(P5-$N$4))</f>
        <v>14</v>
      </c>
      <c r="S5">
        <f>$M$6*EXP(-(Q5^2)/(2*$M$9^2))+$N$6*EXP(-(R5^2)/(2*$N$9^2))</f>
        <v>0.62736558195023151</v>
      </c>
      <c r="U5" t="s">
        <v>60</v>
      </c>
      <c r="V5">
        <v>30</v>
      </c>
      <c r="W5">
        <v>15</v>
      </c>
      <c r="Y5" s="5">
        <v>45658</v>
      </c>
      <c r="Z5">
        <f>MIN(ABS(Y5-$V$4),$Z$3-ABS(Y5-$V$4))</f>
        <v>153</v>
      </c>
      <c r="AA5">
        <f>MIN(ABS(Y5-$W$4),$Z$3-ABS(Y5-$W$4))</f>
        <v>14</v>
      </c>
      <c r="AB5">
        <f>$V$6*EXP(-(Z5^2)/(2*$V$9^2))+$W$6*EXP(-(AA5^2)/(2*$W$9^2))</f>
        <v>0.62736554160764646</v>
      </c>
      <c r="AD5" t="s">
        <v>60</v>
      </c>
      <c r="AE5">
        <v>30</v>
      </c>
      <c r="AF5">
        <v>15</v>
      </c>
      <c r="AH5" s="5">
        <v>45658</v>
      </c>
      <c r="AI5">
        <f>MIN(ABS(AH5-$AE$4),$AI$3-ABS(AH5-$AE$4))</f>
        <v>153</v>
      </c>
      <c r="AJ5">
        <f>MIN(ABS(AH5-$AF$4),$AI$3-ABS(AH5-$AF$4))</f>
        <v>14</v>
      </c>
      <c r="AK5">
        <f>$AE$6*EXP(-(AI5^2)/(2*$AE$9^2))+$AF$6*EXP(-(AJ5^2)/(2*$AF$9^2))</f>
        <v>4.0342585070720193E-8</v>
      </c>
      <c r="AM5" t="s">
        <v>60</v>
      </c>
      <c r="AN5">
        <v>30</v>
      </c>
      <c r="AO5">
        <v>15</v>
      </c>
      <c r="AQ5" s="5">
        <v>45658</v>
      </c>
      <c r="AR5">
        <f>MIN(ABS(AQ5-$AN$4),$AR$3-ABS(AQ5-$AN$4))</f>
        <v>153</v>
      </c>
      <c r="AS5">
        <f>MIN(ABS(AQ5-$AO$4),$AR$3-ABS(AQ5-$AO$4))</f>
        <v>14</v>
      </c>
      <c r="AT5">
        <f>$AN$6*EXP(-(AR5^2)/(2*$AN$9^2))+$AO$6*EXP(-(AS5^2)/(2*$AO$9^2))</f>
        <v>0</v>
      </c>
    </row>
    <row r="6" spans="1:46">
      <c r="A6">
        <v>2</v>
      </c>
      <c r="B6">
        <f>$D$6*EXP(-((A6-$D$4)^2)/(2*$D$5^2))+$E$6*EXP(-((A6-$E$4)^2)/(2*$E$5^2))</f>
        <v>0.1353352832366127</v>
      </c>
      <c r="C6" t="s">
        <v>28</v>
      </c>
      <c r="D6">
        <v>2</v>
      </c>
      <c r="E6">
        <v>1</v>
      </c>
      <c r="G6">
        <v>2</v>
      </c>
      <c r="H6">
        <f t="shared" ref="H6:H16" si="0">MIN(ABS(G6-$D$4),$H$3-ABS(G6-$D$4))</f>
        <v>6</v>
      </c>
      <c r="I6">
        <f t="shared" ref="I6:I16" si="1">MIN(ABS(G6-$E$4),$H$3-ABS(G6-$E$4))</f>
        <v>1</v>
      </c>
      <c r="J6">
        <f t="shared" ref="J6:J16" si="2">$D$6*EXP(-(H6^2)/(2*$D$5^2))+$E$6*EXP(-(I6^2)/(2*$E$5^2))</f>
        <v>0.1353352832366127</v>
      </c>
      <c r="L6" t="s">
        <v>28</v>
      </c>
      <c r="M6">
        <v>2</v>
      </c>
      <c r="N6">
        <v>1</v>
      </c>
      <c r="P6" s="5">
        <v>45659</v>
      </c>
      <c r="Q6">
        <f t="shared" ref="Q6:Q69" si="3">MIN(ABS(P6-$M$4),$Q$3-ABS(P6-$M$4))</f>
        <v>154</v>
      </c>
      <c r="R6">
        <f t="shared" ref="R6:R69" si="4">MIN(ABS(P6-$N$4),$Q$3-ABS(P6-$N$4))</f>
        <v>13</v>
      </c>
      <c r="S6">
        <f t="shared" ref="S6:S69" si="5">$M$6*EXP(-(Q6^2)/(2*$M$9^2))+$N$6*EXP(-(R6^2)/(2*$N$9^2))</f>
        <v>0.66898016900889845</v>
      </c>
      <c r="U6" t="s">
        <v>28</v>
      </c>
      <c r="V6">
        <v>0</v>
      </c>
      <c r="W6">
        <v>1</v>
      </c>
      <c r="Y6" s="5">
        <v>45659</v>
      </c>
      <c r="Z6">
        <f t="shared" ref="Z6:Z69" si="6">MIN(ABS(Y6-$V$4),$Z$3-ABS(Y6-$V$4))</f>
        <v>154</v>
      </c>
      <c r="AA6">
        <f t="shared" ref="AA6:AA69" si="7">MIN(ABS(Y6-$W$4),$Z$3-ABS(Y6-$W$4))</f>
        <v>13</v>
      </c>
      <c r="AB6">
        <f t="shared" ref="AB6:AB69" si="8">$V$6*EXP(-(Z6^2)/(2*$V$9^2))+$W$6*EXP(-(AA6^2)/(2*$W$9^2))</f>
        <v>0.66898013703148906</v>
      </c>
      <c r="AD6" t="s">
        <v>28</v>
      </c>
      <c r="AE6">
        <v>2</v>
      </c>
      <c r="AF6">
        <v>0</v>
      </c>
      <c r="AH6" s="5">
        <v>45659</v>
      </c>
      <c r="AI6">
        <f t="shared" ref="AI6:AI69" si="9">MIN(ABS(AH6-$AE$4),$AI$3-ABS(AH6-$AE$4))</f>
        <v>154</v>
      </c>
      <c r="AJ6">
        <f t="shared" ref="AJ6:AJ69" si="10">MIN(ABS(AH6-$AF$4),$AI$3-ABS(AH6-$AF$4))</f>
        <v>13</v>
      </c>
      <c r="AK6">
        <f t="shared" ref="AK6:AK69" si="11">$AE$6*EXP(-(AI6^2)/(2*$AE$9^2))+$AF$6*EXP(-(AJ6^2)/(2*$AF$9^2))</f>
        <v>3.1977409345205694E-8</v>
      </c>
      <c r="AM6" t="s">
        <v>28</v>
      </c>
      <c r="AN6">
        <v>0</v>
      </c>
      <c r="AO6">
        <v>0</v>
      </c>
      <c r="AQ6" s="5">
        <v>45659</v>
      </c>
      <c r="AR6">
        <f t="shared" ref="AR6:AR69" si="12">MIN(ABS(AQ6-$AN$4),$AR$3-ABS(AQ6-$AN$4))</f>
        <v>154</v>
      </c>
      <c r="AS6">
        <f t="shared" ref="AS6:AS69" si="13">MIN(ABS(AQ6-$AO$4),$AR$3-ABS(AQ6-$AO$4))</f>
        <v>13</v>
      </c>
      <c r="AT6">
        <f t="shared" ref="AT6:AT69" si="14">$AN$6*EXP(-(AR6^2)/(2*$AN$9^2))+$AO$6*EXP(-(AS6^2)/(2*$AO$9^2))</f>
        <v>0</v>
      </c>
    </row>
    <row r="7" spans="1:46">
      <c r="A7">
        <v>3</v>
      </c>
      <c r="B7">
        <f>$D$6*EXP(-((A7-$D$4)^2)/(2*$D$5^2))+$E$6*EXP(-((A7-$E$4)^2)/(2*$E$5^2))</f>
        <v>3.3546262790251185E-4</v>
      </c>
      <c r="G7">
        <v>3</v>
      </c>
      <c r="H7">
        <f t="shared" si="0"/>
        <v>5</v>
      </c>
      <c r="I7">
        <f t="shared" si="1"/>
        <v>2</v>
      </c>
      <c r="J7">
        <f t="shared" si="2"/>
        <v>3.3546262790251185E-4</v>
      </c>
      <c r="L7" t="s">
        <v>61</v>
      </c>
      <c r="M7" s="5">
        <v>45792</v>
      </c>
      <c r="N7" s="5">
        <v>45992</v>
      </c>
      <c r="P7" s="5">
        <v>45660</v>
      </c>
      <c r="Q7">
        <f t="shared" si="3"/>
        <v>155</v>
      </c>
      <c r="R7">
        <f t="shared" si="4"/>
        <v>12</v>
      </c>
      <c r="S7">
        <f t="shared" si="5"/>
        <v>0.70996948838790808</v>
      </c>
      <c r="U7" t="s">
        <v>61</v>
      </c>
      <c r="V7" s="5">
        <v>45792</v>
      </c>
      <c r="W7" s="5">
        <v>45992</v>
      </c>
      <c r="Y7" s="5">
        <v>45660</v>
      </c>
      <c r="Z7">
        <f t="shared" si="6"/>
        <v>155</v>
      </c>
      <c r="AA7">
        <f t="shared" si="7"/>
        <v>12</v>
      </c>
      <c r="AB7">
        <f t="shared" si="8"/>
        <v>0.70996946307946862</v>
      </c>
      <c r="AD7" t="s">
        <v>61</v>
      </c>
      <c r="AE7" s="5">
        <v>45792</v>
      </c>
      <c r="AF7" s="5">
        <v>45992</v>
      </c>
      <c r="AH7" s="5">
        <v>45660</v>
      </c>
      <c r="AI7">
        <f t="shared" si="9"/>
        <v>155</v>
      </c>
      <c r="AJ7">
        <f t="shared" si="10"/>
        <v>12</v>
      </c>
      <c r="AK7">
        <f t="shared" si="11"/>
        <v>2.5308439466707463E-8</v>
      </c>
      <c r="AM7" t="s">
        <v>61</v>
      </c>
      <c r="AN7" s="5">
        <v>45792</v>
      </c>
      <c r="AO7" s="5">
        <v>45992</v>
      </c>
      <c r="AQ7" s="5">
        <v>45660</v>
      </c>
      <c r="AR7">
        <f t="shared" si="12"/>
        <v>155</v>
      </c>
      <c r="AS7">
        <f t="shared" si="13"/>
        <v>12</v>
      </c>
      <c r="AT7">
        <f t="shared" si="14"/>
        <v>0</v>
      </c>
    </row>
    <row r="8" spans="1:46">
      <c r="A8">
        <v>4</v>
      </c>
      <c r="B8">
        <f>$D$6*EXP(-((A8-$D$4)^2)/(2*$D$5^2))+$E$6*EXP(-((A8-$E$4)^2)/(2*$E$5^2))</f>
        <v>1.5230005073043727E-8</v>
      </c>
      <c r="G8">
        <v>4</v>
      </c>
      <c r="H8">
        <f t="shared" si="0"/>
        <v>4</v>
      </c>
      <c r="I8">
        <f t="shared" si="1"/>
        <v>3</v>
      </c>
      <c r="J8">
        <f t="shared" si="2"/>
        <v>1.5230005073043727E-8</v>
      </c>
      <c r="L8" t="s">
        <v>62</v>
      </c>
      <c r="M8" s="5">
        <v>45945</v>
      </c>
      <c r="N8" s="5">
        <v>45716</v>
      </c>
      <c r="P8" s="5">
        <v>45661</v>
      </c>
      <c r="Q8">
        <f t="shared" si="3"/>
        <v>156</v>
      </c>
      <c r="R8">
        <f t="shared" si="4"/>
        <v>11</v>
      </c>
      <c r="S8">
        <f t="shared" si="5"/>
        <v>0.74989422933245575</v>
      </c>
      <c r="U8" t="s">
        <v>62</v>
      </c>
      <c r="V8" s="5">
        <v>45945</v>
      </c>
      <c r="W8" s="5">
        <v>45716</v>
      </c>
      <c r="Y8" s="5">
        <v>45661</v>
      </c>
      <c r="Z8">
        <f t="shared" si="6"/>
        <v>156</v>
      </c>
      <c r="AA8">
        <f t="shared" si="7"/>
        <v>11</v>
      </c>
      <c r="AB8">
        <f t="shared" si="8"/>
        <v>0.74989420933245576</v>
      </c>
      <c r="AD8" t="s">
        <v>62</v>
      </c>
      <c r="AE8" s="5">
        <v>45945</v>
      </c>
      <c r="AF8" s="5">
        <v>45716</v>
      </c>
      <c r="AH8" s="5">
        <v>45661</v>
      </c>
      <c r="AI8">
        <f t="shared" si="9"/>
        <v>156</v>
      </c>
      <c r="AJ8">
        <f t="shared" si="10"/>
        <v>11</v>
      </c>
      <c r="AK8">
        <f t="shared" si="11"/>
        <v>2.0000000000000037E-8</v>
      </c>
      <c r="AM8" t="s">
        <v>62</v>
      </c>
      <c r="AN8" s="5">
        <v>45945</v>
      </c>
      <c r="AO8" s="5">
        <v>45716</v>
      </c>
      <c r="AQ8" s="5">
        <v>45661</v>
      </c>
      <c r="AR8">
        <f t="shared" si="12"/>
        <v>156</v>
      </c>
      <c r="AS8">
        <f t="shared" si="13"/>
        <v>11</v>
      </c>
      <c r="AT8">
        <f t="shared" si="14"/>
        <v>0</v>
      </c>
    </row>
    <row r="9" spans="1:46">
      <c r="A9">
        <v>5</v>
      </c>
      <c r="B9">
        <f>$D$6*EXP(-((A9-$D$4)^2)/(2*$D$5^2))+$E$6*EXP(-((A9-$E$4)^2)/(2*$E$5^2))</f>
        <v>3.0459972153590811E-8</v>
      </c>
      <c r="G9">
        <v>5</v>
      </c>
      <c r="H9">
        <f t="shared" si="0"/>
        <v>3</v>
      </c>
      <c r="I9">
        <f t="shared" si="1"/>
        <v>4</v>
      </c>
      <c r="J9">
        <f t="shared" si="2"/>
        <v>3.0459972153590811E-8</v>
      </c>
      <c r="L9" t="s">
        <v>60</v>
      </c>
      <c r="M9">
        <f>(M4-M7)*SQRT(-1/LOG(0.0001,EXP(1)))</f>
        <v>25.701398930308173</v>
      </c>
      <c r="N9">
        <f>(N4-N8)*SQRT(-1/LOG(0.0001,EXP(1)))</f>
        <v>-14.498225037609737</v>
      </c>
      <c r="P9" s="5">
        <v>45662</v>
      </c>
      <c r="Q9">
        <f t="shared" si="3"/>
        <v>157</v>
      </c>
      <c r="R9">
        <f t="shared" si="4"/>
        <v>10</v>
      </c>
      <c r="S9">
        <f t="shared" si="5"/>
        <v>0.78830489542820792</v>
      </c>
      <c r="U9" t="s">
        <v>60</v>
      </c>
      <c r="V9">
        <f>(V4-V7)*SQRT(-1/LOG(0.0001,EXP(1)))</f>
        <v>25.701398930308173</v>
      </c>
      <c r="W9">
        <f>(W4-W8)*SQRT(-1/LOG(0.0001,EXP(1)))</f>
        <v>-14.498225037609737</v>
      </c>
      <c r="Y9" s="5">
        <v>45662</v>
      </c>
      <c r="Z9">
        <f t="shared" si="6"/>
        <v>157</v>
      </c>
      <c r="AA9">
        <f t="shared" si="7"/>
        <v>10</v>
      </c>
      <c r="AB9">
        <f t="shared" si="8"/>
        <v>0.78830487964711193</v>
      </c>
      <c r="AD9" t="s">
        <v>60</v>
      </c>
      <c r="AE9">
        <f>(AE4-AE7)*SQRT(-1/LOG(0.0001,EXP(1)))</f>
        <v>25.701398930308173</v>
      </c>
      <c r="AF9">
        <f>(AF4-AF8)*SQRT(-1/LOG(0.0001,EXP(1)))</f>
        <v>-14.498225037609737</v>
      </c>
      <c r="AH9" s="5">
        <v>45662</v>
      </c>
      <c r="AI9">
        <f t="shared" si="9"/>
        <v>157</v>
      </c>
      <c r="AJ9">
        <f t="shared" si="10"/>
        <v>10</v>
      </c>
      <c r="AK9">
        <f t="shared" si="11"/>
        <v>1.5781096009084073E-8</v>
      </c>
      <c r="AM9" t="s">
        <v>60</v>
      </c>
      <c r="AN9">
        <f>(AN4-AN7)*SQRT(-1/LOG(0.0001,EXP(1)))</f>
        <v>25.701398930308173</v>
      </c>
      <c r="AO9">
        <f>(AO4-AO8)*SQRT(-1/LOG(0.0001,EXP(1)))</f>
        <v>-14.498225037609737</v>
      </c>
      <c r="AQ9" s="5">
        <v>45662</v>
      </c>
      <c r="AR9">
        <f t="shared" si="12"/>
        <v>157</v>
      </c>
      <c r="AS9">
        <f t="shared" si="13"/>
        <v>10</v>
      </c>
      <c r="AT9">
        <f t="shared" si="14"/>
        <v>0</v>
      </c>
    </row>
    <row r="10" spans="1:46">
      <c r="A10">
        <v>6</v>
      </c>
      <c r="B10">
        <f>$D$6*EXP(-((A10-$D$4)^2)/(2*$D$5^2))+$E$6*EXP(-((A10-$E$4)^2)/(2*$E$5^2))</f>
        <v>6.7092525580502371E-4</v>
      </c>
      <c r="G10">
        <v>6</v>
      </c>
      <c r="H10">
        <f t="shared" si="0"/>
        <v>2</v>
      </c>
      <c r="I10">
        <f t="shared" si="1"/>
        <v>5</v>
      </c>
      <c r="J10">
        <f t="shared" si="2"/>
        <v>6.7092525580502371E-4</v>
      </c>
      <c r="N10" s="2"/>
      <c r="P10" s="5">
        <v>45663</v>
      </c>
      <c r="Q10">
        <f t="shared" si="3"/>
        <v>158</v>
      </c>
      <c r="R10">
        <f t="shared" si="4"/>
        <v>9</v>
      </c>
      <c r="S10">
        <f t="shared" si="5"/>
        <v>0.82474999312409092</v>
      </c>
      <c r="Y10" s="5">
        <v>45663</v>
      </c>
      <c r="Z10">
        <f t="shared" si="6"/>
        <v>158</v>
      </c>
      <c r="AA10">
        <f t="shared" si="7"/>
        <v>9</v>
      </c>
      <c r="AB10">
        <f t="shared" si="8"/>
        <v>0.82474998069077798</v>
      </c>
      <c r="AH10" s="5">
        <v>45663</v>
      </c>
      <c r="AI10">
        <f t="shared" si="9"/>
        <v>158</v>
      </c>
      <c r="AJ10">
        <f t="shared" si="10"/>
        <v>9</v>
      </c>
      <c r="AK10">
        <f t="shared" si="11"/>
        <v>1.2433312979839359E-8</v>
      </c>
      <c r="AQ10" s="5">
        <v>45663</v>
      </c>
      <c r="AR10">
        <f t="shared" si="12"/>
        <v>158</v>
      </c>
      <c r="AS10">
        <f t="shared" si="13"/>
        <v>9</v>
      </c>
      <c r="AT10">
        <f t="shared" si="14"/>
        <v>0</v>
      </c>
    </row>
    <row r="11" spans="1:46">
      <c r="A11">
        <v>7</v>
      </c>
      <c r="B11">
        <f>$D$6*EXP(-((A11-$D$4)^2)/(2*$D$5^2))+$E$6*EXP(-((A11-$E$4)^2)/(2*$E$5^2))</f>
        <v>0.2706705664732254</v>
      </c>
      <c r="G11">
        <v>7</v>
      </c>
      <c r="H11">
        <f t="shared" si="0"/>
        <v>1</v>
      </c>
      <c r="I11">
        <f t="shared" si="1"/>
        <v>6</v>
      </c>
      <c r="J11">
        <f t="shared" si="2"/>
        <v>0.2706705664732254</v>
      </c>
      <c r="P11" s="5">
        <v>45664</v>
      </c>
      <c r="Q11">
        <f t="shared" si="3"/>
        <v>159</v>
      </c>
      <c r="R11">
        <f t="shared" si="4"/>
        <v>8</v>
      </c>
      <c r="S11">
        <f t="shared" si="5"/>
        <v>0.85878470784953886</v>
      </c>
      <c r="Y11" s="5">
        <v>45664</v>
      </c>
      <c r="Z11">
        <f t="shared" si="6"/>
        <v>159</v>
      </c>
      <c r="AA11">
        <f t="shared" si="7"/>
        <v>8</v>
      </c>
      <c r="AB11">
        <f t="shared" si="8"/>
        <v>0.85878469806863234</v>
      </c>
      <c r="AH11" s="5">
        <v>45664</v>
      </c>
      <c r="AI11">
        <f t="shared" si="9"/>
        <v>159</v>
      </c>
      <c r="AJ11">
        <f t="shared" si="10"/>
        <v>8</v>
      </c>
      <c r="AK11">
        <f t="shared" si="11"/>
        <v>9.7809065174873807E-9</v>
      </c>
      <c r="AQ11" s="5">
        <v>45664</v>
      </c>
      <c r="AR11">
        <f t="shared" si="12"/>
        <v>159</v>
      </c>
      <c r="AS11">
        <f t="shared" si="13"/>
        <v>8</v>
      </c>
      <c r="AT11">
        <f t="shared" si="14"/>
        <v>0</v>
      </c>
    </row>
    <row r="12" spans="1:46">
      <c r="A12">
        <v>8</v>
      </c>
      <c r="B12">
        <f>$D$6*EXP(-((A12-$D$4)^2)/(2*$D$5^2))+$E$6*EXP(-((A12-$E$4)^2)/(2*$E$5^2))</f>
        <v>2</v>
      </c>
      <c r="G12">
        <v>8</v>
      </c>
      <c r="H12">
        <f t="shared" si="0"/>
        <v>0</v>
      </c>
      <c r="I12">
        <f t="shared" si="1"/>
        <v>5</v>
      </c>
      <c r="J12">
        <f t="shared" si="2"/>
        <v>2</v>
      </c>
      <c r="P12" s="5">
        <v>45665</v>
      </c>
      <c r="Q12">
        <f t="shared" si="3"/>
        <v>160</v>
      </c>
      <c r="R12">
        <f t="shared" si="4"/>
        <v>7</v>
      </c>
      <c r="S12">
        <f t="shared" si="5"/>
        <v>0.889979840013848</v>
      </c>
      <c r="Y12" s="5">
        <v>45665</v>
      </c>
      <c r="Z12">
        <f t="shared" si="6"/>
        <v>160</v>
      </c>
      <c r="AA12">
        <f t="shared" si="7"/>
        <v>7</v>
      </c>
      <c r="AB12">
        <f t="shared" si="8"/>
        <v>0.88997983233114775</v>
      </c>
      <c r="AH12" s="5">
        <v>45665</v>
      </c>
      <c r="AI12">
        <f t="shared" si="9"/>
        <v>160</v>
      </c>
      <c r="AJ12">
        <f t="shared" si="10"/>
        <v>7</v>
      </c>
      <c r="AK12">
        <f t="shared" si="11"/>
        <v>7.6827002297437592E-9</v>
      </c>
      <c r="AQ12" s="5">
        <v>45665</v>
      </c>
      <c r="AR12">
        <f t="shared" si="12"/>
        <v>160</v>
      </c>
      <c r="AS12">
        <f t="shared" si="13"/>
        <v>7</v>
      </c>
      <c r="AT12">
        <f t="shared" si="14"/>
        <v>0</v>
      </c>
    </row>
    <row r="13" spans="1:46">
      <c r="A13">
        <v>9</v>
      </c>
      <c r="B13">
        <f>$D$6*EXP(-((A13-$D$4)^2)/(2*$D$5^2))+$E$6*EXP(-((A13-$E$4)^2)/(2*$E$5^2))</f>
        <v>0.2706705664732254</v>
      </c>
      <c r="G13">
        <v>9</v>
      </c>
      <c r="H13">
        <f t="shared" si="0"/>
        <v>1</v>
      </c>
      <c r="I13">
        <f t="shared" si="1"/>
        <v>4</v>
      </c>
      <c r="J13">
        <f t="shared" si="2"/>
        <v>0.27067056647323806</v>
      </c>
      <c r="P13" s="5">
        <v>45666</v>
      </c>
      <c r="Q13">
        <f t="shared" si="3"/>
        <v>161</v>
      </c>
      <c r="R13">
        <f t="shared" si="4"/>
        <v>6</v>
      </c>
      <c r="S13">
        <f t="shared" si="5"/>
        <v>0.91793075330121565</v>
      </c>
      <c r="Y13" s="5">
        <v>45666</v>
      </c>
      <c r="Z13">
        <f t="shared" si="6"/>
        <v>161</v>
      </c>
      <c r="AA13">
        <f t="shared" si="7"/>
        <v>6</v>
      </c>
      <c r="AB13">
        <f t="shared" si="8"/>
        <v>0.91793074727574187</v>
      </c>
      <c r="AH13" s="5">
        <v>45666</v>
      </c>
      <c r="AI13">
        <f t="shared" si="9"/>
        <v>161</v>
      </c>
      <c r="AJ13">
        <f t="shared" si="10"/>
        <v>6</v>
      </c>
      <c r="AK13">
        <f t="shared" si="11"/>
        <v>6.0254738416882839E-9</v>
      </c>
      <c r="AQ13" s="5">
        <v>45666</v>
      </c>
      <c r="AR13">
        <f t="shared" si="12"/>
        <v>161</v>
      </c>
      <c r="AS13">
        <f t="shared" si="13"/>
        <v>6</v>
      </c>
      <c r="AT13">
        <f t="shared" si="14"/>
        <v>0</v>
      </c>
    </row>
    <row r="14" spans="1:46">
      <c r="A14">
        <v>10</v>
      </c>
      <c r="B14">
        <f>$D$6*EXP(-((A14-$D$4)^2)/(2*$D$5^2))+$E$6*EXP(-((A14-$E$4)^2)/(2*$E$5^2))</f>
        <v>6.7092525580502371E-4</v>
      </c>
      <c r="G14">
        <v>10</v>
      </c>
      <c r="H14">
        <f t="shared" si="0"/>
        <v>2</v>
      </c>
      <c r="I14">
        <f t="shared" si="1"/>
        <v>3</v>
      </c>
      <c r="J14">
        <f t="shared" si="2"/>
        <v>6.7094048578476839E-4</v>
      </c>
      <c r="P14" s="5">
        <v>45667</v>
      </c>
      <c r="Q14">
        <f t="shared" si="3"/>
        <v>162</v>
      </c>
      <c r="R14">
        <f t="shared" si="4"/>
        <v>5</v>
      </c>
      <c r="S14">
        <f t="shared" si="5"/>
        <v>0.94226607645891702</v>
      </c>
      <c r="Y14" s="5">
        <v>45667</v>
      </c>
      <c r="Z14">
        <f t="shared" si="6"/>
        <v>162</v>
      </c>
      <c r="AA14">
        <f t="shared" si="7"/>
        <v>5</v>
      </c>
      <c r="AB14">
        <f t="shared" si="8"/>
        <v>0.94226607174033983</v>
      </c>
      <c r="AH14" s="5">
        <v>45667</v>
      </c>
      <c r="AI14">
        <f t="shared" si="9"/>
        <v>162</v>
      </c>
      <c r="AJ14">
        <f t="shared" si="10"/>
        <v>5</v>
      </c>
      <c r="AK14">
        <f t="shared" si="11"/>
        <v>4.718577155204847E-9</v>
      </c>
      <c r="AQ14" s="5">
        <v>45667</v>
      </c>
      <c r="AR14">
        <f t="shared" si="12"/>
        <v>162</v>
      </c>
      <c r="AS14">
        <f t="shared" si="13"/>
        <v>5</v>
      </c>
      <c r="AT14">
        <f t="shared" si="14"/>
        <v>0</v>
      </c>
    </row>
    <row r="15" spans="1:46">
      <c r="A15">
        <v>11</v>
      </c>
      <c r="B15">
        <f>$D$6*EXP(-((A15-$D$4)^2)/(2*$D$5^2))+$E$6*EXP(-((A15-$E$4)^2)/(2*$E$5^2))</f>
        <v>3.0459959489425258E-8</v>
      </c>
      <c r="G15">
        <v>11</v>
      </c>
      <c r="H15">
        <f t="shared" si="0"/>
        <v>3</v>
      </c>
      <c r="I15">
        <f t="shared" si="1"/>
        <v>2</v>
      </c>
      <c r="J15">
        <f t="shared" si="2"/>
        <v>3.3549308786200128E-4</v>
      </c>
      <c r="P15" s="5">
        <v>45668</v>
      </c>
      <c r="Q15">
        <f t="shared" si="3"/>
        <v>163</v>
      </c>
      <c r="R15">
        <f t="shared" si="4"/>
        <v>4</v>
      </c>
      <c r="S15">
        <f t="shared" si="5"/>
        <v>0.96265589808223506</v>
      </c>
      <c r="Y15" s="5">
        <v>45668</v>
      </c>
      <c r="Z15">
        <f t="shared" si="6"/>
        <v>163</v>
      </c>
      <c r="AA15">
        <f t="shared" si="7"/>
        <v>4</v>
      </c>
      <c r="AB15">
        <f t="shared" si="8"/>
        <v>0.96265589439268462</v>
      </c>
      <c r="AH15" s="5">
        <v>45668</v>
      </c>
      <c r="AI15">
        <f t="shared" si="9"/>
        <v>163</v>
      </c>
      <c r="AJ15">
        <f t="shared" si="10"/>
        <v>4</v>
      </c>
      <c r="AK15">
        <f t="shared" si="11"/>
        <v>3.6895504564418726E-9</v>
      </c>
      <c r="AQ15" s="5">
        <v>45668</v>
      </c>
      <c r="AR15">
        <f t="shared" si="12"/>
        <v>163</v>
      </c>
      <c r="AS15">
        <f t="shared" si="13"/>
        <v>4</v>
      </c>
      <c r="AT15">
        <f t="shared" si="14"/>
        <v>0</v>
      </c>
    </row>
    <row r="16" spans="1:46">
      <c r="A16">
        <v>12</v>
      </c>
      <c r="B16">
        <f>$D$6*EXP(-((A16-$D$4)^2)/(2*$D$5^2))+$E$6*EXP(-((A16-$E$4)^2)/(2*$E$5^2))</f>
        <v>2.5328331098188351E-14</v>
      </c>
      <c r="G16">
        <v>12</v>
      </c>
      <c r="H16">
        <f t="shared" si="0"/>
        <v>4</v>
      </c>
      <c r="I16">
        <f t="shared" si="1"/>
        <v>1</v>
      </c>
      <c r="J16">
        <f t="shared" si="2"/>
        <v>0.13533528323663804</v>
      </c>
      <c r="P16" s="5">
        <v>45669</v>
      </c>
      <c r="Q16">
        <f t="shared" si="3"/>
        <v>164</v>
      </c>
      <c r="R16">
        <f t="shared" si="4"/>
        <v>3</v>
      </c>
      <c r="S16">
        <f t="shared" si="5"/>
        <v>0.97881920216962803</v>
      </c>
      <c r="Y16" s="5">
        <v>45669</v>
      </c>
      <c r="Z16">
        <f t="shared" si="6"/>
        <v>164</v>
      </c>
      <c r="AA16">
        <f t="shared" si="7"/>
        <v>3</v>
      </c>
      <c r="AB16">
        <f t="shared" si="8"/>
        <v>0.97881919928905836</v>
      </c>
      <c r="AH16" s="5">
        <v>45669</v>
      </c>
      <c r="AI16">
        <f t="shared" si="9"/>
        <v>164</v>
      </c>
      <c r="AJ16">
        <f t="shared" si="10"/>
        <v>3</v>
      </c>
      <c r="AK16">
        <f t="shared" si="11"/>
        <v>2.8805696783836787E-9</v>
      </c>
      <c r="AQ16" s="5">
        <v>45669</v>
      </c>
      <c r="AR16">
        <f t="shared" si="12"/>
        <v>164</v>
      </c>
      <c r="AS16">
        <f t="shared" si="13"/>
        <v>3</v>
      </c>
      <c r="AT16">
        <f t="shared" si="14"/>
        <v>0</v>
      </c>
    </row>
    <row r="17" spans="16:46">
      <c r="P17" s="5">
        <v>45670</v>
      </c>
      <c r="Q17">
        <f t="shared" si="3"/>
        <v>165</v>
      </c>
      <c r="R17">
        <f t="shared" si="4"/>
        <v>2</v>
      </c>
      <c r="S17">
        <f t="shared" si="5"/>
        <v>0.99053031043403483</v>
      </c>
      <c r="Y17" s="5">
        <v>45670</v>
      </c>
      <c r="Z17">
        <f t="shared" si="6"/>
        <v>165</v>
      </c>
      <c r="AA17">
        <f t="shared" si="7"/>
        <v>2</v>
      </c>
      <c r="AB17">
        <f t="shared" si="8"/>
        <v>0.99053030818846866</v>
      </c>
      <c r="AH17" s="5">
        <v>45670</v>
      </c>
      <c r="AI17">
        <f t="shared" si="9"/>
        <v>165</v>
      </c>
      <c r="AJ17">
        <f t="shared" si="10"/>
        <v>2</v>
      </c>
      <c r="AK17">
        <f t="shared" si="11"/>
        <v>2.2455661530837394E-9</v>
      </c>
      <c r="AQ17" s="5">
        <v>45670</v>
      </c>
      <c r="AR17">
        <f t="shared" si="12"/>
        <v>165</v>
      </c>
      <c r="AS17">
        <f t="shared" si="13"/>
        <v>2</v>
      </c>
      <c r="AT17">
        <f t="shared" si="14"/>
        <v>0</v>
      </c>
    </row>
    <row r="18" spans="16:46">
      <c r="P18" s="5">
        <v>45671</v>
      </c>
      <c r="Q18">
        <f t="shared" si="3"/>
        <v>166</v>
      </c>
      <c r="R18">
        <f t="shared" si="4"/>
        <v>1</v>
      </c>
      <c r="S18">
        <f t="shared" si="5"/>
        <v>0.99762412501298492</v>
      </c>
      <c r="Y18" s="5">
        <v>45671</v>
      </c>
      <c r="Z18">
        <f t="shared" si="6"/>
        <v>166</v>
      </c>
      <c r="AA18">
        <f t="shared" si="7"/>
        <v>1</v>
      </c>
      <c r="AB18">
        <f t="shared" si="8"/>
        <v>0.99762412326508787</v>
      </c>
      <c r="AH18" s="5">
        <v>45671</v>
      </c>
      <c r="AI18">
        <f t="shared" si="9"/>
        <v>166</v>
      </c>
      <c r="AJ18">
        <f t="shared" si="10"/>
        <v>1</v>
      </c>
      <c r="AK18">
        <f t="shared" si="11"/>
        <v>1.7478970936185649E-9</v>
      </c>
      <c r="AQ18" s="5">
        <v>45671</v>
      </c>
      <c r="AR18">
        <f t="shared" si="12"/>
        <v>166</v>
      </c>
      <c r="AS18">
        <f t="shared" si="13"/>
        <v>1</v>
      </c>
      <c r="AT18">
        <f t="shared" si="14"/>
        <v>0</v>
      </c>
    </row>
    <row r="19" spans="16:46">
      <c r="P19" s="5">
        <v>45672</v>
      </c>
      <c r="Q19">
        <f t="shared" si="3"/>
        <v>167</v>
      </c>
      <c r="R19">
        <f t="shared" si="4"/>
        <v>0</v>
      </c>
      <c r="S19">
        <f t="shared" si="5"/>
        <v>1.0000000013584649</v>
      </c>
      <c r="Y19" s="5">
        <v>45672</v>
      </c>
      <c r="Z19">
        <f t="shared" si="6"/>
        <v>167</v>
      </c>
      <c r="AA19">
        <f t="shared" si="7"/>
        <v>0</v>
      </c>
      <c r="AB19">
        <f t="shared" si="8"/>
        <v>1</v>
      </c>
      <c r="AH19" s="5">
        <v>45672</v>
      </c>
      <c r="AI19">
        <f t="shared" si="9"/>
        <v>167</v>
      </c>
      <c r="AJ19">
        <f t="shared" si="10"/>
        <v>0</v>
      </c>
      <c r="AK19">
        <f t="shared" si="11"/>
        <v>1.3584648468314362E-9</v>
      </c>
      <c r="AQ19" s="5">
        <v>45672</v>
      </c>
      <c r="AR19">
        <f t="shared" si="12"/>
        <v>167</v>
      </c>
      <c r="AS19">
        <f t="shared" si="13"/>
        <v>0</v>
      </c>
      <c r="AT19">
        <f t="shared" si="14"/>
        <v>0</v>
      </c>
    </row>
    <row r="20" spans="16:46">
      <c r="P20" s="5">
        <v>45673</v>
      </c>
      <c r="Q20">
        <f t="shared" si="3"/>
        <v>168</v>
      </c>
      <c r="R20">
        <f t="shared" si="4"/>
        <v>1</v>
      </c>
      <c r="S20">
        <f t="shared" si="5"/>
        <v>0.99762412431928904</v>
      </c>
      <c r="Y20" s="5">
        <v>45673</v>
      </c>
      <c r="Z20">
        <f t="shared" si="6"/>
        <v>168</v>
      </c>
      <c r="AA20">
        <f t="shared" si="7"/>
        <v>1</v>
      </c>
      <c r="AB20">
        <f t="shared" si="8"/>
        <v>0.99762412326508787</v>
      </c>
      <c r="AH20" s="5">
        <v>45673</v>
      </c>
      <c r="AI20">
        <f t="shared" si="9"/>
        <v>168</v>
      </c>
      <c r="AJ20">
        <f t="shared" si="10"/>
        <v>1</v>
      </c>
      <c r="AK20">
        <f t="shared" si="11"/>
        <v>1.0542011527884506E-9</v>
      </c>
      <c r="AQ20" s="5">
        <v>45673</v>
      </c>
      <c r="AR20">
        <f t="shared" si="12"/>
        <v>168</v>
      </c>
      <c r="AS20">
        <f t="shared" si="13"/>
        <v>1</v>
      </c>
      <c r="AT20">
        <f t="shared" si="14"/>
        <v>0</v>
      </c>
    </row>
    <row r="21" spans="16:46">
      <c r="P21" s="5">
        <v>45674</v>
      </c>
      <c r="Q21">
        <f t="shared" si="3"/>
        <v>169</v>
      </c>
      <c r="R21">
        <f t="shared" si="4"/>
        <v>2</v>
      </c>
      <c r="S21">
        <f t="shared" si="5"/>
        <v>0.99053030900531636</v>
      </c>
      <c r="Y21" s="5">
        <v>45674</v>
      </c>
      <c r="Z21">
        <f t="shared" si="6"/>
        <v>169</v>
      </c>
      <c r="AA21">
        <f t="shared" si="7"/>
        <v>2</v>
      </c>
      <c r="AB21">
        <f t="shared" si="8"/>
        <v>0.99053030818846866</v>
      </c>
      <c r="AH21" s="5">
        <v>45674</v>
      </c>
      <c r="AI21">
        <f t="shared" si="9"/>
        <v>169</v>
      </c>
      <c r="AJ21">
        <f t="shared" si="10"/>
        <v>2</v>
      </c>
      <c r="AK21">
        <f t="shared" si="11"/>
        <v>8.1684773053490559E-10</v>
      </c>
      <c r="AQ21" s="5">
        <v>45674</v>
      </c>
      <c r="AR21">
        <f t="shared" si="12"/>
        <v>169</v>
      </c>
      <c r="AS21">
        <f t="shared" si="13"/>
        <v>2</v>
      </c>
      <c r="AT21">
        <f t="shared" si="14"/>
        <v>0</v>
      </c>
    </row>
    <row r="22" spans="16:46">
      <c r="P22" s="5">
        <v>45675</v>
      </c>
      <c r="Q22">
        <f t="shared" si="3"/>
        <v>170</v>
      </c>
      <c r="R22">
        <f t="shared" si="4"/>
        <v>3</v>
      </c>
      <c r="S22">
        <f t="shared" si="5"/>
        <v>0.97881919992103539</v>
      </c>
      <c r="Y22" s="5">
        <v>45675</v>
      </c>
      <c r="Z22">
        <f t="shared" si="6"/>
        <v>170</v>
      </c>
      <c r="AA22">
        <f t="shared" si="7"/>
        <v>3</v>
      </c>
      <c r="AB22">
        <f t="shared" si="8"/>
        <v>0.97881919928905836</v>
      </c>
      <c r="AH22" s="5">
        <v>45675</v>
      </c>
      <c r="AI22">
        <f t="shared" si="9"/>
        <v>170</v>
      </c>
      <c r="AJ22">
        <f t="shared" si="10"/>
        <v>3</v>
      </c>
      <c r="AK22">
        <f t="shared" si="11"/>
        <v>6.3197698776474804E-10</v>
      </c>
      <c r="AQ22" s="5">
        <v>45675</v>
      </c>
      <c r="AR22">
        <f t="shared" si="12"/>
        <v>170</v>
      </c>
      <c r="AS22">
        <f t="shared" si="13"/>
        <v>3</v>
      </c>
      <c r="AT22">
        <f t="shared" si="14"/>
        <v>0</v>
      </c>
    </row>
    <row r="23" spans="16:46">
      <c r="P23" s="5">
        <v>45676</v>
      </c>
      <c r="Q23">
        <f t="shared" si="3"/>
        <v>171</v>
      </c>
      <c r="R23">
        <f t="shared" si="4"/>
        <v>4</v>
      </c>
      <c r="S23">
        <f t="shared" si="5"/>
        <v>0.96265589488089154</v>
      </c>
      <c r="Y23" s="5">
        <v>45676</v>
      </c>
      <c r="Z23">
        <f t="shared" si="6"/>
        <v>171</v>
      </c>
      <c r="AA23">
        <f t="shared" si="7"/>
        <v>4</v>
      </c>
      <c r="AB23">
        <f t="shared" si="8"/>
        <v>0.96265589439268462</v>
      </c>
      <c r="AH23" s="5">
        <v>45676</v>
      </c>
      <c r="AI23">
        <f t="shared" si="9"/>
        <v>171</v>
      </c>
      <c r="AJ23">
        <f t="shared" si="10"/>
        <v>4</v>
      </c>
      <c r="AK23">
        <f t="shared" si="11"/>
        <v>4.8820695283410811E-10</v>
      </c>
      <c r="AQ23" s="5">
        <v>45676</v>
      </c>
      <c r="AR23">
        <f t="shared" si="12"/>
        <v>171</v>
      </c>
      <c r="AS23">
        <f t="shared" si="13"/>
        <v>4</v>
      </c>
      <c r="AT23">
        <f t="shared" si="14"/>
        <v>0</v>
      </c>
    </row>
    <row r="24" spans="16:46">
      <c r="P24" s="5">
        <v>45677</v>
      </c>
      <c r="Q24">
        <f t="shared" si="3"/>
        <v>172</v>
      </c>
      <c r="R24">
        <f t="shared" si="4"/>
        <v>5</v>
      </c>
      <c r="S24">
        <f t="shared" si="5"/>
        <v>0.94226607211691282</v>
      </c>
      <c r="Y24" s="5">
        <v>45677</v>
      </c>
      <c r="Z24">
        <f t="shared" si="6"/>
        <v>172</v>
      </c>
      <c r="AA24">
        <f t="shared" si="7"/>
        <v>5</v>
      </c>
      <c r="AB24">
        <f t="shared" si="8"/>
        <v>0.94226607174033983</v>
      </c>
      <c r="AH24" s="5">
        <v>45677</v>
      </c>
      <c r="AI24">
        <f t="shared" si="9"/>
        <v>172</v>
      </c>
      <c r="AJ24">
        <f t="shared" si="10"/>
        <v>5</v>
      </c>
      <c r="AK24">
        <f t="shared" si="11"/>
        <v>3.7657301330977493E-10</v>
      </c>
      <c r="AQ24" s="5">
        <v>45677</v>
      </c>
      <c r="AR24">
        <f t="shared" si="12"/>
        <v>172</v>
      </c>
      <c r="AS24">
        <f t="shared" si="13"/>
        <v>5</v>
      </c>
      <c r="AT24">
        <f t="shared" si="14"/>
        <v>0</v>
      </c>
    </row>
    <row r="25" spans="16:46">
      <c r="P25" s="5">
        <v>45678</v>
      </c>
      <c r="Q25">
        <f t="shared" si="3"/>
        <v>173</v>
      </c>
      <c r="R25">
        <f t="shared" si="4"/>
        <v>6</v>
      </c>
      <c r="S25">
        <f t="shared" si="5"/>
        <v>0.91793074756576787</v>
      </c>
      <c r="Y25" s="5">
        <v>45678</v>
      </c>
      <c r="Z25">
        <f t="shared" si="6"/>
        <v>173</v>
      </c>
      <c r="AA25">
        <f t="shared" si="7"/>
        <v>6</v>
      </c>
      <c r="AB25">
        <f t="shared" si="8"/>
        <v>0.91793074727574187</v>
      </c>
      <c r="AH25" s="5">
        <v>45678</v>
      </c>
      <c r="AI25">
        <f t="shared" si="9"/>
        <v>173</v>
      </c>
      <c r="AJ25">
        <f t="shared" si="10"/>
        <v>6</v>
      </c>
      <c r="AK25">
        <f t="shared" si="11"/>
        <v>2.9002602127840715E-10</v>
      </c>
      <c r="AQ25" s="5">
        <v>45678</v>
      </c>
      <c r="AR25">
        <f t="shared" si="12"/>
        <v>173</v>
      </c>
      <c r="AS25">
        <f t="shared" si="13"/>
        <v>6</v>
      </c>
      <c r="AT25">
        <f t="shared" si="14"/>
        <v>0</v>
      </c>
    </row>
    <row r="26" spans="16:46">
      <c r="P26" s="5">
        <v>45679</v>
      </c>
      <c r="Q26">
        <f t="shared" si="3"/>
        <v>174</v>
      </c>
      <c r="R26">
        <f t="shared" si="4"/>
        <v>7</v>
      </c>
      <c r="S26">
        <f t="shared" si="5"/>
        <v>0.88997983255417978</v>
      </c>
      <c r="Y26" s="5">
        <v>45679</v>
      </c>
      <c r="Z26">
        <f t="shared" si="6"/>
        <v>174</v>
      </c>
      <c r="AA26">
        <f t="shared" si="7"/>
        <v>7</v>
      </c>
      <c r="AB26">
        <f t="shared" si="8"/>
        <v>0.88997983233114775</v>
      </c>
      <c r="AH26" s="5">
        <v>45679</v>
      </c>
      <c r="AI26">
        <f t="shared" si="9"/>
        <v>174</v>
      </c>
      <c r="AJ26">
        <f t="shared" si="10"/>
        <v>7</v>
      </c>
      <c r="AK26">
        <f t="shared" si="11"/>
        <v>2.2303204874049348E-10</v>
      </c>
      <c r="AQ26" s="5">
        <v>45679</v>
      </c>
      <c r="AR26">
        <f t="shared" si="12"/>
        <v>174</v>
      </c>
      <c r="AS26">
        <f t="shared" si="13"/>
        <v>7</v>
      </c>
      <c r="AT26">
        <f t="shared" si="14"/>
        <v>0</v>
      </c>
    </row>
    <row r="27" spans="16:46">
      <c r="P27" s="5">
        <v>45680</v>
      </c>
      <c r="Q27">
        <f t="shared" si="3"/>
        <v>175</v>
      </c>
      <c r="R27">
        <f t="shared" si="4"/>
        <v>8</v>
      </c>
      <c r="S27">
        <f t="shared" si="5"/>
        <v>0.85878469823988612</v>
      </c>
      <c r="Y27" s="5">
        <v>45680</v>
      </c>
      <c r="Z27">
        <f t="shared" si="6"/>
        <v>175</v>
      </c>
      <c r="AA27">
        <f t="shared" si="7"/>
        <v>8</v>
      </c>
      <c r="AB27">
        <f t="shared" si="8"/>
        <v>0.85878469806863234</v>
      </c>
      <c r="AH27" s="5">
        <v>45680</v>
      </c>
      <c r="AI27">
        <f t="shared" si="9"/>
        <v>175</v>
      </c>
      <c r="AJ27">
        <f t="shared" si="10"/>
        <v>8</v>
      </c>
      <c r="AK27">
        <f t="shared" si="11"/>
        <v>1.7125376199671523E-10</v>
      </c>
      <c r="AQ27" s="5">
        <v>45680</v>
      </c>
      <c r="AR27">
        <f t="shared" si="12"/>
        <v>175</v>
      </c>
      <c r="AS27">
        <f t="shared" si="13"/>
        <v>8</v>
      </c>
      <c r="AT27">
        <f t="shared" si="14"/>
        <v>0</v>
      </c>
    </row>
    <row r="28" spans="16:46">
      <c r="P28" s="5">
        <v>45681</v>
      </c>
      <c r="Q28">
        <f t="shared" si="3"/>
        <v>176</v>
      </c>
      <c r="R28">
        <f t="shared" si="4"/>
        <v>9</v>
      </c>
      <c r="S28">
        <f t="shared" si="5"/>
        <v>0.82474998082207518</v>
      </c>
      <c r="Y28" s="5">
        <v>45681</v>
      </c>
      <c r="Z28">
        <f t="shared" si="6"/>
        <v>176</v>
      </c>
      <c r="AA28">
        <f t="shared" si="7"/>
        <v>9</v>
      </c>
      <c r="AB28">
        <f t="shared" si="8"/>
        <v>0.82474998069077798</v>
      </c>
      <c r="AH28" s="5">
        <v>45681</v>
      </c>
      <c r="AI28">
        <f t="shared" si="9"/>
        <v>176</v>
      </c>
      <c r="AJ28">
        <f t="shared" si="10"/>
        <v>9</v>
      </c>
      <c r="AK28">
        <f t="shared" si="11"/>
        <v>1.3129721228254995E-10</v>
      </c>
      <c r="AQ28" s="5">
        <v>45681</v>
      </c>
      <c r="AR28">
        <f t="shared" si="12"/>
        <v>176</v>
      </c>
      <c r="AS28">
        <f t="shared" si="13"/>
        <v>9</v>
      </c>
      <c r="AT28">
        <f t="shared" si="14"/>
        <v>0</v>
      </c>
    </row>
    <row r="29" spans="16:46">
      <c r="P29" s="5">
        <v>45682</v>
      </c>
      <c r="Q29">
        <f t="shared" si="3"/>
        <v>177</v>
      </c>
      <c r="R29">
        <f t="shared" si="4"/>
        <v>10</v>
      </c>
      <c r="S29">
        <f t="shared" si="5"/>
        <v>0.78830487974762287</v>
      </c>
      <c r="Y29" s="5">
        <v>45682</v>
      </c>
      <c r="Z29">
        <f t="shared" si="6"/>
        <v>177</v>
      </c>
      <c r="AA29">
        <f t="shared" si="7"/>
        <v>10</v>
      </c>
      <c r="AB29">
        <f t="shared" si="8"/>
        <v>0.78830487964711193</v>
      </c>
      <c r="AH29" s="5">
        <v>45682</v>
      </c>
      <c r="AI29">
        <f t="shared" si="9"/>
        <v>177</v>
      </c>
      <c r="AJ29">
        <f t="shared" si="10"/>
        <v>10</v>
      </c>
      <c r="AK29">
        <f t="shared" si="11"/>
        <v>1.0051096152205099E-10</v>
      </c>
      <c r="AQ29" s="5">
        <v>45682</v>
      </c>
      <c r="AR29">
        <f t="shared" si="12"/>
        <v>177</v>
      </c>
      <c r="AS29">
        <f t="shared" si="13"/>
        <v>10</v>
      </c>
      <c r="AT29">
        <f t="shared" si="14"/>
        <v>0</v>
      </c>
    </row>
    <row r="30" spans="16:46">
      <c r="P30" s="5">
        <v>45683</v>
      </c>
      <c r="Q30">
        <f t="shared" si="3"/>
        <v>178</v>
      </c>
      <c r="R30">
        <f t="shared" si="4"/>
        <v>11</v>
      </c>
      <c r="S30">
        <f t="shared" si="5"/>
        <v>0.74989420940928275</v>
      </c>
      <c r="Y30" s="5">
        <v>45683</v>
      </c>
      <c r="Z30">
        <f t="shared" si="6"/>
        <v>178</v>
      </c>
      <c r="AA30">
        <f t="shared" si="7"/>
        <v>11</v>
      </c>
      <c r="AB30">
        <f t="shared" si="8"/>
        <v>0.74989420933245576</v>
      </c>
      <c r="AH30" s="5">
        <v>45683</v>
      </c>
      <c r="AI30">
        <f t="shared" si="9"/>
        <v>178</v>
      </c>
      <c r="AJ30">
        <f t="shared" si="10"/>
        <v>11</v>
      </c>
      <c r="AK30">
        <f t="shared" si="11"/>
        <v>7.6827002297437691E-11</v>
      </c>
      <c r="AQ30" s="5">
        <v>45683</v>
      </c>
      <c r="AR30">
        <f t="shared" si="12"/>
        <v>178</v>
      </c>
      <c r="AS30">
        <f t="shared" si="13"/>
        <v>11</v>
      </c>
      <c r="AT30">
        <f t="shared" si="14"/>
        <v>0</v>
      </c>
    </row>
    <row r="31" spans="16:46">
      <c r="P31" s="5">
        <v>45684</v>
      </c>
      <c r="Q31">
        <f t="shared" si="3"/>
        <v>179</v>
      </c>
      <c r="R31">
        <f t="shared" si="4"/>
        <v>12</v>
      </c>
      <c r="S31">
        <f t="shared" si="5"/>
        <v>0.70996946313810361</v>
      </c>
      <c r="Y31" s="5">
        <v>45684</v>
      </c>
      <c r="Z31">
        <f t="shared" si="6"/>
        <v>179</v>
      </c>
      <c r="AA31">
        <f t="shared" si="7"/>
        <v>12</v>
      </c>
      <c r="AB31">
        <f t="shared" si="8"/>
        <v>0.70996946307946862</v>
      </c>
      <c r="AH31" s="5">
        <v>45684</v>
      </c>
      <c r="AI31">
        <f t="shared" si="9"/>
        <v>179</v>
      </c>
      <c r="AJ31">
        <f t="shared" si="10"/>
        <v>12</v>
      </c>
      <c r="AK31">
        <f t="shared" si="11"/>
        <v>5.8634994110755564E-11</v>
      </c>
      <c r="AQ31" s="5">
        <v>45684</v>
      </c>
      <c r="AR31">
        <f t="shared" si="12"/>
        <v>179</v>
      </c>
      <c r="AS31">
        <f t="shared" si="13"/>
        <v>12</v>
      </c>
      <c r="AT31">
        <f t="shared" si="14"/>
        <v>0</v>
      </c>
    </row>
    <row r="32" spans="16:46">
      <c r="P32" s="5">
        <v>45685</v>
      </c>
      <c r="Q32">
        <f t="shared" si="3"/>
        <v>180</v>
      </c>
      <c r="R32">
        <f t="shared" si="4"/>
        <v>13</v>
      </c>
      <c r="S32">
        <f t="shared" si="5"/>
        <v>0.6689801370761721</v>
      </c>
      <c r="Y32" s="5">
        <v>45685</v>
      </c>
      <c r="Z32">
        <f t="shared" si="6"/>
        <v>180</v>
      </c>
      <c r="AA32">
        <f t="shared" si="7"/>
        <v>13</v>
      </c>
      <c r="AB32">
        <f t="shared" si="8"/>
        <v>0.66898013703148906</v>
      </c>
      <c r="AH32" s="5">
        <v>45685</v>
      </c>
      <c r="AI32">
        <f t="shared" si="9"/>
        <v>180</v>
      </c>
      <c r="AJ32">
        <f t="shared" si="10"/>
        <v>13</v>
      </c>
      <c r="AK32">
        <f t="shared" si="11"/>
        <v>4.468301007330622E-11</v>
      </c>
      <c r="AQ32" s="5">
        <v>45685</v>
      </c>
      <c r="AR32">
        <f t="shared" si="12"/>
        <v>180</v>
      </c>
      <c r="AS32">
        <f t="shared" si="13"/>
        <v>13</v>
      </c>
      <c r="AT32">
        <f t="shared" si="14"/>
        <v>0</v>
      </c>
    </row>
    <row r="33" spans="16:46">
      <c r="P33" s="5">
        <v>45686</v>
      </c>
      <c r="Q33">
        <f t="shared" si="3"/>
        <v>181</v>
      </c>
      <c r="R33">
        <f t="shared" si="4"/>
        <v>14</v>
      </c>
      <c r="S33">
        <f t="shared" si="5"/>
        <v>0.62736554164164582</v>
      </c>
      <c r="Y33" s="5">
        <v>45686</v>
      </c>
      <c r="Z33">
        <f t="shared" si="6"/>
        <v>181</v>
      </c>
      <c r="AA33">
        <f t="shared" si="7"/>
        <v>14</v>
      </c>
      <c r="AB33">
        <f t="shared" si="8"/>
        <v>0.62736554160764646</v>
      </c>
      <c r="AH33" s="5">
        <v>45686</v>
      </c>
      <c r="AI33">
        <f t="shared" si="9"/>
        <v>181</v>
      </c>
      <c r="AJ33">
        <f t="shared" si="10"/>
        <v>14</v>
      </c>
      <c r="AK33">
        <f t="shared" si="11"/>
        <v>3.3999340688694421E-11</v>
      </c>
      <c r="AQ33" s="5">
        <v>45686</v>
      </c>
      <c r="AR33">
        <f t="shared" si="12"/>
        <v>181</v>
      </c>
      <c r="AS33">
        <f t="shared" si="13"/>
        <v>14</v>
      </c>
      <c r="AT33">
        <f t="shared" si="14"/>
        <v>0</v>
      </c>
    </row>
    <row r="34" spans="16:46">
      <c r="P34" s="5">
        <v>45687</v>
      </c>
      <c r="Q34">
        <f t="shared" si="3"/>
        <v>182</v>
      </c>
      <c r="R34">
        <f t="shared" si="4"/>
        <v>15</v>
      </c>
      <c r="S34">
        <f t="shared" si="5"/>
        <v>0.58554730099166474</v>
      </c>
      <c r="Y34" s="5">
        <v>45687</v>
      </c>
      <c r="Z34">
        <f t="shared" si="6"/>
        <v>182</v>
      </c>
      <c r="AA34">
        <f t="shared" si="7"/>
        <v>15</v>
      </c>
      <c r="AB34">
        <f t="shared" si="8"/>
        <v>0.58554730096583374</v>
      </c>
      <c r="AH34" s="5">
        <v>45687</v>
      </c>
      <c r="AI34">
        <f t="shared" si="9"/>
        <v>182</v>
      </c>
      <c r="AJ34">
        <f t="shared" si="10"/>
        <v>15</v>
      </c>
      <c r="AK34">
        <f t="shared" si="11"/>
        <v>2.5830993300297815E-11</v>
      </c>
      <c r="AQ34" s="5">
        <v>45687</v>
      </c>
      <c r="AR34">
        <f t="shared" si="12"/>
        <v>182</v>
      </c>
      <c r="AS34">
        <f t="shared" si="13"/>
        <v>15</v>
      </c>
      <c r="AT34">
        <f t="shared" si="14"/>
        <v>0</v>
      </c>
    </row>
    <row r="35" spans="16:46">
      <c r="P35" s="5">
        <v>45688</v>
      </c>
      <c r="Q35">
        <f t="shared" si="3"/>
        <v>182</v>
      </c>
      <c r="R35">
        <f t="shared" si="4"/>
        <v>16</v>
      </c>
      <c r="S35">
        <f t="shared" si="5"/>
        <v>0.54392270766465101</v>
      </c>
      <c r="Y35" s="5">
        <v>45688</v>
      </c>
      <c r="Z35">
        <f t="shared" si="6"/>
        <v>182</v>
      </c>
      <c r="AA35">
        <f t="shared" si="7"/>
        <v>16</v>
      </c>
      <c r="AB35">
        <f t="shared" si="8"/>
        <v>0.54392270763882</v>
      </c>
      <c r="AH35" s="5">
        <v>45688</v>
      </c>
      <c r="AI35">
        <f t="shared" si="9"/>
        <v>182</v>
      </c>
      <c r="AJ35">
        <f t="shared" si="10"/>
        <v>16</v>
      </c>
      <c r="AK35">
        <f t="shared" si="11"/>
        <v>2.5830993300297815E-11</v>
      </c>
      <c r="AQ35" s="5">
        <v>45688</v>
      </c>
      <c r="AR35">
        <f t="shared" si="12"/>
        <v>182</v>
      </c>
      <c r="AS35">
        <f t="shared" si="13"/>
        <v>16</v>
      </c>
      <c r="AT35">
        <f t="shared" si="14"/>
        <v>0</v>
      </c>
    </row>
    <row r="36" spans="16:46">
      <c r="P36" s="5">
        <v>45689</v>
      </c>
      <c r="Q36">
        <f t="shared" si="3"/>
        <v>181</v>
      </c>
      <c r="R36">
        <f t="shared" si="4"/>
        <v>17</v>
      </c>
      <c r="S36">
        <f t="shared" si="5"/>
        <v>0.50285906209884546</v>
      </c>
      <c r="Y36" s="5">
        <v>45689</v>
      </c>
      <c r="Z36">
        <f t="shared" si="6"/>
        <v>181</v>
      </c>
      <c r="AA36">
        <f t="shared" si="7"/>
        <v>17</v>
      </c>
      <c r="AB36">
        <f t="shared" si="8"/>
        <v>0.5028590620648461</v>
      </c>
      <c r="AH36" s="5">
        <v>45689</v>
      </c>
      <c r="AI36">
        <f t="shared" si="9"/>
        <v>181</v>
      </c>
      <c r="AJ36">
        <f t="shared" si="10"/>
        <v>17</v>
      </c>
      <c r="AK36">
        <f t="shared" si="11"/>
        <v>3.3999340688694421E-11</v>
      </c>
      <c r="AQ36" s="5">
        <v>45689</v>
      </c>
      <c r="AR36">
        <f t="shared" si="12"/>
        <v>181</v>
      </c>
      <c r="AS36">
        <f t="shared" si="13"/>
        <v>17</v>
      </c>
      <c r="AT36">
        <f t="shared" si="14"/>
        <v>0</v>
      </c>
    </row>
    <row r="37" spans="16:46">
      <c r="P37" s="5">
        <v>45690</v>
      </c>
      <c r="Q37">
        <f t="shared" si="3"/>
        <v>180</v>
      </c>
      <c r="R37">
        <f t="shared" si="4"/>
        <v>18</v>
      </c>
      <c r="S37">
        <f t="shared" si="5"/>
        <v>0.46268908689719646</v>
      </c>
      <c r="Y37" s="5">
        <v>45690</v>
      </c>
      <c r="Z37">
        <f t="shared" si="6"/>
        <v>180</v>
      </c>
      <c r="AA37">
        <f t="shared" si="7"/>
        <v>18</v>
      </c>
      <c r="AB37">
        <f t="shared" si="8"/>
        <v>0.46268908685251342</v>
      </c>
      <c r="AH37" s="5">
        <v>45690</v>
      </c>
      <c r="AI37">
        <f t="shared" si="9"/>
        <v>180</v>
      </c>
      <c r="AJ37">
        <f t="shared" si="10"/>
        <v>18</v>
      </c>
      <c r="AK37">
        <f t="shared" si="11"/>
        <v>4.468301007330622E-11</v>
      </c>
      <c r="AQ37" s="5">
        <v>45690</v>
      </c>
      <c r="AR37">
        <f t="shared" si="12"/>
        <v>180</v>
      </c>
      <c r="AS37">
        <f t="shared" si="13"/>
        <v>18</v>
      </c>
      <c r="AT37">
        <f t="shared" si="14"/>
        <v>0</v>
      </c>
    </row>
    <row r="38" spans="16:46">
      <c r="P38" s="5">
        <v>45691</v>
      </c>
      <c r="Q38">
        <f t="shared" si="3"/>
        <v>179</v>
      </c>
      <c r="R38">
        <f t="shared" si="4"/>
        <v>19</v>
      </c>
      <c r="S38">
        <f t="shared" si="5"/>
        <v>0.42370746516495472</v>
      </c>
      <c r="Y38" s="5">
        <v>45691</v>
      </c>
      <c r="Z38">
        <f t="shared" si="6"/>
        <v>179</v>
      </c>
      <c r="AA38">
        <f t="shared" si="7"/>
        <v>19</v>
      </c>
      <c r="AB38">
        <f t="shared" si="8"/>
        <v>0.42370746510631974</v>
      </c>
      <c r="AH38" s="5">
        <v>45691</v>
      </c>
      <c r="AI38">
        <f t="shared" si="9"/>
        <v>179</v>
      </c>
      <c r="AJ38">
        <f t="shared" si="10"/>
        <v>19</v>
      </c>
      <c r="AK38">
        <f t="shared" si="11"/>
        <v>5.8634994110755564E-11</v>
      </c>
      <c r="AQ38" s="5">
        <v>45691</v>
      </c>
      <c r="AR38">
        <f t="shared" si="12"/>
        <v>179</v>
      </c>
      <c r="AS38">
        <f t="shared" si="13"/>
        <v>19</v>
      </c>
      <c r="AT38">
        <f t="shared" si="14"/>
        <v>0</v>
      </c>
    </row>
    <row r="39" spans="16:46">
      <c r="P39" s="5">
        <v>45692</v>
      </c>
      <c r="Q39">
        <f t="shared" si="3"/>
        <v>178</v>
      </c>
      <c r="R39">
        <f t="shared" si="4"/>
        <v>20</v>
      </c>
      <c r="S39">
        <f t="shared" si="5"/>
        <v>0.38616851277589076</v>
      </c>
      <c r="Y39" s="5">
        <v>45692</v>
      </c>
      <c r="Z39">
        <f t="shared" si="6"/>
        <v>178</v>
      </c>
      <c r="AA39">
        <f t="shared" si="7"/>
        <v>20</v>
      </c>
      <c r="AB39">
        <f t="shared" si="8"/>
        <v>0.38616851269906377</v>
      </c>
      <c r="AH39" s="5">
        <v>45692</v>
      </c>
      <c r="AI39">
        <f t="shared" si="9"/>
        <v>178</v>
      </c>
      <c r="AJ39">
        <f t="shared" si="10"/>
        <v>20</v>
      </c>
      <c r="AK39">
        <f t="shared" si="11"/>
        <v>7.6827002297437691E-11</v>
      </c>
      <c r="AQ39" s="5">
        <v>45692</v>
      </c>
      <c r="AR39">
        <f t="shared" si="12"/>
        <v>178</v>
      </c>
      <c r="AS39">
        <f t="shared" si="13"/>
        <v>20</v>
      </c>
      <c r="AT39">
        <f t="shared" si="14"/>
        <v>0</v>
      </c>
    </row>
    <row r="40" spans="16:46">
      <c r="P40" s="5">
        <v>45693</v>
      </c>
      <c r="Q40">
        <f t="shared" si="3"/>
        <v>177</v>
      </c>
      <c r="R40">
        <f t="shared" si="4"/>
        <v>21</v>
      </c>
      <c r="S40">
        <f t="shared" si="5"/>
        <v>0.35028495764671036</v>
      </c>
      <c r="Y40" s="5">
        <v>45693</v>
      </c>
      <c r="Z40">
        <f t="shared" si="6"/>
        <v>177</v>
      </c>
      <c r="AA40">
        <f t="shared" si="7"/>
        <v>21</v>
      </c>
      <c r="AB40">
        <f t="shared" si="8"/>
        <v>0.35028495754619937</v>
      </c>
      <c r="AH40" s="5">
        <v>45693</v>
      </c>
      <c r="AI40">
        <f t="shared" si="9"/>
        <v>177</v>
      </c>
      <c r="AJ40">
        <f t="shared" si="10"/>
        <v>21</v>
      </c>
      <c r="AK40">
        <f t="shared" si="11"/>
        <v>1.0051096152205099E-10</v>
      </c>
      <c r="AQ40" s="5">
        <v>45693</v>
      </c>
      <c r="AR40">
        <f t="shared" si="12"/>
        <v>177</v>
      </c>
      <c r="AS40">
        <f t="shared" si="13"/>
        <v>21</v>
      </c>
      <c r="AT40">
        <f t="shared" si="14"/>
        <v>0</v>
      </c>
    </row>
    <row r="41" spans="16:46">
      <c r="P41" s="5">
        <v>45694</v>
      </c>
      <c r="Q41">
        <f t="shared" si="3"/>
        <v>176</v>
      </c>
      <c r="R41">
        <f t="shared" si="4"/>
        <v>22</v>
      </c>
      <c r="S41">
        <f t="shared" si="5"/>
        <v>0.31622776614813508</v>
      </c>
      <c r="Y41" s="5">
        <v>45694</v>
      </c>
      <c r="Z41">
        <f t="shared" si="6"/>
        <v>176</v>
      </c>
      <c r="AA41">
        <f t="shared" si="7"/>
        <v>22</v>
      </c>
      <c r="AB41">
        <f t="shared" si="8"/>
        <v>0.31622776601683789</v>
      </c>
      <c r="AH41" s="5">
        <v>45694</v>
      </c>
      <c r="AI41">
        <f t="shared" si="9"/>
        <v>176</v>
      </c>
      <c r="AJ41">
        <f t="shared" si="10"/>
        <v>22</v>
      </c>
      <c r="AK41">
        <f t="shared" si="11"/>
        <v>1.3129721228254995E-10</v>
      </c>
      <c r="AQ41" s="5">
        <v>45694</v>
      </c>
      <c r="AR41">
        <f t="shared" si="12"/>
        <v>176</v>
      </c>
      <c r="AS41">
        <f t="shared" si="13"/>
        <v>22</v>
      </c>
      <c r="AT41">
        <f t="shared" si="14"/>
        <v>0</v>
      </c>
    </row>
    <row r="42" spans="16:46">
      <c r="P42" s="5">
        <v>45695</v>
      </c>
      <c r="Q42">
        <f t="shared" si="3"/>
        <v>175</v>
      </c>
      <c r="R42">
        <f t="shared" si="4"/>
        <v>23</v>
      </c>
      <c r="S42">
        <f t="shared" si="5"/>
        <v>0.28412692879883272</v>
      </c>
      <c r="Y42" s="5">
        <v>45695</v>
      </c>
      <c r="Z42">
        <f t="shared" si="6"/>
        <v>175</v>
      </c>
      <c r="AA42">
        <f t="shared" si="7"/>
        <v>23</v>
      </c>
      <c r="AB42">
        <f t="shared" si="8"/>
        <v>0.28412692862757893</v>
      </c>
      <c r="AH42" s="5">
        <v>45695</v>
      </c>
      <c r="AI42">
        <f t="shared" si="9"/>
        <v>175</v>
      </c>
      <c r="AJ42">
        <f t="shared" si="10"/>
        <v>23</v>
      </c>
      <c r="AK42">
        <f t="shared" si="11"/>
        <v>1.7125376199671523E-10</v>
      </c>
      <c r="AQ42" s="5">
        <v>45695</v>
      </c>
      <c r="AR42">
        <f t="shared" si="12"/>
        <v>175</v>
      </c>
      <c r="AS42">
        <f t="shared" si="13"/>
        <v>23</v>
      </c>
      <c r="AT42">
        <f t="shared" si="14"/>
        <v>0</v>
      </c>
    </row>
    <row r="43" spans="16:46">
      <c r="P43" s="5">
        <v>45696</v>
      </c>
      <c r="Q43">
        <f t="shared" si="3"/>
        <v>174</v>
      </c>
      <c r="R43">
        <f t="shared" si="4"/>
        <v>24</v>
      </c>
      <c r="S43">
        <f t="shared" si="5"/>
        <v>0.25407309504434406</v>
      </c>
      <c r="Y43" s="5">
        <v>45696</v>
      </c>
      <c r="Z43">
        <f t="shared" si="6"/>
        <v>174</v>
      </c>
      <c r="AA43">
        <f t="shared" si="7"/>
        <v>24</v>
      </c>
      <c r="AB43">
        <f t="shared" si="8"/>
        <v>0.25407309482131202</v>
      </c>
      <c r="AH43" s="5">
        <v>45696</v>
      </c>
      <c r="AI43">
        <f t="shared" si="9"/>
        <v>174</v>
      </c>
      <c r="AJ43">
        <f t="shared" si="10"/>
        <v>24</v>
      </c>
      <c r="AK43">
        <f t="shared" si="11"/>
        <v>2.2303204874049348E-10</v>
      </c>
      <c r="AQ43" s="5">
        <v>45696</v>
      </c>
      <c r="AR43">
        <f t="shared" si="12"/>
        <v>174</v>
      </c>
      <c r="AS43">
        <f t="shared" si="13"/>
        <v>24</v>
      </c>
      <c r="AT43">
        <f t="shared" si="14"/>
        <v>0</v>
      </c>
    </row>
    <row r="44" spans="16:46">
      <c r="P44" s="5">
        <v>45697</v>
      </c>
      <c r="Q44">
        <f t="shared" si="3"/>
        <v>173</v>
      </c>
      <c r="R44">
        <f t="shared" si="4"/>
        <v>25</v>
      </c>
      <c r="S44">
        <f t="shared" si="5"/>
        <v>0.22611993061895308</v>
      </c>
      <c r="Y44" s="5">
        <v>45697</v>
      </c>
      <c r="Z44">
        <f t="shared" si="6"/>
        <v>173</v>
      </c>
      <c r="AA44">
        <f t="shared" si="7"/>
        <v>25</v>
      </c>
      <c r="AB44">
        <f t="shared" si="8"/>
        <v>0.22611993032892705</v>
      </c>
      <c r="AH44" s="5">
        <v>45697</v>
      </c>
      <c r="AI44">
        <f t="shared" si="9"/>
        <v>173</v>
      </c>
      <c r="AJ44">
        <f t="shared" si="10"/>
        <v>25</v>
      </c>
      <c r="AK44">
        <f t="shared" si="11"/>
        <v>2.9002602127840715E-10</v>
      </c>
      <c r="AQ44" s="5">
        <v>45697</v>
      </c>
      <c r="AR44">
        <f t="shared" si="12"/>
        <v>173</v>
      </c>
      <c r="AS44">
        <f t="shared" si="13"/>
        <v>25</v>
      </c>
      <c r="AT44">
        <f t="shared" si="14"/>
        <v>0</v>
      </c>
    </row>
    <row r="45" spans="16:46">
      <c r="P45" s="5">
        <v>45698</v>
      </c>
      <c r="Q45">
        <f t="shared" si="3"/>
        <v>172</v>
      </c>
      <c r="R45">
        <f t="shared" si="4"/>
        <v>26</v>
      </c>
      <c r="S45">
        <f t="shared" si="5"/>
        <v>0.20028706081125663</v>
      </c>
      <c r="Y45" s="5">
        <v>45698</v>
      </c>
      <c r="Z45">
        <f t="shared" si="6"/>
        <v>172</v>
      </c>
      <c r="AA45">
        <f t="shared" si="7"/>
        <v>26</v>
      </c>
      <c r="AB45">
        <f t="shared" si="8"/>
        <v>0.20028706043468361</v>
      </c>
      <c r="AH45" s="5">
        <v>45698</v>
      </c>
      <c r="AI45">
        <f t="shared" si="9"/>
        <v>172</v>
      </c>
      <c r="AJ45">
        <f t="shared" si="10"/>
        <v>26</v>
      </c>
      <c r="AK45">
        <f t="shared" si="11"/>
        <v>3.7657301330977493E-10</v>
      </c>
      <c r="AQ45" s="5">
        <v>45698</v>
      </c>
      <c r="AR45">
        <f t="shared" si="12"/>
        <v>172</v>
      </c>
      <c r="AS45">
        <f t="shared" si="13"/>
        <v>26</v>
      </c>
      <c r="AT45">
        <f t="shared" si="14"/>
        <v>0</v>
      </c>
    </row>
    <row r="46" spans="16:46">
      <c r="P46" s="5">
        <v>45699</v>
      </c>
      <c r="Q46">
        <f t="shared" si="3"/>
        <v>171</v>
      </c>
      <c r="R46">
        <f t="shared" si="4"/>
        <v>27</v>
      </c>
      <c r="S46">
        <f t="shared" si="5"/>
        <v>0.17656345870793305</v>
      </c>
      <c r="Y46" s="5">
        <v>45699</v>
      </c>
      <c r="Z46">
        <f t="shared" si="6"/>
        <v>171</v>
      </c>
      <c r="AA46">
        <f t="shared" si="7"/>
        <v>27</v>
      </c>
      <c r="AB46">
        <f t="shared" si="8"/>
        <v>0.1765634582197261</v>
      </c>
      <c r="AH46" s="5">
        <v>45699</v>
      </c>
      <c r="AI46">
        <f t="shared" si="9"/>
        <v>171</v>
      </c>
      <c r="AJ46">
        <f t="shared" si="10"/>
        <v>27</v>
      </c>
      <c r="AK46">
        <f t="shared" si="11"/>
        <v>4.8820695283410811E-10</v>
      </c>
      <c r="AQ46" s="5">
        <v>45699</v>
      </c>
      <c r="AR46">
        <f t="shared" si="12"/>
        <v>171</v>
      </c>
      <c r="AS46">
        <f t="shared" si="13"/>
        <v>27</v>
      </c>
      <c r="AT46">
        <f t="shared" si="14"/>
        <v>0</v>
      </c>
    </row>
    <row r="47" spans="16:46">
      <c r="P47" s="5">
        <v>45700</v>
      </c>
      <c r="Q47">
        <f t="shared" si="3"/>
        <v>170</v>
      </c>
      <c r="R47">
        <f t="shared" si="4"/>
        <v>28</v>
      </c>
      <c r="S47">
        <f t="shared" si="5"/>
        <v>0.15491113873318491</v>
      </c>
      <c r="Y47" s="5">
        <v>45700</v>
      </c>
      <c r="Z47">
        <f t="shared" si="6"/>
        <v>170</v>
      </c>
      <c r="AA47">
        <f t="shared" si="7"/>
        <v>28</v>
      </c>
      <c r="AB47">
        <f t="shared" si="8"/>
        <v>0.15491113810120791</v>
      </c>
      <c r="AH47" s="5">
        <v>45700</v>
      </c>
      <c r="AI47">
        <f t="shared" si="9"/>
        <v>170</v>
      </c>
      <c r="AJ47">
        <f t="shared" si="10"/>
        <v>28</v>
      </c>
      <c r="AK47">
        <f t="shared" si="11"/>
        <v>6.3197698776474804E-10</v>
      </c>
      <c r="AQ47" s="5">
        <v>45700</v>
      </c>
      <c r="AR47">
        <f t="shared" si="12"/>
        <v>170</v>
      </c>
      <c r="AS47">
        <f t="shared" si="13"/>
        <v>28</v>
      </c>
      <c r="AT47">
        <f t="shared" si="14"/>
        <v>0</v>
      </c>
    </row>
    <row r="48" spans="16:46">
      <c r="P48" s="5">
        <v>45701</v>
      </c>
      <c r="Q48">
        <f t="shared" si="3"/>
        <v>169</v>
      </c>
      <c r="R48">
        <f t="shared" si="4"/>
        <v>29</v>
      </c>
      <c r="S48">
        <f t="shared" si="5"/>
        <v>0.13526902189331821</v>
      </c>
      <c r="Y48" s="5">
        <v>45701</v>
      </c>
      <c r="Z48">
        <f t="shared" si="6"/>
        <v>169</v>
      </c>
      <c r="AA48">
        <f t="shared" si="7"/>
        <v>29</v>
      </c>
      <c r="AB48">
        <f t="shared" si="8"/>
        <v>0.13526902107647049</v>
      </c>
      <c r="AH48" s="5">
        <v>45701</v>
      </c>
      <c r="AI48">
        <f t="shared" si="9"/>
        <v>169</v>
      </c>
      <c r="AJ48">
        <f t="shared" si="10"/>
        <v>29</v>
      </c>
      <c r="AK48">
        <f t="shared" si="11"/>
        <v>8.1684773053490559E-10</v>
      </c>
      <c r="AQ48" s="5">
        <v>45701</v>
      </c>
      <c r="AR48">
        <f t="shared" si="12"/>
        <v>169</v>
      </c>
      <c r="AS48">
        <f t="shared" si="13"/>
        <v>29</v>
      </c>
      <c r="AT48">
        <f t="shared" si="14"/>
        <v>0</v>
      </c>
    </row>
    <row r="49" spans="16:46">
      <c r="P49" s="5">
        <v>45702</v>
      </c>
      <c r="Q49">
        <f t="shared" si="3"/>
        <v>168</v>
      </c>
      <c r="R49">
        <f t="shared" si="4"/>
        <v>30</v>
      </c>
      <c r="S49">
        <f t="shared" si="5"/>
        <v>0.11755684929086609</v>
      </c>
      <c r="Y49" s="5">
        <v>45702</v>
      </c>
      <c r="Z49">
        <f t="shared" si="6"/>
        <v>168</v>
      </c>
      <c r="AA49">
        <f t="shared" si="7"/>
        <v>30</v>
      </c>
      <c r="AB49">
        <f t="shared" si="8"/>
        <v>0.11755684823666493</v>
      </c>
      <c r="AH49" s="5">
        <v>45702</v>
      </c>
      <c r="AI49">
        <f t="shared" si="9"/>
        <v>168</v>
      </c>
      <c r="AJ49">
        <f t="shared" si="10"/>
        <v>30</v>
      </c>
      <c r="AK49">
        <f t="shared" si="11"/>
        <v>1.0542011527884506E-9</v>
      </c>
      <c r="AQ49" s="5">
        <v>45702</v>
      </c>
      <c r="AR49">
        <f t="shared" si="12"/>
        <v>168</v>
      </c>
      <c r="AS49">
        <f t="shared" si="13"/>
        <v>30</v>
      </c>
      <c r="AT49">
        <f t="shared" si="14"/>
        <v>0</v>
      </c>
    </row>
    <row r="50" spans="16:46">
      <c r="P50" s="5">
        <v>45703</v>
      </c>
      <c r="Q50">
        <f t="shared" si="3"/>
        <v>167</v>
      </c>
      <c r="R50">
        <f t="shared" si="4"/>
        <v>31</v>
      </c>
      <c r="S50">
        <f t="shared" si="5"/>
        <v>0.10167903381341807</v>
      </c>
      <c r="Y50" s="5">
        <v>45703</v>
      </c>
      <c r="Z50">
        <f t="shared" si="6"/>
        <v>167</v>
      </c>
      <c r="AA50">
        <f t="shared" si="7"/>
        <v>31</v>
      </c>
      <c r="AB50">
        <f t="shared" si="8"/>
        <v>0.10167903245495323</v>
      </c>
      <c r="AH50" s="5">
        <v>45703</v>
      </c>
      <c r="AI50">
        <f t="shared" si="9"/>
        <v>167</v>
      </c>
      <c r="AJ50">
        <f t="shared" si="10"/>
        <v>31</v>
      </c>
      <c r="AK50">
        <f t="shared" si="11"/>
        <v>1.3584648468314362E-9</v>
      </c>
      <c r="AQ50" s="5">
        <v>45703</v>
      </c>
      <c r="AR50">
        <f t="shared" si="12"/>
        <v>167</v>
      </c>
      <c r="AS50">
        <f t="shared" si="13"/>
        <v>31</v>
      </c>
      <c r="AT50">
        <f t="shared" si="14"/>
        <v>0</v>
      </c>
    </row>
    <row r="51" spans="16:46">
      <c r="P51" s="5">
        <v>45704</v>
      </c>
      <c r="Q51">
        <f t="shared" si="3"/>
        <v>166</v>
      </c>
      <c r="R51">
        <f t="shared" si="4"/>
        <v>32</v>
      </c>
      <c r="S51">
        <f t="shared" si="5"/>
        <v>8.7528355513992823E-2</v>
      </c>
      <c r="Y51" s="5">
        <v>45704</v>
      </c>
      <c r="Z51">
        <f t="shared" si="6"/>
        <v>166</v>
      </c>
      <c r="AA51">
        <f t="shared" si="7"/>
        <v>32</v>
      </c>
      <c r="AB51">
        <f t="shared" si="8"/>
        <v>8.7528353766095732E-2</v>
      </c>
      <c r="AH51" s="5">
        <v>45704</v>
      </c>
      <c r="AI51">
        <f t="shared" si="9"/>
        <v>166</v>
      </c>
      <c r="AJ51">
        <f t="shared" si="10"/>
        <v>32</v>
      </c>
      <c r="AK51">
        <f t="shared" si="11"/>
        <v>1.7478970936185649E-9</v>
      </c>
      <c r="AQ51" s="5">
        <v>45704</v>
      </c>
      <c r="AR51">
        <f t="shared" si="12"/>
        <v>166</v>
      </c>
      <c r="AS51">
        <f t="shared" si="13"/>
        <v>32</v>
      </c>
      <c r="AT51">
        <f t="shared" si="14"/>
        <v>0</v>
      </c>
    </row>
    <row r="52" spans="16:46">
      <c r="P52" s="5">
        <v>45705</v>
      </c>
      <c r="Q52">
        <f t="shared" si="3"/>
        <v>165</v>
      </c>
      <c r="R52">
        <f t="shared" si="4"/>
        <v>33</v>
      </c>
      <c r="S52">
        <f t="shared" si="5"/>
        <v>7.4989423178811701E-2</v>
      </c>
      <c r="Y52" s="5">
        <v>45705</v>
      </c>
      <c r="Z52">
        <f t="shared" si="6"/>
        <v>165</v>
      </c>
      <c r="AA52">
        <f t="shared" si="7"/>
        <v>33</v>
      </c>
      <c r="AB52">
        <f t="shared" si="8"/>
        <v>7.4989420933245551E-2</v>
      </c>
      <c r="AH52" s="5">
        <v>45705</v>
      </c>
      <c r="AI52">
        <f t="shared" si="9"/>
        <v>165</v>
      </c>
      <c r="AJ52">
        <f t="shared" si="10"/>
        <v>33</v>
      </c>
      <c r="AK52">
        <f t="shared" si="11"/>
        <v>2.2455661530837394E-9</v>
      </c>
      <c r="AQ52" s="5">
        <v>45705</v>
      </c>
      <c r="AR52">
        <f t="shared" si="12"/>
        <v>165</v>
      </c>
      <c r="AS52">
        <f t="shared" si="13"/>
        <v>33</v>
      </c>
      <c r="AT52">
        <f t="shared" si="14"/>
        <v>0</v>
      </c>
    </row>
    <row r="53" spans="16:46">
      <c r="P53" s="5">
        <v>45706</v>
      </c>
      <c r="Q53">
        <f t="shared" si="3"/>
        <v>164</v>
      </c>
      <c r="R53">
        <f t="shared" si="4"/>
        <v>34</v>
      </c>
      <c r="S53">
        <f t="shared" si="5"/>
        <v>6.3941842074942287E-2</v>
      </c>
      <c r="Y53" s="5">
        <v>45706</v>
      </c>
      <c r="Z53">
        <f t="shared" si="6"/>
        <v>164</v>
      </c>
      <c r="AA53">
        <f t="shared" si="7"/>
        <v>34</v>
      </c>
      <c r="AB53">
        <f t="shared" si="8"/>
        <v>6.3941839194372616E-2</v>
      </c>
      <c r="AH53" s="5">
        <v>45706</v>
      </c>
      <c r="AI53">
        <f t="shared" si="9"/>
        <v>164</v>
      </c>
      <c r="AJ53">
        <f t="shared" si="10"/>
        <v>34</v>
      </c>
      <c r="AK53">
        <f t="shared" si="11"/>
        <v>2.8805696783836787E-9</v>
      </c>
      <c r="AQ53" s="5">
        <v>45706</v>
      </c>
      <c r="AR53">
        <f t="shared" si="12"/>
        <v>164</v>
      </c>
      <c r="AS53">
        <f t="shared" si="13"/>
        <v>34</v>
      </c>
      <c r="AT53">
        <f t="shared" si="14"/>
        <v>0</v>
      </c>
    </row>
    <row r="54" spans="16:46">
      <c r="P54" s="5">
        <v>45707</v>
      </c>
      <c r="Q54">
        <f t="shared" si="3"/>
        <v>163</v>
      </c>
      <c r="R54">
        <f t="shared" si="4"/>
        <v>35</v>
      </c>
      <c r="S54">
        <f t="shared" si="5"/>
        <v>5.4263045122765502E-2</v>
      </c>
      <c r="Y54" s="5">
        <v>45707</v>
      </c>
      <c r="Z54">
        <f t="shared" si="6"/>
        <v>163</v>
      </c>
      <c r="AA54">
        <f t="shared" si="7"/>
        <v>35</v>
      </c>
      <c r="AB54">
        <f t="shared" si="8"/>
        <v>5.4263041433215045E-2</v>
      </c>
      <c r="AH54" s="5">
        <v>45707</v>
      </c>
      <c r="AI54">
        <f t="shared" si="9"/>
        <v>163</v>
      </c>
      <c r="AJ54">
        <f t="shared" si="10"/>
        <v>35</v>
      </c>
      <c r="AK54">
        <f t="shared" si="11"/>
        <v>3.6895504564418726E-9</v>
      </c>
      <c r="AQ54" s="5">
        <v>45707</v>
      </c>
      <c r="AR54">
        <f t="shared" si="12"/>
        <v>163</v>
      </c>
      <c r="AS54">
        <f t="shared" si="13"/>
        <v>35</v>
      </c>
      <c r="AT54">
        <f t="shared" si="14"/>
        <v>0</v>
      </c>
    </row>
    <row r="55" spans="16:46">
      <c r="P55" s="5">
        <v>45708</v>
      </c>
      <c r="Q55">
        <f t="shared" si="3"/>
        <v>162</v>
      </c>
      <c r="R55">
        <f t="shared" si="4"/>
        <v>36</v>
      </c>
      <c r="S55">
        <f t="shared" si="5"/>
        <v>4.5830761098123271E-2</v>
      </c>
      <c r="Y55" s="5">
        <v>45708</v>
      </c>
      <c r="Z55">
        <f t="shared" si="6"/>
        <v>162</v>
      </c>
      <c r="AA55">
        <f t="shared" si="7"/>
        <v>36</v>
      </c>
      <c r="AB55">
        <f t="shared" si="8"/>
        <v>4.5830756379546117E-2</v>
      </c>
      <c r="AH55" s="5">
        <v>45708</v>
      </c>
      <c r="AI55">
        <f t="shared" si="9"/>
        <v>162</v>
      </c>
      <c r="AJ55">
        <f t="shared" si="10"/>
        <v>36</v>
      </c>
      <c r="AK55">
        <f t="shared" si="11"/>
        <v>4.718577155204847E-9</v>
      </c>
      <c r="AQ55" s="5">
        <v>45708</v>
      </c>
      <c r="AR55">
        <f t="shared" si="12"/>
        <v>162</v>
      </c>
      <c r="AS55">
        <f t="shared" si="13"/>
        <v>36</v>
      </c>
      <c r="AT55">
        <f t="shared" si="14"/>
        <v>0</v>
      </c>
    </row>
    <row r="56" spans="16:46">
      <c r="P56" s="5">
        <v>45709</v>
      </c>
      <c r="Q56">
        <f t="shared" si="3"/>
        <v>161</v>
      </c>
      <c r="R56">
        <f t="shared" si="4"/>
        <v>37</v>
      </c>
      <c r="S56">
        <f t="shared" si="5"/>
        <v>3.8525108416872483E-2</v>
      </c>
      <c r="Y56" s="5">
        <v>45709</v>
      </c>
      <c r="Z56">
        <f t="shared" si="6"/>
        <v>161</v>
      </c>
      <c r="AA56">
        <f t="shared" si="7"/>
        <v>37</v>
      </c>
      <c r="AB56">
        <f t="shared" si="8"/>
        <v>3.8525102391398641E-2</v>
      </c>
      <c r="AH56" s="5">
        <v>45709</v>
      </c>
      <c r="AI56">
        <f t="shared" si="9"/>
        <v>161</v>
      </c>
      <c r="AJ56">
        <f t="shared" si="10"/>
        <v>37</v>
      </c>
      <c r="AK56">
        <f t="shared" si="11"/>
        <v>6.0254738416882839E-9</v>
      </c>
      <c r="AQ56" s="5">
        <v>45709</v>
      </c>
      <c r="AR56">
        <f t="shared" si="12"/>
        <v>161</v>
      </c>
      <c r="AS56">
        <f t="shared" si="13"/>
        <v>37</v>
      </c>
      <c r="AT56">
        <f t="shared" si="14"/>
        <v>0</v>
      </c>
    </row>
    <row r="57" spans="16:46">
      <c r="P57" s="5">
        <v>45710</v>
      </c>
      <c r="Q57">
        <f t="shared" si="3"/>
        <v>160</v>
      </c>
      <c r="R57">
        <f t="shared" si="4"/>
        <v>38</v>
      </c>
      <c r="S57">
        <f t="shared" si="5"/>
        <v>3.2230316206865256E-2</v>
      </c>
      <c r="Y57" s="5">
        <v>45710</v>
      </c>
      <c r="Z57">
        <f t="shared" si="6"/>
        <v>160</v>
      </c>
      <c r="AA57">
        <f t="shared" si="7"/>
        <v>38</v>
      </c>
      <c r="AB57">
        <f t="shared" si="8"/>
        <v>3.2230308524165023E-2</v>
      </c>
      <c r="AH57" s="5">
        <v>45710</v>
      </c>
      <c r="AI57">
        <f t="shared" si="9"/>
        <v>160</v>
      </c>
      <c r="AJ57">
        <f t="shared" si="10"/>
        <v>38</v>
      </c>
      <c r="AK57">
        <f t="shared" si="11"/>
        <v>7.6827002297437592E-9</v>
      </c>
      <c r="AQ57" s="5">
        <v>45710</v>
      </c>
      <c r="AR57">
        <f t="shared" si="12"/>
        <v>160</v>
      </c>
      <c r="AS57">
        <f t="shared" si="13"/>
        <v>38</v>
      </c>
      <c r="AT57">
        <f t="shared" si="14"/>
        <v>0</v>
      </c>
    </row>
    <row r="58" spans="16:46">
      <c r="P58" s="5">
        <v>45711</v>
      </c>
      <c r="Q58">
        <f t="shared" si="3"/>
        <v>159</v>
      </c>
      <c r="R58">
        <f t="shared" si="4"/>
        <v>39</v>
      </c>
      <c r="S58">
        <f t="shared" si="5"/>
        <v>2.6836085480172411E-2</v>
      </c>
      <c r="Y58" s="5">
        <v>45711</v>
      </c>
      <c r="Z58">
        <f t="shared" si="6"/>
        <v>159</v>
      </c>
      <c r="AA58">
        <f t="shared" si="7"/>
        <v>39</v>
      </c>
      <c r="AB58">
        <f t="shared" si="8"/>
        <v>2.6836075699265893E-2</v>
      </c>
      <c r="AH58" s="5">
        <v>45711</v>
      </c>
      <c r="AI58">
        <f t="shared" si="9"/>
        <v>159</v>
      </c>
      <c r="AJ58">
        <f t="shared" si="10"/>
        <v>39</v>
      </c>
      <c r="AK58">
        <f t="shared" si="11"/>
        <v>9.7809065174873807E-9</v>
      </c>
      <c r="AQ58" s="5">
        <v>45711</v>
      </c>
      <c r="AR58">
        <f t="shared" si="12"/>
        <v>159</v>
      </c>
      <c r="AS58">
        <f t="shared" si="13"/>
        <v>39</v>
      </c>
      <c r="AT58">
        <f t="shared" si="14"/>
        <v>0</v>
      </c>
    </row>
    <row r="59" spans="16:46">
      <c r="P59" s="5">
        <v>45712</v>
      </c>
      <c r="Q59">
        <f t="shared" si="3"/>
        <v>158</v>
      </c>
      <c r="R59">
        <f t="shared" si="4"/>
        <v>40</v>
      </c>
      <c r="S59">
        <f t="shared" si="5"/>
        <v>2.2238612159279563E-2</v>
      </c>
      <c r="Y59" s="5">
        <v>45712</v>
      </c>
      <c r="Z59">
        <f t="shared" si="6"/>
        <v>158</v>
      </c>
      <c r="AA59">
        <f t="shared" si="7"/>
        <v>40</v>
      </c>
      <c r="AB59">
        <f t="shared" si="8"/>
        <v>2.2238599725966583E-2</v>
      </c>
      <c r="AH59" s="5">
        <v>45712</v>
      </c>
      <c r="AI59">
        <f t="shared" si="9"/>
        <v>158</v>
      </c>
      <c r="AJ59">
        <f t="shared" si="10"/>
        <v>40</v>
      </c>
      <c r="AK59">
        <f t="shared" si="11"/>
        <v>1.2433312979839359E-8</v>
      </c>
      <c r="AQ59" s="5">
        <v>45712</v>
      </c>
      <c r="AR59">
        <f t="shared" si="12"/>
        <v>158</v>
      </c>
      <c r="AS59">
        <f t="shared" si="13"/>
        <v>40</v>
      </c>
      <c r="AT59">
        <f t="shared" si="14"/>
        <v>0</v>
      </c>
    </row>
    <row r="60" spans="16:46">
      <c r="P60" s="5">
        <v>45713</v>
      </c>
      <c r="Q60">
        <f t="shared" si="3"/>
        <v>157</v>
      </c>
      <c r="R60">
        <f t="shared" si="4"/>
        <v>41</v>
      </c>
      <c r="S60">
        <f t="shared" si="5"/>
        <v>1.8341300475676881E-2</v>
      </c>
      <c r="Y60" s="5">
        <v>45713</v>
      </c>
      <c r="Z60">
        <f t="shared" si="6"/>
        <v>157</v>
      </c>
      <c r="AA60">
        <f t="shared" si="7"/>
        <v>41</v>
      </c>
      <c r="AB60">
        <f t="shared" si="8"/>
        <v>1.8341284694580871E-2</v>
      </c>
      <c r="AH60" s="5">
        <v>45713</v>
      </c>
      <c r="AI60">
        <f t="shared" si="9"/>
        <v>157</v>
      </c>
      <c r="AJ60">
        <f t="shared" si="10"/>
        <v>41</v>
      </c>
      <c r="AK60">
        <f t="shared" si="11"/>
        <v>1.5781096009084073E-8</v>
      </c>
      <c r="AQ60" s="5">
        <v>45713</v>
      </c>
      <c r="AR60">
        <f t="shared" si="12"/>
        <v>157</v>
      </c>
      <c r="AS60">
        <f t="shared" si="13"/>
        <v>41</v>
      </c>
      <c r="AT60">
        <f t="shared" si="14"/>
        <v>0</v>
      </c>
    </row>
    <row r="61" spans="16:46">
      <c r="P61" s="5">
        <v>45714</v>
      </c>
      <c r="Q61">
        <f t="shared" si="3"/>
        <v>156</v>
      </c>
      <c r="R61">
        <f t="shared" si="4"/>
        <v>42</v>
      </c>
      <c r="S61">
        <f t="shared" si="5"/>
        <v>1.5055199934164383E-2</v>
      </c>
      <c r="Y61" s="5">
        <v>45714</v>
      </c>
      <c r="Z61">
        <f t="shared" si="6"/>
        <v>156</v>
      </c>
      <c r="AA61">
        <f t="shared" si="7"/>
        <v>42</v>
      </c>
      <c r="AB61">
        <f t="shared" si="8"/>
        <v>1.5055179934164383E-2</v>
      </c>
      <c r="AH61" s="5">
        <v>45714</v>
      </c>
      <c r="AI61">
        <f t="shared" si="9"/>
        <v>156</v>
      </c>
      <c r="AJ61">
        <f t="shared" si="10"/>
        <v>42</v>
      </c>
      <c r="AK61">
        <f t="shared" si="11"/>
        <v>2.0000000000000037E-8</v>
      </c>
      <c r="AQ61" s="5">
        <v>45714</v>
      </c>
      <c r="AR61">
        <f t="shared" si="12"/>
        <v>156</v>
      </c>
      <c r="AS61">
        <f t="shared" si="13"/>
        <v>42</v>
      </c>
      <c r="AT61">
        <f t="shared" si="14"/>
        <v>0</v>
      </c>
    </row>
    <row r="62" spans="16:46">
      <c r="P62" s="5">
        <v>45715</v>
      </c>
      <c r="Q62">
        <f t="shared" si="3"/>
        <v>155</v>
      </c>
      <c r="R62">
        <f t="shared" si="4"/>
        <v>43</v>
      </c>
      <c r="S62">
        <f t="shared" si="5"/>
        <v>1.22992017840006E-2</v>
      </c>
      <c r="Y62" s="5">
        <v>45715</v>
      </c>
      <c r="Z62">
        <f t="shared" si="6"/>
        <v>155</v>
      </c>
      <c r="AA62">
        <f t="shared" si="7"/>
        <v>43</v>
      </c>
      <c r="AB62">
        <f t="shared" si="8"/>
        <v>1.2299176475561132E-2</v>
      </c>
      <c r="AH62" s="5">
        <v>45715</v>
      </c>
      <c r="AI62">
        <f t="shared" si="9"/>
        <v>155</v>
      </c>
      <c r="AJ62">
        <f t="shared" si="10"/>
        <v>43</v>
      </c>
      <c r="AK62">
        <f t="shared" si="11"/>
        <v>2.5308439466707463E-8</v>
      </c>
      <c r="AQ62" s="5">
        <v>45715</v>
      </c>
      <c r="AR62">
        <f t="shared" si="12"/>
        <v>155</v>
      </c>
      <c r="AS62">
        <f t="shared" si="13"/>
        <v>43</v>
      </c>
      <c r="AT62">
        <f t="shared" si="14"/>
        <v>0</v>
      </c>
    </row>
    <row r="63" spans="16:46">
      <c r="P63" s="5">
        <v>45716</v>
      </c>
      <c r="Q63">
        <f t="shared" si="3"/>
        <v>154</v>
      </c>
      <c r="R63">
        <f t="shared" si="4"/>
        <v>44</v>
      </c>
      <c r="S63">
        <f t="shared" si="5"/>
        <v>1.000003197740934E-2</v>
      </c>
      <c r="Y63" s="5">
        <v>45716</v>
      </c>
      <c r="Z63">
        <f t="shared" si="6"/>
        <v>154</v>
      </c>
      <c r="AA63">
        <f t="shared" si="7"/>
        <v>44</v>
      </c>
      <c r="AB63">
        <f t="shared" si="8"/>
        <v>9.999999999999995E-3</v>
      </c>
      <c r="AH63" s="5">
        <v>45716</v>
      </c>
      <c r="AI63">
        <f t="shared" si="9"/>
        <v>154</v>
      </c>
      <c r="AJ63">
        <f t="shared" si="10"/>
        <v>44</v>
      </c>
      <c r="AK63">
        <f t="shared" si="11"/>
        <v>3.1977409345205694E-8</v>
      </c>
      <c r="AQ63" s="5">
        <v>45716</v>
      </c>
      <c r="AR63">
        <f t="shared" si="12"/>
        <v>154</v>
      </c>
      <c r="AS63">
        <f t="shared" si="13"/>
        <v>44</v>
      </c>
      <c r="AT63">
        <f t="shared" si="14"/>
        <v>0</v>
      </c>
    </row>
    <row r="64" spans="16:46">
      <c r="P64" s="5">
        <v>45717</v>
      </c>
      <c r="Q64">
        <f t="shared" si="3"/>
        <v>153</v>
      </c>
      <c r="R64">
        <f t="shared" si="4"/>
        <v>45</v>
      </c>
      <c r="S64">
        <f t="shared" si="5"/>
        <v>8.0920771817835097E-3</v>
      </c>
      <c r="Y64" s="5">
        <v>45717</v>
      </c>
      <c r="Z64">
        <f t="shared" si="6"/>
        <v>153</v>
      </c>
      <c r="AA64">
        <f t="shared" si="7"/>
        <v>45</v>
      </c>
      <c r="AB64">
        <f t="shared" si="8"/>
        <v>8.0920368391984385E-3</v>
      </c>
      <c r="AH64" s="5">
        <v>45717</v>
      </c>
      <c r="AI64">
        <f t="shared" si="9"/>
        <v>153</v>
      </c>
      <c r="AJ64">
        <f t="shared" si="10"/>
        <v>45</v>
      </c>
      <c r="AK64">
        <f t="shared" si="11"/>
        <v>4.0342585070720193E-8</v>
      </c>
      <c r="AQ64" s="5">
        <v>45717</v>
      </c>
      <c r="AR64">
        <f t="shared" si="12"/>
        <v>153</v>
      </c>
      <c r="AS64">
        <f t="shared" si="13"/>
        <v>45</v>
      </c>
      <c r="AT64">
        <f t="shared" si="14"/>
        <v>0</v>
      </c>
    </row>
    <row r="65" spans="16:46">
      <c r="P65" s="5">
        <v>45718</v>
      </c>
      <c r="Q65">
        <f t="shared" si="3"/>
        <v>152</v>
      </c>
      <c r="R65">
        <f t="shared" si="4"/>
        <v>46</v>
      </c>
      <c r="S65">
        <f t="shared" si="5"/>
        <v>6.5170788169443775E-3</v>
      </c>
      <c r="Y65" s="5">
        <v>45718</v>
      </c>
      <c r="Z65">
        <f t="shared" si="6"/>
        <v>152</v>
      </c>
      <c r="AA65">
        <f t="shared" si="7"/>
        <v>46</v>
      </c>
      <c r="AB65">
        <f t="shared" si="8"/>
        <v>6.5170279978749336E-3</v>
      </c>
      <c r="AH65" s="5">
        <v>45718</v>
      </c>
      <c r="AI65">
        <f t="shared" si="9"/>
        <v>152</v>
      </c>
      <c r="AJ65">
        <f t="shared" si="10"/>
        <v>46</v>
      </c>
      <c r="AK65">
        <f t="shared" si="11"/>
        <v>5.0819069444074247E-8</v>
      </c>
      <c r="AQ65" s="5">
        <v>45718</v>
      </c>
      <c r="AR65">
        <f t="shared" si="12"/>
        <v>152</v>
      </c>
      <c r="AS65">
        <f t="shared" si="13"/>
        <v>46</v>
      </c>
      <c r="AT65">
        <f t="shared" si="14"/>
        <v>0</v>
      </c>
    </row>
    <row r="66" spans="16:46">
      <c r="P66" s="5">
        <v>45719</v>
      </c>
      <c r="Q66">
        <f t="shared" si="3"/>
        <v>151</v>
      </c>
      <c r="R66">
        <f t="shared" si="4"/>
        <v>47</v>
      </c>
      <c r="S66">
        <f t="shared" si="5"/>
        <v>5.2237275876683862E-3</v>
      </c>
      <c r="Y66" s="5">
        <v>45719</v>
      </c>
      <c r="Z66">
        <f t="shared" si="6"/>
        <v>151</v>
      </c>
      <c r="AA66">
        <f t="shared" si="7"/>
        <v>47</v>
      </c>
      <c r="AB66">
        <f t="shared" si="8"/>
        <v>5.2236636683358892E-3</v>
      </c>
      <c r="AH66" s="5">
        <v>45719</v>
      </c>
      <c r="AI66">
        <f t="shared" si="9"/>
        <v>151</v>
      </c>
      <c r="AJ66">
        <f t="shared" si="10"/>
        <v>47</v>
      </c>
      <c r="AK66">
        <f t="shared" si="11"/>
        <v>6.3919332496755209E-8</v>
      </c>
      <c r="AQ66" s="5">
        <v>45719</v>
      </c>
      <c r="AR66">
        <f t="shared" si="12"/>
        <v>151</v>
      </c>
      <c r="AS66">
        <f t="shared" si="13"/>
        <v>47</v>
      </c>
      <c r="AT66">
        <f t="shared" si="14"/>
        <v>0</v>
      </c>
    </row>
    <row r="67" spans="16:46">
      <c r="P67" s="5">
        <v>45720</v>
      </c>
      <c r="Q67">
        <f t="shared" si="3"/>
        <v>150</v>
      </c>
      <c r="R67">
        <f t="shared" si="4"/>
        <v>48</v>
      </c>
      <c r="S67">
        <f t="shared" si="5"/>
        <v>4.1671878376492348E-3</v>
      </c>
      <c r="Y67" s="5">
        <v>45720</v>
      </c>
      <c r="Z67">
        <f t="shared" si="6"/>
        <v>150</v>
      </c>
      <c r="AA67">
        <f t="shared" si="7"/>
        <v>48</v>
      </c>
      <c r="AB67">
        <f t="shared" si="8"/>
        <v>4.167107562653434E-3</v>
      </c>
      <c r="AH67" s="5">
        <v>45720</v>
      </c>
      <c r="AI67">
        <f t="shared" si="9"/>
        <v>150</v>
      </c>
      <c r="AJ67">
        <f t="shared" si="10"/>
        <v>48</v>
      </c>
      <c r="AK67">
        <f t="shared" si="11"/>
        <v>8.0274995801068841E-8</v>
      </c>
      <c r="AQ67" s="5">
        <v>45720</v>
      </c>
      <c r="AR67">
        <f t="shared" si="12"/>
        <v>150</v>
      </c>
      <c r="AS67">
        <f t="shared" si="13"/>
        <v>48</v>
      </c>
      <c r="AT67">
        <f t="shared" si="14"/>
        <v>0</v>
      </c>
    </row>
    <row r="68" spans="16:46">
      <c r="P68" s="5">
        <v>45721</v>
      </c>
      <c r="Q68">
        <f t="shared" si="3"/>
        <v>149</v>
      </c>
      <c r="R68">
        <f t="shared" si="4"/>
        <v>49</v>
      </c>
      <c r="S68">
        <f t="shared" si="5"/>
        <v>3.3085775057625864E-3</v>
      </c>
      <c r="Y68" s="5">
        <v>45721</v>
      </c>
      <c r="Z68">
        <f t="shared" si="6"/>
        <v>149</v>
      </c>
      <c r="AA68">
        <f t="shared" si="7"/>
        <v>49</v>
      </c>
      <c r="AB68">
        <f t="shared" si="8"/>
        <v>3.308476842526041E-3</v>
      </c>
      <c r="AH68" s="5">
        <v>45721</v>
      </c>
      <c r="AI68">
        <f t="shared" si="9"/>
        <v>149</v>
      </c>
      <c r="AJ68">
        <f t="shared" si="10"/>
        <v>49</v>
      </c>
      <c r="AK68">
        <f t="shared" si="11"/>
        <v>1.006632365454234E-7</v>
      </c>
      <c r="AQ68" s="5">
        <v>45721</v>
      </c>
      <c r="AR68">
        <f t="shared" si="12"/>
        <v>149</v>
      </c>
      <c r="AS68">
        <f t="shared" si="13"/>
        <v>49</v>
      </c>
      <c r="AT68">
        <f t="shared" si="14"/>
        <v>0</v>
      </c>
    </row>
    <row r="69" spans="16:46">
      <c r="P69" s="5">
        <v>45722</v>
      </c>
      <c r="Q69">
        <f t="shared" si="3"/>
        <v>148</v>
      </c>
      <c r="R69">
        <f t="shared" si="4"/>
        <v>50</v>
      </c>
      <c r="S69">
        <f t="shared" si="5"/>
        <v>2.6144257317135531E-3</v>
      </c>
      <c r="Y69" s="5">
        <v>45722</v>
      </c>
      <c r="Z69">
        <f t="shared" si="6"/>
        <v>148</v>
      </c>
      <c r="AA69">
        <f t="shared" si="7"/>
        <v>50</v>
      </c>
      <c r="AB69">
        <f t="shared" si="8"/>
        <v>2.6142996929813906E-3</v>
      </c>
      <c r="AH69" s="5">
        <v>45722</v>
      </c>
      <c r="AI69">
        <f t="shared" si="9"/>
        <v>148</v>
      </c>
      <c r="AJ69">
        <f t="shared" si="10"/>
        <v>50</v>
      </c>
      <c r="AK69">
        <f t="shared" si="11"/>
        <v>1.2603873216231861E-7</v>
      </c>
      <c r="AQ69" s="5">
        <v>45722</v>
      </c>
      <c r="AR69">
        <f t="shared" si="12"/>
        <v>148</v>
      </c>
      <c r="AS69">
        <f t="shared" si="13"/>
        <v>50</v>
      </c>
      <c r="AT69">
        <f t="shared" si="14"/>
        <v>0</v>
      </c>
    </row>
    <row r="70" spans="16:46">
      <c r="P70" s="5">
        <v>45723</v>
      </c>
      <c r="Q70">
        <f t="shared" ref="Q70:Q133" si="15">MIN(ABS(P70-$M$4),$Q$3-ABS(P70-$M$4))</f>
        <v>147</v>
      </c>
      <c r="R70">
        <f t="shared" ref="R70:R133" si="16">MIN(ABS(P70-$N$4),$Q$3-ABS(P70-$N$4))</f>
        <v>51</v>
      </c>
      <c r="S70">
        <f t="shared" ref="S70:S133" si="17">$M$6*EXP(-(Q70^2)/(2*$M$9^2))+$N$6*EXP(-(R70^2)/(2*$N$9^2))</f>
        <v>2.0561264153799294E-3</v>
      </c>
      <c r="Y70" s="5">
        <v>45723</v>
      </c>
      <c r="Z70">
        <f t="shared" ref="Z70:Z133" si="18">MIN(ABS(Y70-$V$4),$Z$3-ABS(Y70-$V$4))</f>
        <v>147</v>
      </c>
      <c r="AA70">
        <f t="shared" ref="AA70:AA133" si="19">MIN(ABS(Y70-$W$4),$Z$3-ABS(Y70-$W$4))</f>
        <v>51</v>
      </c>
      <c r="AB70">
        <f t="shared" ref="AB70:AB133" si="20">$V$6*EXP(-(Z70^2)/(2*$V$9^2))+$W$6*EXP(-(AA70^2)/(2*$W$9^2))</f>
        <v>2.0559688431432141E-3</v>
      </c>
      <c r="AH70" s="5">
        <v>45723</v>
      </c>
      <c r="AI70">
        <f t="shared" ref="AI70:AI133" si="21">MIN(ABS(AH70-$AE$4),$AI$3-ABS(AH70-$AE$4))</f>
        <v>147</v>
      </c>
      <c r="AJ70">
        <f t="shared" ref="AJ70:AJ133" si="22">MIN(ABS(AH70-$AF$4),$AI$3-ABS(AH70-$AF$4))</f>
        <v>51</v>
      </c>
      <c r="AK70">
        <f t="shared" ref="AK70:AK133" si="23">$AE$6*EXP(-(AI70^2)/(2*$AE$9^2))+$AF$6*EXP(-(AJ70^2)/(2*$AF$9^2))</f>
        <v>1.5757223671514839E-7</v>
      </c>
      <c r="AQ70" s="5">
        <v>45723</v>
      </c>
      <c r="AR70">
        <f t="shared" ref="AR70:AR133" si="24">MIN(ABS(AQ70-$AN$4),$AR$3-ABS(AQ70-$AN$4))</f>
        <v>147</v>
      </c>
      <c r="AS70">
        <f t="shared" ref="AS70:AS133" si="25">MIN(ABS(AQ70-$AO$4),$AR$3-ABS(AQ70-$AO$4))</f>
        <v>51</v>
      </c>
      <c r="AT70">
        <f t="shared" ref="AT70:AT133" si="26">$AN$6*EXP(-(AR70^2)/(2*$AN$9^2))+$AO$6*EXP(-(AS70^2)/(2*$AO$9^2))</f>
        <v>0</v>
      </c>
    </row>
    <row r="71" spans="16:46">
      <c r="P71" s="5">
        <v>45724</v>
      </c>
      <c r="Q71">
        <f t="shared" si="15"/>
        <v>146</v>
      </c>
      <c r="R71">
        <f t="shared" si="16"/>
        <v>52</v>
      </c>
      <c r="S71">
        <f t="shared" si="17"/>
        <v>1.6094024268063136E-3</v>
      </c>
      <c r="Y71" s="5">
        <v>45724</v>
      </c>
      <c r="Z71">
        <f t="shared" si="18"/>
        <v>146</v>
      </c>
      <c r="AA71">
        <f t="shared" si="19"/>
        <v>52</v>
      </c>
      <c r="AB71">
        <f t="shared" si="20"/>
        <v>1.6092057297268964E-3</v>
      </c>
      <c r="AH71" s="5">
        <v>45724</v>
      </c>
      <c r="AI71">
        <f t="shared" si="21"/>
        <v>146</v>
      </c>
      <c r="AJ71">
        <f t="shared" si="22"/>
        <v>52</v>
      </c>
      <c r="AK71">
        <f t="shared" si="23"/>
        <v>1.9669707941734277E-7</v>
      </c>
      <c r="AQ71" s="5">
        <v>45724</v>
      </c>
      <c r="AR71">
        <f t="shared" si="24"/>
        <v>146</v>
      </c>
      <c r="AS71">
        <f t="shared" si="25"/>
        <v>52</v>
      </c>
      <c r="AT71">
        <f t="shared" si="26"/>
        <v>0</v>
      </c>
    </row>
    <row r="72" spans="16:46">
      <c r="P72" s="5">
        <v>45725</v>
      </c>
      <c r="Q72">
        <f t="shared" si="15"/>
        <v>145</v>
      </c>
      <c r="R72">
        <f t="shared" si="16"/>
        <v>53</v>
      </c>
      <c r="S72">
        <f t="shared" si="17"/>
        <v>1.2537918014249856E-3</v>
      </c>
      <c r="Y72" s="5">
        <v>45725</v>
      </c>
      <c r="Z72">
        <f t="shared" si="18"/>
        <v>145</v>
      </c>
      <c r="AA72">
        <f t="shared" si="19"/>
        <v>53</v>
      </c>
      <c r="AB72">
        <f t="shared" si="20"/>
        <v>1.2535466363171311E-3</v>
      </c>
      <c r="AH72" s="5">
        <v>45725</v>
      </c>
      <c r="AI72">
        <f t="shared" si="21"/>
        <v>145</v>
      </c>
      <c r="AJ72">
        <f t="shared" si="22"/>
        <v>53</v>
      </c>
      <c r="AK72">
        <f t="shared" si="23"/>
        <v>2.4516510785462321E-7</v>
      </c>
      <c r="AQ72" s="5">
        <v>45725</v>
      </c>
      <c r="AR72">
        <f t="shared" si="24"/>
        <v>145</v>
      </c>
      <c r="AS72">
        <f t="shared" si="25"/>
        <v>53</v>
      </c>
      <c r="AT72">
        <f t="shared" si="26"/>
        <v>0</v>
      </c>
    </row>
    <row r="73" spans="16:46">
      <c r="P73" s="5">
        <v>45726</v>
      </c>
      <c r="Q73">
        <f t="shared" si="15"/>
        <v>144</v>
      </c>
      <c r="R73">
        <f t="shared" si="16"/>
        <v>54</v>
      </c>
      <c r="S73">
        <f t="shared" si="17"/>
        <v>9.7216421442772739E-4</v>
      </c>
      <c r="Y73" s="5">
        <v>45726</v>
      </c>
      <c r="Z73">
        <f t="shared" si="18"/>
        <v>144</v>
      </c>
      <c r="AA73">
        <f t="shared" si="19"/>
        <v>54</v>
      </c>
      <c r="AB73">
        <f t="shared" si="20"/>
        <v>9.7185910055921205E-4</v>
      </c>
      <c r="AH73" s="5">
        <v>45726</v>
      </c>
      <c r="AI73">
        <f t="shared" si="21"/>
        <v>144</v>
      </c>
      <c r="AJ73">
        <f t="shared" si="22"/>
        <v>54</v>
      </c>
      <c r="AK73">
        <f t="shared" si="23"/>
        <v>3.0511386851529542E-7</v>
      </c>
      <c r="AQ73" s="5">
        <v>45726</v>
      </c>
      <c r="AR73">
        <f t="shared" si="24"/>
        <v>144</v>
      </c>
      <c r="AS73">
        <f t="shared" si="25"/>
        <v>54</v>
      </c>
      <c r="AT73">
        <f t="shared" si="26"/>
        <v>0</v>
      </c>
    </row>
    <row r="74" spans="16:46">
      <c r="P74" s="5">
        <v>45727</v>
      </c>
      <c r="Q74">
        <f t="shared" si="15"/>
        <v>143</v>
      </c>
      <c r="R74">
        <f t="shared" si="16"/>
        <v>55</v>
      </c>
      <c r="S74">
        <f t="shared" si="17"/>
        <v>7.5027335646293684E-4</v>
      </c>
      <c r="Y74" s="5">
        <v>45727</v>
      </c>
      <c r="Z74">
        <f t="shared" si="18"/>
        <v>143</v>
      </c>
      <c r="AA74">
        <f t="shared" si="19"/>
        <v>55</v>
      </c>
      <c r="AB74">
        <f t="shared" si="20"/>
        <v>7.4989420933245553E-4</v>
      </c>
      <c r="AH74" s="5">
        <v>45727</v>
      </c>
      <c r="AI74">
        <f t="shared" si="21"/>
        <v>143</v>
      </c>
      <c r="AJ74">
        <f t="shared" si="22"/>
        <v>55</v>
      </c>
      <c r="AK74">
        <f t="shared" si="23"/>
        <v>3.7914713048127599E-7</v>
      </c>
      <c r="AQ74" s="5">
        <v>45727</v>
      </c>
      <c r="AR74">
        <f t="shared" si="24"/>
        <v>143</v>
      </c>
      <c r="AS74">
        <f t="shared" si="25"/>
        <v>55</v>
      </c>
      <c r="AT74">
        <f t="shared" si="26"/>
        <v>0</v>
      </c>
    </row>
    <row r="75" spans="16:46">
      <c r="P75" s="5">
        <v>45728</v>
      </c>
      <c r="Q75">
        <f t="shared" si="15"/>
        <v>142</v>
      </c>
      <c r="R75">
        <f t="shared" si="16"/>
        <v>56</v>
      </c>
      <c r="S75">
        <f t="shared" si="17"/>
        <v>5.7634855164353995E-4</v>
      </c>
      <c r="Y75" s="5">
        <v>45728</v>
      </c>
      <c r="Z75">
        <f t="shared" si="18"/>
        <v>142</v>
      </c>
      <c r="AA75">
        <f t="shared" si="19"/>
        <v>56</v>
      </c>
      <c r="AB75">
        <f t="shared" si="20"/>
        <v>5.7587812042295702E-4</v>
      </c>
      <c r="AH75" s="5">
        <v>45728</v>
      </c>
      <c r="AI75">
        <f t="shared" si="21"/>
        <v>142</v>
      </c>
      <c r="AJ75">
        <f t="shared" si="22"/>
        <v>56</v>
      </c>
      <c r="AK75">
        <f t="shared" si="23"/>
        <v>4.7043122058289471E-7</v>
      </c>
      <c r="AQ75" s="5">
        <v>45728</v>
      </c>
      <c r="AR75">
        <f t="shared" si="24"/>
        <v>142</v>
      </c>
      <c r="AS75">
        <f t="shared" si="25"/>
        <v>56</v>
      </c>
      <c r="AT75">
        <f t="shared" si="26"/>
        <v>0</v>
      </c>
    </row>
    <row r="76" spans="16:46">
      <c r="P76" s="5">
        <v>45729</v>
      </c>
      <c r="Q76">
        <f t="shared" si="15"/>
        <v>141</v>
      </c>
      <c r="R76">
        <f t="shared" si="16"/>
        <v>57</v>
      </c>
      <c r="S76">
        <f t="shared" si="17"/>
        <v>4.4072706884560513E-4</v>
      </c>
      <c r="Y76" s="5">
        <v>45729</v>
      </c>
      <c r="Z76">
        <f t="shared" si="18"/>
        <v>141</v>
      </c>
      <c r="AA76">
        <f t="shared" si="19"/>
        <v>57</v>
      </c>
      <c r="AB76">
        <f t="shared" si="20"/>
        <v>4.4014425878898921E-4</v>
      </c>
      <c r="AH76" s="5">
        <v>45729</v>
      </c>
      <c r="AI76">
        <f t="shared" si="21"/>
        <v>141</v>
      </c>
      <c r="AJ76">
        <f t="shared" si="22"/>
        <v>57</v>
      </c>
      <c r="AK76">
        <f t="shared" si="23"/>
        <v>5.8281005661593918E-7</v>
      </c>
      <c r="AQ76" s="5">
        <v>45729</v>
      </c>
      <c r="AR76">
        <f t="shared" si="24"/>
        <v>141</v>
      </c>
      <c r="AS76">
        <f t="shared" si="25"/>
        <v>57</v>
      </c>
      <c r="AT76">
        <f t="shared" si="26"/>
        <v>0</v>
      </c>
    </row>
    <row r="77" spans="16:46">
      <c r="P77" s="5">
        <v>45730</v>
      </c>
      <c r="Q77">
        <f t="shared" si="15"/>
        <v>140</v>
      </c>
      <c r="R77">
        <f t="shared" si="16"/>
        <v>58</v>
      </c>
      <c r="S77">
        <f t="shared" si="17"/>
        <v>3.3552706260497894E-4</v>
      </c>
      <c r="Y77" s="5">
        <v>45730</v>
      </c>
      <c r="Z77">
        <f t="shared" si="18"/>
        <v>140</v>
      </c>
      <c r="AA77">
        <f t="shared" si="19"/>
        <v>58</v>
      </c>
      <c r="AB77">
        <f t="shared" si="20"/>
        <v>3.3480612035828534E-4</v>
      </c>
      <c r="AH77" s="5">
        <v>45730</v>
      </c>
      <c r="AI77">
        <f t="shared" si="21"/>
        <v>140</v>
      </c>
      <c r="AJ77">
        <f t="shared" si="22"/>
        <v>58</v>
      </c>
      <c r="AK77">
        <f t="shared" si="23"/>
        <v>7.2094224669357227E-7</v>
      </c>
      <c r="AQ77" s="5">
        <v>45730</v>
      </c>
      <c r="AR77">
        <f t="shared" si="24"/>
        <v>140</v>
      </c>
      <c r="AS77">
        <f t="shared" si="25"/>
        <v>58</v>
      </c>
      <c r="AT77">
        <f t="shared" si="26"/>
        <v>0</v>
      </c>
    </row>
    <row r="78" spans="16:46">
      <c r="P78" s="5">
        <v>45731</v>
      </c>
      <c r="Q78">
        <f t="shared" si="15"/>
        <v>139</v>
      </c>
      <c r="R78">
        <f t="shared" si="16"/>
        <v>59</v>
      </c>
      <c r="S78">
        <f t="shared" si="17"/>
        <v>2.5435991264187571E-4</v>
      </c>
      <c r="Y78" s="5">
        <v>45731</v>
      </c>
      <c r="Z78">
        <f t="shared" si="18"/>
        <v>139</v>
      </c>
      <c r="AA78">
        <f t="shared" si="19"/>
        <v>59</v>
      </c>
      <c r="AB78">
        <f t="shared" si="20"/>
        <v>2.5346944846635865E-4</v>
      </c>
      <c r="AH78" s="5">
        <v>45731</v>
      </c>
      <c r="AI78">
        <f t="shared" si="21"/>
        <v>139</v>
      </c>
      <c r="AJ78">
        <f t="shared" si="22"/>
        <v>59</v>
      </c>
      <c r="AK78">
        <f t="shared" si="23"/>
        <v>8.9046417551704294E-7</v>
      </c>
      <c r="AQ78" s="5">
        <v>45731</v>
      </c>
      <c r="AR78">
        <f t="shared" si="24"/>
        <v>139</v>
      </c>
      <c r="AS78">
        <f t="shared" si="25"/>
        <v>59</v>
      </c>
      <c r="AT78">
        <f t="shared" si="26"/>
        <v>0</v>
      </c>
    </row>
    <row r="79" spans="16:46">
      <c r="P79" s="5">
        <v>45732</v>
      </c>
      <c r="Q79">
        <f t="shared" si="15"/>
        <v>138</v>
      </c>
      <c r="R79">
        <f t="shared" si="16"/>
        <v>60</v>
      </c>
      <c r="S79">
        <f t="shared" si="17"/>
        <v>1.9207987514244113E-4</v>
      </c>
      <c r="Y79" s="5">
        <v>45732</v>
      </c>
      <c r="Z79">
        <f t="shared" si="18"/>
        <v>138</v>
      </c>
      <c r="AA79">
        <f t="shared" si="19"/>
        <v>60</v>
      </c>
      <c r="AB79">
        <f t="shared" si="20"/>
        <v>1.9098169151133385E-4</v>
      </c>
      <c r="AH79" s="5">
        <v>45732</v>
      </c>
      <c r="AI79">
        <f t="shared" si="21"/>
        <v>138</v>
      </c>
      <c r="AJ79">
        <f t="shared" si="22"/>
        <v>60</v>
      </c>
      <c r="AK79">
        <f t="shared" si="23"/>
        <v>1.0981836311072864E-6</v>
      </c>
      <c r="AQ79" s="5">
        <v>45732</v>
      </c>
      <c r="AR79">
        <f t="shared" si="24"/>
        <v>138</v>
      </c>
      <c r="AS79">
        <f t="shared" si="25"/>
        <v>60</v>
      </c>
      <c r="AT79">
        <f t="shared" si="26"/>
        <v>0</v>
      </c>
    </row>
    <row r="80" spans="16:46">
      <c r="P80" s="5">
        <v>45733</v>
      </c>
      <c r="Q80">
        <f t="shared" si="15"/>
        <v>137</v>
      </c>
      <c r="R80">
        <f t="shared" si="16"/>
        <v>61</v>
      </c>
      <c r="S80">
        <f t="shared" si="17"/>
        <v>1.4456837380079026E-4</v>
      </c>
      <c r="Y80" s="5">
        <v>45733</v>
      </c>
      <c r="Z80">
        <f t="shared" si="18"/>
        <v>137</v>
      </c>
      <c r="AA80">
        <f t="shared" si="19"/>
        <v>61</v>
      </c>
      <c r="AB80">
        <f t="shared" si="20"/>
        <v>1.432160645528666E-4</v>
      </c>
      <c r="AH80" s="5">
        <v>45733</v>
      </c>
      <c r="AI80">
        <f t="shared" si="21"/>
        <v>137</v>
      </c>
      <c r="AJ80">
        <f t="shared" si="22"/>
        <v>61</v>
      </c>
      <c r="AK80">
        <f t="shared" si="23"/>
        <v>1.3523092479236692E-6</v>
      </c>
      <c r="AQ80" s="5">
        <v>45733</v>
      </c>
      <c r="AR80">
        <f t="shared" si="24"/>
        <v>137</v>
      </c>
      <c r="AS80">
        <f t="shared" si="25"/>
        <v>61</v>
      </c>
      <c r="AT80">
        <f t="shared" si="26"/>
        <v>0</v>
      </c>
    </row>
    <row r="81" spans="16:46">
      <c r="P81" s="5">
        <v>45734</v>
      </c>
      <c r="Q81">
        <f t="shared" si="15"/>
        <v>136</v>
      </c>
      <c r="R81">
        <f t="shared" si="16"/>
        <v>62</v>
      </c>
      <c r="S81">
        <f t="shared" si="17"/>
        <v>1.0854990200889628E-4</v>
      </c>
      <c r="Y81" s="5">
        <v>45734</v>
      </c>
      <c r="Z81">
        <f t="shared" si="18"/>
        <v>136</v>
      </c>
      <c r="AA81">
        <f t="shared" si="19"/>
        <v>62</v>
      </c>
      <c r="AB81">
        <f t="shared" si="20"/>
        <v>1.0688718014423466E-4</v>
      </c>
      <c r="AH81" s="5">
        <v>45734</v>
      </c>
      <c r="AI81">
        <f t="shared" si="21"/>
        <v>136</v>
      </c>
      <c r="AJ81">
        <f t="shared" si="22"/>
        <v>62</v>
      </c>
      <c r="AK81">
        <f t="shared" si="23"/>
        <v>1.6627218646616201E-6</v>
      </c>
      <c r="AQ81" s="5">
        <v>45734</v>
      </c>
      <c r="AR81">
        <f t="shared" si="24"/>
        <v>136</v>
      </c>
      <c r="AS81">
        <f t="shared" si="25"/>
        <v>62</v>
      </c>
      <c r="AT81">
        <f t="shared" si="26"/>
        <v>0</v>
      </c>
    </row>
    <row r="82" spans="16:46">
      <c r="P82" s="5">
        <v>45735</v>
      </c>
      <c r="Q82">
        <f t="shared" si="15"/>
        <v>135</v>
      </c>
      <c r="R82">
        <f t="shared" si="16"/>
        <v>63</v>
      </c>
      <c r="S82">
        <f t="shared" si="17"/>
        <v>8.1436337859715083E-5</v>
      </c>
      <c r="Y82" s="5">
        <v>45735</v>
      </c>
      <c r="Z82">
        <f t="shared" si="18"/>
        <v>135</v>
      </c>
      <c r="AA82">
        <f t="shared" si="19"/>
        <v>63</v>
      </c>
      <c r="AB82">
        <f t="shared" si="20"/>
        <v>7.9395043031222975E-5</v>
      </c>
      <c r="AH82" s="5">
        <v>45735</v>
      </c>
      <c r="AI82">
        <f t="shared" si="21"/>
        <v>135</v>
      </c>
      <c r="AJ82">
        <f t="shared" si="22"/>
        <v>63</v>
      </c>
      <c r="AK82">
        <f t="shared" si="23"/>
        <v>2.0412948284921131E-6</v>
      </c>
      <c r="AQ82" s="5">
        <v>45735</v>
      </c>
      <c r="AR82">
        <f t="shared" si="24"/>
        <v>135</v>
      </c>
      <c r="AS82">
        <f t="shared" si="25"/>
        <v>63</v>
      </c>
      <c r="AT82">
        <f t="shared" si="26"/>
        <v>0</v>
      </c>
    </row>
    <row r="83" spans="16:46">
      <c r="P83" s="5">
        <v>45736</v>
      </c>
      <c r="Q83">
        <f t="shared" si="15"/>
        <v>134</v>
      </c>
      <c r="R83">
        <f t="shared" si="16"/>
        <v>64</v>
      </c>
      <c r="S83">
        <f t="shared" si="17"/>
        <v>6.1196451567827539E-5</v>
      </c>
      <c r="Y83" s="5">
        <v>45736</v>
      </c>
      <c r="Z83">
        <f t="shared" si="18"/>
        <v>134</v>
      </c>
      <c r="AA83">
        <f t="shared" si="19"/>
        <v>64</v>
      </c>
      <c r="AB83">
        <f t="shared" si="20"/>
        <v>5.8694180233875781E-5</v>
      </c>
      <c r="AH83" s="5">
        <v>45736</v>
      </c>
      <c r="AI83">
        <f t="shared" si="21"/>
        <v>134</v>
      </c>
      <c r="AJ83">
        <f t="shared" si="22"/>
        <v>64</v>
      </c>
      <c r="AK83">
        <f t="shared" si="23"/>
        <v>2.5022713339517608E-6</v>
      </c>
      <c r="AQ83" s="5">
        <v>45736</v>
      </c>
      <c r="AR83">
        <f t="shared" si="24"/>
        <v>134</v>
      </c>
      <c r="AS83">
        <f t="shared" si="25"/>
        <v>64</v>
      </c>
      <c r="AT83">
        <f t="shared" si="26"/>
        <v>0</v>
      </c>
    </row>
    <row r="84" spans="16:46">
      <c r="P84" s="5">
        <v>45737</v>
      </c>
      <c r="Q84">
        <f t="shared" si="15"/>
        <v>133</v>
      </c>
      <c r="R84">
        <f t="shared" si="16"/>
        <v>65</v>
      </c>
      <c r="S84">
        <f t="shared" si="17"/>
        <v>4.6247474855324264E-5</v>
      </c>
      <c r="Y84" s="5">
        <v>45737</v>
      </c>
      <c r="Z84">
        <f t="shared" si="18"/>
        <v>133</v>
      </c>
      <c r="AA84">
        <f t="shared" si="19"/>
        <v>65</v>
      </c>
      <c r="AB84">
        <f t="shared" si="20"/>
        <v>4.318476677864346E-5</v>
      </c>
      <c r="AH84" s="5">
        <v>45737</v>
      </c>
      <c r="AI84">
        <f t="shared" si="21"/>
        <v>133</v>
      </c>
      <c r="AJ84">
        <f t="shared" si="22"/>
        <v>65</v>
      </c>
      <c r="AK84">
        <f t="shared" si="23"/>
        <v>3.0627080766808048E-6</v>
      </c>
      <c r="AQ84" s="5">
        <v>45737</v>
      </c>
      <c r="AR84">
        <f t="shared" si="24"/>
        <v>133</v>
      </c>
      <c r="AS84">
        <f t="shared" si="25"/>
        <v>65</v>
      </c>
      <c r="AT84">
        <f t="shared" si="26"/>
        <v>0</v>
      </c>
    </row>
    <row r="85" spans="16:46">
      <c r="P85" s="5">
        <v>45738</v>
      </c>
      <c r="Q85">
        <f t="shared" si="15"/>
        <v>132</v>
      </c>
      <c r="R85">
        <f t="shared" si="16"/>
        <v>66</v>
      </c>
      <c r="S85">
        <f t="shared" si="17"/>
        <v>3.5365772444619225E-5</v>
      </c>
      <c r="Y85" s="5">
        <v>45738</v>
      </c>
      <c r="Z85">
        <f t="shared" si="18"/>
        <v>132</v>
      </c>
      <c r="AA85">
        <f t="shared" si="19"/>
        <v>66</v>
      </c>
      <c r="AB85">
        <f t="shared" si="20"/>
        <v>3.1622776601683748E-5</v>
      </c>
      <c r="AH85" s="5">
        <v>45738</v>
      </c>
      <c r="AI85">
        <f t="shared" si="21"/>
        <v>132</v>
      </c>
      <c r="AJ85">
        <f t="shared" si="22"/>
        <v>66</v>
      </c>
      <c r="AK85">
        <f t="shared" si="23"/>
        <v>3.7429958429354784E-6</v>
      </c>
      <c r="AQ85" s="5">
        <v>45738</v>
      </c>
      <c r="AR85">
        <f t="shared" si="24"/>
        <v>132</v>
      </c>
      <c r="AS85">
        <f t="shared" si="25"/>
        <v>66</v>
      </c>
      <c r="AT85">
        <f t="shared" si="26"/>
        <v>0</v>
      </c>
    </row>
    <row r="86" spans="16:46">
      <c r="P86" s="5">
        <v>45739</v>
      </c>
      <c r="Q86">
        <f t="shared" si="15"/>
        <v>131</v>
      </c>
      <c r="R86">
        <f t="shared" si="16"/>
        <v>67</v>
      </c>
      <c r="S86">
        <f t="shared" si="17"/>
        <v>2.7613880325740505E-5</v>
      </c>
      <c r="Y86" s="5">
        <v>45739</v>
      </c>
      <c r="Z86">
        <f t="shared" si="18"/>
        <v>131</v>
      </c>
      <c r="AA86">
        <f t="shared" si="19"/>
        <v>67</v>
      </c>
      <c r="AB86">
        <f t="shared" si="20"/>
        <v>2.3046411166741031E-5</v>
      </c>
      <c r="AH86" s="5">
        <v>45739</v>
      </c>
      <c r="AI86">
        <f t="shared" si="21"/>
        <v>131</v>
      </c>
      <c r="AJ86">
        <f t="shared" si="22"/>
        <v>67</v>
      </c>
      <c r="AK86">
        <f t="shared" si="23"/>
        <v>4.5674691589994727E-6</v>
      </c>
      <c r="AQ86" s="5">
        <v>45739</v>
      </c>
      <c r="AR86">
        <f t="shared" si="24"/>
        <v>131</v>
      </c>
      <c r="AS86">
        <f t="shared" si="25"/>
        <v>67</v>
      </c>
      <c r="AT86">
        <f t="shared" si="26"/>
        <v>0</v>
      </c>
    </row>
    <row r="87" spans="16:46">
      <c r="P87" s="5">
        <v>45740</v>
      </c>
      <c r="Q87">
        <f t="shared" si="15"/>
        <v>130</v>
      </c>
      <c r="R87">
        <f t="shared" si="16"/>
        <v>68</v>
      </c>
      <c r="S87">
        <f t="shared" si="17"/>
        <v>2.2281431861865637E-5</v>
      </c>
      <c r="Y87" s="5">
        <v>45740</v>
      </c>
      <c r="Z87">
        <f t="shared" si="18"/>
        <v>130</v>
      </c>
      <c r="AA87">
        <f t="shared" si="19"/>
        <v>68</v>
      </c>
      <c r="AB87">
        <f t="shared" si="20"/>
        <v>1.6716313057451382E-5</v>
      </c>
      <c r="AH87" s="5">
        <v>45740</v>
      </c>
      <c r="AI87">
        <f t="shared" si="21"/>
        <v>130</v>
      </c>
      <c r="AJ87">
        <f t="shared" si="22"/>
        <v>68</v>
      </c>
      <c r="AK87">
        <f t="shared" si="23"/>
        <v>5.5651188044142553E-6</v>
      </c>
      <c r="AQ87" s="5">
        <v>45740</v>
      </c>
      <c r="AR87">
        <f t="shared" si="24"/>
        <v>130</v>
      </c>
      <c r="AS87">
        <f t="shared" si="25"/>
        <v>68</v>
      </c>
      <c r="AT87">
        <f t="shared" si="26"/>
        <v>0</v>
      </c>
    </row>
    <row r="88" spans="16:46">
      <c r="P88" s="5">
        <v>45741</v>
      </c>
      <c r="Q88">
        <f t="shared" si="15"/>
        <v>129</v>
      </c>
      <c r="R88">
        <f t="shared" si="16"/>
        <v>69</v>
      </c>
      <c r="S88">
        <f t="shared" si="17"/>
        <v>1.8837763447164834E-5</v>
      </c>
      <c r="Y88" s="5">
        <v>45741</v>
      </c>
      <c r="Z88">
        <f t="shared" si="18"/>
        <v>129</v>
      </c>
      <c r="AA88">
        <f t="shared" si="19"/>
        <v>69</v>
      </c>
      <c r="AB88">
        <f t="shared" si="20"/>
        <v>1.2067340583468085E-5</v>
      </c>
      <c r="AH88" s="5">
        <v>45741</v>
      </c>
      <c r="AI88">
        <f t="shared" si="21"/>
        <v>129</v>
      </c>
      <c r="AJ88">
        <f t="shared" si="22"/>
        <v>69</v>
      </c>
      <c r="AK88">
        <f t="shared" si="23"/>
        <v>6.7704228636967499E-6</v>
      </c>
      <c r="AQ88" s="5">
        <v>45741</v>
      </c>
      <c r="AR88">
        <f t="shared" si="24"/>
        <v>129</v>
      </c>
      <c r="AS88">
        <f t="shared" si="25"/>
        <v>69</v>
      </c>
      <c r="AT88">
        <f t="shared" si="26"/>
        <v>0</v>
      </c>
    </row>
    <row r="89" spans="16:46">
      <c r="P89" s="5">
        <v>45742</v>
      </c>
      <c r="Q89">
        <f t="shared" si="15"/>
        <v>128</v>
      </c>
      <c r="R89">
        <f t="shared" si="16"/>
        <v>70</v>
      </c>
      <c r="S89">
        <f t="shared" si="17"/>
        <v>1.6894262790403788E-5</v>
      </c>
      <c r="Y89" s="5">
        <v>45742</v>
      </c>
      <c r="Z89">
        <f t="shared" si="18"/>
        <v>128</v>
      </c>
      <c r="AA89">
        <f t="shared" si="19"/>
        <v>70</v>
      </c>
      <c r="AB89">
        <f t="shared" si="20"/>
        <v>8.6699487231160109E-6</v>
      </c>
      <c r="AH89" s="5">
        <v>45742</v>
      </c>
      <c r="AI89">
        <f t="shared" si="21"/>
        <v>128</v>
      </c>
      <c r="AJ89">
        <f t="shared" si="22"/>
        <v>70</v>
      </c>
      <c r="AK89">
        <f t="shared" si="23"/>
        <v>8.2243140672877774E-6</v>
      </c>
      <c r="AQ89" s="5">
        <v>45742</v>
      </c>
      <c r="AR89">
        <f t="shared" si="24"/>
        <v>128</v>
      </c>
      <c r="AS89">
        <f t="shared" si="25"/>
        <v>70</v>
      </c>
      <c r="AT89">
        <f t="shared" si="26"/>
        <v>0</v>
      </c>
    </row>
    <row r="90" spans="16:46">
      <c r="P90" s="5">
        <v>45743</v>
      </c>
      <c r="Q90">
        <f t="shared" si="15"/>
        <v>127</v>
      </c>
      <c r="R90">
        <f t="shared" si="16"/>
        <v>71</v>
      </c>
      <c r="S90">
        <f t="shared" si="17"/>
        <v>1.6174785018660819E-5</v>
      </c>
      <c r="Y90" s="5">
        <v>45743</v>
      </c>
      <c r="Z90">
        <f t="shared" si="18"/>
        <v>127</v>
      </c>
      <c r="AA90">
        <f t="shared" si="19"/>
        <v>71</v>
      </c>
      <c r="AB90">
        <f t="shared" si="20"/>
        <v>6.1994815506554035E-6</v>
      </c>
      <c r="AH90" s="5">
        <v>45743</v>
      </c>
      <c r="AI90">
        <f t="shared" si="21"/>
        <v>127</v>
      </c>
      <c r="AJ90">
        <f t="shared" si="22"/>
        <v>71</v>
      </c>
      <c r="AK90">
        <f t="shared" si="23"/>
        <v>9.9753034680054146E-6</v>
      </c>
      <c r="AQ90" s="5">
        <v>45743</v>
      </c>
      <c r="AR90">
        <f t="shared" si="24"/>
        <v>127</v>
      </c>
      <c r="AS90">
        <f t="shared" si="25"/>
        <v>71</v>
      </c>
      <c r="AT90">
        <f t="shared" si="26"/>
        <v>0</v>
      </c>
    </row>
    <row r="91" spans="16:46">
      <c r="P91" s="5">
        <v>45744</v>
      </c>
      <c r="Q91">
        <f t="shared" si="15"/>
        <v>126</v>
      </c>
      <c r="R91">
        <f t="shared" si="16"/>
        <v>72</v>
      </c>
      <c r="S91">
        <f t="shared" si="17"/>
        <v>1.649270780515771E-5</v>
      </c>
      <c r="Y91" s="5">
        <v>45744</v>
      </c>
      <c r="Z91">
        <f t="shared" si="18"/>
        <v>126</v>
      </c>
      <c r="AA91">
        <f t="shared" si="19"/>
        <v>72</v>
      </c>
      <c r="AB91">
        <f t="shared" si="20"/>
        <v>4.4119247773245183E-6</v>
      </c>
      <c r="AH91" s="5">
        <v>45744</v>
      </c>
      <c r="AI91">
        <f t="shared" si="21"/>
        <v>126</v>
      </c>
      <c r="AJ91">
        <f t="shared" si="22"/>
        <v>72</v>
      </c>
      <c r="AK91">
        <f t="shared" si="23"/>
        <v>1.2080783027833192E-5</v>
      </c>
      <c r="AQ91" s="5">
        <v>45744</v>
      </c>
      <c r="AR91">
        <f t="shared" si="24"/>
        <v>126</v>
      </c>
      <c r="AS91">
        <f t="shared" si="25"/>
        <v>72</v>
      </c>
      <c r="AT91">
        <f t="shared" si="26"/>
        <v>0</v>
      </c>
    </row>
    <row r="92" spans="16:46">
      <c r="P92" s="5">
        <v>45745</v>
      </c>
      <c r="Q92">
        <f t="shared" si="15"/>
        <v>125</v>
      </c>
      <c r="R92">
        <f t="shared" si="16"/>
        <v>73</v>
      </c>
      <c r="S92">
        <f t="shared" si="17"/>
        <v>1.7733422294995625E-5</v>
      </c>
      <c r="Y92" s="5">
        <v>45745</v>
      </c>
      <c r="Z92">
        <f t="shared" si="18"/>
        <v>125</v>
      </c>
      <c r="AA92">
        <f t="shared" si="19"/>
        <v>73</v>
      </c>
      <c r="AB92">
        <f t="shared" si="20"/>
        <v>3.1248898308992933E-6</v>
      </c>
      <c r="AH92" s="5">
        <v>45745</v>
      </c>
      <c r="AI92">
        <f t="shared" si="21"/>
        <v>125</v>
      </c>
      <c r="AJ92">
        <f t="shared" si="22"/>
        <v>73</v>
      </c>
      <c r="AK92">
        <f t="shared" si="23"/>
        <v>1.4608532464096331E-5</v>
      </c>
      <c r="AQ92" s="5">
        <v>45745</v>
      </c>
      <c r="AR92">
        <f t="shared" si="24"/>
        <v>125</v>
      </c>
      <c r="AS92">
        <f t="shared" si="25"/>
        <v>73</v>
      </c>
      <c r="AT92">
        <f t="shared" si="26"/>
        <v>0</v>
      </c>
    </row>
    <row r="93" spans="16:46">
      <c r="P93" s="5">
        <v>45746</v>
      </c>
      <c r="Q93">
        <f t="shared" si="15"/>
        <v>124</v>
      </c>
      <c r="R93">
        <f t="shared" si="16"/>
        <v>74</v>
      </c>
      <c r="S93">
        <f t="shared" si="17"/>
        <v>1.9841259439271514E-5</v>
      </c>
      <c r="Y93" s="5">
        <v>45746</v>
      </c>
      <c r="Z93">
        <f t="shared" si="18"/>
        <v>124</v>
      </c>
      <c r="AA93">
        <f t="shared" si="19"/>
        <v>74</v>
      </c>
      <c r="AB93">
        <f t="shared" si="20"/>
        <v>2.2028007040241666E-6</v>
      </c>
      <c r="AH93" s="5">
        <v>45746</v>
      </c>
      <c r="AI93">
        <f t="shared" si="21"/>
        <v>124</v>
      </c>
      <c r="AJ93">
        <f t="shared" si="22"/>
        <v>74</v>
      </c>
      <c r="AK93">
        <f t="shared" si="23"/>
        <v>1.7638458735247349E-5</v>
      </c>
      <c r="AQ93" s="5">
        <v>45746</v>
      </c>
      <c r="AR93">
        <f t="shared" si="24"/>
        <v>124</v>
      </c>
      <c r="AS93">
        <f t="shared" si="25"/>
        <v>74</v>
      </c>
      <c r="AT93">
        <f t="shared" si="26"/>
        <v>0</v>
      </c>
    </row>
    <row r="94" spans="16:46">
      <c r="P94" s="5">
        <v>45747</v>
      </c>
      <c r="Q94">
        <f t="shared" si="15"/>
        <v>123</v>
      </c>
      <c r="R94">
        <f t="shared" si="16"/>
        <v>75</v>
      </c>
      <c r="S94">
        <f t="shared" si="17"/>
        <v>2.2810030727331693E-5</v>
      </c>
      <c r="Y94" s="5">
        <v>45747</v>
      </c>
      <c r="Z94">
        <f t="shared" si="18"/>
        <v>123</v>
      </c>
      <c r="AA94">
        <f t="shared" si="19"/>
        <v>75</v>
      </c>
      <c r="AB94">
        <f t="shared" si="20"/>
        <v>1.545430883322144E-6</v>
      </c>
      <c r="AH94" s="5">
        <v>45747</v>
      </c>
      <c r="AI94">
        <f t="shared" si="21"/>
        <v>123</v>
      </c>
      <c r="AJ94">
        <f t="shared" si="22"/>
        <v>75</v>
      </c>
      <c r="AK94">
        <f t="shared" si="23"/>
        <v>2.1264599844009548E-5</v>
      </c>
      <c r="AQ94" s="5">
        <v>45747</v>
      </c>
      <c r="AR94">
        <f t="shared" si="24"/>
        <v>123</v>
      </c>
      <c r="AS94">
        <f t="shared" si="25"/>
        <v>75</v>
      </c>
      <c r="AT94">
        <f t="shared" si="26"/>
        <v>0</v>
      </c>
    </row>
    <row r="95" spans="16:46">
      <c r="P95" s="5">
        <v>45748</v>
      </c>
      <c r="Q95">
        <f t="shared" si="15"/>
        <v>122</v>
      </c>
      <c r="R95">
        <f t="shared" si="16"/>
        <v>76</v>
      </c>
      <c r="S95">
        <f t="shared" si="17"/>
        <v>2.6676518661987111E-5</v>
      </c>
      <c r="Y95" s="5">
        <v>45748</v>
      </c>
      <c r="Z95">
        <f t="shared" si="18"/>
        <v>122</v>
      </c>
      <c r="AA95">
        <f t="shared" si="19"/>
        <v>76</v>
      </c>
      <c r="AB95">
        <f t="shared" si="20"/>
        <v>1.0790904554926267E-6</v>
      </c>
      <c r="AH95" s="5">
        <v>45748</v>
      </c>
      <c r="AI95">
        <f t="shared" si="21"/>
        <v>122</v>
      </c>
      <c r="AJ95">
        <f t="shared" si="22"/>
        <v>76</v>
      </c>
      <c r="AK95">
        <f t="shared" si="23"/>
        <v>2.5597428206494486E-5</v>
      </c>
      <c r="AQ95" s="5">
        <v>45748</v>
      </c>
      <c r="AR95">
        <f t="shared" si="24"/>
        <v>122</v>
      </c>
      <c r="AS95">
        <f t="shared" si="25"/>
        <v>76</v>
      </c>
      <c r="AT95">
        <f t="shared" si="26"/>
        <v>0</v>
      </c>
    </row>
    <row r="96" spans="16:46">
      <c r="P96" s="5">
        <v>45749</v>
      </c>
      <c r="Q96">
        <f t="shared" si="15"/>
        <v>121</v>
      </c>
      <c r="R96">
        <f t="shared" si="16"/>
        <v>77</v>
      </c>
      <c r="S96">
        <f t="shared" si="17"/>
        <v>3.151638689335225E-5</v>
      </c>
      <c r="Y96" s="5">
        <v>45749</v>
      </c>
      <c r="Z96">
        <f t="shared" si="18"/>
        <v>121</v>
      </c>
      <c r="AA96">
        <f t="shared" si="19"/>
        <v>77</v>
      </c>
      <c r="AB96">
        <f t="shared" si="20"/>
        <v>7.4989420933245574E-7</v>
      </c>
      <c r="AH96" s="5">
        <v>45749</v>
      </c>
      <c r="AI96">
        <f t="shared" si="21"/>
        <v>121</v>
      </c>
      <c r="AJ96">
        <f t="shared" si="22"/>
        <v>77</v>
      </c>
      <c r="AK96">
        <f t="shared" si="23"/>
        <v>3.0766492684019792E-5</v>
      </c>
      <c r="AQ96" s="5">
        <v>45749</v>
      </c>
      <c r="AR96">
        <f t="shared" si="24"/>
        <v>121</v>
      </c>
      <c r="AS96">
        <f t="shared" si="25"/>
        <v>77</v>
      </c>
      <c r="AT96">
        <f t="shared" si="26"/>
        <v>0</v>
      </c>
    </row>
    <row r="97" spans="16:46">
      <c r="P97" s="5">
        <v>45750</v>
      </c>
      <c r="Q97">
        <f t="shared" si="15"/>
        <v>120</v>
      </c>
      <c r="R97">
        <f t="shared" si="16"/>
        <v>78</v>
      </c>
      <c r="S97">
        <f t="shared" si="17"/>
        <v>3.7442094471298417E-5</v>
      </c>
      <c r="Y97" s="5">
        <v>45750</v>
      </c>
      <c r="Z97">
        <f t="shared" si="18"/>
        <v>120</v>
      </c>
      <c r="AA97">
        <f t="shared" si="19"/>
        <v>78</v>
      </c>
      <c r="AB97">
        <f t="shared" si="20"/>
        <v>5.1865197147951991E-7</v>
      </c>
      <c r="AH97" s="5">
        <v>45750</v>
      </c>
      <c r="AI97">
        <f t="shared" si="21"/>
        <v>120</v>
      </c>
      <c r="AJ97">
        <f t="shared" si="22"/>
        <v>78</v>
      </c>
      <c r="AK97">
        <f t="shared" si="23"/>
        <v>3.6923442499818897E-5</v>
      </c>
      <c r="AQ97" s="5">
        <v>45750</v>
      </c>
      <c r="AR97">
        <f t="shared" si="24"/>
        <v>120</v>
      </c>
      <c r="AS97">
        <f t="shared" si="25"/>
        <v>78</v>
      </c>
      <c r="AT97">
        <f t="shared" si="26"/>
        <v>0</v>
      </c>
    </row>
    <row r="98" spans="16:46">
      <c r="P98" s="5">
        <v>45751</v>
      </c>
      <c r="Q98">
        <f t="shared" si="15"/>
        <v>119</v>
      </c>
      <c r="R98">
        <f t="shared" si="16"/>
        <v>79</v>
      </c>
      <c r="S98">
        <f t="shared" si="17"/>
        <v>4.4602495239475715E-5</v>
      </c>
      <c r="Y98" s="5">
        <v>45751</v>
      </c>
      <c r="Z98">
        <f t="shared" si="18"/>
        <v>119</v>
      </c>
      <c r="AA98">
        <f t="shared" si="19"/>
        <v>79</v>
      </c>
      <c r="AB98">
        <f t="shared" si="20"/>
        <v>3.5701457829882378E-7</v>
      </c>
      <c r="AH98" s="5">
        <v>45751</v>
      </c>
      <c r="AI98">
        <f t="shared" si="21"/>
        <v>119</v>
      </c>
      <c r="AJ98">
        <f t="shared" si="22"/>
        <v>79</v>
      </c>
      <c r="AK98">
        <f t="shared" si="23"/>
        <v>4.424548066117689E-5</v>
      </c>
      <c r="AQ98" s="5">
        <v>45751</v>
      </c>
      <c r="AR98">
        <f t="shared" si="24"/>
        <v>119</v>
      </c>
      <c r="AS98">
        <f t="shared" si="25"/>
        <v>79</v>
      </c>
      <c r="AT98">
        <f t="shared" si="26"/>
        <v>0</v>
      </c>
    </row>
    <row r="99" spans="16:46">
      <c r="P99" s="5">
        <v>45752</v>
      </c>
      <c r="Q99">
        <f t="shared" si="15"/>
        <v>118</v>
      </c>
      <c r="R99">
        <f t="shared" si="16"/>
        <v>80</v>
      </c>
      <c r="S99">
        <f t="shared" si="17"/>
        <v>5.3183884131160301E-5</v>
      </c>
      <c r="Y99" s="5">
        <v>45752</v>
      </c>
      <c r="Z99">
        <f t="shared" si="18"/>
        <v>118</v>
      </c>
      <c r="AA99">
        <f t="shared" si="19"/>
        <v>80</v>
      </c>
      <c r="AB99">
        <f t="shared" si="20"/>
        <v>2.4458496233632749E-7</v>
      </c>
      <c r="AH99" s="5">
        <v>45752</v>
      </c>
      <c r="AI99">
        <f t="shared" si="21"/>
        <v>118</v>
      </c>
      <c r="AJ99">
        <f t="shared" si="22"/>
        <v>80</v>
      </c>
      <c r="AK99">
        <f t="shared" si="23"/>
        <v>5.2939299168823974E-5</v>
      </c>
      <c r="AQ99" s="5">
        <v>45752</v>
      </c>
      <c r="AR99">
        <f t="shared" si="24"/>
        <v>118</v>
      </c>
      <c r="AS99">
        <f t="shared" si="25"/>
        <v>80</v>
      </c>
      <c r="AT99">
        <f t="shared" si="26"/>
        <v>0</v>
      </c>
    </row>
    <row r="100" spans="16:46">
      <c r="P100" s="5">
        <v>45753</v>
      </c>
      <c r="Q100">
        <f t="shared" si="15"/>
        <v>117</v>
      </c>
      <c r="R100">
        <f t="shared" si="16"/>
        <v>81</v>
      </c>
      <c r="S100">
        <f t="shared" si="17"/>
        <v>6.3412319174949378E-5</v>
      </c>
      <c r="Y100" s="5">
        <v>45753</v>
      </c>
      <c r="Z100">
        <f t="shared" si="18"/>
        <v>117</v>
      </c>
      <c r="AA100">
        <f t="shared" si="19"/>
        <v>81</v>
      </c>
      <c r="AB100">
        <f t="shared" si="20"/>
        <v>1.6676597158164651E-7</v>
      </c>
      <c r="AH100" s="5">
        <v>45753</v>
      </c>
      <c r="AI100">
        <f t="shared" si="21"/>
        <v>117</v>
      </c>
      <c r="AJ100">
        <f t="shared" si="22"/>
        <v>81</v>
      </c>
      <c r="AK100">
        <f t="shared" si="23"/>
        <v>6.3245553203367726E-5</v>
      </c>
      <c r="AQ100" s="5">
        <v>45753</v>
      </c>
      <c r="AR100">
        <f t="shared" si="24"/>
        <v>117</v>
      </c>
      <c r="AS100">
        <f t="shared" si="25"/>
        <v>81</v>
      </c>
      <c r="AT100">
        <f t="shared" si="26"/>
        <v>0</v>
      </c>
    </row>
    <row r="101" spans="16:46">
      <c r="P101" s="5">
        <v>45754</v>
      </c>
      <c r="Q101">
        <f t="shared" si="15"/>
        <v>116</v>
      </c>
      <c r="R101">
        <f t="shared" si="16"/>
        <v>82</v>
      </c>
      <c r="S101">
        <f t="shared" si="17"/>
        <v>7.5557103402341711E-5</v>
      </c>
      <c r="Y101" s="5">
        <v>45754</v>
      </c>
      <c r="Z101">
        <f t="shared" si="18"/>
        <v>116</v>
      </c>
      <c r="AA101">
        <f t="shared" si="19"/>
        <v>82</v>
      </c>
      <c r="AB101">
        <f t="shared" si="20"/>
        <v>1.1316679288125155E-7</v>
      </c>
      <c r="AH101" s="5">
        <v>45754</v>
      </c>
      <c r="AI101">
        <f t="shared" si="21"/>
        <v>116</v>
      </c>
      <c r="AJ101">
        <f t="shared" si="22"/>
        <v>82</v>
      </c>
      <c r="AK101">
        <f t="shared" si="23"/>
        <v>7.5443936609460456E-5</v>
      </c>
      <c r="AQ101" s="5">
        <v>45754</v>
      </c>
      <c r="AR101">
        <f t="shared" si="24"/>
        <v>116</v>
      </c>
      <c r="AS101">
        <f t="shared" si="25"/>
        <v>82</v>
      </c>
      <c r="AT101">
        <f t="shared" si="26"/>
        <v>0</v>
      </c>
    </row>
    <row r="102" spans="16:46">
      <c r="P102" s="5">
        <v>45755</v>
      </c>
      <c r="Q102">
        <f t="shared" si="15"/>
        <v>115</v>
      </c>
      <c r="R102">
        <f t="shared" si="16"/>
        <v>83</v>
      </c>
      <c r="S102">
        <f t="shared" si="17"/>
        <v>8.9935356426343394E-5</v>
      </c>
      <c r="Y102" s="5">
        <v>45755</v>
      </c>
      <c r="Z102">
        <f t="shared" si="18"/>
        <v>115</v>
      </c>
      <c r="AA102">
        <f t="shared" si="19"/>
        <v>83</v>
      </c>
      <c r="AB102">
        <f t="shared" si="20"/>
        <v>7.6430106159567512E-8</v>
      </c>
      <c r="AH102" s="5">
        <v>45755</v>
      </c>
      <c r="AI102">
        <f t="shared" si="21"/>
        <v>115</v>
      </c>
      <c r="AJ102">
        <f t="shared" si="22"/>
        <v>83</v>
      </c>
      <c r="AK102">
        <f t="shared" si="23"/>
        <v>8.9858926320183827E-5</v>
      </c>
      <c r="AQ102" s="5">
        <v>45755</v>
      </c>
      <c r="AR102">
        <f t="shared" si="24"/>
        <v>115</v>
      </c>
      <c r="AS102">
        <f t="shared" si="25"/>
        <v>83</v>
      </c>
      <c r="AT102">
        <f t="shared" si="26"/>
        <v>0</v>
      </c>
    </row>
    <row r="103" spans="16:46">
      <c r="P103" s="5">
        <v>45756</v>
      </c>
      <c r="Q103">
        <f t="shared" si="15"/>
        <v>114</v>
      </c>
      <c r="R103">
        <f t="shared" si="16"/>
        <v>84</v>
      </c>
      <c r="S103">
        <f t="shared" si="17"/>
        <v>1.0691764288486777E-4</v>
      </c>
      <c r="Y103" s="5">
        <v>45756</v>
      </c>
      <c r="Z103">
        <f t="shared" si="18"/>
        <v>114</v>
      </c>
      <c r="AA103">
        <f t="shared" si="19"/>
        <v>84</v>
      </c>
      <c r="AB103">
        <f t="shared" si="20"/>
        <v>5.1374049715216581E-8</v>
      </c>
      <c r="AH103" s="5">
        <v>45756</v>
      </c>
      <c r="AI103">
        <f t="shared" si="21"/>
        <v>114</v>
      </c>
      <c r="AJ103">
        <f t="shared" si="22"/>
        <v>84</v>
      </c>
      <c r="AK103">
        <f t="shared" si="23"/>
        <v>1.0686626883515255E-4</v>
      </c>
      <c r="AQ103" s="5">
        <v>45756</v>
      </c>
      <c r="AR103">
        <f t="shared" si="24"/>
        <v>114</v>
      </c>
      <c r="AS103">
        <f t="shared" si="25"/>
        <v>84</v>
      </c>
      <c r="AT103">
        <f t="shared" si="26"/>
        <v>0</v>
      </c>
    </row>
    <row r="104" spans="16:46">
      <c r="P104" s="5">
        <v>45757</v>
      </c>
      <c r="Q104">
        <f t="shared" si="15"/>
        <v>113</v>
      </c>
      <c r="R104">
        <f t="shared" si="16"/>
        <v>85</v>
      </c>
      <c r="S104">
        <f t="shared" si="17"/>
        <v>1.269346556526677E-4</v>
      </c>
      <c r="Y104" s="5">
        <v>45757</v>
      </c>
      <c r="Z104">
        <f t="shared" si="18"/>
        <v>113</v>
      </c>
      <c r="AA104">
        <f t="shared" si="19"/>
        <v>85</v>
      </c>
      <c r="AB104">
        <f t="shared" si="20"/>
        <v>3.4368218818348094E-8</v>
      </c>
      <c r="AH104" s="5">
        <v>45757</v>
      </c>
      <c r="AI104">
        <f t="shared" si="21"/>
        <v>113</v>
      </c>
      <c r="AJ104">
        <f t="shared" si="22"/>
        <v>85</v>
      </c>
      <c r="AK104">
        <f t="shared" si="23"/>
        <v>1.2690028743384934E-4</v>
      </c>
      <c r="AQ104" s="5">
        <v>45757</v>
      </c>
      <c r="AR104">
        <f t="shared" si="24"/>
        <v>113</v>
      </c>
      <c r="AS104">
        <f t="shared" si="25"/>
        <v>85</v>
      </c>
      <c r="AT104">
        <f t="shared" si="26"/>
        <v>0</v>
      </c>
    </row>
    <row r="105" spans="16:46">
      <c r="P105" s="5">
        <v>45758</v>
      </c>
      <c r="Q105">
        <f t="shared" si="15"/>
        <v>112</v>
      </c>
      <c r="R105">
        <f t="shared" si="16"/>
        <v>86</v>
      </c>
      <c r="S105">
        <f t="shared" si="17"/>
        <v>1.5048497694151566E-4</v>
      </c>
      <c r="Y105" s="5">
        <v>45758</v>
      </c>
      <c r="Z105">
        <f t="shared" si="18"/>
        <v>112</v>
      </c>
      <c r="AA105">
        <f t="shared" si="19"/>
        <v>86</v>
      </c>
      <c r="AB105">
        <f t="shared" si="20"/>
        <v>2.2882534837787051E-8</v>
      </c>
      <c r="AH105" s="5">
        <v>45758</v>
      </c>
      <c r="AI105">
        <f t="shared" si="21"/>
        <v>112</v>
      </c>
      <c r="AJ105">
        <f t="shared" si="22"/>
        <v>86</v>
      </c>
      <c r="AK105">
        <f t="shared" si="23"/>
        <v>1.5046209440667787E-4</v>
      </c>
      <c r="AQ105" s="5">
        <v>45758</v>
      </c>
      <c r="AR105">
        <f t="shared" si="24"/>
        <v>112</v>
      </c>
      <c r="AS105">
        <f t="shared" si="25"/>
        <v>86</v>
      </c>
      <c r="AT105">
        <f t="shared" si="26"/>
        <v>0</v>
      </c>
    </row>
    <row r="106" spans="16:46">
      <c r="P106" s="5">
        <v>45759</v>
      </c>
      <c r="Q106">
        <f t="shared" si="15"/>
        <v>111</v>
      </c>
      <c r="R106">
        <f t="shared" si="16"/>
        <v>87</v>
      </c>
      <c r="S106">
        <f t="shared" si="17"/>
        <v>1.7814396114288066E-4</v>
      </c>
      <c r="Y106" s="5">
        <v>45759</v>
      </c>
      <c r="Z106">
        <f t="shared" si="18"/>
        <v>111</v>
      </c>
      <c r="AA106">
        <f t="shared" si="19"/>
        <v>87</v>
      </c>
      <c r="AB106">
        <f t="shared" si="20"/>
        <v>1.5162999615718077E-8</v>
      </c>
      <c r="AH106" s="5">
        <v>45759</v>
      </c>
      <c r="AI106">
        <f t="shared" si="21"/>
        <v>111</v>
      </c>
      <c r="AJ106">
        <f t="shared" si="22"/>
        <v>87</v>
      </c>
      <c r="AK106">
        <f t="shared" si="23"/>
        <v>1.7812879814326494E-4</v>
      </c>
      <c r="AQ106" s="5">
        <v>45759</v>
      </c>
      <c r="AR106">
        <f t="shared" si="24"/>
        <v>111</v>
      </c>
      <c r="AS106">
        <f t="shared" si="25"/>
        <v>87</v>
      </c>
      <c r="AT106">
        <f t="shared" si="26"/>
        <v>0</v>
      </c>
    </row>
    <row r="107" spans="16:46">
      <c r="P107" s="5">
        <v>45760</v>
      </c>
      <c r="Q107">
        <f t="shared" si="15"/>
        <v>110</v>
      </c>
      <c r="R107">
        <f t="shared" si="16"/>
        <v>88</v>
      </c>
      <c r="S107">
        <f t="shared" si="17"/>
        <v>2.1057380033982247E-4</v>
      </c>
      <c r="Y107" s="5">
        <v>45760</v>
      </c>
      <c r="Z107">
        <f t="shared" si="18"/>
        <v>110</v>
      </c>
      <c r="AA107">
        <f t="shared" si="19"/>
        <v>88</v>
      </c>
      <c r="AB107">
        <f t="shared" si="20"/>
        <v>9.999999999999982E-9</v>
      </c>
      <c r="AH107" s="5">
        <v>45760</v>
      </c>
      <c r="AI107">
        <f t="shared" si="21"/>
        <v>110</v>
      </c>
      <c r="AJ107">
        <f t="shared" si="22"/>
        <v>88</v>
      </c>
      <c r="AK107">
        <f t="shared" si="23"/>
        <v>2.1056380033982247E-4</v>
      </c>
      <c r="AQ107" s="5">
        <v>45760</v>
      </c>
      <c r="AR107">
        <f t="shared" si="24"/>
        <v>110</v>
      </c>
      <c r="AS107">
        <f t="shared" si="25"/>
        <v>88</v>
      </c>
      <c r="AT107">
        <f t="shared" si="26"/>
        <v>0</v>
      </c>
    </row>
    <row r="108" spans="16:46">
      <c r="P108" s="5">
        <v>45761</v>
      </c>
      <c r="Q108">
        <f t="shared" si="15"/>
        <v>109</v>
      </c>
      <c r="R108">
        <f t="shared" si="16"/>
        <v>89</v>
      </c>
      <c r="S108">
        <f t="shared" si="17"/>
        <v>2.4853484746965783E-4</v>
      </c>
      <c r="Y108" s="5">
        <v>45761</v>
      </c>
      <c r="Z108">
        <f t="shared" si="18"/>
        <v>109</v>
      </c>
      <c r="AA108">
        <f t="shared" si="19"/>
        <v>89</v>
      </c>
      <c r="AB108">
        <f t="shared" si="20"/>
        <v>6.5637005641597842E-9</v>
      </c>
      <c r="AH108" s="5">
        <v>45761</v>
      </c>
      <c r="AI108">
        <f t="shared" si="21"/>
        <v>109</v>
      </c>
      <c r="AJ108">
        <f t="shared" si="22"/>
        <v>89</v>
      </c>
      <c r="AK108">
        <f t="shared" si="23"/>
        <v>2.4852828376909365E-4</v>
      </c>
      <c r="AQ108" s="5">
        <v>45761</v>
      </c>
      <c r="AR108">
        <f t="shared" si="24"/>
        <v>109</v>
      </c>
      <c r="AS108">
        <f t="shared" si="25"/>
        <v>89</v>
      </c>
      <c r="AT108">
        <f t="shared" si="26"/>
        <v>0</v>
      </c>
    </row>
    <row r="109" spans="16:46">
      <c r="P109" s="5">
        <v>45762</v>
      </c>
      <c r="Q109">
        <f t="shared" si="15"/>
        <v>108</v>
      </c>
      <c r="R109">
        <f t="shared" si="16"/>
        <v>90</v>
      </c>
      <c r="S109">
        <f t="shared" si="17"/>
        <v>2.9289828364518995E-4</v>
      </c>
      <c r="Y109" s="5">
        <v>45762</v>
      </c>
      <c r="Z109">
        <f t="shared" si="18"/>
        <v>108</v>
      </c>
      <c r="AA109">
        <f t="shared" si="19"/>
        <v>90</v>
      </c>
      <c r="AB109">
        <f t="shared" si="20"/>
        <v>4.2877692458255124E-9</v>
      </c>
      <c r="AH109" s="5">
        <v>45762</v>
      </c>
      <c r="AI109">
        <f t="shared" si="21"/>
        <v>108</v>
      </c>
      <c r="AJ109">
        <f t="shared" si="22"/>
        <v>90</v>
      </c>
      <c r="AK109">
        <f t="shared" si="23"/>
        <v>2.9289399587594412E-4</v>
      </c>
      <c r="AQ109" s="5">
        <v>45762</v>
      </c>
      <c r="AR109">
        <f t="shared" si="24"/>
        <v>108</v>
      </c>
      <c r="AS109">
        <f t="shared" si="25"/>
        <v>90</v>
      </c>
      <c r="AT109">
        <f t="shared" si="26"/>
        <v>0</v>
      </c>
    </row>
    <row r="110" spans="16:46">
      <c r="P110" s="5">
        <v>45763</v>
      </c>
      <c r="Q110">
        <f t="shared" si="15"/>
        <v>107</v>
      </c>
      <c r="R110">
        <f t="shared" si="16"/>
        <v>91</v>
      </c>
      <c r="S110">
        <f t="shared" si="17"/>
        <v>3.4466022549295384E-4</v>
      </c>
      <c r="Y110" s="5">
        <v>45763</v>
      </c>
      <c r="Z110">
        <f t="shared" si="18"/>
        <v>107</v>
      </c>
      <c r="AA110">
        <f t="shared" si="19"/>
        <v>91</v>
      </c>
      <c r="AB110">
        <f t="shared" si="20"/>
        <v>2.787712188288843E-9</v>
      </c>
      <c r="AH110" s="5">
        <v>45763</v>
      </c>
      <c r="AI110">
        <f t="shared" si="21"/>
        <v>107</v>
      </c>
      <c r="AJ110">
        <f t="shared" si="22"/>
        <v>91</v>
      </c>
      <c r="AK110">
        <f t="shared" si="23"/>
        <v>3.4465743778076553E-4</v>
      </c>
      <c r="AQ110" s="5">
        <v>45763</v>
      </c>
      <c r="AR110">
        <f t="shared" si="24"/>
        <v>107</v>
      </c>
      <c r="AS110">
        <f t="shared" si="25"/>
        <v>91</v>
      </c>
      <c r="AT110">
        <f t="shared" si="26"/>
        <v>0</v>
      </c>
    </row>
    <row r="111" spans="16:46">
      <c r="P111" s="5">
        <v>45764</v>
      </c>
      <c r="Q111">
        <f t="shared" si="15"/>
        <v>106</v>
      </c>
      <c r="R111">
        <f t="shared" si="16"/>
        <v>92</v>
      </c>
      <c r="S111">
        <f t="shared" si="17"/>
        <v>4.0495737577758375E-4</v>
      </c>
      <c r="Y111" s="5">
        <v>45764</v>
      </c>
      <c r="Z111">
        <f t="shared" si="18"/>
        <v>106</v>
      </c>
      <c r="AA111">
        <f t="shared" si="19"/>
        <v>92</v>
      </c>
      <c r="AB111">
        <f t="shared" si="20"/>
        <v>1.8038413871322532E-9</v>
      </c>
      <c r="AH111" s="5">
        <v>45764</v>
      </c>
      <c r="AI111">
        <f t="shared" si="21"/>
        <v>106</v>
      </c>
      <c r="AJ111">
        <f t="shared" si="22"/>
        <v>92</v>
      </c>
      <c r="AK111">
        <f t="shared" si="23"/>
        <v>4.0495557193619662E-4</v>
      </c>
      <c r="AQ111" s="5">
        <v>45764</v>
      </c>
      <c r="AR111">
        <f t="shared" si="24"/>
        <v>106</v>
      </c>
      <c r="AS111">
        <f t="shared" si="25"/>
        <v>92</v>
      </c>
      <c r="AT111">
        <f t="shared" si="26"/>
        <v>0</v>
      </c>
    </row>
    <row r="112" spans="16:46">
      <c r="P112" s="5">
        <v>45765</v>
      </c>
      <c r="Q112">
        <f t="shared" si="15"/>
        <v>105</v>
      </c>
      <c r="R112">
        <f t="shared" si="16"/>
        <v>93</v>
      </c>
      <c r="S112">
        <f t="shared" si="17"/>
        <v>4.750843261870044E-4</v>
      </c>
      <c r="Y112" s="5">
        <v>45765</v>
      </c>
      <c r="Z112">
        <f t="shared" si="18"/>
        <v>105</v>
      </c>
      <c r="AA112">
        <f t="shared" si="19"/>
        <v>93</v>
      </c>
      <c r="AB112">
        <f t="shared" si="20"/>
        <v>1.1616696542319597E-9</v>
      </c>
      <c r="AH112" s="5">
        <v>45765</v>
      </c>
      <c r="AI112">
        <f t="shared" si="21"/>
        <v>105</v>
      </c>
      <c r="AJ112">
        <f t="shared" si="22"/>
        <v>93</v>
      </c>
      <c r="AK112">
        <f t="shared" si="23"/>
        <v>4.7508316451735016E-4</v>
      </c>
      <c r="AQ112" s="5">
        <v>45765</v>
      </c>
      <c r="AR112">
        <f t="shared" si="24"/>
        <v>105</v>
      </c>
      <c r="AS112">
        <f t="shared" si="25"/>
        <v>93</v>
      </c>
      <c r="AT112">
        <f t="shared" si="26"/>
        <v>0</v>
      </c>
    </row>
    <row r="113" spans="16:46">
      <c r="P113" s="5">
        <v>45766</v>
      </c>
      <c r="Q113">
        <f t="shared" si="15"/>
        <v>104</v>
      </c>
      <c r="R113">
        <f t="shared" si="16"/>
        <v>94</v>
      </c>
      <c r="S113">
        <f t="shared" si="17"/>
        <v>5.5651262500335549E-4</v>
      </c>
      <c r="Y113" s="5">
        <v>45766</v>
      </c>
      <c r="Z113">
        <f t="shared" si="18"/>
        <v>104</v>
      </c>
      <c r="AA113">
        <f t="shared" si="19"/>
        <v>94</v>
      </c>
      <c r="AB113">
        <f t="shared" si="20"/>
        <v>7.4456192964516865E-10</v>
      </c>
      <c r="AH113" s="5">
        <v>45766</v>
      </c>
      <c r="AI113">
        <f t="shared" si="21"/>
        <v>104</v>
      </c>
      <c r="AJ113">
        <f t="shared" si="22"/>
        <v>94</v>
      </c>
      <c r="AK113">
        <f t="shared" si="23"/>
        <v>5.5651188044142581E-4</v>
      </c>
      <c r="AQ113" s="5">
        <v>45766</v>
      </c>
      <c r="AR113">
        <f t="shared" si="24"/>
        <v>104</v>
      </c>
      <c r="AS113">
        <f t="shared" si="25"/>
        <v>94</v>
      </c>
      <c r="AT113">
        <f t="shared" si="26"/>
        <v>0</v>
      </c>
    </row>
    <row r="114" spans="16:46">
      <c r="P114" s="5">
        <v>45767</v>
      </c>
      <c r="Q114">
        <f t="shared" si="15"/>
        <v>103</v>
      </c>
      <c r="R114">
        <f t="shared" si="16"/>
        <v>95</v>
      </c>
      <c r="S114">
        <f t="shared" si="17"/>
        <v>6.5091172445714152E-4</v>
      </c>
      <c r="Y114" s="5">
        <v>45767</v>
      </c>
      <c r="Z114">
        <f t="shared" si="18"/>
        <v>103</v>
      </c>
      <c r="AA114">
        <f t="shared" si="19"/>
        <v>95</v>
      </c>
      <c r="AB114">
        <f t="shared" si="20"/>
        <v>4.7495546869907451E-10</v>
      </c>
      <c r="AH114" s="5">
        <v>45767</v>
      </c>
      <c r="AI114">
        <f t="shared" si="21"/>
        <v>103</v>
      </c>
      <c r="AJ114">
        <f t="shared" si="22"/>
        <v>95</v>
      </c>
      <c r="AK114">
        <f t="shared" si="23"/>
        <v>6.509112495016728E-4</v>
      </c>
      <c r="AQ114" s="5">
        <v>45767</v>
      </c>
      <c r="AR114">
        <f t="shared" si="24"/>
        <v>103</v>
      </c>
      <c r="AS114">
        <f t="shared" si="25"/>
        <v>95</v>
      </c>
      <c r="AT114">
        <f t="shared" si="26"/>
        <v>0</v>
      </c>
    </row>
    <row r="115" spans="16:46">
      <c r="P115" s="5">
        <v>45768</v>
      </c>
      <c r="Q115">
        <f t="shared" si="15"/>
        <v>102</v>
      </c>
      <c r="R115">
        <f t="shared" si="16"/>
        <v>96</v>
      </c>
      <c r="S115">
        <f t="shared" si="17"/>
        <v>7.6017192277485644E-4</v>
      </c>
      <c r="Y115" s="5">
        <v>45768</v>
      </c>
      <c r="Z115">
        <f t="shared" si="18"/>
        <v>102</v>
      </c>
      <c r="AA115">
        <f t="shared" si="19"/>
        <v>96</v>
      </c>
      <c r="AB115">
        <f t="shared" si="20"/>
        <v>3.0153577333290177E-10</v>
      </c>
      <c r="AH115" s="5">
        <v>45768</v>
      </c>
      <c r="AI115">
        <f t="shared" si="21"/>
        <v>102</v>
      </c>
      <c r="AJ115">
        <f t="shared" si="22"/>
        <v>96</v>
      </c>
      <c r="AK115">
        <f t="shared" si="23"/>
        <v>7.6017162123908309E-4</v>
      </c>
      <c r="AQ115" s="5">
        <v>45768</v>
      </c>
      <c r="AR115">
        <f t="shared" si="24"/>
        <v>102</v>
      </c>
      <c r="AS115">
        <f t="shared" si="25"/>
        <v>96</v>
      </c>
      <c r="AT115">
        <f t="shared" si="26"/>
        <v>0</v>
      </c>
    </row>
    <row r="116" spans="16:46">
      <c r="P116" s="5">
        <v>45769</v>
      </c>
      <c r="Q116">
        <f t="shared" si="15"/>
        <v>101</v>
      </c>
      <c r="R116">
        <f t="shared" si="16"/>
        <v>97</v>
      </c>
      <c r="S116">
        <f t="shared" si="17"/>
        <v>8.8642941415130537E-4</v>
      </c>
      <c r="Y116" s="5">
        <v>45769</v>
      </c>
      <c r="Z116">
        <f t="shared" si="18"/>
        <v>101</v>
      </c>
      <c r="AA116">
        <f t="shared" si="19"/>
        <v>97</v>
      </c>
      <c r="AB116">
        <f t="shared" si="20"/>
        <v>1.9052794255367779E-10</v>
      </c>
      <c r="AH116" s="5">
        <v>45769</v>
      </c>
      <c r="AI116">
        <f t="shared" si="21"/>
        <v>101</v>
      </c>
      <c r="AJ116">
        <f t="shared" si="22"/>
        <v>97</v>
      </c>
      <c r="AK116">
        <f t="shared" si="23"/>
        <v>8.8642922362336277E-4</v>
      </c>
      <c r="AQ116" s="5">
        <v>45769</v>
      </c>
      <c r="AR116">
        <f t="shared" si="24"/>
        <v>101</v>
      </c>
      <c r="AS116">
        <f t="shared" si="25"/>
        <v>97</v>
      </c>
      <c r="AT116">
        <f t="shared" si="26"/>
        <v>0</v>
      </c>
    </row>
    <row r="117" spans="16:46">
      <c r="P117" s="5">
        <v>45770</v>
      </c>
      <c r="Q117">
        <f t="shared" si="15"/>
        <v>100</v>
      </c>
      <c r="R117">
        <f t="shared" si="16"/>
        <v>98</v>
      </c>
      <c r="S117">
        <f t="shared" si="17"/>
        <v>1.03209355593485E-3</v>
      </c>
      <c r="Y117" s="5">
        <v>45770</v>
      </c>
      <c r="Z117">
        <f t="shared" si="18"/>
        <v>100</v>
      </c>
      <c r="AA117">
        <f t="shared" si="19"/>
        <v>98</v>
      </c>
      <c r="AB117">
        <f t="shared" si="20"/>
        <v>1.1981533233215213E-10</v>
      </c>
      <c r="AH117" s="5">
        <v>45770</v>
      </c>
      <c r="AI117">
        <f t="shared" si="21"/>
        <v>100</v>
      </c>
      <c r="AJ117">
        <f t="shared" si="22"/>
        <v>98</v>
      </c>
      <c r="AK117">
        <f t="shared" si="23"/>
        <v>1.0320934361195177E-3</v>
      </c>
      <c r="AQ117" s="5">
        <v>45770</v>
      </c>
      <c r="AR117">
        <f t="shared" si="24"/>
        <v>100</v>
      </c>
      <c r="AS117">
        <f t="shared" si="25"/>
        <v>98</v>
      </c>
      <c r="AT117">
        <f t="shared" si="26"/>
        <v>0</v>
      </c>
    </row>
    <row r="118" spans="16:46">
      <c r="P118" s="5">
        <v>45771</v>
      </c>
      <c r="Q118">
        <f t="shared" si="15"/>
        <v>99</v>
      </c>
      <c r="R118">
        <f t="shared" si="16"/>
        <v>99</v>
      </c>
      <c r="S118">
        <f t="shared" si="17"/>
        <v>1.1998764560022504E-3</v>
      </c>
      <c r="Y118" s="5">
        <v>45771</v>
      </c>
      <c r="Z118">
        <f t="shared" si="18"/>
        <v>99</v>
      </c>
      <c r="AA118">
        <f t="shared" si="19"/>
        <v>99</v>
      </c>
      <c r="AB118">
        <f t="shared" si="20"/>
        <v>7.4989420933245374E-11</v>
      </c>
      <c r="AH118" s="5">
        <v>45771</v>
      </c>
      <c r="AI118">
        <f t="shared" si="21"/>
        <v>99</v>
      </c>
      <c r="AJ118">
        <f t="shared" si="22"/>
        <v>99</v>
      </c>
      <c r="AK118">
        <f t="shared" si="23"/>
        <v>1.1998763810128295E-3</v>
      </c>
      <c r="AQ118" s="5">
        <v>45771</v>
      </c>
      <c r="AR118">
        <f t="shared" si="24"/>
        <v>99</v>
      </c>
      <c r="AS118">
        <f t="shared" si="25"/>
        <v>99</v>
      </c>
      <c r="AT118">
        <f t="shared" si="26"/>
        <v>0</v>
      </c>
    </row>
    <row r="119" spans="16:46">
      <c r="P119" s="5">
        <v>45772</v>
      </c>
      <c r="Q119">
        <f t="shared" si="15"/>
        <v>98</v>
      </c>
      <c r="R119">
        <f t="shared" si="16"/>
        <v>100</v>
      </c>
      <c r="S119">
        <f t="shared" si="17"/>
        <v>1.3928249743909429E-3</v>
      </c>
      <c r="Y119" s="5">
        <v>45772</v>
      </c>
      <c r="Z119">
        <f t="shared" si="18"/>
        <v>98</v>
      </c>
      <c r="AA119">
        <f t="shared" si="19"/>
        <v>100</v>
      </c>
      <c r="AB119">
        <f t="shared" si="20"/>
        <v>4.6711249825227616E-11</v>
      </c>
      <c r="AH119" s="5">
        <v>45772</v>
      </c>
      <c r="AI119">
        <f t="shared" si="21"/>
        <v>98</v>
      </c>
      <c r="AJ119">
        <f t="shared" si="22"/>
        <v>100</v>
      </c>
      <c r="AK119">
        <f t="shared" si="23"/>
        <v>1.392824927679693E-3</v>
      </c>
      <c r="AQ119" s="5">
        <v>45772</v>
      </c>
      <c r="AR119">
        <f t="shared" si="24"/>
        <v>98</v>
      </c>
      <c r="AS119">
        <f t="shared" si="25"/>
        <v>100</v>
      </c>
      <c r="AT119">
        <f t="shared" si="26"/>
        <v>0</v>
      </c>
    </row>
    <row r="120" spans="16:46">
      <c r="P120" s="5">
        <v>45773</v>
      </c>
      <c r="Q120">
        <f t="shared" si="15"/>
        <v>97</v>
      </c>
      <c r="R120">
        <f t="shared" si="16"/>
        <v>101</v>
      </c>
      <c r="S120">
        <f t="shared" si="17"/>
        <v>1.6143552215042445E-3</v>
      </c>
      <c r="Y120" s="5">
        <v>45773</v>
      </c>
      <c r="Z120">
        <f t="shared" si="18"/>
        <v>97</v>
      </c>
      <c r="AA120">
        <f t="shared" si="19"/>
        <v>101</v>
      </c>
      <c r="AB120">
        <f t="shared" si="20"/>
        <v>2.8958553149955412E-11</v>
      </c>
      <c r="AH120" s="5">
        <v>45773</v>
      </c>
      <c r="AI120">
        <f t="shared" si="21"/>
        <v>97</v>
      </c>
      <c r="AJ120">
        <f t="shared" si="22"/>
        <v>101</v>
      </c>
      <c r="AK120">
        <f t="shared" si="23"/>
        <v>1.6143551925456912E-3</v>
      </c>
      <c r="AQ120" s="5">
        <v>45773</v>
      </c>
      <c r="AR120">
        <f t="shared" si="24"/>
        <v>97</v>
      </c>
      <c r="AS120">
        <f t="shared" si="25"/>
        <v>101</v>
      </c>
      <c r="AT120">
        <f t="shared" si="26"/>
        <v>0</v>
      </c>
    </row>
    <row r="121" spans="16:46">
      <c r="P121" s="5">
        <v>45774</v>
      </c>
      <c r="Q121">
        <f t="shared" si="15"/>
        <v>96</v>
      </c>
      <c r="R121">
        <f t="shared" si="16"/>
        <v>102</v>
      </c>
      <c r="S121">
        <f t="shared" si="17"/>
        <v>1.8682896203529205E-3</v>
      </c>
      <c r="Y121" s="5">
        <v>45774</v>
      </c>
      <c r="Z121">
        <f t="shared" si="18"/>
        <v>96</v>
      </c>
      <c r="AA121">
        <f t="shared" si="19"/>
        <v>102</v>
      </c>
      <c r="AB121">
        <f t="shared" si="20"/>
        <v>1.7867595651192273E-11</v>
      </c>
      <c r="AH121" s="5">
        <v>45774</v>
      </c>
      <c r="AI121">
        <f t="shared" si="21"/>
        <v>96</v>
      </c>
      <c r="AJ121">
        <f t="shared" si="22"/>
        <v>102</v>
      </c>
      <c r="AK121">
        <f t="shared" si="23"/>
        <v>1.8682896024853248E-3</v>
      </c>
      <c r="AQ121" s="5">
        <v>45774</v>
      </c>
      <c r="AR121">
        <f t="shared" si="24"/>
        <v>96</v>
      </c>
      <c r="AS121">
        <f t="shared" si="25"/>
        <v>102</v>
      </c>
      <c r="AT121">
        <f t="shared" si="26"/>
        <v>0</v>
      </c>
    </row>
    <row r="122" spans="16:46">
      <c r="P122" s="5">
        <v>45775</v>
      </c>
      <c r="Q122">
        <f t="shared" si="15"/>
        <v>95</v>
      </c>
      <c r="R122">
        <f t="shared" si="16"/>
        <v>103</v>
      </c>
      <c r="S122">
        <f t="shared" si="17"/>
        <v>2.1588965820856861E-3</v>
      </c>
      <c r="Y122" s="5">
        <v>45775</v>
      </c>
      <c r="Z122">
        <f t="shared" si="18"/>
        <v>95</v>
      </c>
      <c r="AA122">
        <f t="shared" si="19"/>
        <v>103</v>
      </c>
      <c r="AB122">
        <f t="shared" si="20"/>
        <v>1.0972087344586526E-11</v>
      </c>
      <c r="AH122" s="5">
        <v>45775</v>
      </c>
      <c r="AI122">
        <f t="shared" si="21"/>
        <v>95</v>
      </c>
      <c r="AJ122">
        <f t="shared" si="22"/>
        <v>103</v>
      </c>
      <c r="AK122">
        <f t="shared" si="23"/>
        <v>2.1588965711135987E-3</v>
      </c>
      <c r="AQ122" s="5">
        <v>45775</v>
      </c>
      <c r="AR122">
        <f t="shared" si="24"/>
        <v>95</v>
      </c>
      <c r="AS122">
        <f t="shared" si="25"/>
        <v>103</v>
      </c>
      <c r="AT122">
        <f t="shared" si="26"/>
        <v>0</v>
      </c>
    </row>
    <row r="123" spans="16:46">
      <c r="P123" s="5">
        <v>45776</v>
      </c>
      <c r="Q123">
        <f t="shared" si="15"/>
        <v>94</v>
      </c>
      <c r="R123">
        <f t="shared" si="16"/>
        <v>104</v>
      </c>
      <c r="S123">
        <f t="shared" si="17"/>
        <v>2.4909328222363952E-3</v>
      </c>
      <c r="Y123" s="5">
        <v>45776</v>
      </c>
      <c r="Z123">
        <f t="shared" si="18"/>
        <v>94</v>
      </c>
      <c r="AA123">
        <f t="shared" si="19"/>
        <v>104</v>
      </c>
      <c r="AB123">
        <f t="shared" si="20"/>
        <v>6.7057333662101731E-12</v>
      </c>
      <c r="AH123" s="5">
        <v>45776</v>
      </c>
      <c r="AI123">
        <f t="shared" si="21"/>
        <v>94</v>
      </c>
      <c r="AJ123">
        <f t="shared" si="22"/>
        <v>104</v>
      </c>
      <c r="AK123">
        <f t="shared" si="23"/>
        <v>2.4909328155306621E-3</v>
      </c>
      <c r="AQ123" s="5">
        <v>45776</v>
      </c>
      <c r="AR123">
        <f t="shared" si="24"/>
        <v>94</v>
      </c>
      <c r="AS123">
        <f t="shared" si="25"/>
        <v>104</v>
      </c>
      <c r="AT123">
        <f t="shared" si="26"/>
        <v>0</v>
      </c>
    </row>
    <row r="124" spans="16:46">
      <c r="P124" s="5">
        <v>45777</v>
      </c>
      <c r="Q124">
        <f t="shared" si="15"/>
        <v>93</v>
      </c>
      <c r="R124">
        <f t="shared" si="16"/>
        <v>105</v>
      </c>
      <c r="S124">
        <f t="shared" si="17"/>
        <v>2.8696883194340851E-3</v>
      </c>
      <c r="Y124" s="5">
        <v>45777</v>
      </c>
      <c r="Z124">
        <f t="shared" si="18"/>
        <v>93</v>
      </c>
      <c r="AA124">
        <f t="shared" si="19"/>
        <v>105</v>
      </c>
      <c r="AB124">
        <f t="shared" si="20"/>
        <v>4.0788448878278087E-12</v>
      </c>
      <c r="AH124" s="5">
        <v>45777</v>
      </c>
      <c r="AI124">
        <f t="shared" si="21"/>
        <v>93</v>
      </c>
      <c r="AJ124">
        <f t="shared" si="22"/>
        <v>105</v>
      </c>
      <c r="AK124">
        <f t="shared" si="23"/>
        <v>2.8696883153552402E-3</v>
      </c>
      <c r="AQ124" s="5">
        <v>45777</v>
      </c>
      <c r="AR124">
        <f t="shared" si="24"/>
        <v>93</v>
      </c>
      <c r="AS124">
        <f t="shared" si="25"/>
        <v>105</v>
      </c>
      <c r="AT124">
        <f t="shared" si="26"/>
        <v>0</v>
      </c>
    </row>
    <row r="125" spans="16:46">
      <c r="P125" s="5">
        <v>45778</v>
      </c>
      <c r="Q125">
        <f t="shared" si="15"/>
        <v>92</v>
      </c>
      <c r="R125">
        <f t="shared" si="16"/>
        <v>106</v>
      </c>
      <c r="S125">
        <f t="shared" si="17"/>
        <v>3.3010338885602129E-3</v>
      </c>
      <c r="Y125" s="5">
        <v>45778</v>
      </c>
      <c r="Z125">
        <f t="shared" si="18"/>
        <v>92</v>
      </c>
      <c r="AA125">
        <f t="shared" si="19"/>
        <v>106</v>
      </c>
      <c r="AB125">
        <f t="shared" si="20"/>
        <v>2.4692324940933539E-12</v>
      </c>
      <c r="AH125" s="5">
        <v>45778</v>
      </c>
      <c r="AI125">
        <f t="shared" si="21"/>
        <v>92</v>
      </c>
      <c r="AJ125">
        <f t="shared" si="22"/>
        <v>106</v>
      </c>
      <c r="AK125">
        <f t="shared" si="23"/>
        <v>3.3010338860909806E-3</v>
      </c>
      <c r="AQ125" s="5">
        <v>45778</v>
      </c>
      <c r="AR125">
        <f t="shared" si="24"/>
        <v>92</v>
      </c>
      <c r="AS125">
        <f t="shared" si="25"/>
        <v>106</v>
      </c>
      <c r="AT125">
        <f t="shared" si="26"/>
        <v>0</v>
      </c>
    </row>
    <row r="126" spans="16:46">
      <c r="P126" s="5">
        <v>45779</v>
      </c>
      <c r="Q126">
        <f t="shared" si="15"/>
        <v>91</v>
      </c>
      <c r="R126">
        <f t="shared" si="16"/>
        <v>107</v>
      </c>
      <c r="S126">
        <f t="shared" si="17"/>
        <v>3.7914713063004744E-3</v>
      </c>
      <c r="Y126" s="5">
        <v>45779</v>
      </c>
      <c r="Z126">
        <f t="shared" si="18"/>
        <v>91</v>
      </c>
      <c r="AA126">
        <f t="shared" si="19"/>
        <v>107</v>
      </c>
      <c r="AB126">
        <f t="shared" si="20"/>
        <v>1.4877181492065557E-12</v>
      </c>
      <c r="AH126" s="5">
        <v>45779</v>
      </c>
      <c r="AI126">
        <f t="shared" si="21"/>
        <v>91</v>
      </c>
      <c r="AJ126">
        <f t="shared" si="22"/>
        <v>107</v>
      </c>
      <c r="AK126">
        <f t="shared" si="23"/>
        <v>3.7914713048127564E-3</v>
      </c>
      <c r="AQ126" s="5">
        <v>45779</v>
      </c>
      <c r="AR126">
        <f t="shared" si="24"/>
        <v>91</v>
      </c>
      <c r="AS126">
        <f t="shared" si="25"/>
        <v>107</v>
      </c>
      <c r="AT126">
        <f t="shared" si="26"/>
        <v>0</v>
      </c>
    </row>
    <row r="127" spans="16:46">
      <c r="P127" s="5">
        <v>45780</v>
      </c>
      <c r="Q127">
        <f t="shared" si="15"/>
        <v>90</v>
      </c>
      <c r="R127">
        <f t="shared" si="16"/>
        <v>108</v>
      </c>
      <c r="S127">
        <f t="shared" si="17"/>
        <v>4.3481858885683483E-3</v>
      </c>
      <c r="Y127" s="5">
        <v>45780</v>
      </c>
      <c r="Z127">
        <f t="shared" si="18"/>
        <v>90</v>
      </c>
      <c r="AA127">
        <f t="shared" si="19"/>
        <v>108</v>
      </c>
      <c r="AB127">
        <f t="shared" si="20"/>
        <v>8.9209935042304718E-13</v>
      </c>
      <c r="AH127" s="5">
        <v>45780</v>
      </c>
      <c r="AI127">
        <f t="shared" si="21"/>
        <v>90</v>
      </c>
      <c r="AJ127">
        <f t="shared" si="22"/>
        <v>108</v>
      </c>
      <c r="AK127">
        <f t="shared" si="23"/>
        <v>4.3481858876762485E-3</v>
      </c>
      <c r="AQ127" s="5">
        <v>45780</v>
      </c>
      <c r="AR127">
        <f t="shared" si="24"/>
        <v>90</v>
      </c>
      <c r="AS127">
        <f t="shared" si="25"/>
        <v>108</v>
      </c>
      <c r="AT127">
        <f t="shared" si="26"/>
        <v>0</v>
      </c>
    </row>
    <row r="128" spans="16:46">
      <c r="P128" s="5">
        <v>45781</v>
      </c>
      <c r="Q128">
        <f t="shared" si="15"/>
        <v>89</v>
      </c>
      <c r="R128">
        <f t="shared" si="16"/>
        <v>109</v>
      </c>
      <c r="S128">
        <f t="shared" si="17"/>
        <v>4.9791013762620342E-3</v>
      </c>
      <c r="Y128" s="5">
        <v>45781</v>
      </c>
      <c r="Z128">
        <f t="shared" si="18"/>
        <v>89</v>
      </c>
      <c r="AA128">
        <f t="shared" si="19"/>
        <v>109</v>
      </c>
      <c r="AB128">
        <f t="shared" si="20"/>
        <v>5.3240198916616619E-13</v>
      </c>
      <c r="AH128" s="5">
        <v>45781</v>
      </c>
      <c r="AI128">
        <f t="shared" si="21"/>
        <v>89</v>
      </c>
      <c r="AJ128">
        <f t="shared" si="22"/>
        <v>109</v>
      </c>
      <c r="AK128">
        <f t="shared" si="23"/>
        <v>4.979101375729632E-3</v>
      </c>
      <c r="AQ128" s="5">
        <v>45781</v>
      </c>
      <c r="AR128">
        <f t="shared" si="24"/>
        <v>89</v>
      </c>
      <c r="AS128">
        <f t="shared" si="25"/>
        <v>109</v>
      </c>
      <c r="AT128">
        <f t="shared" si="26"/>
        <v>0</v>
      </c>
    </row>
    <row r="129" spans="16:46">
      <c r="P129" s="5">
        <v>45782</v>
      </c>
      <c r="Q129">
        <f t="shared" si="15"/>
        <v>88</v>
      </c>
      <c r="R129">
        <f t="shared" si="16"/>
        <v>110</v>
      </c>
      <c r="S129">
        <f t="shared" si="17"/>
        <v>5.6929369381995849E-3</v>
      </c>
      <c r="Y129" s="5">
        <v>45782</v>
      </c>
      <c r="Z129">
        <f t="shared" si="18"/>
        <v>88</v>
      </c>
      <c r="AA129">
        <f t="shared" si="19"/>
        <v>110</v>
      </c>
      <c r="AB129">
        <f t="shared" si="20"/>
        <v>3.1622776601683752E-13</v>
      </c>
      <c r="AH129" s="5">
        <v>45782</v>
      </c>
      <c r="AI129">
        <f t="shared" si="21"/>
        <v>88</v>
      </c>
      <c r="AJ129">
        <f t="shared" si="22"/>
        <v>110</v>
      </c>
      <c r="AK129">
        <f t="shared" si="23"/>
        <v>5.6929369378833569E-3</v>
      </c>
      <c r="AQ129" s="5">
        <v>45782</v>
      </c>
      <c r="AR129">
        <f t="shared" si="24"/>
        <v>88</v>
      </c>
      <c r="AS129">
        <f t="shared" si="25"/>
        <v>110</v>
      </c>
      <c r="AT129">
        <f t="shared" si="26"/>
        <v>0</v>
      </c>
    </row>
    <row r="130" spans="16:46">
      <c r="P130" s="5">
        <v>45783</v>
      </c>
      <c r="Q130">
        <f t="shared" si="15"/>
        <v>87</v>
      </c>
      <c r="R130">
        <f t="shared" si="16"/>
        <v>111</v>
      </c>
      <c r="S130">
        <f t="shared" si="17"/>
        <v>6.4992660478677055E-3</v>
      </c>
      <c r="Y130" s="5">
        <v>45783</v>
      </c>
      <c r="Z130">
        <f t="shared" si="18"/>
        <v>87</v>
      </c>
      <c r="AA130">
        <f t="shared" si="19"/>
        <v>111</v>
      </c>
      <c r="AB130">
        <f t="shared" si="20"/>
        <v>1.8693654636399351E-13</v>
      </c>
      <c r="AH130" s="5">
        <v>45783</v>
      </c>
      <c r="AI130">
        <f t="shared" si="21"/>
        <v>87</v>
      </c>
      <c r="AJ130">
        <f t="shared" si="22"/>
        <v>111</v>
      </c>
      <c r="AK130">
        <f t="shared" si="23"/>
        <v>6.4992660476807691E-3</v>
      </c>
      <c r="AQ130" s="5">
        <v>45783</v>
      </c>
      <c r="AR130">
        <f t="shared" si="24"/>
        <v>87</v>
      </c>
      <c r="AS130">
        <f t="shared" si="25"/>
        <v>111</v>
      </c>
      <c r="AT130">
        <f t="shared" si="26"/>
        <v>0</v>
      </c>
    </row>
    <row r="131" spans="16:46">
      <c r="P131" s="5">
        <v>45784</v>
      </c>
      <c r="Q131">
        <f t="shared" si="15"/>
        <v>86</v>
      </c>
      <c r="R131">
        <f t="shared" si="16"/>
        <v>112</v>
      </c>
      <c r="S131">
        <f t="shared" si="17"/>
        <v>7.4085769339025847E-3</v>
      </c>
      <c r="Y131" s="5">
        <v>45784</v>
      </c>
      <c r="Z131">
        <f t="shared" si="18"/>
        <v>86</v>
      </c>
      <c r="AA131">
        <f t="shared" si="19"/>
        <v>112</v>
      </c>
      <c r="AB131">
        <f t="shared" si="20"/>
        <v>1.0998217754274371E-13</v>
      </c>
      <c r="AH131" s="5">
        <v>45784</v>
      </c>
      <c r="AI131">
        <f t="shared" si="21"/>
        <v>86</v>
      </c>
      <c r="AJ131">
        <f t="shared" si="22"/>
        <v>112</v>
      </c>
      <c r="AK131">
        <f t="shared" si="23"/>
        <v>7.4085769337926023E-3</v>
      </c>
      <c r="AQ131" s="5">
        <v>45784</v>
      </c>
      <c r="AR131">
        <f t="shared" si="24"/>
        <v>86</v>
      </c>
      <c r="AS131">
        <f t="shared" si="25"/>
        <v>112</v>
      </c>
      <c r="AT131">
        <f t="shared" si="26"/>
        <v>0</v>
      </c>
    </row>
    <row r="132" spans="16:46">
      <c r="P132" s="5">
        <v>45785</v>
      </c>
      <c r="Q132">
        <f t="shared" si="15"/>
        <v>85</v>
      </c>
      <c r="R132">
        <f t="shared" si="16"/>
        <v>113</v>
      </c>
      <c r="S132">
        <f t="shared" si="17"/>
        <v>8.4323342431650381E-3</v>
      </c>
      <c r="Y132" s="5">
        <v>45785</v>
      </c>
      <c r="Z132">
        <f t="shared" si="18"/>
        <v>85</v>
      </c>
      <c r="AA132">
        <f t="shared" si="19"/>
        <v>113</v>
      </c>
      <c r="AB132">
        <f t="shared" si="20"/>
        <v>6.4399767214498708E-14</v>
      </c>
      <c r="AH132" s="5">
        <v>45785</v>
      </c>
      <c r="AI132">
        <f t="shared" si="21"/>
        <v>85</v>
      </c>
      <c r="AJ132">
        <f t="shared" si="22"/>
        <v>113</v>
      </c>
      <c r="AK132">
        <f t="shared" si="23"/>
        <v>8.4323342431006382E-3</v>
      </c>
      <c r="AQ132" s="5">
        <v>45785</v>
      </c>
      <c r="AR132">
        <f t="shared" si="24"/>
        <v>85</v>
      </c>
      <c r="AS132">
        <f t="shared" si="25"/>
        <v>113</v>
      </c>
      <c r="AT132">
        <f t="shared" si="26"/>
        <v>0</v>
      </c>
    </row>
    <row r="133" spans="16:46">
      <c r="P133" s="5">
        <v>45786</v>
      </c>
      <c r="Q133">
        <f t="shared" si="15"/>
        <v>84</v>
      </c>
      <c r="R133">
        <f t="shared" si="16"/>
        <v>114</v>
      </c>
      <c r="S133">
        <f t="shared" si="17"/>
        <v>9.5830414901415771E-3</v>
      </c>
      <c r="Y133" s="5">
        <v>45786</v>
      </c>
      <c r="Z133">
        <f t="shared" si="18"/>
        <v>84</v>
      </c>
      <c r="AA133">
        <f t="shared" si="19"/>
        <v>114</v>
      </c>
      <c r="AB133">
        <f t="shared" si="20"/>
        <v>3.7530138341600039E-14</v>
      </c>
      <c r="AH133" s="5">
        <v>45786</v>
      </c>
      <c r="AI133">
        <f t="shared" si="21"/>
        <v>84</v>
      </c>
      <c r="AJ133">
        <f t="shared" si="22"/>
        <v>114</v>
      </c>
      <c r="AK133">
        <f t="shared" si="23"/>
        <v>9.5830414901040464E-3</v>
      </c>
      <c r="AQ133" s="5">
        <v>45786</v>
      </c>
      <c r="AR133">
        <f t="shared" si="24"/>
        <v>84</v>
      </c>
      <c r="AS133">
        <f t="shared" si="25"/>
        <v>114</v>
      </c>
      <c r="AT133">
        <f t="shared" si="26"/>
        <v>0</v>
      </c>
    </row>
    <row r="134" spans="16:46">
      <c r="P134" s="5">
        <v>45787</v>
      </c>
      <c r="Q134">
        <f t="shared" ref="Q134:Q197" si="27">MIN(ABS(P134-$M$4),$Q$3-ABS(P134-$M$4))</f>
        <v>83</v>
      </c>
      <c r="R134">
        <f t="shared" ref="R134:R197" si="28">MIN(ABS(P134-$N$4),$Q$3-ABS(P134-$N$4))</f>
        <v>115</v>
      </c>
      <c r="S134">
        <f t="shared" ref="S134:S197" si="29">$M$6*EXP(-(Q134^2)/(2*$M$9^2))+$N$6*EXP(-(R134^2)/(2*$N$9^2))</f>
        <v>1.0874303797564303E-2</v>
      </c>
      <c r="Y134" s="5">
        <v>45787</v>
      </c>
      <c r="Z134">
        <f t="shared" ref="Z134:Z197" si="30">MIN(ABS(Y134-$V$4),$Z$3-ABS(Y134-$V$4))</f>
        <v>83</v>
      </c>
      <c r="AA134">
        <f t="shared" ref="AA134:AA197" si="31">MIN(ABS(Y134-$W$4),$Z$3-ABS(Y134-$W$4))</f>
        <v>115</v>
      </c>
      <c r="AB134">
        <f t="shared" ref="AB134:AB197" si="32">$V$6*EXP(-(Z134^2)/(2*$V$9^2))+$W$6*EXP(-(AA134^2)/(2*$W$9^2))</f>
        <v>2.1767568377080442E-14</v>
      </c>
      <c r="AH134" s="5">
        <v>45787</v>
      </c>
      <c r="AI134">
        <f t="shared" ref="AI134:AI197" si="33">MIN(ABS(AH134-$AE$4),$AI$3-ABS(AH134-$AE$4))</f>
        <v>83</v>
      </c>
      <c r="AJ134">
        <f t="shared" ref="AJ134:AJ197" si="34">MIN(ABS(AH134-$AF$4),$AI$3-ABS(AH134-$AF$4))</f>
        <v>115</v>
      </c>
      <c r="AK134">
        <f t="shared" ref="AK134:AK197" si="35">$AE$6*EXP(-(AI134^2)/(2*$AE$9^2))+$AF$6*EXP(-(AJ134^2)/(2*$AF$9^2))</f>
        <v>1.0874303797542536E-2</v>
      </c>
      <c r="AQ134" s="5">
        <v>45787</v>
      </c>
      <c r="AR134">
        <f t="shared" ref="AR134:AR197" si="36">MIN(ABS(AQ134-$AN$4),$AR$3-ABS(AQ134-$AN$4))</f>
        <v>83</v>
      </c>
      <c r="AS134">
        <f t="shared" ref="AS134:AS197" si="37">MIN(ABS(AQ134-$AO$4),$AR$3-ABS(AQ134-$AO$4))</f>
        <v>115</v>
      </c>
      <c r="AT134">
        <f t="shared" ref="AT134:AT197" si="38">$AN$6*EXP(-(AR134^2)/(2*$AN$9^2))+$AO$6*EXP(-(AS134^2)/(2*$AO$9^2))</f>
        <v>0</v>
      </c>
    </row>
    <row r="135" spans="16:46">
      <c r="P135" s="5">
        <v>45788</v>
      </c>
      <c r="Q135">
        <f t="shared" si="27"/>
        <v>82</v>
      </c>
      <c r="R135">
        <f t="shared" si="28"/>
        <v>116</v>
      </c>
      <c r="S135">
        <f t="shared" si="29"/>
        <v>1.2320890361075277E-2</v>
      </c>
      <c r="Y135" s="5">
        <v>45788</v>
      </c>
      <c r="Z135">
        <f t="shared" si="30"/>
        <v>82</v>
      </c>
      <c r="AA135">
        <f t="shared" si="31"/>
        <v>116</v>
      </c>
      <c r="AB135">
        <f t="shared" si="32"/>
        <v>1.2565320014660818E-14</v>
      </c>
      <c r="AH135" s="5">
        <v>45788</v>
      </c>
      <c r="AI135">
        <f t="shared" si="33"/>
        <v>82</v>
      </c>
      <c r="AJ135">
        <f t="shared" si="34"/>
        <v>116</v>
      </c>
      <c r="AK135">
        <f t="shared" si="35"/>
        <v>1.2320890361062712E-2</v>
      </c>
      <c r="AQ135" s="5">
        <v>45788</v>
      </c>
      <c r="AR135">
        <f t="shared" si="36"/>
        <v>82</v>
      </c>
      <c r="AS135">
        <f t="shared" si="37"/>
        <v>116</v>
      </c>
      <c r="AT135">
        <f t="shared" si="38"/>
        <v>0</v>
      </c>
    </row>
    <row r="136" spans="16:46">
      <c r="P136" s="5">
        <v>45789</v>
      </c>
      <c r="Q136">
        <f t="shared" si="27"/>
        <v>81</v>
      </c>
      <c r="R136">
        <f t="shared" si="28"/>
        <v>117</v>
      </c>
      <c r="S136">
        <f t="shared" si="29"/>
        <v>1.3938795996062434E-2</v>
      </c>
      <c r="Y136" s="5">
        <v>45789</v>
      </c>
      <c r="Z136">
        <f t="shared" si="30"/>
        <v>81</v>
      </c>
      <c r="AA136">
        <f t="shared" si="31"/>
        <v>117</v>
      </c>
      <c r="AB136">
        <f t="shared" si="32"/>
        <v>7.2189008078482893E-15</v>
      </c>
      <c r="AH136" s="5">
        <v>45789</v>
      </c>
      <c r="AI136">
        <f t="shared" si="33"/>
        <v>81</v>
      </c>
      <c r="AJ136">
        <f t="shared" si="34"/>
        <v>117</v>
      </c>
      <c r="AK136">
        <f t="shared" si="35"/>
        <v>1.3938795996055216E-2</v>
      </c>
      <c r="AQ136" s="5">
        <v>45789</v>
      </c>
      <c r="AR136">
        <f t="shared" si="36"/>
        <v>81</v>
      </c>
      <c r="AS136">
        <f t="shared" si="37"/>
        <v>117</v>
      </c>
      <c r="AT136">
        <f t="shared" si="38"/>
        <v>0</v>
      </c>
    </row>
    <row r="137" spans="16:46">
      <c r="P137" s="5">
        <v>45790</v>
      </c>
      <c r="Q137">
        <f t="shared" si="27"/>
        <v>80</v>
      </c>
      <c r="R137">
        <f t="shared" si="28"/>
        <v>118</v>
      </c>
      <c r="S137">
        <f t="shared" si="29"/>
        <v>1.5745301048187582E-2</v>
      </c>
      <c r="Y137" s="5">
        <v>45790</v>
      </c>
      <c r="Z137">
        <f t="shared" si="30"/>
        <v>80</v>
      </c>
      <c r="AA137">
        <f t="shared" si="31"/>
        <v>118</v>
      </c>
      <c r="AB137">
        <f t="shared" si="32"/>
        <v>4.1276463382895845E-15</v>
      </c>
      <c r="AH137" s="5">
        <v>45790</v>
      </c>
      <c r="AI137">
        <f t="shared" si="33"/>
        <v>80</v>
      </c>
      <c r="AJ137">
        <f t="shared" si="34"/>
        <v>118</v>
      </c>
      <c r="AK137">
        <f t="shared" si="35"/>
        <v>1.5745301048183453E-2</v>
      </c>
      <c r="AQ137" s="5">
        <v>45790</v>
      </c>
      <c r="AR137">
        <f t="shared" si="36"/>
        <v>80</v>
      </c>
      <c r="AS137">
        <f t="shared" si="37"/>
        <v>118</v>
      </c>
      <c r="AT137">
        <f t="shared" si="38"/>
        <v>0</v>
      </c>
    </row>
    <row r="138" spans="16:46">
      <c r="P138" s="5">
        <v>45791</v>
      </c>
      <c r="Q138">
        <f t="shared" si="27"/>
        <v>79</v>
      </c>
      <c r="R138">
        <f t="shared" si="28"/>
        <v>119</v>
      </c>
      <c r="S138">
        <f t="shared" si="29"/>
        <v>1.7759028871463547E-2</v>
      </c>
      <c r="Y138" s="5">
        <v>45791</v>
      </c>
      <c r="Z138">
        <f t="shared" si="30"/>
        <v>79</v>
      </c>
      <c r="AA138">
        <f t="shared" si="31"/>
        <v>119</v>
      </c>
      <c r="AB138">
        <f t="shared" si="32"/>
        <v>2.3489175274990719E-15</v>
      </c>
      <c r="AH138" s="5">
        <v>45791</v>
      </c>
      <c r="AI138">
        <f t="shared" si="33"/>
        <v>79</v>
      </c>
      <c r="AJ138">
        <f t="shared" si="34"/>
        <v>119</v>
      </c>
      <c r="AK138">
        <f t="shared" si="35"/>
        <v>1.7759028871461198E-2</v>
      </c>
      <c r="AQ138" s="5">
        <v>45791</v>
      </c>
      <c r="AR138">
        <f t="shared" si="36"/>
        <v>79</v>
      </c>
      <c r="AS138">
        <f t="shared" si="37"/>
        <v>119</v>
      </c>
      <c r="AT138">
        <f t="shared" si="38"/>
        <v>0</v>
      </c>
    </row>
    <row r="139" spans="16:46">
      <c r="P139" s="5">
        <v>45792</v>
      </c>
      <c r="Q139">
        <f t="shared" si="27"/>
        <v>78</v>
      </c>
      <c r="R139">
        <f t="shared" si="28"/>
        <v>120</v>
      </c>
      <c r="S139">
        <f t="shared" si="29"/>
        <v>2.0000000000001336E-2</v>
      </c>
      <c r="Y139" s="5">
        <v>45792</v>
      </c>
      <c r="Z139">
        <f t="shared" si="30"/>
        <v>78</v>
      </c>
      <c r="AA139">
        <f t="shared" si="31"/>
        <v>120</v>
      </c>
      <c r="AB139">
        <f t="shared" si="32"/>
        <v>1.3303531496171414E-15</v>
      </c>
      <c r="AH139" s="5">
        <v>45792</v>
      </c>
      <c r="AI139">
        <f t="shared" si="33"/>
        <v>78</v>
      </c>
      <c r="AJ139">
        <f t="shared" si="34"/>
        <v>120</v>
      </c>
      <c r="AK139">
        <f t="shared" si="35"/>
        <v>2.0000000000000007E-2</v>
      </c>
      <c r="AQ139" s="5">
        <v>45792</v>
      </c>
      <c r="AR139">
        <f t="shared" si="36"/>
        <v>78</v>
      </c>
      <c r="AS139">
        <f t="shared" si="37"/>
        <v>120</v>
      </c>
      <c r="AT139">
        <f t="shared" si="38"/>
        <v>0</v>
      </c>
    </row>
    <row r="140" spans="16:46">
      <c r="P140" s="5">
        <v>45793</v>
      </c>
      <c r="Q140">
        <f t="shared" si="27"/>
        <v>77</v>
      </c>
      <c r="R140">
        <f t="shared" si="28"/>
        <v>121</v>
      </c>
      <c r="S140">
        <f t="shared" si="29"/>
        <v>2.2489682062854413E-2</v>
      </c>
      <c r="Y140" s="5">
        <v>45793</v>
      </c>
      <c r="Z140">
        <f t="shared" si="30"/>
        <v>77</v>
      </c>
      <c r="AA140">
        <f t="shared" si="31"/>
        <v>121</v>
      </c>
      <c r="AB140">
        <f t="shared" si="32"/>
        <v>7.4989420933245227E-16</v>
      </c>
      <c r="AH140" s="5">
        <v>45793</v>
      </c>
      <c r="AI140">
        <f t="shared" si="33"/>
        <v>77</v>
      </c>
      <c r="AJ140">
        <f t="shared" si="34"/>
        <v>121</v>
      </c>
      <c r="AK140">
        <f t="shared" si="35"/>
        <v>2.2489682062853664E-2</v>
      </c>
      <c r="AQ140" s="5">
        <v>45793</v>
      </c>
      <c r="AR140">
        <f t="shared" si="36"/>
        <v>77</v>
      </c>
      <c r="AS140">
        <f t="shared" si="37"/>
        <v>121</v>
      </c>
      <c r="AT140">
        <f t="shared" si="38"/>
        <v>0</v>
      </c>
    </row>
    <row r="141" spans="16:46">
      <c r="P141" s="5">
        <v>45794</v>
      </c>
      <c r="Q141">
        <f t="shared" si="27"/>
        <v>76</v>
      </c>
      <c r="R141">
        <f t="shared" si="28"/>
        <v>122</v>
      </c>
      <c r="S141">
        <f t="shared" si="29"/>
        <v>2.5251034416979692E-2</v>
      </c>
      <c r="Y141" s="5">
        <v>45794</v>
      </c>
      <c r="Z141">
        <f t="shared" si="30"/>
        <v>76</v>
      </c>
      <c r="AA141">
        <f t="shared" si="31"/>
        <v>122</v>
      </c>
      <c r="AB141">
        <f t="shared" si="32"/>
        <v>4.2069460451689182E-16</v>
      </c>
      <c r="AH141" s="5">
        <v>45794</v>
      </c>
      <c r="AI141">
        <f t="shared" si="33"/>
        <v>76</v>
      </c>
      <c r="AJ141">
        <f t="shared" si="34"/>
        <v>122</v>
      </c>
      <c r="AK141">
        <f t="shared" si="35"/>
        <v>2.5251034416979273E-2</v>
      </c>
      <c r="AQ141" s="5">
        <v>45794</v>
      </c>
      <c r="AR141">
        <f t="shared" si="36"/>
        <v>76</v>
      </c>
      <c r="AS141">
        <f t="shared" si="37"/>
        <v>122</v>
      </c>
      <c r="AT141">
        <f t="shared" si="38"/>
        <v>0</v>
      </c>
    </row>
    <row r="142" spans="16:46">
      <c r="P142" s="5">
        <v>45795</v>
      </c>
      <c r="Q142">
        <f t="shared" si="27"/>
        <v>75</v>
      </c>
      <c r="R142">
        <f t="shared" si="28"/>
        <v>123</v>
      </c>
      <c r="S142">
        <f t="shared" si="29"/>
        <v>2.8308546402585139E-2</v>
      </c>
      <c r="Y142" s="5">
        <v>45795</v>
      </c>
      <c r="Z142">
        <f t="shared" si="30"/>
        <v>75</v>
      </c>
      <c r="AA142">
        <f t="shared" si="31"/>
        <v>123</v>
      </c>
      <c r="AB142">
        <f t="shared" si="32"/>
        <v>2.3489175274990609E-16</v>
      </c>
      <c r="AH142" s="5">
        <v>45795</v>
      </c>
      <c r="AI142">
        <f t="shared" si="33"/>
        <v>75</v>
      </c>
      <c r="AJ142">
        <f t="shared" si="34"/>
        <v>123</v>
      </c>
      <c r="AK142">
        <f t="shared" si="35"/>
        <v>2.8308546402584903E-2</v>
      </c>
      <c r="AQ142" s="5">
        <v>45795</v>
      </c>
      <c r="AR142">
        <f t="shared" si="36"/>
        <v>75</v>
      </c>
      <c r="AS142">
        <f t="shared" si="37"/>
        <v>123</v>
      </c>
      <c r="AT142">
        <f t="shared" si="38"/>
        <v>0</v>
      </c>
    </row>
    <row r="143" spans="16:46">
      <c r="P143" s="5">
        <v>45796</v>
      </c>
      <c r="Q143">
        <f t="shared" si="27"/>
        <v>74</v>
      </c>
      <c r="R143">
        <f t="shared" si="28"/>
        <v>124</v>
      </c>
      <c r="S143">
        <f t="shared" si="29"/>
        <v>3.1688268059523503E-2</v>
      </c>
      <c r="Y143" s="5">
        <v>45796</v>
      </c>
      <c r="Z143">
        <f t="shared" si="30"/>
        <v>74</v>
      </c>
      <c r="AA143">
        <f t="shared" si="31"/>
        <v>124</v>
      </c>
      <c r="AB143">
        <f t="shared" si="32"/>
        <v>1.3052763804648968E-16</v>
      </c>
      <c r="AH143" s="5">
        <v>45796</v>
      </c>
      <c r="AI143">
        <f t="shared" si="33"/>
        <v>74</v>
      </c>
      <c r="AJ143">
        <f t="shared" si="34"/>
        <v>124</v>
      </c>
      <c r="AK143">
        <f t="shared" si="35"/>
        <v>3.1688268059523371E-2</v>
      </c>
      <c r="AQ143" s="5">
        <v>45796</v>
      </c>
      <c r="AR143">
        <f t="shared" si="36"/>
        <v>74</v>
      </c>
      <c r="AS143">
        <f t="shared" si="37"/>
        <v>124</v>
      </c>
      <c r="AT143">
        <f t="shared" si="38"/>
        <v>0</v>
      </c>
    </row>
    <row r="144" spans="16:46">
      <c r="P144" s="5">
        <v>45797</v>
      </c>
      <c r="Q144">
        <f t="shared" si="27"/>
        <v>73</v>
      </c>
      <c r="R144">
        <f t="shared" si="28"/>
        <v>125</v>
      </c>
      <c r="S144">
        <f t="shared" si="29"/>
        <v>3.541783208451571E-2</v>
      </c>
      <c r="Y144" s="5">
        <v>45797</v>
      </c>
      <c r="Z144">
        <f t="shared" si="30"/>
        <v>73</v>
      </c>
      <c r="AA144">
        <f t="shared" si="31"/>
        <v>125</v>
      </c>
      <c r="AB144">
        <f t="shared" si="32"/>
        <v>7.2189008078482735E-17</v>
      </c>
      <c r="AH144" s="5">
        <v>45797</v>
      </c>
      <c r="AI144">
        <f t="shared" si="33"/>
        <v>73</v>
      </c>
      <c r="AJ144">
        <f t="shared" si="34"/>
        <v>125</v>
      </c>
      <c r="AK144">
        <f t="shared" si="35"/>
        <v>3.5417832084515641E-2</v>
      </c>
      <c r="AQ144" s="5">
        <v>45797</v>
      </c>
      <c r="AR144">
        <f t="shared" si="36"/>
        <v>73</v>
      </c>
      <c r="AS144">
        <f t="shared" si="37"/>
        <v>125</v>
      </c>
      <c r="AT144">
        <f t="shared" si="38"/>
        <v>0</v>
      </c>
    </row>
    <row r="145" spans="16:46">
      <c r="P145" s="5">
        <v>45798</v>
      </c>
      <c r="Q145">
        <f t="shared" si="27"/>
        <v>72</v>
      </c>
      <c r="R145">
        <f t="shared" si="28"/>
        <v>126</v>
      </c>
      <c r="S145">
        <f t="shared" si="29"/>
        <v>3.9526465758521451E-2</v>
      </c>
      <c r="Y145" s="5">
        <v>45798</v>
      </c>
      <c r="Z145">
        <f t="shared" si="30"/>
        <v>72</v>
      </c>
      <c r="AA145">
        <f t="shared" si="31"/>
        <v>126</v>
      </c>
      <c r="AB145">
        <f t="shared" si="32"/>
        <v>3.9735030775228619E-17</v>
      </c>
      <c r="AH145" s="5">
        <v>45798</v>
      </c>
      <c r="AI145">
        <f t="shared" si="33"/>
        <v>72</v>
      </c>
      <c r="AJ145">
        <f t="shared" si="34"/>
        <v>126</v>
      </c>
      <c r="AK145">
        <f t="shared" si="35"/>
        <v>3.9526465758521409E-2</v>
      </c>
      <c r="AQ145" s="5">
        <v>45798</v>
      </c>
      <c r="AR145">
        <f t="shared" si="36"/>
        <v>72</v>
      </c>
      <c r="AS145">
        <f t="shared" si="37"/>
        <v>126</v>
      </c>
      <c r="AT145">
        <f t="shared" si="38"/>
        <v>0</v>
      </c>
    </row>
    <row r="146" spans="16:46">
      <c r="P146" s="5">
        <v>45799</v>
      </c>
      <c r="Q146">
        <f t="shared" si="27"/>
        <v>71</v>
      </c>
      <c r="R146">
        <f t="shared" si="28"/>
        <v>127</v>
      </c>
      <c r="S146">
        <f t="shared" si="29"/>
        <v>4.4044991533271335E-2</v>
      </c>
      <c r="Y146" s="5">
        <v>45799</v>
      </c>
      <c r="Z146">
        <f t="shared" si="30"/>
        <v>71</v>
      </c>
      <c r="AA146">
        <f t="shared" si="31"/>
        <v>127</v>
      </c>
      <c r="AB146">
        <f t="shared" si="32"/>
        <v>2.1767568377080371E-17</v>
      </c>
      <c r="AH146" s="5">
        <v>45799</v>
      </c>
      <c r="AI146">
        <f t="shared" si="33"/>
        <v>71</v>
      </c>
      <c r="AJ146">
        <f t="shared" si="34"/>
        <v>127</v>
      </c>
      <c r="AK146">
        <f t="shared" si="35"/>
        <v>4.4044991533271315E-2</v>
      </c>
      <c r="AQ146" s="5">
        <v>45799</v>
      </c>
      <c r="AR146">
        <f t="shared" si="36"/>
        <v>71</v>
      </c>
      <c r="AS146">
        <f t="shared" si="37"/>
        <v>127</v>
      </c>
      <c r="AT146">
        <f t="shared" si="38"/>
        <v>0</v>
      </c>
    </row>
    <row r="147" spans="16:46">
      <c r="P147" s="5">
        <v>45800</v>
      </c>
      <c r="Q147">
        <f t="shared" si="27"/>
        <v>70</v>
      </c>
      <c r="R147">
        <f t="shared" si="28"/>
        <v>128</v>
      </c>
      <c r="S147">
        <f t="shared" si="29"/>
        <v>4.9005814937638163E-2</v>
      </c>
      <c r="Y147" s="5">
        <v>45800</v>
      </c>
      <c r="Z147">
        <f t="shared" si="30"/>
        <v>70</v>
      </c>
      <c r="AA147">
        <f t="shared" si="31"/>
        <v>128</v>
      </c>
      <c r="AB147">
        <f t="shared" si="32"/>
        <v>1.1868071806067074E-17</v>
      </c>
      <c r="AH147" s="5">
        <v>45800</v>
      </c>
      <c r="AI147">
        <f t="shared" si="33"/>
        <v>70</v>
      </c>
      <c r="AJ147">
        <f t="shared" si="34"/>
        <v>128</v>
      </c>
      <c r="AK147">
        <f t="shared" si="35"/>
        <v>4.9005814937638149E-2</v>
      </c>
      <c r="AQ147" s="5">
        <v>45800</v>
      </c>
      <c r="AR147">
        <f t="shared" si="36"/>
        <v>70</v>
      </c>
      <c r="AS147">
        <f t="shared" si="37"/>
        <v>128</v>
      </c>
      <c r="AT147">
        <f t="shared" si="38"/>
        <v>0</v>
      </c>
    </row>
    <row r="148" spans="16:46">
      <c r="P148" s="5">
        <v>45801</v>
      </c>
      <c r="Q148">
        <f t="shared" si="27"/>
        <v>69</v>
      </c>
      <c r="R148">
        <f t="shared" si="28"/>
        <v>129</v>
      </c>
      <c r="S148">
        <f t="shared" si="29"/>
        <v>5.4442898449972014E-2</v>
      </c>
      <c r="Y148" s="5">
        <v>45801</v>
      </c>
      <c r="Z148">
        <f t="shared" si="30"/>
        <v>69</v>
      </c>
      <c r="AA148">
        <f t="shared" si="31"/>
        <v>129</v>
      </c>
      <c r="AB148">
        <f t="shared" si="32"/>
        <v>6.439976721449888E-18</v>
      </c>
      <c r="AH148" s="5">
        <v>45801</v>
      </c>
      <c r="AI148">
        <f t="shared" si="33"/>
        <v>69</v>
      </c>
      <c r="AJ148">
        <f t="shared" si="34"/>
        <v>129</v>
      </c>
      <c r="AK148">
        <f t="shared" si="35"/>
        <v>5.4442898449972008E-2</v>
      </c>
      <c r="AQ148" s="5">
        <v>45801</v>
      </c>
      <c r="AR148">
        <f t="shared" si="36"/>
        <v>69</v>
      </c>
      <c r="AS148">
        <f t="shared" si="37"/>
        <v>129</v>
      </c>
      <c r="AT148">
        <f t="shared" si="38"/>
        <v>0</v>
      </c>
    </row>
    <row r="149" spans="16:46">
      <c r="P149" s="5">
        <v>45802</v>
      </c>
      <c r="Q149">
        <f t="shared" si="27"/>
        <v>68</v>
      </c>
      <c r="R149">
        <f t="shared" si="28"/>
        <v>130</v>
      </c>
      <c r="S149">
        <f t="shared" si="29"/>
        <v>6.0391719983580311E-2</v>
      </c>
      <c r="Y149" s="5">
        <v>45802</v>
      </c>
      <c r="Z149">
        <f t="shared" si="30"/>
        <v>68</v>
      </c>
      <c r="AA149">
        <f t="shared" si="31"/>
        <v>130</v>
      </c>
      <c r="AB149">
        <f t="shared" si="32"/>
        <v>3.4779418306009222E-18</v>
      </c>
      <c r="AH149" s="5">
        <v>45802</v>
      </c>
      <c r="AI149">
        <f t="shared" si="33"/>
        <v>68</v>
      </c>
      <c r="AJ149">
        <f t="shared" si="34"/>
        <v>130</v>
      </c>
      <c r="AK149">
        <f t="shared" si="35"/>
        <v>6.0391719983580304E-2</v>
      </c>
      <c r="AQ149" s="5">
        <v>45802</v>
      </c>
      <c r="AR149">
        <f t="shared" si="36"/>
        <v>68</v>
      </c>
      <c r="AS149">
        <f t="shared" si="37"/>
        <v>130</v>
      </c>
      <c r="AT149">
        <f t="shared" si="38"/>
        <v>0</v>
      </c>
    </row>
    <row r="150" spans="16:46">
      <c r="P150" s="5">
        <v>45803</v>
      </c>
      <c r="Q150">
        <f t="shared" si="27"/>
        <v>67</v>
      </c>
      <c r="R150">
        <f t="shared" si="28"/>
        <v>131</v>
      </c>
      <c r="S150">
        <f t="shared" si="29"/>
        <v>6.6889214650974527E-2</v>
      </c>
      <c r="Y150" s="5">
        <v>45803</v>
      </c>
      <c r="Z150">
        <f t="shared" si="30"/>
        <v>67</v>
      </c>
      <c r="AA150">
        <f t="shared" si="31"/>
        <v>131</v>
      </c>
      <c r="AB150">
        <f t="shared" si="32"/>
        <v>1.8693654636399315E-18</v>
      </c>
      <c r="AH150" s="5">
        <v>45803</v>
      </c>
      <c r="AI150">
        <f t="shared" si="33"/>
        <v>67</v>
      </c>
      <c r="AJ150">
        <f t="shared" si="34"/>
        <v>131</v>
      </c>
      <c r="AK150">
        <f t="shared" si="35"/>
        <v>6.6889214650974527E-2</v>
      </c>
      <c r="AQ150" s="5">
        <v>45803</v>
      </c>
      <c r="AR150">
        <f t="shared" si="36"/>
        <v>67</v>
      </c>
      <c r="AS150">
        <f t="shared" si="37"/>
        <v>131</v>
      </c>
      <c r="AT150">
        <f t="shared" si="38"/>
        <v>0</v>
      </c>
    </row>
    <row r="151" spans="16:46">
      <c r="P151" s="5">
        <v>45804</v>
      </c>
      <c r="Q151">
        <f t="shared" si="27"/>
        <v>66</v>
      </c>
      <c r="R151">
        <f t="shared" si="28"/>
        <v>132</v>
      </c>
      <c r="S151">
        <f t="shared" si="29"/>
        <v>7.3973698510038419E-2</v>
      </c>
      <c r="Y151" s="5">
        <v>45804</v>
      </c>
      <c r="Z151">
        <f t="shared" si="30"/>
        <v>66</v>
      </c>
      <c r="AA151">
        <f t="shared" si="31"/>
        <v>132</v>
      </c>
      <c r="AB151">
        <f t="shared" si="32"/>
        <v>9.9999999999999429E-19</v>
      </c>
      <c r="AH151" s="5">
        <v>45804</v>
      </c>
      <c r="AI151">
        <f t="shared" si="33"/>
        <v>66</v>
      </c>
      <c r="AJ151">
        <f t="shared" si="34"/>
        <v>132</v>
      </c>
      <c r="AK151">
        <f t="shared" si="35"/>
        <v>7.3973698510038419E-2</v>
      </c>
      <c r="AQ151" s="5">
        <v>45804</v>
      </c>
      <c r="AR151">
        <f t="shared" si="36"/>
        <v>66</v>
      </c>
      <c r="AS151">
        <f t="shared" si="37"/>
        <v>132</v>
      </c>
      <c r="AT151">
        <f t="shared" si="38"/>
        <v>0</v>
      </c>
    </row>
    <row r="152" spans="16:46">
      <c r="P152" s="5">
        <v>45805</v>
      </c>
      <c r="Q152">
        <f t="shared" si="27"/>
        <v>65</v>
      </c>
      <c r="R152">
        <f t="shared" si="28"/>
        <v>133</v>
      </c>
      <c r="S152">
        <f t="shared" si="29"/>
        <v>8.168477305349045E-2</v>
      </c>
      <c r="Y152" s="5">
        <v>45805</v>
      </c>
      <c r="Z152">
        <f t="shared" si="30"/>
        <v>65</v>
      </c>
      <c r="AA152">
        <f t="shared" si="31"/>
        <v>133</v>
      </c>
      <c r="AB152">
        <f t="shared" si="32"/>
        <v>5.3240198916616647E-19</v>
      </c>
      <c r="AH152" s="5">
        <v>45805</v>
      </c>
      <c r="AI152">
        <f t="shared" si="33"/>
        <v>65</v>
      </c>
      <c r="AJ152">
        <f t="shared" si="34"/>
        <v>133</v>
      </c>
      <c r="AK152">
        <f t="shared" si="35"/>
        <v>8.168477305349045E-2</v>
      </c>
      <c r="AQ152" s="5">
        <v>45805</v>
      </c>
      <c r="AR152">
        <f t="shared" si="36"/>
        <v>65</v>
      </c>
      <c r="AS152">
        <f t="shared" si="37"/>
        <v>133</v>
      </c>
      <c r="AT152">
        <f t="shared" si="38"/>
        <v>0</v>
      </c>
    </row>
    <row r="153" spans="16:46">
      <c r="P153" s="5">
        <v>45806</v>
      </c>
      <c r="Q153">
        <f t="shared" si="27"/>
        <v>64</v>
      </c>
      <c r="R153">
        <f t="shared" si="28"/>
        <v>134</v>
      </c>
      <c r="S153">
        <f t="shared" si="29"/>
        <v>9.006320928335837E-2</v>
      </c>
      <c r="Y153" s="5">
        <v>45806</v>
      </c>
      <c r="Z153">
        <f t="shared" si="30"/>
        <v>64</v>
      </c>
      <c r="AA153">
        <f t="shared" si="31"/>
        <v>134</v>
      </c>
      <c r="AB153">
        <f t="shared" si="32"/>
        <v>2.8210658464935295E-19</v>
      </c>
      <c r="AH153" s="5">
        <v>45806</v>
      </c>
      <c r="AI153">
        <f t="shared" si="33"/>
        <v>64</v>
      </c>
      <c r="AJ153">
        <f t="shared" si="34"/>
        <v>134</v>
      </c>
      <c r="AK153">
        <f t="shared" si="35"/>
        <v>9.006320928335837E-2</v>
      </c>
      <c r="AQ153" s="5">
        <v>45806</v>
      </c>
      <c r="AR153">
        <f t="shared" si="36"/>
        <v>64</v>
      </c>
      <c r="AS153">
        <f t="shared" si="37"/>
        <v>134</v>
      </c>
      <c r="AT153">
        <f t="shared" si="38"/>
        <v>0</v>
      </c>
    </row>
    <row r="154" spans="16:46">
      <c r="P154" s="5">
        <v>45807</v>
      </c>
      <c r="Q154">
        <f t="shared" si="27"/>
        <v>63</v>
      </c>
      <c r="R154">
        <f t="shared" si="28"/>
        <v>135</v>
      </c>
      <c r="S154">
        <f t="shared" si="29"/>
        <v>9.915081031589941E-2</v>
      </c>
      <c r="Y154" s="5">
        <v>45807</v>
      </c>
      <c r="Z154">
        <f t="shared" si="30"/>
        <v>63</v>
      </c>
      <c r="AA154">
        <f t="shared" si="31"/>
        <v>135</v>
      </c>
      <c r="AB154">
        <f t="shared" si="32"/>
        <v>1.4877181492065495E-19</v>
      </c>
      <c r="AH154" s="5">
        <v>45807</v>
      </c>
      <c r="AI154">
        <f t="shared" si="33"/>
        <v>63</v>
      </c>
      <c r="AJ154">
        <f t="shared" si="34"/>
        <v>135</v>
      </c>
      <c r="AK154">
        <f t="shared" si="35"/>
        <v>9.915081031589941E-2</v>
      </c>
      <c r="AQ154" s="5">
        <v>45807</v>
      </c>
      <c r="AR154">
        <f t="shared" si="36"/>
        <v>63</v>
      </c>
      <c r="AS154">
        <f t="shared" si="37"/>
        <v>135</v>
      </c>
      <c r="AT154">
        <f t="shared" si="38"/>
        <v>0</v>
      </c>
    </row>
    <row r="155" spans="16:46">
      <c r="P155" s="5">
        <v>45808</v>
      </c>
      <c r="Q155">
        <f t="shared" si="27"/>
        <v>62</v>
      </c>
      <c r="R155">
        <f t="shared" si="28"/>
        <v>136</v>
      </c>
      <c r="S155">
        <f t="shared" si="29"/>
        <v>0.10899025159049876</v>
      </c>
      <c r="Y155" s="5">
        <v>45808</v>
      </c>
      <c r="Z155">
        <f t="shared" si="30"/>
        <v>62</v>
      </c>
      <c r="AA155">
        <f t="shared" si="31"/>
        <v>136</v>
      </c>
      <c r="AB155">
        <f t="shared" si="32"/>
        <v>7.8083987538332675E-20</v>
      </c>
      <c r="AH155" s="5">
        <v>45808</v>
      </c>
      <c r="AI155">
        <f t="shared" si="33"/>
        <v>62</v>
      </c>
      <c r="AJ155">
        <f t="shared" si="34"/>
        <v>136</v>
      </c>
      <c r="AK155">
        <f t="shared" si="35"/>
        <v>0.10899025159049876</v>
      </c>
      <c r="AQ155" s="5">
        <v>45808</v>
      </c>
      <c r="AR155">
        <f t="shared" si="36"/>
        <v>62</v>
      </c>
      <c r="AS155">
        <f t="shared" si="37"/>
        <v>136</v>
      </c>
      <c r="AT155">
        <f t="shared" si="38"/>
        <v>0</v>
      </c>
    </row>
    <row r="156" spans="16:46">
      <c r="P156" s="5">
        <v>45809</v>
      </c>
      <c r="Q156">
        <f t="shared" si="27"/>
        <v>61</v>
      </c>
      <c r="R156">
        <f t="shared" si="28"/>
        <v>137</v>
      </c>
      <c r="S156">
        <f t="shared" si="29"/>
        <v>0.11962489790928225</v>
      </c>
      <c r="Y156" s="5">
        <v>45809</v>
      </c>
      <c r="Z156">
        <f t="shared" si="30"/>
        <v>61</v>
      </c>
      <c r="AA156">
        <f t="shared" si="31"/>
        <v>137</v>
      </c>
      <c r="AB156">
        <f t="shared" si="32"/>
        <v>4.078844887827802E-20</v>
      </c>
      <c r="AH156" s="5">
        <v>45809</v>
      </c>
      <c r="AI156">
        <f t="shared" si="33"/>
        <v>61</v>
      </c>
      <c r="AJ156">
        <f t="shared" si="34"/>
        <v>137</v>
      </c>
      <c r="AK156">
        <f t="shared" si="35"/>
        <v>0.11962489790928225</v>
      </c>
      <c r="AQ156" s="5">
        <v>45809</v>
      </c>
      <c r="AR156">
        <f t="shared" si="36"/>
        <v>61</v>
      </c>
      <c r="AS156">
        <f t="shared" si="37"/>
        <v>137</v>
      </c>
      <c r="AT156">
        <f t="shared" si="38"/>
        <v>0</v>
      </c>
    </row>
    <row r="157" spans="16:46">
      <c r="P157" s="5">
        <v>45810</v>
      </c>
      <c r="Q157">
        <f t="shared" si="27"/>
        <v>60</v>
      </c>
      <c r="R157">
        <f t="shared" si="28"/>
        <v>138</v>
      </c>
      <c r="S157">
        <f t="shared" si="29"/>
        <v>0.13109859671290197</v>
      </c>
      <c r="Y157" s="5">
        <v>45810</v>
      </c>
      <c r="Z157">
        <f t="shared" si="30"/>
        <v>60</v>
      </c>
      <c r="AA157">
        <f t="shared" si="31"/>
        <v>138</v>
      </c>
      <c r="AB157">
        <f t="shared" si="32"/>
        <v>2.1205390819012126E-20</v>
      </c>
      <c r="AH157" s="5">
        <v>45810</v>
      </c>
      <c r="AI157">
        <f t="shared" si="33"/>
        <v>60</v>
      </c>
      <c r="AJ157">
        <f t="shared" si="34"/>
        <v>138</v>
      </c>
      <c r="AK157">
        <f t="shared" si="35"/>
        <v>0.13109859671290197</v>
      </c>
      <c r="AQ157" s="5">
        <v>45810</v>
      </c>
      <c r="AR157">
        <f t="shared" si="36"/>
        <v>60</v>
      </c>
      <c r="AS157">
        <f t="shared" si="37"/>
        <v>138</v>
      </c>
      <c r="AT157">
        <f t="shared" si="38"/>
        <v>0</v>
      </c>
    </row>
    <row r="158" spans="16:46">
      <c r="P158" s="5">
        <v>45811</v>
      </c>
      <c r="Q158">
        <f t="shared" si="27"/>
        <v>59</v>
      </c>
      <c r="R158">
        <f t="shared" si="28"/>
        <v>139</v>
      </c>
      <c r="S158">
        <f t="shared" si="29"/>
        <v>0.14345544720222486</v>
      </c>
      <c r="Y158" s="5">
        <v>45811</v>
      </c>
      <c r="Z158">
        <f t="shared" si="30"/>
        <v>59</v>
      </c>
      <c r="AA158">
        <f t="shared" si="31"/>
        <v>139</v>
      </c>
      <c r="AB158">
        <f t="shared" si="32"/>
        <v>1.0972087344586495E-20</v>
      </c>
      <c r="AH158" s="5">
        <v>45811</v>
      </c>
      <c r="AI158">
        <f t="shared" si="33"/>
        <v>59</v>
      </c>
      <c r="AJ158">
        <f t="shared" si="34"/>
        <v>139</v>
      </c>
      <c r="AK158">
        <f t="shared" si="35"/>
        <v>0.14345544720222486</v>
      </c>
      <c r="AQ158" s="5">
        <v>45811</v>
      </c>
      <c r="AR158">
        <f t="shared" si="36"/>
        <v>59</v>
      </c>
      <c r="AS158">
        <f t="shared" si="37"/>
        <v>139</v>
      </c>
      <c r="AT158">
        <f t="shared" si="38"/>
        <v>0</v>
      </c>
    </row>
    <row r="159" spans="16:46">
      <c r="P159" s="5">
        <v>45812</v>
      </c>
      <c r="Q159">
        <f t="shared" si="27"/>
        <v>58</v>
      </c>
      <c r="R159">
        <f t="shared" si="28"/>
        <v>140</v>
      </c>
      <c r="S159">
        <f t="shared" si="29"/>
        <v>0.15673954514512956</v>
      </c>
      <c r="Y159" s="5">
        <v>45812</v>
      </c>
      <c r="Z159">
        <f t="shared" si="30"/>
        <v>58</v>
      </c>
      <c r="AA159">
        <f t="shared" si="31"/>
        <v>140</v>
      </c>
      <c r="AB159">
        <f t="shared" si="32"/>
        <v>5.6502298568687119E-21</v>
      </c>
      <c r="AH159" s="5">
        <v>45812</v>
      </c>
      <c r="AI159">
        <f t="shared" si="33"/>
        <v>58</v>
      </c>
      <c r="AJ159">
        <f t="shared" si="34"/>
        <v>140</v>
      </c>
      <c r="AK159">
        <f t="shared" si="35"/>
        <v>0.15673954514512956</v>
      </c>
      <c r="AQ159" s="5">
        <v>45812</v>
      </c>
      <c r="AR159">
        <f t="shared" si="36"/>
        <v>58</v>
      </c>
      <c r="AS159">
        <f t="shared" si="37"/>
        <v>140</v>
      </c>
      <c r="AT159">
        <f t="shared" si="38"/>
        <v>0</v>
      </c>
    </row>
    <row r="160" spans="16:46">
      <c r="P160" s="5">
        <v>45813</v>
      </c>
      <c r="Q160">
        <f t="shared" si="27"/>
        <v>57</v>
      </c>
      <c r="R160">
        <f t="shared" si="28"/>
        <v>141</v>
      </c>
      <c r="S160">
        <f t="shared" si="29"/>
        <v>0.17099470346148787</v>
      </c>
      <c r="Y160" s="5">
        <v>45813</v>
      </c>
      <c r="Z160">
        <f t="shared" si="30"/>
        <v>57</v>
      </c>
      <c r="AA160">
        <f t="shared" si="31"/>
        <v>141</v>
      </c>
      <c r="AB160">
        <f t="shared" si="32"/>
        <v>2.8958553149955401E-21</v>
      </c>
      <c r="AH160" s="5">
        <v>45813</v>
      </c>
      <c r="AI160">
        <f t="shared" si="33"/>
        <v>57</v>
      </c>
      <c r="AJ160">
        <f t="shared" si="34"/>
        <v>141</v>
      </c>
      <c r="AK160">
        <f t="shared" si="35"/>
        <v>0.17099470346148787</v>
      </c>
      <c r="AQ160" s="5">
        <v>45813</v>
      </c>
      <c r="AR160">
        <f t="shared" si="36"/>
        <v>57</v>
      </c>
      <c r="AS160">
        <f t="shared" si="37"/>
        <v>141</v>
      </c>
      <c r="AT160">
        <f t="shared" si="38"/>
        <v>0</v>
      </c>
    </row>
    <row r="161" spans="16:46">
      <c r="P161" s="5">
        <v>45814</v>
      </c>
      <c r="Q161">
        <f t="shared" si="27"/>
        <v>56</v>
      </c>
      <c r="R161">
        <f t="shared" si="28"/>
        <v>142</v>
      </c>
      <c r="S161">
        <f t="shared" si="29"/>
        <v>0.18626414895643406</v>
      </c>
      <c r="Y161" s="5">
        <v>45814</v>
      </c>
      <c r="Z161">
        <f t="shared" si="30"/>
        <v>56</v>
      </c>
      <c r="AA161">
        <f t="shared" si="31"/>
        <v>142</v>
      </c>
      <c r="AB161">
        <f t="shared" si="32"/>
        <v>1.47713941800861E-21</v>
      </c>
      <c r="AH161" s="5">
        <v>45814</v>
      </c>
      <c r="AI161">
        <f t="shared" si="33"/>
        <v>56</v>
      </c>
      <c r="AJ161">
        <f t="shared" si="34"/>
        <v>142</v>
      </c>
      <c r="AK161">
        <f t="shared" si="35"/>
        <v>0.18626414895643406</v>
      </c>
      <c r="AQ161" s="5">
        <v>45814</v>
      </c>
      <c r="AR161">
        <f t="shared" si="36"/>
        <v>56</v>
      </c>
      <c r="AS161">
        <f t="shared" si="37"/>
        <v>142</v>
      </c>
      <c r="AT161">
        <f t="shared" si="38"/>
        <v>0</v>
      </c>
    </row>
    <row r="162" spans="16:46">
      <c r="P162" s="5">
        <v>45815</v>
      </c>
      <c r="Q162">
        <f t="shared" si="27"/>
        <v>55</v>
      </c>
      <c r="R162">
        <f t="shared" si="28"/>
        <v>143</v>
      </c>
      <c r="S162">
        <f t="shared" si="29"/>
        <v>0.20259019587044297</v>
      </c>
      <c r="Y162" s="5">
        <v>45815</v>
      </c>
      <c r="Z162">
        <f t="shared" si="30"/>
        <v>55</v>
      </c>
      <c r="AA162">
        <f t="shared" si="31"/>
        <v>143</v>
      </c>
      <c r="AB162">
        <f t="shared" si="32"/>
        <v>7.498942093324526E-22</v>
      </c>
      <c r="AH162" s="5">
        <v>45815</v>
      </c>
      <c r="AI162">
        <f t="shared" si="33"/>
        <v>55</v>
      </c>
      <c r="AJ162">
        <f t="shared" si="34"/>
        <v>143</v>
      </c>
      <c r="AK162">
        <f t="shared" si="35"/>
        <v>0.20259019587044297</v>
      </c>
      <c r="AQ162" s="5">
        <v>45815</v>
      </c>
      <c r="AR162">
        <f t="shared" si="36"/>
        <v>55</v>
      </c>
      <c r="AS162">
        <f t="shared" si="37"/>
        <v>143</v>
      </c>
      <c r="AT162">
        <f t="shared" si="38"/>
        <v>0</v>
      </c>
    </row>
    <row r="163" spans="16:46">
      <c r="P163" s="5">
        <v>45816</v>
      </c>
      <c r="Q163">
        <f t="shared" si="27"/>
        <v>54</v>
      </c>
      <c r="R163">
        <f t="shared" si="28"/>
        <v>144</v>
      </c>
      <c r="S163">
        <f t="shared" si="29"/>
        <v>0.22001389723232881</v>
      </c>
      <c r="Y163" s="5">
        <v>45816</v>
      </c>
      <c r="Z163">
        <f t="shared" si="30"/>
        <v>54</v>
      </c>
      <c r="AA163">
        <f t="shared" si="31"/>
        <v>144</v>
      </c>
      <c r="AB163">
        <f t="shared" si="32"/>
        <v>3.7888934877961468E-22</v>
      </c>
      <c r="AH163" s="5">
        <v>45816</v>
      </c>
      <c r="AI163">
        <f t="shared" si="33"/>
        <v>54</v>
      </c>
      <c r="AJ163">
        <f t="shared" si="34"/>
        <v>144</v>
      </c>
      <c r="AK163">
        <f t="shared" si="35"/>
        <v>0.22001389723232881</v>
      </c>
      <c r="AQ163" s="5">
        <v>45816</v>
      </c>
      <c r="AR163">
        <f t="shared" si="36"/>
        <v>54</v>
      </c>
      <c r="AS163">
        <f t="shared" si="37"/>
        <v>144</v>
      </c>
      <c r="AT163">
        <f t="shared" si="38"/>
        <v>0</v>
      </c>
    </row>
    <row r="164" spans="16:46">
      <c r="P164" s="5">
        <v>45817</v>
      </c>
      <c r="Q164">
        <f t="shared" si="27"/>
        <v>53</v>
      </c>
      <c r="R164">
        <f t="shared" si="28"/>
        <v>145</v>
      </c>
      <c r="S164">
        <f t="shared" si="29"/>
        <v>0.23857467533525567</v>
      </c>
      <c r="Y164" s="5">
        <v>45817</v>
      </c>
      <c r="Z164">
        <f t="shared" si="30"/>
        <v>53</v>
      </c>
      <c r="AA164">
        <f t="shared" si="31"/>
        <v>145</v>
      </c>
      <c r="AB164">
        <f t="shared" si="32"/>
        <v>1.9052794255367798E-22</v>
      </c>
      <c r="AH164" s="5">
        <v>45817</v>
      </c>
      <c r="AI164">
        <f t="shared" si="33"/>
        <v>53</v>
      </c>
      <c r="AJ164">
        <f t="shared" si="34"/>
        <v>145</v>
      </c>
      <c r="AK164">
        <f t="shared" si="35"/>
        <v>0.23857467533525567</v>
      </c>
      <c r="AQ164" s="5">
        <v>45817</v>
      </c>
      <c r="AR164">
        <f t="shared" si="36"/>
        <v>53</v>
      </c>
      <c r="AS164">
        <f t="shared" si="37"/>
        <v>145</v>
      </c>
      <c r="AT164">
        <f t="shared" si="38"/>
        <v>0</v>
      </c>
    </row>
    <row r="165" spans="16:46">
      <c r="P165" s="5">
        <v>45818</v>
      </c>
      <c r="Q165">
        <f t="shared" si="27"/>
        <v>52</v>
      </c>
      <c r="R165">
        <f t="shared" si="28"/>
        <v>146</v>
      </c>
      <c r="S165">
        <f t="shared" si="29"/>
        <v>0.25830993300297689</v>
      </c>
      <c r="Y165" s="5">
        <v>45818</v>
      </c>
      <c r="Z165">
        <f t="shared" si="30"/>
        <v>52</v>
      </c>
      <c r="AA165">
        <f t="shared" si="31"/>
        <v>146</v>
      </c>
      <c r="AB165">
        <f t="shared" si="32"/>
        <v>9.5353983975223014E-23</v>
      </c>
      <c r="AH165" s="5">
        <v>45818</v>
      </c>
      <c r="AI165">
        <f t="shared" si="33"/>
        <v>52</v>
      </c>
      <c r="AJ165">
        <f t="shared" si="34"/>
        <v>146</v>
      </c>
      <c r="AK165">
        <f t="shared" si="35"/>
        <v>0.25830993300297689</v>
      </c>
      <c r="AQ165" s="5">
        <v>45818</v>
      </c>
      <c r="AR165">
        <f t="shared" si="36"/>
        <v>52</v>
      </c>
      <c r="AS165">
        <f t="shared" si="37"/>
        <v>146</v>
      </c>
      <c r="AT165">
        <f t="shared" si="38"/>
        <v>0</v>
      </c>
    </row>
    <row r="166" spans="16:46">
      <c r="P166" s="5">
        <v>45819</v>
      </c>
      <c r="Q166">
        <f t="shared" si="27"/>
        <v>51</v>
      </c>
      <c r="R166">
        <f t="shared" si="28"/>
        <v>147</v>
      </c>
      <c r="S166">
        <f t="shared" si="29"/>
        <v>0.27925464767002078</v>
      </c>
      <c r="Y166" s="5">
        <v>45819</v>
      </c>
      <c r="Z166">
        <f t="shared" si="30"/>
        <v>51</v>
      </c>
      <c r="AA166">
        <f t="shared" si="31"/>
        <v>147</v>
      </c>
      <c r="AB166">
        <f t="shared" si="32"/>
        <v>4.7495546869907446E-23</v>
      </c>
      <c r="AH166" s="5">
        <v>45819</v>
      </c>
      <c r="AI166">
        <f t="shared" si="33"/>
        <v>51</v>
      </c>
      <c r="AJ166">
        <f t="shared" si="34"/>
        <v>147</v>
      </c>
      <c r="AK166">
        <f t="shared" si="35"/>
        <v>0.27925464767002078</v>
      </c>
      <c r="AQ166" s="5">
        <v>45819</v>
      </c>
      <c r="AR166">
        <f t="shared" si="36"/>
        <v>51</v>
      </c>
      <c r="AS166">
        <f t="shared" si="37"/>
        <v>147</v>
      </c>
      <c r="AT166">
        <f t="shared" si="38"/>
        <v>0</v>
      </c>
    </row>
    <row r="167" spans="16:46">
      <c r="P167" s="5">
        <v>45820</v>
      </c>
      <c r="Q167">
        <f t="shared" si="27"/>
        <v>50</v>
      </c>
      <c r="R167">
        <f t="shared" si="28"/>
        <v>148</v>
      </c>
      <c r="S167">
        <f t="shared" si="29"/>
        <v>0.30144095066117166</v>
      </c>
      <c r="Y167" s="5">
        <v>45820</v>
      </c>
      <c r="Z167">
        <f t="shared" si="30"/>
        <v>50</v>
      </c>
      <c r="AA167">
        <f t="shared" si="31"/>
        <v>148</v>
      </c>
      <c r="AB167">
        <f t="shared" si="32"/>
        <v>2.3545115567287799E-23</v>
      </c>
      <c r="AH167" s="5">
        <v>45820</v>
      </c>
      <c r="AI167">
        <f t="shared" si="33"/>
        <v>50</v>
      </c>
      <c r="AJ167">
        <f t="shared" si="34"/>
        <v>148</v>
      </c>
      <c r="AK167">
        <f t="shared" si="35"/>
        <v>0.30144095066117166</v>
      </c>
      <c r="AQ167" s="5">
        <v>45820</v>
      </c>
      <c r="AR167">
        <f t="shared" si="36"/>
        <v>50</v>
      </c>
      <c r="AS167">
        <f t="shared" si="37"/>
        <v>148</v>
      </c>
      <c r="AT167">
        <f t="shared" si="38"/>
        <v>0</v>
      </c>
    </row>
    <row r="168" spans="16:46">
      <c r="P168" s="5">
        <v>45821</v>
      </c>
      <c r="Q168">
        <f t="shared" si="27"/>
        <v>49</v>
      </c>
      <c r="R168">
        <f t="shared" si="28"/>
        <v>149</v>
      </c>
      <c r="S168">
        <f t="shared" si="29"/>
        <v>0.32489769441768268</v>
      </c>
      <c r="Y168" s="5">
        <v>45821</v>
      </c>
      <c r="Z168">
        <f t="shared" si="30"/>
        <v>49</v>
      </c>
      <c r="AA168">
        <f t="shared" si="31"/>
        <v>149</v>
      </c>
      <c r="AB168">
        <f t="shared" si="32"/>
        <v>1.1616696542319624E-23</v>
      </c>
      <c r="AH168" s="5">
        <v>45821</v>
      </c>
      <c r="AI168">
        <f t="shared" si="33"/>
        <v>49</v>
      </c>
      <c r="AJ168">
        <f t="shared" si="34"/>
        <v>149</v>
      </c>
      <c r="AK168">
        <f t="shared" si="35"/>
        <v>0.32489769441768268</v>
      </c>
      <c r="AQ168" s="5">
        <v>45821</v>
      </c>
      <c r="AR168">
        <f t="shared" si="36"/>
        <v>49</v>
      </c>
      <c r="AS168">
        <f t="shared" si="37"/>
        <v>149</v>
      </c>
      <c r="AT168">
        <f t="shared" si="38"/>
        <v>0</v>
      </c>
    </row>
    <row r="169" spans="16:46">
      <c r="P169" s="5">
        <v>45822</v>
      </c>
      <c r="Q169">
        <f t="shared" si="27"/>
        <v>48</v>
      </c>
      <c r="R169">
        <f t="shared" si="28"/>
        <v>150</v>
      </c>
      <c r="S169">
        <f t="shared" si="29"/>
        <v>0.34965001077510643</v>
      </c>
      <c r="Y169" s="5">
        <v>45822</v>
      </c>
      <c r="Z169">
        <f t="shared" si="30"/>
        <v>48</v>
      </c>
      <c r="AA169">
        <f t="shared" si="31"/>
        <v>150</v>
      </c>
      <c r="AB169">
        <f t="shared" si="32"/>
        <v>5.7042473210154651E-24</v>
      </c>
      <c r="AH169" s="5">
        <v>45822</v>
      </c>
      <c r="AI169">
        <f t="shared" si="33"/>
        <v>48</v>
      </c>
      <c r="AJ169">
        <f t="shared" si="34"/>
        <v>150</v>
      </c>
      <c r="AK169">
        <f t="shared" si="35"/>
        <v>0.34965001077510643</v>
      </c>
      <c r="AQ169" s="5">
        <v>45822</v>
      </c>
      <c r="AR169">
        <f t="shared" si="36"/>
        <v>48</v>
      </c>
      <c r="AS169">
        <f t="shared" si="37"/>
        <v>150</v>
      </c>
      <c r="AT169">
        <f t="shared" si="38"/>
        <v>0</v>
      </c>
    </row>
    <row r="170" spans="16:46">
      <c r="P170" s="5">
        <v>45823</v>
      </c>
      <c r="Q170">
        <f t="shared" si="27"/>
        <v>47</v>
      </c>
      <c r="R170">
        <f t="shared" si="28"/>
        <v>151</v>
      </c>
      <c r="S170">
        <f t="shared" si="29"/>
        <v>0.37571886374501068</v>
      </c>
      <c r="Y170" s="5">
        <v>45823</v>
      </c>
      <c r="Z170">
        <f t="shared" si="30"/>
        <v>47</v>
      </c>
      <c r="AA170">
        <f t="shared" si="31"/>
        <v>151</v>
      </c>
      <c r="AB170">
        <f t="shared" si="32"/>
        <v>2.7877121882888364E-24</v>
      </c>
      <c r="AH170" s="5">
        <v>45823</v>
      </c>
      <c r="AI170">
        <f t="shared" si="33"/>
        <v>47</v>
      </c>
      <c r="AJ170">
        <f t="shared" si="34"/>
        <v>151</v>
      </c>
      <c r="AK170">
        <f t="shared" si="35"/>
        <v>0.37571886374501068</v>
      </c>
      <c r="AQ170" s="5">
        <v>45823</v>
      </c>
      <c r="AR170">
        <f t="shared" si="36"/>
        <v>47</v>
      </c>
      <c r="AS170">
        <f t="shared" si="37"/>
        <v>151</v>
      </c>
      <c r="AT170">
        <f t="shared" si="38"/>
        <v>0</v>
      </c>
    </row>
    <row r="171" spans="16:46">
      <c r="P171" s="5">
        <v>45824</v>
      </c>
      <c r="Q171">
        <f t="shared" si="27"/>
        <v>46</v>
      </c>
      <c r="R171">
        <f t="shared" si="28"/>
        <v>152</v>
      </c>
      <c r="S171">
        <f t="shared" si="29"/>
        <v>0.40312060058443921</v>
      </c>
      <c r="Y171" s="5">
        <v>45824</v>
      </c>
      <c r="Z171">
        <f t="shared" si="30"/>
        <v>46</v>
      </c>
      <c r="AA171">
        <f t="shared" si="31"/>
        <v>152</v>
      </c>
      <c r="AB171">
        <f t="shared" si="32"/>
        <v>1.3559116898030973E-24</v>
      </c>
      <c r="AH171" s="5">
        <v>45824</v>
      </c>
      <c r="AI171">
        <f t="shared" si="33"/>
        <v>46</v>
      </c>
      <c r="AJ171">
        <f t="shared" si="34"/>
        <v>152</v>
      </c>
      <c r="AK171">
        <f t="shared" si="35"/>
        <v>0.40312060058443921</v>
      </c>
      <c r="AQ171" s="5">
        <v>45824</v>
      </c>
      <c r="AR171">
        <f t="shared" si="36"/>
        <v>46</v>
      </c>
      <c r="AS171">
        <f t="shared" si="37"/>
        <v>152</v>
      </c>
      <c r="AT171">
        <f t="shared" si="38"/>
        <v>0</v>
      </c>
    </row>
    <row r="172" spans="16:46">
      <c r="P172" s="5">
        <v>45825</v>
      </c>
      <c r="Q172">
        <f t="shared" si="27"/>
        <v>45</v>
      </c>
      <c r="R172">
        <f t="shared" si="28"/>
        <v>153</v>
      </c>
      <c r="S172">
        <f t="shared" si="29"/>
        <v>0.43186650524687048</v>
      </c>
      <c r="Y172" s="5">
        <v>45825</v>
      </c>
      <c r="Z172">
        <f t="shared" si="30"/>
        <v>45</v>
      </c>
      <c r="AA172">
        <f t="shared" si="31"/>
        <v>153</v>
      </c>
      <c r="AB172">
        <f t="shared" si="32"/>
        <v>6.5637005641597617E-25</v>
      </c>
      <c r="AH172" s="5">
        <v>45825</v>
      </c>
      <c r="AI172">
        <f t="shared" si="33"/>
        <v>45</v>
      </c>
      <c r="AJ172">
        <f t="shared" si="34"/>
        <v>153</v>
      </c>
      <c r="AK172">
        <f t="shared" si="35"/>
        <v>0.43186650524687048</v>
      </c>
      <c r="AQ172" s="5">
        <v>45825</v>
      </c>
      <c r="AR172">
        <f t="shared" si="36"/>
        <v>45</v>
      </c>
      <c r="AS172">
        <f t="shared" si="37"/>
        <v>153</v>
      </c>
      <c r="AT172">
        <f t="shared" si="38"/>
        <v>0</v>
      </c>
    </row>
    <row r="173" spans="16:46">
      <c r="P173" s="5">
        <v>45826</v>
      </c>
      <c r="Q173">
        <f t="shared" si="27"/>
        <v>44</v>
      </c>
      <c r="R173">
        <f t="shared" si="28"/>
        <v>154</v>
      </c>
      <c r="S173">
        <f t="shared" si="29"/>
        <v>0.46196235859056317</v>
      </c>
      <c r="Y173" s="5">
        <v>45826</v>
      </c>
      <c r="Z173">
        <f t="shared" si="30"/>
        <v>44</v>
      </c>
      <c r="AA173">
        <f t="shared" si="31"/>
        <v>154</v>
      </c>
      <c r="AB173">
        <f t="shared" si="32"/>
        <v>3.1622776601683782E-25</v>
      </c>
      <c r="AH173" s="5">
        <v>45826</v>
      </c>
      <c r="AI173">
        <f t="shared" si="33"/>
        <v>44</v>
      </c>
      <c r="AJ173">
        <f t="shared" si="34"/>
        <v>154</v>
      </c>
      <c r="AK173">
        <f t="shared" si="35"/>
        <v>0.46196235859056317</v>
      </c>
      <c r="AQ173" s="5">
        <v>45826</v>
      </c>
      <c r="AR173">
        <f t="shared" si="36"/>
        <v>44</v>
      </c>
      <c r="AS173">
        <f t="shared" si="37"/>
        <v>154</v>
      </c>
      <c r="AT173">
        <f t="shared" si="38"/>
        <v>0</v>
      </c>
    </row>
    <row r="174" spans="16:46">
      <c r="P174" s="5">
        <v>45827</v>
      </c>
      <c r="Q174">
        <f t="shared" si="27"/>
        <v>43</v>
      </c>
      <c r="R174">
        <f t="shared" si="28"/>
        <v>155</v>
      </c>
      <c r="S174">
        <f t="shared" si="29"/>
        <v>0.49340800996850631</v>
      </c>
      <c r="Y174" s="5">
        <v>45827</v>
      </c>
      <c r="Z174">
        <f t="shared" si="30"/>
        <v>43</v>
      </c>
      <c r="AA174">
        <f t="shared" si="31"/>
        <v>155</v>
      </c>
      <c r="AB174">
        <f t="shared" si="32"/>
        <v>1.516299961571806E-25</v>
      </c>
      <c r="AH174" s="5">
        <v>45827</v>
      </c>
      <c r="AI174">
        <f t="shared" si="33"/>
        <v>43</v>
      </c>
      <c r="AJ174">
        <f t="shared" si="34"/>
        <v>155</v>
      </c>
      <c r="AK174">
        <f t="shared" si="35"/>
        <v>0.49340800996850631</v>
      </c>
      <c r="AQ174" s="5">
        <v>45827</v>
      </c>
      <c r="AR174">
        <f t="shared" si="36"/>
        <v>43</v>
      </c>
      <c r="AS174">
        <f t="shared" si="37"/>
        <v>155</v>
      </c>
      <c r="AT174">
        <f t="shared" si="38"/>
        <v>0</v>
      </c>
    </row>
    <row r="175" spans="16:46">
      <c r="P175" s="5">
        <v>45828</v>
      </c>
      <c r="Q175">
        <f t="shared" si="27"/>
        <v>42</v>
      </c>
      <c r="R175">
        <f t="shared" si="28"/>
        <v>156</v>
      </c>
      <c r="S175">
        <f t="shared" si="29"/>
        <v>0.52619696503271052</v>
      </c>
      <c r="Y175" s="5">
        <v>45828</v>
      </c>
      <c r="Z175">
        <f t="shared" si="30"/>
        <v>42</v>
      </c>
      <c r="AA175">
        <f t="shared" si="31"/>
        <v>156</v>
      </c>
      <c r="AB175">
        <f t="shared" si="32"/>
        <v>7.2360928725558412E-26</v>
      </c>
      <c r="AH175" s="5">
        <v>45828</v>
      </c>
      <c r="AI175">
        <f t="shared" si="33"/>
        <v>42</v>
      </c>
      <c r="AJ175">
        <f t="shared" si="34"/>
        <v>156</v>
      </c>
      <c r="AK175">
        <f t="shared" si="35"/>
        <v>0.52619696503271052</v>
      </c>
      <c r="AQ175" s="5">
        <v>45828</v>
      </c>
      <c r="AR175">
        <f t="shared" si="36"/>
        <v>42</v>
      </c>
      <c r="AS175">
        <f t="shared" si="37"/>
        <v>156</v>
      </c>
      <c r="AT175">
        <f t="shared" si="38"/>
        <v>0</v>
      </c>
    </row>
    <row r="176" spans="16:46">
      <c r="P176" s="5">
        <v>45829</v>
      </c>
      <c r="Q176">
        <f t="shared" si="27"/>
        <v>41</v>
      </c>
      <c r="R176">
        <f t="shared" si="28"/>
        <v>157</v>
      </c>
      <c r="S176">
        <f t="shared" si="29"/>
        <v>0.56031599474849736</v>
      </c>
      <c r="Y176" s="5">
        <v>45829</v>
      </c>
      <c r="Z176">
        <f t="shared" si="30"/>
        <v>41</v>
      </c>
      <c r="AA176">
        <f t="shared" si="31"/>
        <v>157</v>
      </c>
      <c r="AB176">
        <f t="shared" si="32"/>
        <v>3.436821881834802E-26</v>
      </c>
      <c r="AH176" s="5">
        <v>45829</v>
      </c>
      <c r="AI176">
        <f t="shared" si="33"/>
        <v>41</v>
      </c>
      <c r="AJ176">
        <f t="shared" si="34"/>
        <v>157</v>
      </c>
      <c r="AK176">
        <f t="shared" si="35"/>
        <v>0.56031599474849736</v>
      </c>
      <c r="AQ176" s="5">
        <v>45829</v>
      </c>
      <c r="AR176">
        <f t="shared" si="36"/>
        <v>41</v>
      </c>
      <c r="AS176">
        <f t="shared" si="37"/>
        <v>157</v>
      </c>
      <c r="AT176">
        <f t="shared" si="38"/>
        <v>0</v>
      </c>
    </row>
    <row r="177" spans="16:46">
      <c r="P177" s="5">
        <v>45830</v>
      </c>
      <c r="Q177">
        <f t="shared" si="27"/>
        <v>40</v>
      </c>
      <c r="R177">
        <f t="shared" si="28"/>
        <v>158</v>
      </c>
      <c r="S177">
        <f t="shared" si="29"/>
        <v>0.59574477072624676</v>
      </c>
      <c r="Y177" s="5">
        <v>45830</v>
      </c>
      <c r="Z177">
        <f t="shared" si="30"/>
        <v>40</v>
      </c>
      <c r="AA177">
        <f t="shared" si="31"/>
        <v>158</v>
      </c>
      <c r="AB177">
        <f t="shared" si="32"/>
        <v>1.6245900972680892E-26</v>
      </c>
      <c r="AH177" s="5">
        <v>45830</v>
      </c>
      <c r="AI177">
        <f t="shared" si="33"/>
        <v>40</v>
      </c>
      <c r="AJ177">
        <f t="shared" si="34"/>
        <v>158</v>
      </c>
      <c r="AK177">
        <f t="shared" si="35"/>
        <v>0.59574477072624676</v>
      </c>
      <c r="AQ177" s="5">
        <v>45830</v>
      </c>
      <c r="AR177">
        <f t="shared" si="36"/>
        <v>40</v>
      </c>
      <c r="AS177">
        <f t="shared" si="37"/>
        <v>158</v>
      </c>
      <c r="AT177">
        <f t="shared" si="38"/>
        <v>0</v>
      </c>
    </row>
    <row r="178" spans="16:46">
      <c r="P178" s="5">
        <v>45831</v>
      </c>
      <c r="Q178">
        <f t="shared" si="27"/>
        <v>39</v>
      </c>
      <c r="R178">
        <f t="shared" si="28"/>
        <v>159</v>
      </c>
      <c r="S178">
        <f t="shared" si="29"/>
        <v>0.63245553203367599</v>
      </c>
      <c r="Y178" s="5">
        <v>45831</v>
      </c>
      <c r="Z178">
        <f t="shared" si="30"/>
        <v>39</v>
      </c>
      <c r="AA178">
        <f t="shared" si="31"/>
        <v>159</v>
      </c>
      <c r="AB178">
        <f t="shared" si="32"/>
        <v>7.6430106159567266E-27</v>
      </c>
      <c r="AH178" s="5">
        <v>45831</v>
      </c>
      <c r="AI178">
        <f t="shared" si="33"/>
        <v>39</v>
      </c>
      <c r="AJ178">
        <f t="shared" si="34"/>
        <v>159</v>
      </c>
      <c r="AK178">
        <f t="shared" si="35"/>
        <v>0.63245553203367599</v>
      </c>
      <c r="AQ178" s="5">
        <v>45831</v>
      </c>
      <c r="AR178">
        <f t="shared" si="36"/>
        <v>39</v>
      </c>
      <c r="AS178">
        <f t="shared" si="37"/>
        <v>159</v>
      </c>
      <c r="AT178">
        <f t="shared" si="38"/>
        <v>0</v>
      </c>
    </row>
    <row r="179" spans="16:46">
      <c r="P179" s="5">
        <v>45832</v>
      </c>
      <c r="Q179">
        <f t="shared" si="27"/>
        <v>38</v>
      </c>
      <c r="R179">
        <f t="shared" si="28"/>
        <v>160</v>
      </c>
      <c r="S179">
        <f t="shared" si="29"/>
        <v>0.67041278864658016</v>
      </c>
      <c r="Y179" s="5">
        <v>45832</v>
      </c>
      <c r="Z179">
        <f t="shared" si="30"/>
        <v>38</v>
      </c>
      <c r="AA179">
        <f t="shared" si="31"/>
        <v>160</v>
      </c>
      <c r="AB179">
        <f t="shared" si="32"/>
        <v>3.5786482100128435E-27</v>
      </c>
      <c r="AH179" s="5">
        <v>45832</v>
      </c>
      <c r="AI179">
        <f t="shared" si="33"/>
        <v>38</v>
      </c>
      <c r="AJ179">
        <f t="shared" si="34"/>
        <v>160</v>
      </c>
      <c r="AK179">
        <f t="shared" si="35"/>
        <v>0.67041278864658016</v>
      </c>
      <c r="AQ179" s="5">
        <v>45832</v>
      </c>
      <c r="AR179">
        <f t="shared" si="36"/>
        <v>38</v>
      </c>
      <c r="AS179">
        <f t="shared" si="37"/>
        <v>160</v>
      </c>
      <c r="AT179">
        <f t="shared" si="38"/>
        <v>0</v>
      </c>
    </row>
    <row r="180" spans="16:46">
      <c r="P180" s="5">
        <v>45833</v>
      </c>
      <c r="Q180">
        <f t="shared" si="27"/>
        <v>37</v>
      </c>
      <c r="R180">
        <f t="shared" si="28"/>
        <v>161</v>
      </c>
      <c r="S180">
        <f t="shared" si="29"/>
        <v>0.70957306662616271</v>
      </c>
      <c r="Y180" s="5">
        <v>45833</v>
      </c>
      <c r="Z180">
        <f t="shared" si="30"/>
        <v>37</v>
      </c>
      <c r="AA180">
        <f t="shared" si="31"/>
        <v>161</v>
      </c>
      <c r="AB180">
        <f t="shared" si="32"/>
        <v>1.6676597158164668E-27</v>
      </c>
      <c r="AH180" s="5">
        <v>45833</v>
      </c>
      <c r="AI180">
        <f t="shared" si="33"/>
        <v>37</v>
      </c>
      <c r="AJ180">
        <f t="shared" si="34"/>
        <v>161</v>
      </c>
      <c r="AK180">
        <f t="shared" si="35"/>
        <v>0.70957306662616271</v>
      </c>
      <c r="AQ180" s="5">
        <v>45833</v>
      </c>
      <c r="AR180">
        <f t="shared" si="36"/>
        <v>37</v>
      </c>
      <c r="AS180">
        <f t="shared" si="37"/>
        <v>161</v>
      </c>
      <c r="AT180">
        <f t="shared" si="38"/>
        <v>0</v>
      </c>
    </row>
    <row r="181" spans="16:46">
      <c r="P181" s="5">
        <v>45834</v>
      </c>
      <c r="Q181">
        <f t="shared" si="27"/>
        <v>36</v>
      </c>
      <c r="R181">
        <f t="shared" si="28"/>
        <v>162</v>
      </c>
      <c r="S181">
        <f t="shared" si="29"/>
        <v>0.74988469997344898</v>
      </c>
      <c r="Y181" s="5">
        <v>45834</v>
      </c>
      <c r="Z181">
        <f t="shared" si="30"/>
        <v>36</v>
      </c>
      <c r="AA181">
        <f t="shared" si="31"/>
        <v>162</v>
      </c>
      <c r="AB181">
        <f t="shared" si="32"/>
        <v>7.734455624092877E-28</v>
      </c>
      <c r="AH181" s="5">
        <v>45834</v>
      </c>
      <c r="AI181">
        <f t="shared" si="33"/>
        <v>36</v>
      </c>
      <c r="AJ181">
        <f t="shared" si="34"/>
        <v>162</v>
      </c>
      <c r="AK181">
        <f t="shared" si="35"/>
        <v>0.74988469997344898</v>
      </c>
      <c r="AQ181" s="5">
        <v>45834</v>
      </c>
      <c r="AR181">
        <f t="shared" si="36"/>
        <v>36</v>
      </c>
      <c r="AS181">
        <f t="shared" si="37"/>
        <v>162</v>
      </c>
      <c r="AT181">
        <f t="shared" si="38"/>
        <v>0</v>
      </c>
    </row>
    <row r="182" spans="16:46">
      <c r="P182" s="5">
        <v>45835</v>
      </c>
      <c r="Q182">
        <f t="shared" si="27"/>
        <v>35</v>
      </c>
      <c r="R182">
        <f t="shared" si="28"/>
        <v>163</v>
      </c>
      <c r="S182">
        <f t="shared" si="29"/>
        <v>0.79128767390353671</v>
      </c>
      <c r="Y182" s="5">
        <v>45835</v>
      </c>
      <c r="Z182">
        <f t="shared" si="30"/>
        <v>35</v>
      </c>
      <c r="AA182">
        <f t="shared" si="31"/>
        <v>163</v>
      </c>
      <c r="AB182">
        <f t="shared" si="32"/>
        <v>3.570145782988225E-28</v>
      </c>
      <c r="AH182" s="5">
        <v>45835</v>
      </c>
      <c r="AI182">
        <f t="shared" si="33"/>
        <v>35</v>
      </c>
      <c r="AJ182">
        <f t="shared" si="34"/>
        <v>163</v>
      </c>
      <c r="AK182">
        <f t="shared" si="35"/>
        <v>0.79128767390353671</v>
      </c>
      <c r="AQ182" s="5">
        <v>45835</v>
      </c>
      <c r="AR182">
        <f t="shared" si="36"/>
        <v>35</v>
      </c>
      <c r="AS182">
        <f t="shared" si="37"/>
        <v>163</v>
      </c>
      <c r="AT182">
        <f t="shared" si="38"/>
        <v>0</v>
      </c>
    </row>
    <row r="183" spans="16:46">
      <c r="P183" s="5">
        <v>45836</v>
      </c>
      <c r="Q183">
        <f t="shared" si="27"/>
        <v>34</v>
      </c>
      <c r="R183">
        <f t="shared" si="28"/>
        <v>164</v>
      </c>
      <c r="S183">
        <f t="shared" si="29"/>
        <v>0.83371352400320797</v>
      </c>
      <c r="Y183" s="5">
        <v>45836</v>
      </c>
      <c r="Z183">
        <f t="shared" si="30"/>
        <v>34</v>
      </c>
      <c r="AA183">
        <f t="shared" si="31"/>
        <v>164</v>
      </c>
      <c r="AB183">
        <f t="shared" si="32"/>
        <v>1.6401215428119631E-28</v>
      </c>
      <c r="AH183" s="5">
        <v>45836</v>
      </c>
      <c r="AI183">
        <f t="shared" si="33"/>
        <v>34</v>
      </c>
      <c r="AJ183">
        <f t="shared" si="34"/>
        <v>164</v>
      </c>
      <c r="AK183">
        <f t="shared" si="35"/>
        <v>0.83371352400320797</v>
      </c>
      <c r="AQ183" s="5">
        <v>45836</v>
      </c>
      <c r="AR183">
        <f t="shared" si="36"/>
        <v>34</v>
      </c>
      <c r="AS183">
        <f t="shared" si="37"/>
        <v>164</v>
      </c>
      <c r="AT183">
        <f t="shared" si="38"/>
        <v>0</v>
      </c>
    </row>
    <row r="184" spans="16:46">
      <c r="P184" s="5">
        <v>45837</v>
      </c>
      <c r="Q184">
        <f t="shared" si="27"/>
        <v>33</v>
      </c>
      <c r="R184">
        <f t="shared" si="28"/>
        <v>165</v>
      </c>
      <c r="S184">
        <f t="shared" si="29"/>
        <v>0.8770852953844166</v>
      </c>
      <c r="Y184" s="5">
        <v>45837</v>
      </c>
      <c r="Z184">
        <f t="shared" si="30"/>
        <v>33</v>
      </c>
      <c r="AA184">
        <f t="shared" si="31"/>
        <v>165</v>
      </c>
      <c r="AB184">
        <f t="shared" si="32"/>
        <v>7.4989420933245483E-29</v>
      </c>
      <c r="AH184" s="5">
        <v>45837</v>
      </c>
      <c r="AI184">
        <f t="shared" si="33"/>
        <v>33</v>
      </c>
      <c r="AJ184">
        <f t="shared" si="34"/>
        <v>165</v>
      </c>
      <c r="AK184">
        <f t="shared" si="35"/>
        <v>0.8770852953844166</v>
      </c>
      <c r="AQ184" s="5">
        <v>45837</v>
      </c>
      <c r="AR184">
        <f t="shared" si="36"/>
        <v>33</v>
      </c>
      <c r="AS184">
        <f t="shared" si="37"/>
        <v>165</v>
      </c>
      <c r="AT184">
        <f t="shared" si="38"/>
        <v>0</v>
      </c>
    </row>
    <row r="185" spans="16:46">
      <c r="P185" s="5">
        <v>45838</v>
      </c>
      <c r="Q185">
        <f t="shared" si="27"/>
        <v>32</v>
      </c>
      <c r="R185">
        <f t="shared" si="28"/>
        <v>166</v>
      </c>
      <c r="S185">
        <f t="shared" si="29"/>
        <v>0.92131756552413036</v>
      </c>
      <c r="Y185" s="5">
        <v>45838</v>
      </c>
      <c r="Z185">
        <f t="shared" si="30"/>
        <v>32</v>
      </c>
      <c r="AA185">
        <f t="shared" si="31"/>
        <v>166</v>
      </c>
      <c r="AB185">
        <f t="shared" si="32"/>
        <v>3.4123836407052303E-29</v>
      </c>
      <c r="AH185" s="5">
        <v>45838</v>
      </c>
      <c r="AI185">
        <f t="shared" si="33"/>
        <v>32</v>
      </c>
      <c r="AJ185">
        <f t="shared" si="34"/>
        <v>166</v>
      </c>
      <c r="AK185">
        <f t="shared" si="35"/>
        <v>0.92131756552413036</v>
      </c>
      <c r="AQ185" s="5">
        <v>45838</v>
      </c>
      <c r="AR185">
        <f t="shared" si="36"/>
        <v>32</v>
      </c>
      <c r="AS185">
        <f t="shared" si="37"/>
        <v>166</v>
      </c>
      <c r="AT185">
        <f t="shared" si="38"/>
        <v>0</v>
      </c>
    </row>
    <row r="186" spans="16:46">
      <c r="P186" s="5">
        <v>45839</v>
      </c>
      <c r="Q186">
        <f t="shared" si="27"/>
        <v>31</v>
      </c>
      <c r="R186">
        <f t="shared" si="28"/>
        <v>167</v>
      </c>
      <c r="S186">
        <f t="shared" si="29"/>
        <v>0.96631653398987938</v>
      </c>
      <c r="Y186" s="5">
        <v>45839</v>
      </c>
      <c r="Z186">
        <f t="shared" si="30"/>
        <v>31</v>
      </c>
      <c r="AA186">
        <f t="shared" si="31"/>
        <v>167</v>
      </c>
      <c r="AB186">
        <f t="shared" si="32"/>
        <v>1.5454308833221457E-29</v>
      </c>
      <c r="AH186" s="5">
        <v>45839</v>
      </c>
      <c r="AI186">
        <f t="shared" si="33"/>
        <v>31</v>
      </c>
      <c r="AJ186">
        <f t="shared" si="34"/>
        <v>167</v>
      </c>
      <c r="AK186">
        <f t="shared" si="35"/>
        <v>0.96631653398987938</v>
      </c>
      <c r="AQ186" s="5">
        <v>45839</v>
      </c>
      <c r="AR186">
        <f t="shared" si="36"/>
        <v>31</v>
      </c>
      <c r="AS186">
        <f t="shared" si="37"/>
        <v>167</v>
      </c>
      <c r="AT186">
        <f t="shared" si="38"/>
        <v>0</v>
      </c>
    </row>
    <row r="187" spans="16:46">
      <c r="P187" s="5">
        <v>45840</v>
      </c>
      <c r="Q187">
        <f t="shared" si="27"/>
        <v>30</v>
      </c>
      <c r="R187">
        <f t="shared" si="28"/>
        <v>168</v>
      </c>
      <c r="S187">
        <f t="shared" si="29"/>
        <v>1.0119801816932374</v>
      </c>
      <c r="Y187" s="5">
        <v>45840</v>
      </c>
      <c r="Z187">
        <f t="shared" si="30"/>
        <v>30</v>
      </c>
      <c r="AA187">
        <f t="shared" si="31"/>
        <v>168</v>
      </c>
      <c r="AB187">
        <f t="shared" si="32"/>
        <v>6.96586745613878E-30</v>
      </c>
      <c r="AH187" s="5">
        <v>45840</v>
      </c>
      <c r="AI187">
        <f t="shared" si="33"/>
        <v>30</v>
      </c>
      <c r="AJ187">
        <f t="shared" si="34"/>
        <v>168</v>
      </c>
      <c r="AK187">
        <f t="shared" si="35"/>
        <v>1.0119801816932374</v>
      </c>
      <c r="AQ187" s="5">
        <v>45840</v>
      </c>
      <c r="AR187">
        <f t="shared" si="36"/>
        <v>30</v>
      </c>
      <c r="AS187">
        <f t="shared" si="37"/>
        <v>168</v>
      </c>
      <c r="AT187">
        <f t="shared" si="38"/>
        <v>0</v>
      </c>
    </row>
    <row r="188" spans="16:46">
      <c r="P188" s="5">
        <v>45841</v>
      </c>
      <c r="Q188">
        <f t="shared" si="27"/>
        <v>29</v>
      </c>
      <c r="R188">
        <f t="shared" si="28"/>
        <v>169</v>
      </c>
      <c r="S188">
        <f t="shared" si="29"/>
        <v>1.0581985016946327</v>
      </c>
      <c r="Y188" s="5">
        <v>45841</v>
      </c>
      <c r="Z188">
        <f t="shared" si="30"/>
        <v>29</v>
      </c>
      <c r="AA188">
        <f t="shared" si="31"/>
        <v>169</v>
      </c>
      <c r="AB188">
        <f t="shared" si="32"/>
        <v>3.1248898308992768E-30</v>
      </c>
      <c r="AH188" s="5">
        <v>45841</v>
      </c>
      <c r="AI188">
        <f t="shared" si="33"/>
        <v>29</v>
      </c>
      <c r="AJ188">
        <f t="shared" si="34"/>
        <v>169</v>
      </c>
      <c r="AK188">
        <f t="shared" si="35"/>
        <v>1.0581985016946327</v>
      </c>
      <c r="AQ188" s="5">
        <v>45841</v>
      </c>
      <c r="AR188">
        <f t="shared" si="36"/>
        <v>29</v>
      </c>
      <c r="AS188">
        <f t="shared" si="37"/>
        <v>169</v>
      </c>
      <c r="AT188">
        <f t="shared" si="38"/>
        <v>0</v>
      </c>
    </row>
    <row r="189" spans="16:46">
      <c r="P189" s="5">
        <v>45842</v>
      </c>
      <c r="Q189">
        <f t="shared" si="27"/>
        <v>28</v>
      </c>
      <c r="R189">
        <f t="shared" si="28"/>
        <v>170</v>
      </c>
      <c r="S189">
        <f t="shared" si="29"/>
        <v>1.1048538029078119</v>
      </c>
      <c r="Y189" s="5">
        <v>45842</v>
      </c>
      <c r="Z189">
        <f t="shared" si="30"/>
        <v>28</v>
      </c>
      <c r="AA189">
        <f t="shared" si="31"/>
        <v>170</v>
      </c>
      <c r="AB189">
        <f t="shared" si="32"/>
        <v>1.3951731161676596E-30</v>
      </c>
      <c r="AH189" s="5">
        <v>45842</v>
      </c>
      <c r="AI189">
        <f t="shared" si="33"/>
        <v>28</v>
      </c>
      <c r="AJ189">
        <f t="shared" si="34"/>
        <v>170</v>
      </c>
      <c r="AK189">
        <f t="shared" si="35"/>
        <v>1.1048538029078119</v>
      </c>
      <c r="AQ189" s="5">
        <v>45842</v>
      </c>
      <c r="AR189">
        <f t="shared" si="36"/>
        <v>28</v>
      </c>
      <c r="AS189">
        <f t="shared" si="37"/>
        <v>170</v>
      </c>
      <c r="AT189">
        <f t="shared" si="38"/>
        <v>0</v>
      </c>
    </row>
    <row r="190" spans="16:46">
      <c r="P190" s="5">
        <v>45843</v>
      </c>
      <c r="Q190">
        <f t="shared" si="27"/>
        <v>27</v>
      </c>
      <c r="R190">
        <f t="shared" si="28"/>
        <v>171</v>
      </c>
      <c r="S190">
        <f t="shared" si="29"/>
        <v>1.1518210873275889</v>
      </c>
      <c r="Y190" s="5">
        <v>45843</v>
      </c>
      <c r="Z190">
        <f t="shared" si="30"/>
        <v>27</v>
      </c>
      <c r="AA190">
        <f t="shared" si="31"/>
        <v>171</v>
      </c>
      <c r="AB190">
        <f t="shared" si="32"/>
        <v>6.1994815506553757E-31</v>
      </c>
      <c r="AH190" s="5">
        <v>45843</v>
      </c>
      <c r="AI190">
        <f t="shared" si="33"/>
        <v>27</v>
      </c>
      <c r="AJ190">
        <f t="shared" si="34"/>
        <v>171</v>
      </c>
      <c r="AK190">
        <f t="shared" si="35"/>
        <v>1.1518210873275889</v>
      </c>
      <c r="AQ190" s="5">
        <v>45843</v>
      </c>
      <c r="AR190">
        <f t="shared" si="36"/>
        <v>27</v>
      </c>
      <c r="AS190">
        <f t="shared" si="37"/>
        <v>171</v>
      </c>
      <c r="AT190">
        <f t="shared" si="38"/>
        <v>0</v>
      </c>
    </row>
    <row r="191" spans="16:46">
      <c r="P191" s="5">
        <v>45844</v>
      </c>
      <c r="Q191">
        <f t="shared" si="27"/>
        <v>26</v>
      </c>
      <c r="R191">
        <f t="shared" si="28"/>
        <v>172</v>
      </c>
      <c r="S191">
        <f t="shared" si="29"/>
        <v>1.1989685006378821</v>
      </c>
      <c r="Y191" s="5">
        <v>45844</v>
      </c>
      <c r="Z191">
        <f t="shared" si="30"/>
        <v>26</v>
      </c>
      <c r="AA191">
        <f t="shared" si="31"/>
        <v>172</v>
      </c>
      <c r="AB191">
        <f t="shared" si="32"/>
        <v>2.7416785161915036E-31</v>
      </c>
      <c r="AH191" s="5">
        <v>45844</v>
      </c>
      <c r="AI191">
        <f t="shared" si="33"/>
        <v>26</v>
      </c>
      <c r="AJ191">
        <f t="shared" si="34"/>
        <v>172</v>
      </c>
      <c r="AK191">
        <f t="shared" si="35"/>
        <v>1.1989685006378821</v>
      </c>
      <c r="AQ191" s="5">
        <v>45844</v>
      </c>
      <c r="AR191">
        <f t="shared" si="36"/>
        <v>26</v>
      </c>
      <c r="AS191">
        <f t="shared" si="37"/>
        <v>172</v>
      </c>
      <c r="AT191">
        <f t="shared" si="38"/>
        <v>0</v>
      </c>
    </row>
    <row r="192" spans="16:46">
      <c r="P192" s="5">
        <v>45845</v>
      </c>
      <c r="Q192">
        <f t="shared" si="27"/>
        <v>25</v>
      </c>
      <c r="R192">
        <f t="shared" si="28"/>
        <v>173</v>
      </c>
      <c r="S192">
        <f t="shared" si="29"/>
        <v>1.2461578552572183</v>
      </c>
      <c r="Y192" s="5">
        <v>45845</v>
      </c>
      <c r="Z192">
        <f t="shared" si="30"/>
        <v>25</v>
      </c>
      <c r="AA192">
        <f t="shared" si="31"/>
        <v>173</v>
      </c>
      <c r="AB192">
        <f t="shared" si="32"/>
        <v>1.2067340583468102E-31</v>
      </c>
      <c r="AH192" s="5">
        <v>45845</v>
      </c>
      <c r="AI192">
        <f t="shared" si="33"/>
        <v>25</v>
      </c>
      <c r="AJ192">
        <f t="shared" si="34"/>
        <v>173</v>
      </c>
      <c r="AK192">
        <f t="shared" si="35"/>
        <v>1.2461578552572183</v>
      </c>
      <c r="AQ192" s="5">
        <v>45845</v>
      </c>
      <c r="AR192">
        <f t="shared" si="36"/>
        <v>25</v>
      </c>
      <c r="AS192">
        <f t="shared" si="37"/>
        <v>173</v>
      </c>
      <c r="AT192">
        <f t="shared" si="38"/>
        <v>0</v>
      </c>
    </row>
    <row r="193" spans="16:46">
      <c r="P193" s="5">
        <v>45846</v>
      </c>
      <c r="Q193">
        <f t="shared" si="27"/>
        <v>24</v>
      </c>
      <c r="R193">
        <f t="shared" si="28"/>
        <v>174</v>
      </c>
      <c r="S193">
        <f t="shared" si="29"/>
        <v>1.2932452240554695</v>
      </c>
      <c r="Y193" s="5">
        <v>45846</v>
      </c>
      <c r="Z193">
        <f t="shared" si="30"/>
        <v>24</v>
      </c>
      <c r="AA193">
        <f t="shared" si="31"/>
        <v>174</v>
      </c>
      <c r="AB193">
        <f t="shared" si="32"/>
        <v>5.2861623341959058E-32</v>
      </c>
      <c r="AH193" s="5">
        <v>45846</v>
      </c>
      <c r="AI193">
        <f t="shared" si="33"/>
        <v>24</v>
      </c>
      <c r="AJ193">
        <f t="shared" si="34"/>
        <v>174</v>
      </c>
      <c r="AK193">
        <f t="shared" si="35"/>
        <v>1.2932452240554695</v>
      </c>
      <c r="AQ193" s="5">
        <v>45846</v>
      </c>
      <c r="AR193">
        <f t="shared" si="36"/>
        <v>24</v>
      </c>
      <c r="AS193">
        <f t="shared" si="37"/>
        <v>174</v>
      </c>
      <c r="AT193">
        <f t="shared" si="38"/>
        <v>0</v>
      </c>
    </row>
    <row r="194" spans="16:46">
      <c r="P194" s="5">
        <v>45847</v>
      </c>
      <c r="Q194">
        <f t="shared" si="27"/>
        <v>23</v>
      </c>
      <c r="R194">
        <f t="shared" si="28"/>
        <v>175</v>
      </c>
      <c r="S194">
        <f t="shared" si="29"/>
        <v>1.340081602138995</v>
      </c>
      <c r="Y194" s="5">
        <v>45847</v>
      </c>
      <c r="Z194">
        <f t="shared" si="30"/>
        <v>23</v>
      </c>
      <c r="AA194">
        <f t="shared" si="31"/>
        <v>175</v>
      </c>
      <c r="AB194">
        <f t="shared" si="32"/>
        <v>2.3046411166740997E-32</v>
      </c>
      <c r="AH194" s="5">
        <v>45847</v>
      </c>
      <c r="AI194">
        <f t="shared" si="33"/>
        <v>23</v>
      </c>
      <c r="AJ194">
        <f t="shared" si="34"/>
        <v>175</v>
      </c>
      <c r="AK194">
        <f t="shared" si="35"/>
        <v>1.340081602138995</v>
      </c>
      <c r="AQ194" s="5">
        <v>45847</v>
      </c>
      <c r="AR194">
        <f t="shared" si="36"/>
        <v>23</v>
      </c>
      <c r="AS194">
        <f t="shared" si="37"/>
        <v>175</v>
      </c>
      <c r="AT194">
        <f t="shared" si="38"/>
        <v>0</v>
      </c>
    </row>
    <row r="195" spans="16:46">
      <c r="P195" s="5">
        <v>45848</v>
      </c>
      <c r="Q195">
        <f t="shared" si="27"/>
        <v>22</v>
      </c>
      <c r="R195">
        <f t="shared" si="28"/>
        <v>176</v>
      </c>
      <c r="S195">
        <f t="shared" si="29"/>
        <v>1.3865136332626646</v>
      </c>
      <c r="Y195" s="5">
        <v>45848</v>
      </c>
      <c r="Z195">
        <f t="shared" si="30"/>
        <v>22</v>
      </c>
      <c r="AA195">
        <f t="shared" si="31"/>
        <v>176</v>
      </c>
      <c r="AB195">
        <f t="shared" si="32"/>
        <v>9.9999999999999308E-33</v>
      </c>
      <c r="AH195" s="5">
        <v>45848</v>
      </c>
      <c r="AI195">
        <f t="shared" si="33"/>
        <v>22</v>
      </c>
      <c r="AJ195">
        <f t="shared" si="34"/>
        <v>176</v>
      </c>
      <c r="AK195">
        <f t="shared" si="35"/>
        <v>1.3865136332626646</v>
      </c>
      <c r="AQ195" s="5">
        <v>45848</v>
      </c>
      <c r="AR195">
        <f t="shared" si="36"/>
        <v>22</v>
      </c>
      <c r="AS195">
        <f t="shared" si="37"/>
        <v>176</v>
      </c>
      <c r="AT195">
        <f t="shared" si="38"/>
        <v>0</v>
      </c>
    </row>
    <row r="196" spans="16:46">
      <c r="P196" s="5">
        <v>45849</v>
      </c>
      <c r="Q196">
        <f t="shared" si="27"/>
        <v>21</v>
      </c>
      <c r="R196">
        <f t="shared" si="28"/>
        <v>177</v>
      </c>
      <c r="S196">
        <f t="shared" si="29"/>
        <v>1.4323843965979652</v>
      </c>
      <c r="Y196" s="5">
        <v>45849</v>
      </c>
      <c r="Z196">
        <f t="shared" si="30"/>
        <v>21</v>
      </c>
      <c r="AA196">
        <f t="shared" si="31"/>
        <v>177</v>
      </c>
      <c r="AB196">
        <f t="shared" si="32"/>
        <v>4.3184766778642968E-33</v>
      </c>
      <c r="AH196" s="5">
        <v>45849</v>
      </c>
      <c r="AI196">
        <f t="shared" si="33"/>
        <v>21</v>
      </c>
      <c r="AJ196">
        <f t="shared" si="34"/>
        <v>177</v>
      </c>
      <c r="AK196">
        <f t="shared" si="35"/>
        <v>1.4323843965979652</v>
      </c>
      <c r="AQ196" s="5">
        <v>45849</v>
      </c>
      <c r="AR196">
        <f t="shared" si="36"/>
        <v>21</v>
      </c>
      <c r="AS196">
        <f t="shared" si="37"/>
        <v>177</v>
      </c>
      <c r="AT196">
        <f t="shared" si="38"/>
        <v>0</v>
      </c>
    </row>
    <row r="197" spans="16:46">
      <c r="P197" s="5">
        <v>45850</v>
      </c>
      <c r="Q197">
        <f t="shared" si="27"/>
        <v>20</v>
      </c>
      <c r="R197">
        <f t="shared" si="28"/>
        <v>178</v>
      </c>
      <c r="S197">
        <f t="shared" si="29"/>
        <v>1.4775342487783922</v>
      </c>
      <c r="Y197" s="5">
        <v>45850</v>
      </c>
      <c r="Z197">
        <f t="shared" si="30"/>
        <v>20</v>
      </c>
      <c r="AA197">
        <f t="shared" si="31"/>
        <v>178</v>
      </c>
      <c r="AB197">
        <f t="shared" si="32"/>
        <v>1.8560729493548193E-33</v>
      </c>
      <c r="AH197" s="5">
        <v>45850</v>
      </c>
      <c r="AI197">
        <f t="shared" si="33"/>
        <v>20</v>
      </c>
      <c r="AJ197">
        <f t="shared" si="34"/>
        <v>178</v>
      </c>
      <c r="AK197">
        <f t="shared" si="35"/>
        <v>1.4775342487783922</v>
      </c>
      <c r="AQ197" s="5">
        <v>45850</v>
      </c>
      <c r="AR197">
        <f t="shared" si="36"/>
        <v>20</v>
      </c>
      <c r="AS197">
        <f t="shared" si="37"/>
        <v>178</v>
      </c>
      <c r="AT197">
        <f t="shared" si="38"/>
        <v>0</v>
      </c>
    </row>
    <row r="198" spans="16:46">
      <c r="P198" s="5">
        <v>45851</v>
      </c>
      <c r="Q198">
        <f t="shared" ref="Q198:Q261" si="39">MIN(ABS(P198-$M$4),$Q$3-ABS(P198-$M$4))</f>
        <v>19</v>
      </c>
      <c r="R198">
        <f t="shared" ref="R198:R261" si="40">MIN(ABS(P198-$N$4),$Q$3-ABS(P198-$N$4))</f>
        <v>179</v>
      </c>
      <c r="S198">
        <f t="shared" ref="S198:S261" si="41">$M$6*EXP(-(Q198^2)/(2*$M$9^2))+$N$6*EXP(-(R198^2)/(2*$N$9^2))</f>
        <v>1.5218017153685817</v>
      </c>
      <c r="Y198" s="5">
        <v>45851</v>
      </c>
      <c r="Z198">
        <f t="shared" ref="Z198:Z261" si="42">MIN(ABS(Y198-$V$4),$Z$3-ABS(Y198-$V$4))</f>
        <v>19</v>
      </c>
      <c r="AA198">
        <f t="shared" ref="AA198:AA261" si="43">MIN(ABS(Y198-$W$4),$Z$3-ABS(Y198-$W$4))</f>
        <v>179</v>
      </c>
      <c r="AB198">
        <f t="shared" ref="AB198:AB261" si="44">$V$6*EXP(-(Z198^2)/(2*$V$9^2))+$W$6*EXP(-(AA198^2)/(2*$W$9^2))</f>
        <v>7.9395043031222977E-34</v>
      </c>
      <c r="AH198" s="5">
        <v>45851</v>
      </c>
      <c r="AI198">
        <f t="shared" ref="AI198:AI261" si="45">MIN(ABS(AH198-$AE$4),$AI$3-ABS(AH198-$AE$4))</f>
        <v>19</v>
      </c>
      <c r="AJ198">
        <f t="shared" ref="AJ198:AJ261" si="46">MIN(ABS(AH198-$AF$4),$AI$3-ABS(AH198-$AF$4))</f>
        <v>179</v>
      </c>
      <c r="AK198">
        <f t="shared" ref="AK198:AK261" si="47">$AE$6*EXP(-(AI198^2)/(2*$AE$9^2))+$AF$6*EXP(-(AJ198^2)/(2*$AF$9^2))</f>
        <v>1.5218017153685817</v>
      </c>
      <c r="AQ198" s="5">
        <v>45851</v>
      </c>
      <c r="AR198">
        <f t="shared" ref="AR198:AR261" si="48">MIN(ABS(AQ198-$AN$4),$AR$3-ABS(AQ198-$AN$4))</f>
        <v>19</v>
      </c>
      <c r="AS198">
        <f t="shared" ref="AS198:AS261" si="49">MIN(ABS(AQ198-$AO$4),$AR$3-ABS(AQ198-$AO$4))</f>
        <v>179</v>
      </c>
      <c r="AT198">
        <f t="shared" ref="AT198:AT261" si="50">$AN$6*EXP(-(AR198^2)/(2*$AN$9^2))+$AO$6*EXP(-(AS198^2)/(2*$AO$9^2))</f>
        <v>0</v>
      </c>
    </row>
    <row r="199" spans="16:46">
      <c r="P199" s="5">
        <v>45852</v>
      </c>
      <c r="Q199">
        <f t="shared" si="39"/>
        <v>18</v>
      </c>
      <c r="R199">
        <f t="shared" si="40"/>
        <v>180</v>
      </c>
      <c r="S199">
        <f t="shared" si="41"/>
        <v>1.5650244251740331</v>
      </c>
      <c r="Y199" s="5">
        <v>45852</v>
      </c>
      <c r="Z199">
        <f t="shared" si="42"/>
        <v>18</v>
      </c>
      <c r="AA199">
        <f t="shared" si="43"/>
        <v>180</v>
      </c>
      <c r="AB199">
        <f t="shared" si="44"/>
        <v>3.3800694192850681E-34</v>
      </c>
      <c r="AH199" s="5">
        <v>45852</v>
      </c>
      <c r="AI199">
        <f t="shared" si="45"/>
        <v>18</v>
      </c>
      <c r="AJ199">
        <f t="shared" si="46"/>
        <v>180</v>
      </c>
      <c r="AK199">
        <f t="shared" si="47"/>
        <v>1.5650244251740331</v>
      </c>
      <c r="AQ199" s="5">
        <v>45852</v>
      </c>
      <c r="AR199">
        <f t="shared" si="48"/>
        <v>18</v>
      </c>
      <c r="AS199">
        <f t="shared" si="49"/>
        <v>180</v>
      </c>
      <c r="AT199">
        <f t="shared" si="50"/>
        <v>0</v>
      </c>
    </row>
    <row r="200" spans="16:46">
      <c r="P200" s="5">
        <v>45853</v>
      </c>
      <c r="Q200">
        <f t="shared" si="39"/>
        <v>17</v>
      </c>
      <c r="R200">
        <f t="shared" si="40"/>
        <v>181</v>
      </c>
      <c r="S200">
        <f t="shared" si="41"/>
        <v>1.607040080135413</v>
      </c>
      <c r="Y200" s="5">
        <v>45853</v>
      </c>
      <c r="Z200">
        <f t="shared" si="42"/>
        <v>17</v>
      </c>
      <c r="AA200">
        <f t="shared" si="43"/>
        <v>181</v>
      </c>
      <c r="AB200">
        <f t="shared" si="44"/>
        <v>1.4321606455286694E-34</v>
      </c>
      <c r="AH200" s="5">
        <v>45853</v>
      </c>
      <c r="AI200">
        <f t="shared" si="45"/>
        <v>17</v>
      </c>
      <c r="AJ200">
        <f t="shared" si="46"/>
        <v>181</v>
      </c>
      <c r="AK200">
        <f t="shared" si="47"/>
        <v>1.607040080135413</v>
      </c>
      <c r="AQ200" s="5">
        <v>45853</v>
      </c>
      <c r="AR200">
        <f t="shared" si="48"/>
        <v>17</v>
      </c>
      <c r="AS200">
        <f t="shared" si="49"/>
        <v>181</v>
      </c>
      <c r="AT200">
        <f t="shared" si="50"/>
        <v>0</v>
      </c>
    </row>
    <row r="201" spans="16:46">
      <c r="P201" s="5">
        <v>45854</v>
      </c>
      <c r="Q201">
        <f t="shared" si="39"/>
        <v>16</v>
      </c>
      <c r="R201">
        <f t="shared" si="40"/>
        <v>182</v>
      </c>
      <c r="S201">
        <f t="shared" si="41"/>
        <v>1.6476874529464498</v>
      </c>
      <c r="Y201" s="5">
        <v>45854</v>
      </c>
      <c r="Z201">
        <f t="shared" si="42"/>
        <v>16</v>
      </c>
      <c r="AA201">
        <f t="shared" si="43"/>
        <v>182</v>
      </c>
      <c r="AB201">
        <f t="shared" si="44"/>
        <v>6.0393713656745471E-35</v>
      </c>
      <c r="AH201" s="5">
        <v>45854</v>
      </c>
      <c r="AI201">
        <f t="shared" si="45"/>
        <v>16</v>
      </c>
      <c r="AJ201">
        <f t="shared" si="46"/>
        <v>182</v>
      </c>
      <c r="AK201">
        <f t="shared" si="47"/>
        <v>1.6476874529464498</v>
      </c>
      <c r="AQ201" s="5">
        <v>45854</v>
      </c>
      <c r="AR201">
        <f t="shared" si="48"/>
        <v>16</v>
      </c>
      <c r="AS201">
        <f t="shared" si="49"/>
        <v>182</v>
      </c>
      <c r="AT201">
        <f t="shared" si="50"/>
        <v>0</v>
      </c>
    </row>
    <row r="202" spans="16:46">
      <c r="P202" s="5">
        <v>45855</v>
      </c>
      <c r="Q202">
        <f t="shared" si="39"/>
        <v>15</v>
      </c>
      <c r="R202">
        <f t="shared" si="40"/>
        <v>182</v>
      </c>
      <c r="S202">
        <f t="shared" si="41"/>
        <v>1.6868074040077607</v>
      </c>
      <c r="Y202" s="5">
        <v>45855</v>
      </c>
      <c r="Z202">
        <f t="shared" si="42"/>
        <v>15</v>
      </c>
      <c r="AA202">
        <f t="shared" si="43"/>
        <v>182</v>
      </c>
      <c r="AB202">
        <f t="shared" si="44"/>
        <v>6.0393713656745471E-35</v>
      </c>
      <c r="AH202" s="5">
        <v>45855</v>
      </c>
      <c r="AI202">
        <f t="shared" si="45"/>
        <v>15</v>
      </c>
      <c r="AJ202">
        <f t="shared" si="46"/>
        <v>182</v>
      </c>
      <c r="AK202">
        <f t="shared" si="47"/>
        <v>1.6868074040077607</v>
      </c>
      <c r="AQ202" s="5">
        <v>45855</v>
      </c>
      <c r="AR202">
        <f t="shared" si="48"/>
        <v>15</v>
      </c>
      <c r="AS202">
        <f t="shared" si="49"/>
        <v>182</v>
      </c>
      <c r="AT202">
        <f t="shared" si="50"/>
        <v>0</v>
      </c>
    </row>
    <row r="203" spans="16:46">
      <c r="P203" s="5">
        <v>45856</v>
      </c>
      <c r="Q203">
        <f t="shared" si="39"/>
        <v>14</v>
      </c>
      <c r="R203">
        <f t="shared" si="40"/>
        <v>181</v>
      </c>
      <c r="S203">
        <f t="shared" si="41"/>
        <v>1.7242439088901236</v>
      </c>
      <c r="Y203" s="5">
        <v>45856</v>
      </c>
      <c r="Z203">
        <f t="shared" si="42"/>
        <v>14</v>
      </c>
      <c r="AA203">
        <f t="shared" si="43"/>
        <v>181</v>
      </c>
      <c r="AB203">
        <f t="shared" si="44"/>
        <v>1.4321606455286694E-34</v>
      </c>
      <c r="AH203" s="5">
        <v>45856</v>
      </c>
      <c r="AI203">
        <f t="shared" si="45"/>
        <v>14</v>
      </c>
      <c r="AJ203">
        <f t="shared" si="46"/>
        <v>181</v>
      </c>
      <c r="AK203">
        <f t="shared" si="47"/>
        <v>1.7242439088901236</v>
      </c>
      <c r="AQ203" s="5">
        <v>45856</v>
      </c>
      <c r="AR203">
        <f t="shared" si="48"/>
        <v>14</v>
      </c>
      <c r="AS203">
        <f t="shared" si="49"/>
        <v>181</v>
      </c>
      <c r="AT203">
        <f t="shared" si="50"/>
        <v>0</v>
      </c>
    </row>
    <row r="204" spans="16:46">
      <c r="P204" s="5">
        <v>45857</v>
      </c>
      <c r="Q204">
        <f t="shared" si="39"/>
        <v>13</v>
      </c>
      <c r="R204">
        <f t="shared" si="40"/>
        <v>180</v>
      </c>
      <c r="S204">
        <f t="shared" si="41"/>
        <v>1.7598450871382141</v>
      </c>
      <c r="Y204" s="5">
        <v>45857</v>
      </c>
      <c r="Z204">
        <f t="shared" si="42"/>
        <v>13</v>
      </c>
      <c r="AA204">
        <f t="shared" si="43"/>
        <v>180</v>
      </c>
      <c r="AB204">
        <f t="shared" si="44"/>
        <v>3.3800694192850681E-34</v>
      </c>
      <c r="AH204" s="5">
        <v>45857</v>
      </c>
      <c r="AI204">
        <f t="shared" si="45"/>
        <v>13</v>
      </c>
      <c r="AJ204">
        <f t="shared" si="46"/>
        <v>180</v>
      </c>
      <c r="AK204">
        <f t="shared" si="47"/>
        <v>1.7598450871382141</v>
      </c>
      <c r="AQ204" s="5">
        <v>45857</v>
      </c>
      <c r="AR204">
        <f t="shared" si="48"/>
        <v>13</v>
      </c>
      <c r="AS204">
        <f t="shared" si="49"/>
        <v>180</v>
      </c>
      <c r="AT204">
        <f t="shared" si="50"/>
        <v>0</v>
      </c>
    </row>
    <row r="205" spans="16:46">
      <c r="P205" s="5">
        <v>45858</v>
      </c>
      <c r="Q205">
        <f t="shared" si="39"/>
        <v>12</v>
      </c>
      <c r="R205">
        <f t="shared" si="40"/>
        <v>179</v>
      </c>
      <c r="S205">
        <f t="shared" si="41"/>
        <v>1.7934642230068767</v>
      </c>
      <c r="Y205" s="5">
        <v>45858</v>
      </c>
      <c r="Z205">
        <f t="shared" si="42"/>
        <v>12</v>
      </c>
      <c r="AA205">
        <f t="shared" si="43"/>
        <v>179</v>
      </c>
      <c r="AB205">
        <f t="shared" si="44"/>
        <v>7.9395043031222977E-34</v>
      </c>
      <c r="AH205" s="5">
        <v>45858</v>
      </c>
      <c r="AI205">
        <f t="shared" si="45"/>
        <v>12</v>
      </c>
      <c r="AJ205">
        <f t="shared" si="46"/>
        <v>179</v>
      </c>
      <c r="AK205">
        <f t="shared" si="47"/>
        <v>1.7934642230068767</v>
      </c>
      <c r="AQ205" s="5">
        <v>45858</v>
      </c>
      <c r="AR205">
        <f t="shared" si="48"/>
        <v>12</v>
      </c>
      <c r="AS205">
        <f t="shared" si="49"/>
        <v>179</v>
      </c>
      <c r="AT205">
        <f t="shared" si="50"/>
        <v>0</v>
      </c>
    </row>
    <row r="206" spans="16:46">
      <c r="P206" s="5">
        <v>45859</v>
      </c>
      <c r="Q206">
        <f t="shared" si="39"/>
        <v>11</v>
      </c>
      <c r="R206">
        <f t="shared" si="40"/>
        <v>178</v>
      </c>
      <c r="S206">
        <f t="shared" si="41"/>
        <v>1.8249607685924143</v>
      </c>
      <c r="Y206" s="5">
        <v>45859</v>
      </c>
      <c r="Z206">
        <f t="shared" si="42"/>
        <v>11</v>
      </c>
      <c r="AA206">
        <f t="shared" si="43"/>
        <v>178</v>
      </c>
      <c r="AB206">
        <f t="shared" si="44"/>
        <v>1.8560729493548193E-33</v>
      </c>
      <c r="AH206" s="5">
        <v>45859</v>
      </c>
      <c r="AI206">
        <f t="shared" si="45"/>
        <v>11</v>
      </c>
      <c r="AJ206">
        <f t="shared" si="46"/>
        <v>178</v>
      </c>
      <c r="AK206">
        <f t="shared" si="47"/>
        <v>1.8249607685924143</v>
      </c>
      <c r="AQ206" s="5">
        <v>45859</v>
      </c>
      <c r="AR206">
        <f t="shared" si="48"/>
        <v>11</v>
      </c>
      <c r="AS206">
        <f t="shared" si="49"/>
        <v>178</v>
      </c>
      <c r="AT206">
        <f t="shared" si="50"/>
        <v>0</v>
      </c>
    </row>
    <row r="207" spans="16:46">
      <c r="P207" s="5">
        <v>45860</v>
      </c>
      <c r="Q207">
        <f t="shared" si="39"/>
        <v>10</v>
      </c>
      <c r="R207">
        <f t="shared" si="40"/>
        <v>177</v>
      </c>
      <c r="S207">
        <f t="shared" si="41"/>
        <v>1.8542013198054637</v>
      </c>
      <c r="Y207" s="5">
        <v>45860</v>
      </c>
      <c r="Z207">
        <f t="shared" si="42"/>
        <v>10</v>
      </c>
      <c r="AA207">
        <f t="shared" si="43"/>
        <v>177</v>
      </c>
      <c r="AB207">
        <f t="shared" si="44"/>
        <v>4.3184766778642968E-33</v>
      </c>
      <c r="AH207" s="5">
        <v>45860</v>
      </c>
      <c r="AI207">
        <f t="shared" si="45"/>
        <v>10</v>
      </c>
      <c r="AJ207">
        <f t="shared" si="46"/>
        <v>177</v>
      </c>
      <c r="AK207">
        <f t="shared" si="47"/>
        <v>1.8542013198054637</v>
      </c>
      <c r="AQ207" s="5">
        <v>45860</v>
      </c>
      <c r="AR207">
        <f t="shared" si="48"/>
        <v>10</v>
      </c>
      <c r="AS207">
        <f t="shared" si="49"/>
        <v>177</v>
      </c>
      <c r="AT207">
        <f t="shared" si="50"/>
        <v>0</v>
      </c>
    </row>
    <row r="208" spans="16:46">
      <c r="P208" s="5">
        <v>45861</v>
      </c>
      <c r="Q208">
        <f t="shared" si="39"/>
        <v>9</v>
      </c>
      <c r="R208">
        <f t="shared" si="40"/>
        <v>176</v>
      </c>
      <c r="S208">
        <f t="shared" si="41"/>
        <v>1.881060555732416</v>
      </c>
      <c r="Y208" s="5">
        <v>45861</v>
      </c>
      <c r="Z208">
        <f t="shared" si="42"/>
        <v>9</v>
      </c>
      <c r="AA208">
        <f t="shared" si="43"/>
        <v>176</v>
      </c>
      <c r="AB208">
        <f t="shared" si="44"/>
        <v>9.9999999999999308E-33</v>
      </c>
      <c r="AH208" s="5">
        <v>45861</v>
      </c>
      <c r="AI208">
        <f t="shared" si="45"/>
        <v>9</v>
      </c>
      <c r="AJ208">
        <f t="shared" si="46"/>
        <v>176</v>
      </c>
      <c r="AK208">
        <f t="shared" si="47"/>
        <v>1.881060555732416</v>
      </c>
      <c r="AQ208" s="5">
        <v>45861</v>
      </c>
      <c r="AR208">
        <f t="shared" si="48"/>
        <v>9</v>
      </c>
      <c r="AS208">
        <f t="shared" si="49"/>
        <v>176</v>
      </c>
      <c r="AT208">
        <f t="shared" si="50"/>
        <v>0</v>
      </c>
    </row>
    <row r="209" spans="16:46">
      <c r="P209" s="5">
        <v>45862</v>
      </c>
      <c r="Q209">
        <f t="shared" si="39"/>
        <v>8</v>
      </c>
      <c r="R209">
        <f t="shared" si="40"/>
        <v>175</v>
      </c>
      <c r="S209">
        <f t="shared" si="41"/>
        <v>1.9054221321499716</v>
      </c>
      <c r="Y209" s="5">
        <v>45862</v>
      </c>
      <c r="Z209">
        <f t="shared" si="42"/>
        <v>8</v>
      </c>
      <c r="AA209">
        <f t="shared" si="43"/>
        <v>175</v>
      </c>
      <c r="AB209">
        <f t="shared" si="44"/>
        <v>2.3046411166740997E-32</v>
      </c>
      <c r="AH209" s="5">
        <v>45862</v>
      </c>
      <c r="AI209">
        <f t="shared" si="45"/>
        <v>8</v>
      </c>
      <c r="AJ209">
        <f t="shared" si="46"/>
        <v>175</v>
      </c>
      <c r="AK209">
        <f t="shared" si="47"/>
        <v>1.9054221321499716</v>
      </c>
      <c r="AQ209" s="5">
        <v>45862</v>
      </c>
      <c r="AR209">
        <f t="shared" si="48"/>
        <v>8</v>
      </c>
      <c r="AS209">
        <f t="shared" si="49"/>
        <v>175</v>
      </c>
      <c r="AT209">
        <f t="shared" si="50"/>
        <v>0</v>
      </c>
    </row>
    <row r="210" spans="16:46">
      <c r="P210" s="5">
        <v>45863</v>
      </c>
      <c r="Q210">
        <f t="shared" si="39"/>
        <v>7</v>
      </c>
      <c r="R210">
        <f t="shared" si="40"/>
        <v>174</v>
      </c>
      <c r="S210">
        <f t="shared" si="41"/>
        <v>1.9271795202914561</v>
      </c>
      <c r="Y210" s="5">
        <v>45863</v>
      </c>
      <c r="Z210">
        <f t="shared" si="42"/>
        <v>7</v>
      </c>
      <c r="AA210">
        <f t="shared" si="43"/>
        <v>174</v>
      </c>
      <c r="AB210">
        <f t="shared" si="44"/>
        <v>5.2861623341959058E-32</v>
      </c>
      <c r="AH210" s="5">
        <v>45863</v>
      </c>
      <c r="AI210">
        <f t="shared" si="45"/>
        <v>7</v>
      </c>
      <c r="AJ210">
        <f t="shared" si="46"/>
        <v>174</v>
      </c>
      <c r="AK210">
        <f t="shared" si="47"/>
        <v>1.9271795202914561</v>
      </c>
      <c r="AQ210" s="5">
        <v>45863</v>
      </c>
      <c r="AR210">
        <f t="shared" si="48"/>
        <v>7</v>
      </c>
      <c r="AS210">
        <f t="shared" si="49"/>
        <v>174</v>
      </c>
      <c r="AT210">
        <f t="shared" si="50"/>
        <v>0</v>
      </c>
    </row>
    <row r="211" spans="16:46">
      <c r="P211" s="5">
        <v>45864</v>
      </c>
      <c r="Q211">
        <f t="shared" si="39"/>
        <v>6</v>
      </c>
      <c r="R211">
        <f t="shared" si="40"/>
        <v>173</v>
      </c>
      <c r="S211">
        <f t="shared" si="41"/>
        <v>1.946236782411346</v>
      </c>
      <c r="Y211" s="5">
        <v>45864</v>
      </c>
      <c r="Z211">
        <f t="shared" si="42"/>
        <v>6</v>
      </c>
      <c r="AA211">
        <f t="shared" si="43"/>
        <v>173</v>
      </c>
      <c r="AB211">
        <f t="shared" si="44"/>
        <v>1.2067340583468102E-31</v>
      </c>
      <c r="AH211" s="5">
        <v>45864</v>
      </c>
      <c r="AI211">
        <f t="shared" si="45"/>
        <v>6</v>
      </c>
      <c r="AJ211">
        <f t="shared" si="46"/>
        <v>173</v>
      </c>
      <c r="AK211">
        <f t="shared" si="47"/>
        <v>1.946236782411346</v>
      </c>
      <c r="AQ211" s="5">
        <v>45864</v>
      </c>
      <c r="AR211">
        <f t="shared" si="48"/>
        <v>6</v>
      </c>
      <c r="AS211">
        <f t="shared" si="49"/>
        <v>173</v>
      </c>
      <c r="AT211">
        <f t="shared" si="50"/>
        <v>0</v>
      </c>
    </row>
    <row r="212" spans="16:46">
      <c r="P212" s="5">
        <v>45865</v>
      </c>
      <c r="Q212">
        <f t="shared" si="39"/>
        <v>5</v>
      </c>
      <c r="R212">
        <f t="shared" si="40"/>
        <v>172</v>
      </c>
      <c r="S212">
        <f t="shared" si="41"/>
        <v>1.9625092762516358</v>
      </c>
      <c r="Y212" s="5">
        <v>45865</v>
      </c>
      <c r="Z212">
        <f t="shared" si="42"/>
        <v>5</v>
      </c>
      <c r="AA212">
        <f t="shared" si="43"/>
        <v>172</v>
      </c>
      <c r="AB212">
        <f t="shared" si="44"/>
        <v>2.7416785161915036E-31</v>
      </c>
      <c r="AH212" s="5">
        <v>45865</v>
      </c>
      <c r="AI212">
        <f t="shared" si="45"/>
        <v>5</v>
      </c>
      <c r="AJ212">
        <f t="shared" si="46"/>
        <v>172</v>
      </c>
      <c r="AK212">
        <f t="shared" si="47"/>
        <v>1.9625092762516358</v>
      </c>
      <c r="AQ212" s="5">
        <v>45865</v>
      </c>
      <c r="AR212">
        <f t="shared" si="48"/>
        <v>5</v>
      </c>
      <c r="AS212">
        <f t="shared" si="49"/>
        <v>172</v>
      </c>
      <c r="AT212">
        <f t="shared" si="50"/>
        <v>0</v>
      </c>
    </row>
    <row r="213" spans="16:46">
      <c r="P213" s="5">
        <v>45866</v>
      </c>
      <c r="Q213">
        <f t="shared" si="39"/>
        <v>4</v>
      </c>
      <c r="R213">
        <f t="shared" si="40"/>
        <v>171</v>
      </c>
      <c r="S213">
        <f t="shared" si="41"/>
        <v>1.9759242811741351</v>
      </c>
      <c r="Y213" s="5">
        <v>45866</v>
      </c>
      <c r="Z213">
        <f t="shared" si="42"/>
        <v>4</v>
      </c>
      <c r="AA213">
        <f t="shared" si="43"/>
        <v>171</v>
      </c>
      <c r="AB213">
        <f t="shared" si="44"/>
        <v>6.1994815506553757E-31</v>
      </c>
      <c r="AH213" s="5">
        <v>45866</v>
      </c>
      <c r="AI213">
        <f t="shared" si="45"/>
        <v>4</v>
      </c>
      <c r="AJ213">
        <f t="shared" si="46"/>
        <v>171</v>
      </c>
      <c r="AK213">
        <f t="shared" si="47"/>
        <v>1.9759242811741351</v>
      </c>
      <c r="AQ213" s="5">
        <v>45866</v>
      </c>
      <c r="AR213">
        <f t="shared" si="48"/>
        <v>4</v>
      </c>
      <c r="AS213">
        <f t="shared" si="49"/>
        <v>171</v>
      </c>
      <c r="AT213">
        <f t="shared" si="50"/>
        <v>0</v>
      </c>
    </row>
    <row r="214" spans="16:46">
      <c r="P214" s="5">
        <v>45867</v>
      </c>
      <c r="Q214">
        <f t="shared" si="39"/>
        <v>3</v>
      </c>
      <c r="R214">
        <f t="shared" si="40"/>
        <v>170</v>
      </c>
      <c r="S214">
        <f t="shared" si="41"/>
        <v>1.9864215394787013</v>
      </c>
      <c r="Y214" s="5">
        <v>45867</v>
      </c>
      <c r="Z214">
        <f t="shared" si="42"/>
        <v>3</v>
      </c>
      <c r="AA214">
        <f t="shared" si="43"/>
        <v>170</v>
      </c>
      <c r="AB214">
        <f t="shared" si="44"/>
        <v>1.3951731161676596E-30</v>
      </c>
      <c r="AH214" s="5">
        <v>45867</v>
      </c>
      <c r="AI214">
        <f t="shared" si="45"/>
        <v>3</v>
      </c>
      <c r="AJ214">
        <f t="shared" si="46"/>
        <v>170</v>
      </c>
      <c r="AK214">
        <f t="shared" si="47"/>
        <v>1.9864215394787013</v>
      </c>
      <c r="AQ214" s="5">
        <v>45867</v>
      </c>
      <c r="AR214">
        <f t="shared" si="48"/>
        <v>3</v>
      </c>
      <c r="AS214">
        <f t="shared" si="49"/>
        <v>170</v>
      </c>
      <c r="AT214">
        <f t="shared" si="50"/>
        <v>0</v>
      </c>
    </row>
    <row r="215" spans="16:46">
      <c r="P215" s="5">
        <v>45868</v>
      </c>
      <c r="Q215">
        <f t="shared" si="39"/>
        <v>2</v>
      </c>
      <c r="R215">
        <f t="shared" si="40"/>
        <v>169</v>
      </c>
      <c r="S215">
        <f t="shared" si="41"/>
        <v>1.9939537072695044</v>
      </c>
      <c r="Y215" s="5">
        <v>45868</v>
      </c>
      <c r="Z215">
        <f t="shared" si="42"/>
        <v>2</v>
      </c>
      <c r="AA215">
        <f t="shared" si="43"/>
        <v>169</v>
      </c>
      <c r="AB215">
        <f t="shared" si="44"/>
        <v>3.1248898308992768E-30</v>
      </c>
      <c r="AH215" s="5">
        <v>45868</v>
      </c>
      <c r="AI215">
        <f t="shared" si="45"/>
        <v>2</v>
      </c>
      <c r="AJ215">
        <f t="shared" si="46"/>
        <v>169</v>
      </c>
      <c r="AK215">
        <f t="shared" si="47"/>
        <v>1.9939537072695044</v>
      </c>
      <c r="AQ215" s="5">
        <v>45868</v>
      </c>
      <c r="AR215">
        <f t="shared" si="48"/>
        <v>2</v>
      </c>
      <c r="AS215">
        <f t="shared" si="49"/>
        <v>169</v>
      </c>
      <c r="AT215">
        <f t="shared" si="50"/>
        <v>0</v>
      </c>
    </row>
    <row r="216" spans="16:46">
      <c r="P216" s="5">
        <v>45869</v>
      </c>
      <c r="Q216">
        <f t="shared" si="39"/>
        <v>1</v>
      </c>
      <c r="R216">
        <f t="shared" si="40"/>
        <v>168</v>
      </c>
      <c r="S216">
        <f t="shared" si="41"/>
        <v>1.9984867101489581</v>
      </c>
      <c r="Y216" s="5">
        <v>45869</v>
      </c>
      <c r="Z216">
        <f t="shared" si="42"/>
        <v>1</v>
      </c>
      <c r="AA216">
        <f t="shared" si="43"/>
        <v>168</v>
      </c>
      <c r="AB216">
        <f t="shared" si="44"/>
        <v>6.96586745613878E-30</v>
      </c>
      <c r="AH216" s="5">
        <v>45869</v>
      </c>
      <c r="AI216">
        <f t="shared" si="45"/>
        <v>1</v>
      </c>
      <c r="AJ216">
        <f t="shared" si="46"/>
        <v>168</v>
      </c>
      <c r="AK216">
        <f t="shared" si="47"/>
        <v>1.9984867101489581</v>
      </c>
      <c r="AQ216" s="5">
        <v>45869</v>
      </c>
      <c r="AR216">
        <f t="shared" si="48"/>
        <v>1</v>
      </c>
      <c r="AS216">
        <f t="shared" si="49"/>
        <v>168</v>
      </c>
      <c r="AT216">
        <f t="shared" si="50"/>
        <v>0</v>
      </c>
    </row>
    <row r="217" spans="16:46">
      <c r="P217" s="5">
        <v>45870</v>
      </c>
      <c r="Q217">
        <f t="shared" si="39"/>
        <v>0</v>
      </c>
      <c r="R217">
        <f t="shared" si="40"/>
        <v>167</v>
      </c>
      <c r="S217">
        <f t="shared" si="41"/>
        <v>2</v>
      </c>
      <c r="Y217" s="5">
        <v>45870</v>
      </c>
      <c r="Z217">
        <f t="shared" si="42"/>
        <v>0</v>
      </c>
      <c r="AA217">
        <f t="shared" si="43"/>
        <v>167</v>
      </c>
      <c r="AB217">
        <f t="shared" si="44"/>
        <v>1.5454308833221457E-29</v>
      </c>
      <c r="AH217" s="5">
        <v>45870</v>
      </c>
      <c r="AI217">
        <f t="shared" si="45"/>
        <v>0</v>
      </c>
      <c r="AJ217">
        <f t="shared" si="46"/>
        <v>167</v>
      </c>
      <c r="AK217">
        <f t="shared" si="47"/>
        <v>2</v>
      </c>
      <c r="AQ217" s="5">
        <v>45870</v>
      </c>
      <c r="AR217">
        <f t="shared" si="48"/>
        <v>0</v>
      </c>
      <c r="AS217">
        <f t="shared" si="49"/>
        <v>167</v>
      </c>
      <c r="AT217">
        <f t="shared" si="50"/>
        <v>0</v>
      </c>
    </row>
    <row r="218" spans="16:46">
      <c r="P218" s="5">
        <v>45871</v>
      </c>
      <c r="Q218">
        <f t="shared" si="39"/>
        <v>1</v>
      </c>
      <c r="R218">
        <f t="shared" si="40"/>
        <v>166</v>
      </c>
      <c r="S218">
        <f t="shared" si="41"/>
        <v>1.9984867101489581</v>
      </c>
      <c r="Y218" s="5">
        <v>45871</v>
      </c>
      <c r="Z218">
        <f t="shared" si="42"/>
        <v>1</v>
      </c>
      <c r="AA218">
        <f t="shared" si="43"/>
        <v>166</v>
      </c>
      <c r="AB218">
        <f t="shared" si="44"/>
        <v>3.4123836407052303E-29</v>
      </c>
      <c r="AH218" s="5">
        <v>45871</v>
      </c>
      <c r="AI218">
        <f t="shared" si="45"/>
        <v>1</v>
      </c>
      <c r="AJ218">
        <f t="shared" si="46"/>
        <v>166</v>
      </c>
      <c r="AK218">
        <f t="shared" si="47"/>
        <v>1.9984867101489581</v>
      </c>
      <c r="AQ218" s="5">
        <v>45871</v>
      </c>
      <c r="AR218">
        <f t="shared" si="48"/>
        <v>1</v>
      </c>
      <c r="AS218">
        <f t="shared" si="49"/>
        <v>166</v>
      </c>
      <c r="AT218">
        <f t="shared" si="50"/>
        <v>0</v>
      </c>
    </row>
    <row r="219" spans="16:46">
      <c r="P219" s="5">
        <v>45872</v>
      </c>
      <c r="Q219">
        <f t="shared" si="39"/>
        <v>2</v>
      </c>
      <c r="R219">
        <f t="shared" si="40"/>
        <v>165</v>
      </c>
      <c r="S219">
        <f t="shared" si="41"/>
        <v>1.9939537072695044</v>
      </c>
      <c r="Y219" s="5">
        <v>45872</v>
      </c>
      <c r="Z219">
        <f t="shared" si="42"/>
        <v>2</v>
      </c>
      <c r="AA219">
        <f t="shared" si="43"/>
        <v>165</v>
      </c>
      <c r="AB219">
        <f t="shared" si="44"/>
        <v>7.4989420933245483E-29</v>
      </c>
      <c r="AH219" s="5">
        <v>45872</v>
      </c>
      <c r="AI219">
        <f t="shared" si="45"/>
        <v>2</v>
      </c>
      <c r="AJ219">
        <f t="shared" si="46"/>
        <v>165</v>
      </c>
      <c r="AK219">
        <f t="shared" si="47"/>
        <v>1.9939537072695044</v>
      </c>
      <c r="AQ219" s="5">
        <v>45872</v>
      </c>
      <c r="AR219">
        <f t="shared" si="48"/>
        <v>2</v>
      </c>
      <c r="AS219">
        <f t="shared" si="49"/>
        <v>165</v>
      </c>
      <c r="AT219">
        <f t="shared" si="50"/>
        <v>0</v>
      </c>
    </row>
    <row r="220" spans="16:46">
      <c r="P220" s="5">
        <v>45873</v>
      </c>
      <c r="Q220">
        <f t="shared" si="39"/>
        <v>3</v>
      </c>
      <c r="R220">
        <f t="shared" si="40"/>
        <v>164</v>
      </c>
      <c r="S220">
        <f t="shared" si="41"/>
        <v>1.9864215394787013</v>
      </c>
      <c r="Y220" s="5">
        <v>45873</v>
      </c>
      <c r="Z220">
        <f t="shared" si="42"/>
        <v>3</v>
      </c>
      <c r="AA220">
        <f t="shared" si="43"/>
        <v>164</v>
      </c>
      <c r="AB220">
        <f t="shared" si="44"/>
        <v>1.6401215428119631E-28</v>
      </c>
      <c r="AH220" s="5">
        <v>45873</v>
      </c>
      <c r="AI220">
        <f t="shared" si="45"/>
        <v>3</v>
      </c>
      <c r="AJ220">
        <f t="shared" si="46"/>
        <v>164</v>
      </c>
      <c r="AK220">
        <f t="shared" si="47"/>
        <v>1.9864215394787013</v>
      </c>
      <c r="AQ220" s="5">
        <v>45873</v>
      </c>
      <c r="AR220">
        <f t="shared" si="48"/>
        <v>3</v>
      </c>
      <c r="AS220">
        <f t="shared" si="49"/>
        <v>164</v>
      </c>
      <c r="AT220">
        <f t="shared" si="50"/>
        <v>0</v>
      </c>
    </row>
    <row r="221" spans="16:46">
      <c r="P221" s="5">
        <v>45874</v>
      </c>
      <c r="Q221">
        <f t="shared" si="39"/>
        <v>4</v>
      </c>
      <c r="R221">
        <f t="shared" si="40"/>
        <v>163</v>
      </c>
      <c r="S221">
        <f t="shared" si="41"/>
        <v>1.9759242811741351</v>
      </c>
      <c r="Y221" s="5">
        <v>45874</v>
      </c>
      <c r="Z221">
        <f t="shared" si="42"/>
        <v>4</v>
      </c>
      <c r="AA221">
        <f t="shared" si="43"/>
        <v>163</v>
      </c>
      <c r="AB221">
        <f t="shared" si="44"/>
        <v>3.570145782988225E-28</v>
      </c>
      <c r="AH221" s="5">
        <v>45874</v>
      </c>
      <c r="AI221">
        <f t="shared" si="45"/>
        <v>4</v>
      </c>
      <c r="AJ221">
        <f t="shared" si="46"/>
        <v>163</v>
      </c>
      <c r="AK221">
        <f t="shared" si="47"/>
        <v>1.9759242811741351</v>
      </c>
      <c r="AQ221" s="5">
        <v>45874</v>
      </c>
      <c r="AR221">
        <f t="shared" si="48"/>
        <v>4</v>
      </c>
      <c r="AS221">
        <f t="shared" si="49"/>
        <v>163</v>
      </c>
      <c r="AT221">
        <f t="shared" si="50"/>
        <v>0</v>
      </c>
    </row>
    <row r="222" spans="16:46">
      <c r="P222" s="5">
        <v>45875</v>
      </c>
      <c r="Q222">
        <f t="shared" si="39"/>
        <v>5</v>
      </c>
      <c r="R222">
        <f t="shared" si="40"/>
        <v>162</v>
      </c>
      <c r="S222">
        <f t="shared" si="41"/>
        <v>1.9625092762516358</v>
      </c>
      <c r="Y222" s="5">
        <v>45875</v>
      </c>
      <c r="Z222">
        <f t="shared" si="42"/>
        <v>5</v>
      </c>
      <c r="AA222">
        <f t="shared" si="43"/>
        <v>162</v>
      </c>
      <c r="AB222">
        <f t="shared" si="44"/>
        <v>7.734455624092877E-28</v>
      </c>
      <c r="AH222" s="5">
        <v>45875</v>
      </c>
      <c r="AI222">
        <f t="shared" si="45"/>
        <v>5</v>
      </c>
      <c r="AJ222">
        <f t="shared" si="46"/>
        <v>162</v>
      </c>
      <c r="AK222">
        <f t="shared" si="47"/>
        <v>1.9625092762516358</v>
      </c>
      <c r="AQ222" s="5">
        <v>45875</v>
      </c>
      <c r="AR222">
        <f t="shared" si="48"/>
        <v>5</v>
      </c>
      <c r="AS222">
        <f t="shared" si="49"/>
        <v>162</v>
      </c>
      <c r="AT222">
        <f t="shared" si="50"/>
        <v>0</v>
      </c>
    </row>
    <row r="223" spans="16:46">
      <c r="P223" s="5">
        <v>45876</v>
      </c>
      <c r="Q223">
        <f t="shared" si="39"/>
        <v>6</v>
      </c>
      <c r="R223">
        <f t="shared" si="40"/>
        <v>161</v>
      </c>
      <c r="S223">
        <f t="shared" si="41"/>
        <v>1.946236782411346</v>
      </c>
      <c r="Y223" s="5">
        <v>45876</v>
      </c>
      <c r="Z223">
        <f t="shared" si="42"/>
        <v>6</v>
      </c>
      <c r="AA223">
        <f t="shared" si="43"/>
        <v>161</v>
      </c>
      <c r="AB223">
        <f t="shared" si="44"/>
        <v>1.6676597158164668E-27</v>
      </c>
      <c r="AH223" s="5">
        <v>45876</v>
      </c>
      <c r="AI223">
        <f t="shared" si="45"/>
        <v>6</v>
      </c>
      <c r="AJ223">
        <f t="shared" si="46"/>
        <v>161</v>
      </c>
      <c r="AK223">
        <f t="shared" si="47"/>
        <v>1.946236782411346</v>
      </c>
      <c r="AQ223" s="5">
        <v>45876</v>
      </c>
      <c r="AR223">
        <f t="shared" si="48"/>
        <v>6</v>
      </c>
      <c r="AS223">
        <f t="shared" si="49"/>
        <v>161</v>
      </c>
      <c r="AT223">
        <f t="shared" si="50"/>
        <v>0</v>
      </c>
    </row>
    <row r="224" spans="16:46">
      <c r="P224" s="5">
        <v>45877</v>
      </c>
      <c r="Q224">
        <f t="shared" si="39"/>
        <v>7</v>
      </c>
      <c r="R224">
        <f t="shared" si="40"/>
        <v>160</v>
      </c>
      <c r="S224">
        <f t="shared" si="41"/>
        <v>1.9271795202914561</v>
      </c>
      <c r="Y224" s="5">
        <v>45877</v>
      </c>
      <c r="Z224">
        <f t="shared" si="42"/>
        <v>7</v>
      </c>
      <c r="AA224">
        <f t="shared" si="43"/>
        <v>160</v>
      </c>
      <c r="AB224">
        <f t="shared" si="44"/>
        <v>3.5786482100128435E-27</v>
      </c>
      <c r="AH224" s="5">
        <v>45877</v>
      </c>
      <c r="AI224">
        <f t="shared" si="45"/>
        <v>7</v>
      </c>
      <c r="AJ224">
        <f t="shared" si="46"/>
        <v>160</v>
      </c>
      <c r="AK224">
        <f t="shared" si="47"/>
        <v>1.9271795202914561</v>
      </c>
      <c r="AQ224" s="5">
        <v>45877</v>
      </c>
      <c r="AR224">
        <f t="shared" si="48"/>
        <v>7</v>
      </c>
      <c r="AS224">
        <f t="shared" si="49"/>
        <v>160</v>
      </c>
      <c r="AT224">
        <f t="shared" si="50"/>
        <v>0</v>
      </c>
    </row>
    <row r="225" spans="16:46">
      <c r="P225" s="5">
        <v>45878</v>
      </c>
      <c r="Q225">
        <f t="shared" si="39"/>
        <v>8</v>
      </c>
      <c r="R225">
        <f t="shared" si="40"/>
        <v>159</v>
      </c>
      <c r="S225">
        <f t="shared" si="41"/>
        <v>1.9054221321499716</v>
      </c>
      <c r="Y225" s="5">
        <v>45878</v>
      </c>
      <c r="Z225">
        <f t="shared" si="42"/>
        <v>8</v>
      </c>
      <c r="AA225">
        <f t="shared" si="43"/>
        <v>159</v>
      </c>
      <c r="AB225">
        <f t="shared" si="44"/>
        <v>7.6430106159567266E-27</v>
      </c>
      <c r="AH225" s="5">
        <v>45878</v>
      </c>
      <c r="AI225">
        <f t="shared" si="45"/>
        <v>8</v>
      </c>
      <c r="AJ225">
        <f t="shared" si="46"/>
        <v>159</v>
      </c>
      <c r="AK225">
        <f t="shared" si="47"/>
        <v>1.9054221321499716</v>
      </c>
      <c r="AQ225" s="5">
        <v>45878</v>
      </c>
      <c r="AR225">
        <f t="shared" si="48"/>
        <v>8</v>
      </c>
      <c r="AS225">
        <f t="shared" si="49"/>
        <v>159</v>
      </c>
      <c r="AT225">
        <f t="shared" si="50"/>
        <v>0</v>
      </c>
    </row>
    <row r="226" spans="16:46">
      <c r="P226" s="5">
        <v>45879</v>
      </c>
      <c r="Q226">
        <f t="shared" si="39"/>
        <v>9</v>
      </c>
      <c r="R226">
        <f t="shared" si="40"/>
        <v>158</v>
      </c>
      <c r="S226">
        <f t="shared" si="41"/>
        <v>1.881060555732416</v>
      </c>
      <c r="Y226" s="5">
        <v>45879</v>
      </c>
      <c r="Z226">
        <f t="shared" si="42"/>
        <v>9</v>
      </c>
      <c r="AA226">
        <f t="shared" si="43"/>
        <v>158</v>
      </c>
      <c r="AB226">
        <f t="shared" si="44"/>
        <v>1.6245900972680892E-26</v>
      </c>
      <c r="AH226" s="5">
        <v>45879</v>
      </c>
      <c r="AI226">
        <f t="shared" si="45"/>
        <v>9</v>
      </c>
      <c r="AJ226">
        <f t="shared" si="46"/>
        <v>158</v>
      </c>
      <c r="AK226">
        <f t="shared" si="47"/>
        <v>1.881060555732416</v>
      </c>
      <c r="AQ226" s="5">
        <v>45879</v>
      </c>
      <c r="AR226">
        <f t="shared" si="48"/>
        <v>9</v>
      </c>
      <c r="AS226">
        <f t="shared" si="49"/>
        <v>158</v>
      </c>
      <c r="AT226">
        <f t="shared" si="50"/>
        <v>0</v>
      </c>
    </row>
    <row r="227" spans="16:46">
      <c r="P227" s="5">
        <v>45880</v>
      </c>
      <c r="Q227">
        <f t="shared" si="39"/>
        <v>10</v>
      </c>
      <c r="R227">
        <f t="shared" si="40"/>
        <v>157</v>
      </c>
      <c r="S227">
        <f t="shared" si="41"/>
        <v>1.8542013198054637</v>
      </c>
      <c r="Y227" s="5">
        <v>45880</v>
      </c>
      <c r="Z227">
        <f t="shared" si="42"/>
        <v>10</v>
      </c>
      <c r="AA227">
        <f t="shared" si="43"/>
        <v>157</v>
      </c>
      <c r="AB227">
        <f t="shared" si="44"/>
        <v>3.436821881834802E-26</v>
      </c>
      <c r="AH227" s="5">
        <v>45880</v>
      </c>
      <c r="AI227">
        <f t="shared" si="45"/>
        <v>10</v>
      </c>
      <c r="AJ227">
        <f t="shared" si="46"/>
        <v>157</v>
      </c>
      <c r="AK227">
        <f t="shared" si="47"/>
        <v>1.8542013198054637</v>
      </c>
      <c r="AQ227" s="5">
        <v>45880</v>
      </c>
      <c r="AR227">
        <f t="shared" si="48"/>
        <v>10</v>
      </c>
      <c r="AS227">
        <f t="shared" si="49"/>
        <v>157</v>
      </c>
      <c r="AT227">
        <f t="shared" si="50"/>
        <v>0</v>
      </c>
    </row>
    <row r="228" spans="16:46">
      <c r="P228" s="5">
        <v>45881</v>
      </c>
      <c r="Q228">
        <f t="shared" si="39"/>
        <v>11</v>
      </c>
      <c r="R228">
        <f t="shared" si="40"/>
        <v>156</v>
      </c>
      <c r="S228">
        <f t="shared" si="41"/>
        <v>1.8249607685924143</v>
      </c>
      <c r="Y228" s="5">
        <v>45881</v>
      </c>
      <c r="Z228">
        <f t="shared" si="42"/>
        <v>11</v>
      </c>
      <c r="AA228">
        <f t="shared" si="43"/>
        <v>156</v>
      </c>
      <c r="AB228">
        <f t="shared" si="44"/>
        <v>7.2360928725558412E-26</v>
      </c>
      <c r="AH228" s="5">
        <v>45881</v>
      </c>
      <c r="AI228">
        <f t="shared" si="45"/>
        <v>11</v>
      </c>
      <c r="AJ228">
        <f t="shared" si="46"/>
        <v>156</v>
      </c>
      <c r="AK228">
        <f t="shared" si="47"/>
        <v>1.8249607685924143</v>
      </c>
      <c r="AQ228" s="5">
        <v>45881</v>
      </c>
      <c r="AR228">
        <f t="shared" si="48"/>
        <v>11</v>
      </c>
      <c r="AS228">
        <f t="shared" si="49"/>
        <v>156</v>
      </c>
      <c r="AT228">
        <f t="shared" si="50"/>
        <v>0</v>
      </c>
    </row>
    <row r="229" spans="16:46">
      <c r="P229" s="5">
        <v>45882</v>
      </c>
      <c r="Q229">
        <f t="shared" si="39"/>
        <v>12</v>
      </c>
      <c r="R229">
        <f t="shared" si="40"/>
        <v>155</v>
      </c>
      <c r="S229">
        <f t="shared" si="41"/>
        <v>1.7934642230068767</v>
      </c>
      <c r="Y229" s="5">
        <v>45882</v>
      </c>
      <c r="Z229">
        <f t="shared" si="42"/>
        <v>12</v>
      </c>
      <c r="AA229">
        <f t="shared" si="43"/>
        <v>155</v>
      </c>
      <c r="AB229">
        <f t="shared" si="44"/>
        <v>1.516299961571806E-25</v>
      </c>
      <c r="AH229" s="5">
        <v>45882</v>
      </c>
      <c r="AI229">
        <f t="shared" si="45"/>
        <v>12</v>
      </c>
      <c r="AJ229">
        <f t="shared" si="46"/>
        <v>155</v>
      </c>
      <c r="AK229">
        <f t="shared" si="47"/>
        <v>1.7934642230068767</v>
      </c>
      <c r="AQ229" s="5">
        <v>45882</v>
      </c>
      <c r="AR229">
        <f t="shared" si="48"/>
        <v>12</v>
      </c>
      <c r="AS229">
        <f t="shared" si="49"/>
        <v>155</v>
      </c>
      <c r="AT229">
        <f t="shared" si="50"/>
        <v>0</v>
      </c>
    </row>
    <row r="230" spans="16:46">
      <c r="P230" s="5">
        <v>45883</v>
      </c>
      <c r="Q230">
        <f t="shared" si="39"/>
        <v>13</v>
      </c>
      <c r="R230">
        <f t="shared" si="40"/>
        <v>154</v>
      </c>
      <c r="S230">
        <f t="shared" si="41"/>
        <v>1.7598450871382141</v>
      </c>
      <c r="Y230" s="5">
        <v>45883</v>
      </c>
      <c r="Z230">
        <f t="shared" si="42"/>
        <v>13</v>
      </c>
      <c r="AA230">
        <f t="shared" si="43"/>
        <v>154</v>
      </c>
      <c r="AB230">
        <f t="shared" si="44"/>
        <v>3.1622776601683782E-25</v>
      </c>
      <c r="AH230" s="5">
        <v>45883</v>
      </c>
      <c r="AI230">
        <f t="shared" si="45"/>
        <v>13</v>
      </c>
      <c r="AJ230">
        <f t="shared" si="46"/>
        <v>154</v>
      </c>
      <c r="AK230">
        <f t="shared" si="47"/>
        <v>1.7598450871382141</v>
      </c>
      <c r="AQ230" s="5">
        <v>45883</v>
      </c>
      <c r="AR230">
        <f t="shared" si="48"/>
        <v>13</v>
      </c>
      <c r="AS230">
        <f t="shared" si="49"/>
        <v>154</v>
      </c>
      <c r="AT230">
        <f t="shared" si="50"/>
        <v>0</v>
      </c>
    </row>
    <row r="231" spans="16:46">
      <c r="P231" s="5">
        <v>45884</v>
      </c>
      <c r="Q231">
        <f t="shared" si="39"/>
        <v>14</v>
      </c>
      <c r="R231">
        <f t="shared" si="40"/>
        <v>153</v>
      </c>
      <c r="S231">
        <f t="shared" si="41"/>
        <v>1.7242439088901236</v>
      </c>
      <c r="Y231" s="5">
        <v>45884</v>
      </c>
      <c r="Z231">
        <f t="shared" si="42"/>
        <v>14</v>
      </c>
      <c r="AA231">
        <f t="shared" si="43"/>
        <v>153</v>
      </c>
      <c r="AB231">
        <f t="shared" si="44"/>
        <v>6.5637005641597617E-25</v>
      </c>
      <c r="AH231" s="5">
        <v>45884</v>
      </c>
      <c r="AI231">
        <f t="shared" si="45"/>
        <v>14</v>
      </c>
      <c r="AJ231">
        <f t="shared" si="46"/>
        <v>153</v>
      </c>
      <c r="AK231">
        <f t="shared" si="47"/>
        <v>1.7242439088901236</v>
      </c>
      <c r="AQ231" s="5">
        <v>45884</v>
      </c>
      <c r="AR231">
        <f t="shared" si="48"/>
        <v>14</v>
      </c>
      <c r="AS231">
        <f t="shared" si="49"/>
        <v>153</v>
      </c>
      <c r="AT231">
        <f t="shared" si="50"/>
        <v>0</v>
      </c>
    </row>
    <row r="232" spans="16:46">
      <c r="P232" s="5">
        <v>45885</v>
      </c>
      <c r="Q232">
        <f t="shared" si="39"/>
        <v>15</v>
      </c>
      <c r="R232">
        <f t="shared" si="40"/>
        <v>152</v>
      </c>
      <c r="S232">
        <f t="shared" si="41"/>
        <v>1.6868074040077607</v>
      </c>
      <c r="Y232" s="5">
        <v>45885</v>
      </c>
      <c r="Z232">
        <f t="shared" si="42"/>
        <v>15</v>
      </c>
      <c r="AA232">
        <f t="shared" si="43"/>
        <v>152</v>
      </c>
      <c r="AB232">
        <f t="shared" si="44"/>
        <v>1.3559116898030973E-24</v>
      </c>
      <c r="AH232" s="5">
        <v>45885</v>
      </c>
      <c r="AI232">
        <f t="shared" si="45"/>
        <v>15</v>
      </c>
      <c r="AJ232">
        <f t="shared" si="46"/>
        <v>152</v>
      </c>
      <c r="AK232">
        <f t="shared" si="47"/>
        <v>1.6868074040077607</v>
      </c>
      <c r="AQ232" s="5">
        <v>45885</v>
      </c>
      <c r="AR232">
        <f t="shared" si="48"/>
        <v>15</v>
      </c>
      <c r="AS232">
        <f t="shared" si="49"/>
        <v>152</v>
      </c>
      <c r="AT232">
        <f t="shared" si="50"/>
        <v>0</v>
      </c>
    </row>
    <row r="233" spans="16:46">
      <c r="P233" s="5">
        <v>45886</v>
      </c>
      <c r="Q233">
        <f t="shared" si="39"/>
        <v>16</v>
      </c>
      <c r="R233">
        <f t="shared" si="40"/>
        <v>151</v>
      </c>
      <c r="S233">
        <f t="shared" si="41"/>
        <v>1.6476874529464498</v>
      </c>
      <c r="Y233" s="5">
        <v>45886</v>
      </c>
      <c r="Z233">
        <f t="shared" si="42"/>
        <v>16</v>
      </c>
      <c r="AA233">
        <f t="shared" si="43"/>
        <v>151</v>
      </c>
      <c r="AB233">
        <f t="shared" si="44"/>
        <v>2.7877121882888364E-24</v>
      </c>
      <c r="AH233" s="5">
        <v>45886</v>
      </c>
      <c r="AI233">
        <f t="shared" si="45"/>
        <v>16</v>
      </c>
      <c r="AJ233">
        <f t="shared" si="46"/>
        <v>151</v>
      </c>
      <c r="AK233">
        <f t="shared" si="47"/>
        <v>1.6476874529464498</v>
      </c>
      <c r="AQ233" s="5">
        <v>45886</v>
      </c>
      <c r="AR233">
        <f t="shared" si="48"/>
        <v>16</v>
      </c>
      <c r="AS233">
        <f t="shared" si="49"/>
        <v>151</v>
      </c>
      <c r="AT233">
        <f t="shared" si="50"/>
        <v>0</v>
      </c>
    </row>
    <row r="234" spans="16:46">
      <c r="P234" s="5">
        <v>45887</v>
      </c>
      <c r="Q234">
        <f t="shared" si="39"/>
        <v>17</v>
      </c>
      <c r="R234">
        <f t="shared" si="40"/>
        <v>150</v>
      </c>
      <c r="S234">
        <f t="shared" si="41"/>
        <v>1.607040080135413</v>
      </c>
      <c r="Y234" s="5">
        <v>45887</v>
      </c>
      <c r="Z234">
        <f t="shared" si="42"/>
        <v>17</v>
      </c>
      <c r="AA234">
        <f t="shared" si="43"/>
        <v>150</v>
      </c>
      <c r="AB234">
        <f t="shared" si="44"/>
        <v>5.7042473210154651E-24</v>
      </c>
      <c r="AH234" s="5">
        <v>45887</v>
      </c>
      <c r="AI234">
        <f t="shared" si="45"/>
        <v>17</v>
      </c>
      <c r="AJ234">
        <f t="shared" si="46"/>
        <v>150</v>
      </c>
      <c r="AK234">
        <f t="shared" si="47"/>
        <v>1.607040080135413</v>
      </c>
      <c r="AQ234" s="5">
        <v>45887</v>
      </c>
      <c r="AR234">
        <f t="shared" si="48"/>
        <v>17</v>
      </c>
      <c r="AS234">
        <f t="shared" si="49"/>
        <v>150</v>
      </c>
      <c r="AT234">
        <f t="shared" si="50"/>
        <v>0</v>
      </c>
    </row>
    <row r="235" spans="16:46">
      <c r="P235" s="5">
        <v>45888</v>
      </c>
      <c r="Q235">
        <f t="shared" si="39"/>
        <v>18</v>
      </c>
      <c r="R235">
        <f t="shared" si="40"/>
        <v>149</v>
      </c>
      <c r="S235">
        <f t="shared" si="41"/>
        <v>1.5650244251740331</v>
      </c>
      <c r="Y235" s="5">
        <v>45888</v>
      </c>
      <c r="Z235">
        <f t="shared" si="42"/>
        <v>18</v>
      </c>
      <c r="AA235">
        <f t="shared" si="43"/>
        <v>149</v>
      </c>
      <c r="AB235">
        <f t="shared" si="44"/>
        <v>1.1616696542319624E-23</v>
      </c>
      <c r="AH235" s="5">
        <v>45888</v>
      </c>
      <c r="AI235">
        <f t="shared" si="45"/>
        <v>18</v>
      </c>
      <c r="AJ235">
        <f t="shared" si="46"/>
        <v>149</v>
      </c>
      <c r="AK235">
        <f t="shared" si="47"/>
        <v>1.5650244251740331</v>
      </c>
      <c r="AQ235" s="5">
        <v>45888</v>
      </c>
      <c r="AR235">
        <f t="shared" si="48"/>
        <v>18</v>
      </c>
      <c r="AS235">
        <f t="shared" si="49"/>
        <v>149</v>
      </c>
      <c r="AT235">
        <f t="shared" si="50"/>
        <v>0</v>
      </c>
    </row>
    <row r="236" spans="16:46">
      <c r="P236" s="5">
        <v>45889</v>
      </c>
      <c r="Q236">
        <f t="shared" si="39"/>
        <v>19</v>
      </c>
      <c r="R236">
        <f t="shared" si="40"/>
        <v>148</v>
      </c>
      <c r="S236">
        <f t="shared" si="41"/>
        <v>1.5218017153685817</v>
      </c>
      <c r="Y236" s="5">
        <v>45889</v>
      </c>
      <c r="Z236">
        <f t="shared" si="42"/>
        <v>19</v>
      </c>
      <c r="AA236">
        <f t="shared" si="43"/>
        <v>148</v>
      </c>
      <c r="AB236">
        <f t="shared" si="44"/>
        <v>2.3545115567287799E-23</v>
      </c>
      <c r="AH236" s="5">
        <v>45889</v>
      </c>
      <c r="AI236">
        <f t="shared" si="45"/>
        <v>19</v>
      </c>
      <c r="AJ236">
        <f t="shared" si="46"/>
        <v>148</v>
      </c>
      <c r="AK236">
        <f t="shared" si="47"/>
        <v>1.5218017153685817</v>
      </c>
      <c r="AQ236" s="5">
        <v>45889</v>
      </c>
      <c r="AR236">
        <f t="shared" si="48"/>
        <v>19</v>
      </c>
      <c r="AS236">
        <f t="shared" si="49"/>
        <v>148</v>
      </c>
      <c r="AT236">
        <f t="shared" si="50"/>
        <v>0</v>
      </c>
    </row>
    <row r="237" spans="16:46">
      <c r="P237" s="5">
        <v>45890</v>
      </c>
      <c r="Q237">
        <f t="shared" si="39"/>
        <v>20</v>
      </c>
      <c r="R237">
        <f t="shared" si="40"/>
        <v>147</v>
      </c>
      <c r="S237">
        <f t="shared" si="41"/>
        <v>1.4775342487783922</v>
      </c>
      <c r="Y237" s="5">
        <v>45890</v>
      </c>
      <c r="Z237">
        <f t="shared" si="42"/>
        <v>20</v>
      </c>
      <c r="AA237">
        <f t="shared" si="43"/>
        <v>147</v>
      </c>
      <c r="AB237">
        <f t="shared" si="44"/>
        <v>4.7495546869907446E-23</v>
      </c>
      <c r="AH237" s="5">
        <v>45890</v>
      </c>
      <c r="AI237">
        <f t="shared" si="45"/>
        <v>20</v>
      </c>
      <c r="AJ237">
        <f t="shared" si="46"/>
        <v>147</v>
      </c>
      <c r="AK237">
        <f t="shared" si="47"/>
        <v>1.4775342487783922</v>
      </c>
      <c r="AQ237" s="5">
        <v>45890</v>
      </c>
      <c r="AR237">
        <f t="shared" si="48"/>
        <v>20</v>
      </c>
      <c r="AS237">
        <f t="shared" si="49"/>
        <v>147</v>
      </c>
      <c r="AT237">
        <f t="shared" si="50"/>
        <v>0</v>
      </c>
    </row>
    <row r="238" spans="16:46">
      <c r="P238" s="5">
        <v>45891</v>
      </c>
      <c r="Q238">
        <f t="shared" si="39"/>
        <v>21</v>
      </c>
      <c r="R238">
        <f t="shared" si="40"/>
        <v>146</v>
      </c>
      <c r="S238">
        <f t="shared" si="41"/>
        <v>1.4323843965979652</v>
      </c>
      <c r="Y238" s="5">
        <v>45891</v>
      </c>
      <c r="Z238">
        <f t="shared" si="42"/>
        <v>21</v>
      </c>
      <c r="AA238">
        <f t="shared" si="43"/>
        <v>146</v>
      </c>
      <c r="AB238">
        <f t="shared" si="44"/>
        <v>9.5353983975223014E-23</v>
      </c>
      <c r="AH238" s="5">
        <v>45891</v>
      </c>
      <c r="AI238">
        <f t="shared" si="45"/>
        <v>21</v>
      </c>
      <c r="AJ238">
        <f t="shared" si="46"/>
        <v>146</v>
      </c>
      <c r="AK238">
        <f t="shared" si="47"/>
        <v>1.4323843965979652</v>
      </c>
      <c r="AQ238" s="5">
        <v>45891</v>
      </c>
      <c r="AR238">
        <f t="shared" si="48"/>
        <v>21</v>
      </c>
      <c r="AS238">
        <f t="shared" si="49"/>
        <v>146</v>
      </c>
      <c r="AT238">
        <f t="shared" si="50"/>
        <v>0</v>
      </c>
    </row>
    <row r="239" spans="16:46">
      <c r="P239" s="5">
        <v>45892</v>
      </c>
      <c r="Q239">
        <f t="shared" si="39"/>
        <v>22</v>
      </c>
      <c r="R239">
        <f t="shared" si="40"/>
        <v>145</v>
      </c>
      <c r="S239">
        <f t="shared" si="41"/>
        <v>1.3865136332626646</v>
      </c>
      <c r="Y239" s="5">
        <v>45892</v>
      </c>
      <c r="Z239">
        <f t="shared" si="42"/>
        <v>22</v>
      </c>
      <c r="AA239">
        <f t="shared" si="43"/>
        <v>145</v>
      </c>
      <c r="AB239">
        <f t="shared" si="44"/>
        <v>1.9052794255367798E-22</v>
      </c>
      <c r="AH239" s="5">
        <v>45892</v>
      </c>
      <c r="AI239">
        <f t="shared" si="45"/>
        <v>22</v>
      </c>
      <c r="AJ239">
        <f t="shared" si="46"/>
        <v>145</v>
      </c>
      <c r="AK239">
        <f t="shared" si="47"/>
        <v>1.3865136332626646</v>
      </c>
      <c r="AQ239" s="5">
        <v>45892</v>
      </c>
      <c r="AR239">
        <f t="shared" si="48"/>
        <v>22</v>
      </c>
      <c r="AS239">
        <f t="shared" si="49"/>
        <v>145</v>
      </c>
      <c r="AT239">
        <f t="shared" si="50"/>
        <v>0</v>
      </c>
    </row>
    <row r="240" spans="16:46">
      <c r="P240" s="5">
        <v>45893</v>
      </c>
      <c r="Q240">
        <f t="shared" si="39"/>
        <v>23</v>
      </c>
      <c r="R240">
        <f t="shared" si="40"/>
        <v>144</v>
      </c>
      <c r="S240">
        <f t="shared" si="41"/>
        <v>1.340081602138995</v>
      </c>
      <c r="Y240" s="5">
        <v>45893</v>
      </c>
      <c r="Z240">
        <f t="shared" si="42"/>
        <v>23</v>
      </c>
      <c r="AA240">
        <f t="shared" si="43"/>
        <v>144</v>
      </c>
      <c r="AB240">
        <f t="shared" si="44"/>
        <v>3.7888934877961468E-22</v>
      </c>
      <c r="AH240" s="5">
        <v>45893</v>
      </c>
      <c r="AI240">
        <f t="shared" si="45"/>
        <v>23</v>
      </c>
      <c r="AJ240">
        <f t="shared" si="46"/>
        <v>144</v>
      </c>
      <c r="AK240">
        <f t="shared" si="47"/>
        <v>1.340081602138995</v>
      </c>
      <c r="AQ240" s="5">
        <v>45893</v>
      </c>
      <c r="AR240">
        <f t="shared" si="48"/>
        <v>23</v>
      </c>
      <c r="AS240">
        <f t="shared" si="49"/>
        <v>144</v>
      </c>
      <c r="AT240">
        <f t="shared" si="50"/>
        <v>0</v>
      </c>
    </row>
    <row r="241" spans="16:46">
      <c r="P241" s="5">
        <v>45894</v>
      </c>
      <c r="Q241">
        <f t="shared" si="39"/>
        <v>24</v>
      </c>
      <c r="R241">
        <f t="shared" si="40"/>
        <v>143</v>
      </c>
      <c r="S241">
        <f t="shared" si="41"/>
        <v>1.2932452240554695</v>
      </c>
      <c r="Y241" s="5">
        <v>45894</v>
      </c>
      <c r="Z241">
        <f t="shared" si="42"/>
        <v>24</v>
      </c>
      <c r="AA241">
        <f t="shared" si="43"/>
        <v>143</v>
      </c>
      <c r="AB241">
        <f t="shared" si="44"/>
        <v>7.498942093324526E-22</v>
      </c>
      <c r="AH241" s="5">
        <v>45894</v>
      </c>
      <c r="AI241">
        <f t="shared" si="45"/>
        <v>24</v>
      </c>
      <c r="AJ241">
        <f t="shared" si="46"/>
        <v>143</v>
      </c>
      <c r="AK241">
        <f t="shared" si="47"/>
        <v>1.2932452240554695</v>
      </c>
      <c r="AQ241" s="5">
        <v>45894</v>
      </c>
      <c r="AR241">
        <f t="shared" si="48"/>
        <v>24</v>
      </c>
      <c r="AS241">
        <f t="shared" si="49"/>
        <v>143</v>
      </c>
      <c r="AT241">
        <f t="shared" si="50"/>
        <v>0</v>
      </c>
    </row>
    <row r="242" spans="16:46">
      <c r="P242" s="5">
        <v>45895</v>
      </c>
      <c r="Q242">
        <f t="shared" si="39"/>
        <v>25</v>
      </c>
      <c r="R242">
        <f t="shared" si="40"/>
        <v>142</v>
      </c>
      <c r="S242">
        <f t="shared" si="41"/>
        <v>1.2461578552572183</v>
      </c>
      <c r="Y242" s="5">
        <v>45895</v>
      </c>
      <c r="Z242">
        <f t="shared" si="42"/>
        <v>25</v>
      </c>
      <c r="AA242">
        <f t="shared" si="43"/>
        <v>142</v>
      </c>
      <c r="AB242">
        <f t="shared" si="44"/>
        <v>1.47713941800861E-21</v>
      </c>
      <c r="AH242" s="5">
        <v>45895</v>
      </c>
      <c r="AI242">
        <f t="shared" si="45"/>
        <v>25</v>
      </c>
      <c r="AJ242">
        <f t="shared" si="46"/>
        <v>142</v>
      </c>
      <c r="AK242">
        <f t="shared" si="47"/>
        <v>1.2461578552572183</v>
      </c>
      <c r="AQ242" s="5">
        <v>45895</v>
      </c>
      <c r="AR242">
        <f t="shared" si="48"/>
        <v>25</v>
      </c>
      <c r="AS242">
        <f t="shared" si="49"/>
        <v>142</v>
      </c>
      <c r="AT242">
        <f t="shared" si="50"/>
        <v>0</v>
      </c>
    </row>
    <row r="243" spans="16:46">
      <c r="P243" s="5">
        <v>45896</v>
      </c>
      <c r="Q243">
        <f t="shared" si="39"/>
        <v>26</v>
      </c>
      <c r="R243">
        <f t="shared" si="40"/>
        <v>141</v>
      </c>
      <c r="S243">
        <f t="shared" si="41"/>
        <v>1.1989685006378821</v>
      </c>
      <c r="Y243" s="5">
        <v>45896</v>
      </c>
      <c r="Z243">
        <f t="shared" si="42"/>
        <v>26</v>
      </c>
      <c r="AA243">
        <f t="shared" si="43"/>
        <v>141</v>
      </c>
      <c r="AB243">
        <f t="shared" si="44"/>
        <v>2.8958553149955401E-21</v>
      </c>
      <c r="AH243" s="5">
        <v>45896</v>
      </c>
      <c r="AI243">
        <f t="shared" si="45"/>
        <v>26</v>
      </c>
      <c r="AJ243">
        <f t="shared" si="46"/>
        <v>141</v>
      </c>
      <c r="AK243">
        <f t="shared" si="47"/>
        <v>1.1989685006378821</v>
      </c>
      <c r="AQ243" s="5">
        <v>45896</v>
      </c>
      <c r="AR243">
        <f t="shared" si="48"/>
        <v>26</v>
      </c>
      <c r="AS243">
        <f t="shared" si="49"/>
        <v>141</v>
      </c>
      <c r="AT243">
        <f t="shared" si="50"/>
        <v>0</v>
      </c>
    </row>
    <row r="244" spans="16:46">
      <c r="P244" s="5">
        <v>45897</v>
      </c>
      <c r="Q244">
        <f t="shared" si="39"/>
        <v>27</v>
      </c>
      <c r="R244">
        <f t="shared" si="40"/>
        <v>140</v>
      </c>
      <c r="S244">
        <f t="shared" si="41"/>
        <v>1.1518210873275889</v>
      </c>
      <c r="Y244" s="5">
        <v>45897</v>
      </c>
      <c r="Z244">
        <f t="shared" si="42"/>
        <v>27</v>
      </c>
      <c r="AA244">
        <f t="shared" si="43"/>
        <v>140</v>
      </c>
      <c r="AB244">
        <f t="shared" si="44"/>
        <v>5.6502298568687119E-21</v>
      </c>
      <c r="AH244" s="5">
        <v>45897</v>
      </c>
      <c r="AI244">
        <f t="shared" si="45"/>
        <v>27</v>
      </c>
      <c r="AJ244">
        <f t="shared" si="46"/>
        <v>140</v>
      </c>
      <c r="AK244">
        <f t="shared" si="47"/>
        <v>1.1518210873275889</v>
      </c>
      <c r="AQ244" s="5">
        <v>45897</v>
      </c>
      <c r="AR244">
        <f t="shared" si="48"/>
        <v>27</v>
      </c>
      <c r="AS244">
        <f t="shared" si="49"/>
        <v>140</v>
      </c>
      <c r="AT244">
        <f t="shared" si="50"/>
        <v>0</v>
      </c>
    </row>
    <row r="245" spans="16:46">
      <c r="P245" s="5">
        <v>45898</v>
      </c>
      <c r="Q245">
        <f t="shared" si="39"/>
        <v>28</v>
      </c>
      <c r="R245">
        <f t="shared" si="40"/>
        <v>139</v>
      </c>
      <c r="S245">
        <f t="shared" si="41"/>
        <v>1.1048538029078119</v>
      </c>
      <c r="Y245" s="5">
        <v>45898</v>
      </c>
      <c r="Z245">
        <f t="shared" si="42"/>
        <v>28</v>
      </c>
      <c r="AA245">
        <f t="shared" si="43"/>
        <v>139</v>
      </c>
      <c r="AB245">
        <f t="shared" si="44"/>
        <v>1.0972087344586495E-20</v>
      </c>
      <c r="AH245" s="5">
        <v>45898</v>
      </c>
      <c r="AI245">
        <f t="shared" si="45"/>
        <v>28</v>
      </c>
      <c r="AJ245">
        <f t="shared" si="46"/>
        <v>139</v>
      </c>
      <c r="AK245">
        <f t="shared" si="47"/>
        <v>1.1048538029078119</v>
      </c>
      <c r="AQ245" s="5">
        <v>45898</v>
      </c>
      <c r="AR245">
        <f t="shared" si="48"/>
        <v>28</v>
      </c>
      <c r="AS245">
        <f t="shared" si="49"/>
        <v>139</v>
      </c>
      <c r="AT245">
        <f t="shared" si="50"/>
        <v>0</v>
      </c>
    </row>
    <row r="246" spans="16:46">
      <c r="P246" s="5">
        <v>45899</v>
      </c>
      <c r="Q246">
        <f t="shared" si="39"/>
        <v>29</v>
      </c>
      <c r="R246">
        <f t="shared" si="40"/>
        <v>138</v>
      </c>
      <c r="S246">
        <f t="shared" si="41"/>
        <v>1.0581985016946327</v>
      </c>
      <c r="Y246" s="5">
        <v>45899</v>
      </c>
      <c r="Z246">
        <f t="shared" si="42"/>
        <v>29</v>
      </c>
      <c r="AA246">
        <f t="shared" si="43"/>
        <v>138</v>
      </c>
      <c r="AB246">
        <f t="shared" si="44"/>
        <v>2.1205390819012126E-20</v>
      </c>
      <c r="AH246" s="5">
        <v>45899</v>
      </c>
      <c r="AI246">
        <f t="shared" si="45"/>
        <v>29</v>
      </c>
      <c r="AJ246">
        <f t="shared" si="46"/>
        <v>138</v>
      </c>
      <c r="AK246">
        <f t="shared" si="47"/>
        <v>1.0581985016946327</v>
      </c>
      <c r="AQ246" s="5">
        <v>45899</v>
      </c>
      <c r="AR246">
        <f t="shared" si="48"/>
        <v>29</v>
      </c>
      <c r="AS246">
        <f t="shared" si="49"/>
        <v>138</v>
      </c>
      <c r="AT246">
        <f t="shared" si="50"/>
        <v>0</v>
      </c>
    </row>
    <row r="247" spans="16:46">
      <c r="P247" s="5">
        <v>45900</v>
      </c>
      <c r="Q247">
        <f t="shared" si="39"/>
        <v>30</v>
      </c>
      <c r="R247">
        <f t="shared" si="40"/>
        <v>137</v>
      </c>
      <c r="S247">
        <f t="shared" si="41"/>
        <v>1.0119801816932374</v>
      </c>
      <c r="Y247" s="5">
        <v>45900</v>
      </c>
      <c r="Z247">
        <f t="shared" si="42"/>
        <v>30</v>
      </c>
      <c r="AA247">
        <f t="shared" si="43"/>
        <v>137</v>
      </c>
      <c r="AB247">
        <f t="shared" si="44"/>
        <v>4.078844887827802E-20</v>
      </c>
      <c r="AH247" s="5">
        <v>45900</v>
      </c>
      <c r="AI247">
        <f t="shared" si="45"/>
        <v>30</v>
      </c>
      <c r="AJ247">
        <f t="shared" si="46"/>
        <v>137</v>
      </c>
      <c r="AK247">
        <f t="shared" si="47"/>
        <v>1.0119801816932374</v>
      </c>
      <c r="AQ247" s="5">
        <v>45900</v>
      </c>
      <c r="AR247">
        <f t="shared" si="48"/>
        <v>30</v>
      </c>
      <c r="AS247">
        <f t="shared" si="49"/>
        <v>137</v>
      </c>
      <c r="AT247">
        <f t="shared" si="50"/>
        <v>0</v>
      </c>
    </row>
    <row r="248" spans="16:46">
      <c r="P248" s="5">
        <v>45901</v>
      </c>
      <c r="Q248">
        <f t="shared" si="39"/>
        <v>31</v>
      </c>
      <c r="R248">
        <f t="shared" si="40"/>
        <v>136</v>
      </c>
      <c r="S248">
        <f t="shared" si="41"/>
        <v>0.96631653398987938</v>
      </c>
      <c r="Y248" s="5">
        <v>45901</v>
      </c>
      <c r="Z248">
        <f t="shared" si="42"/>
        <v>31</v>
      </c>
      <c r="AA248">
        <f t="shared" si="43"/>
        <v>136</v>
      </c>
      <c r="AB248">
        <f t="shared" si="44"/>
        <v>7.8083987538332675E-20</v>
      </c>
      <c r="AH248" s="5">
        <v>45901</v>
      </c>
      <c r="AI248">
        <f t="shared" si="45"/>
        <v>31</v>
      </c>
      <c r="AJ248">
        <f t="shared" si="46"/>
        <v>136</v>
      </c>
      <c r="AK248">
        <f t="shared" si="47"/>
        <v>0.96631653398987938</v>
      </c>
      <c r="AQ248" s="5">
        <v>45901</v>
      </c>
      <c r="AR248">
        <f t="shared" si="48"/>
        <v>31</v>
      </c>
      <c r="AS248">
        <f t="shared" si="49"/>
        <v>136</v>
      </c>
      <c r="AT248">
        <f t="shared" si="50"/>
        <v>0</v>
      </c>
    </row>
    <row r="249" spans="16:46">
      <c r="P249" s="5">
        <v>45902</v>
      </c>
      <c r="Q249">
        <f t="shared" si="39"/>
        <v>32</v>
      </c>
      <c r="R249">
        <f t="shared" si="40"/>
        <v>135</v>
      </c>
      <c r="S249">
        <f t="shared" si="41"/>
        <v>0.92131756552413036</v>
      </c>
      <c r="Y249" s="5">
        <v>45902</v>
      </c>
      <c r="Z249">
        <f t="shared" si="42"/>
        <v>32</v>
      </c>
      <c r="AA249">
        <f t="shared" si="43"/>
        <v>135</v>
      </c>
      <c r="AB249">
        <f t="shared" si="44"/>
        <v>1.4877181492065495E-19</v>
      </c>
      <c r="AH249" s="5">
        <v>45902</v>
      </c>
      <c r="AI249">
        <f t="shared" si="45"/>
        <v>32</v>
      </c>
      <c r="AJ249">
        <f t="shared" si="46"/>
        <v>135</v>
      </c>
      <c r="AK249">
        <f t="shared" si="47"/>
        <v>0.92131756552413036</v>
      </c>
      <c r="AQ249" s="5">
        <v>45902</v>
      </c>
      <c r="AR249">
        <f t="shared" si="48"/>
        <v>32</v>
      </c>
      <c r="AS249">
        <f t="shared" si="49"/>
        <v>135</v>
      </c>
      <c r="AT249">
        <f t="shared" si="50"/>
        <v>0</v>
      </c>
    </row>
    <row r="250" spans="16:46">
      <c r="P250" s="5">
        <v>45903</v>
      </c>
      <c r="Q250">
        <f t="shared" si="39"/>
        <v>33</v>
      </c>
      <c r="R250">
        <f t="shared" si="40"/>
        <v>134</v>
      </c>
      <c r="S250">
        <f t="shared" si="41"/>
        <v>0.8770852953844166</v>
      </c>
      <c r="Y250" s="5">
        <v>45903</v>
      </c>
      <c r="Z250">
        <f t="shared" si="42"/>
        <v>33</v>
      </c>
      <c r="AA250">
        <f t="shared" si="43"/>
        <v>134</v>
      </c>
      <c r="AB250">
        <f t="shared" si="44"/>
        <v>2.8210658464935295E-19</v>
      </c>
      <c r="AH250" s="5">
        <v>45903</v>
      </c>
      <c r="AI250">
        <f t="shared" si="45"/>
        <v>33</v>
      </c>
      <c r="AJ250">
        <f t="shared" si="46"/>
        <v>134</v>
      </c>
      <c r="AK250">
        <f t="shared" si="47"/>
        <v>0.8770852953844166</v>
      </c>
      <c r="AQ250" s="5">
        <v>45903</v>
      </c>
      <c r="AR250">
        <f t="shared" si="48"/>
        <v>33</v>
      </c>
      <c r="AS250">
        <f t="shared" si="49"/>
        <v>134</v>
      </c>
      <c r="AT250">
        <f t="shared" si="50"/>
        <v>0</v>
      </c>
    </row>
    <row r="251" spans="16:46">
      <c r="P251" s="5">
        <v>45904</v>
      </c>
      <c r="Q251">
        <f t="shared" si="39"/>
        <v>34</v>
      </c>
      <c r="R251">
        <f t="shared" si="40"/>
        <v>133</v>
      </c>
      <c r="S251">
        <f t="shared" si="41"/>
        <v>0.83371352400320797</v>
      </c>
      <c r="Y251" s="5">
        <v>45904</v>
      </c>
      <c r="Z251">
        <f t="shared" si="42"/>
        <v>34</v>
      </c>
      <c r="AA251">
        <f t="shared" si="43"/>
        <v>133</v>
      </c>
      <c r="AB251">
        <f t="shared" si="44"/>
        <v>5.3240198916616647E-19</v>
      </c>
      <c r="AH251" s="5">
        <v>45904</v>
      </c>
      <c r="AI251">
        <f t="shared" si="45"/>
        <v>34</v>
      </c>
      <c r="AJ251">
        <f t="shared" si="46"/>
        <v>133</v>
      </c>
      <c r="AK251">
        <f t="shared" si="47"/>
        <v>0.83371352400320797</v>
      </c>
      <c r="AQ251" s="5">
        <v>45904</v>
      </c>
      <c r="AR251">
        <f t="shared" si="48"/>
        <v>34</v>
      </c>
      <c r="AS251">
        <f t="shared" si="49"/>
        <v>133</v>
      </c>
      <c r="AT251">
        <f t="shared" si="50"/>
        <v>0</v>
      </c>
    </row>
    <row r="252" spans="16:46">
      <c r="P252" s="5">
        <v>45905</v>
      </c>
      <c r="Q252">
        <f t="shared" si="39"/>
        <v>35</v>
      </c>
      <c r="R252">
        <f t="shared" si="40"/>
        <v>132</v>
      </c>
      <c r="S252">
        <f t="shared" si="41"/>
        <v>0.79128767390353671</v>
      </c>
      <c r="Y252" s="5">
        <v>45905</v>
      </c>
      <c r="Z252">
        <f t="shared" si="42"/>
        <v>35</v>
      </c>
      <c r="AA252">
        <f t="shared" si="43"/>
        <v>132</v>
      </c>
      <c r="AB252">
        <f t="shared" si="44"/>
        <v>9.9999999999999429E-19</v>
      </c>
      <c r="AH252" s="5">
        <v>45905</v>
      </c>
      <c r="AI252">
        <f t="shared" si="45"/>
        <v>35</v>
      </c>
      <c r="AJ252">
        <f t="shared" si="46"/>
        <v>132</v>
      </c>
      <c r="AK252">
        <f t="shared" si="47"/>
        <v>0.79128767390353671</v>
      </c>
      <c r="AQ252" s="5">
        <v>45905</v>
      </c>
      <c r="AR252">
        <f t="shared" si="48"/>
        <v>35</v>
      </c>
      <c r="AS252">
        <f t="shared" si="49"/>
        <v>132</v>
      </c>
      <c r="AT252">
        <f t="shared" si="50"/>
        <v>0</v>
      </c>
    </row>
    <row r="253" spans="16:46">
      <c r="P253" s="5">
        <v>45906</v>
      </c>
      <c r="Q253">
        <f t="shared" si="39"/>
        <v>36</v>
      </c>
      <c r="R253">
        <f t="shared" si="40"/>
        <v>131</v>
      </c>
      <c r="S253">
        <f t="shared" si="41"/>
        <v>0.74988469997344898</v>
      </c>
      <c r="Y253" s="5">
        <v>45906</v>
      </c>
      <c r="Z253">
        <f t="shared" si="42"/>
        <v>36</v>
      </c>
      <c r="AA253">
        <f t="shared" si="43"/>
        <v>131</v>
      </c>
      <c r="AB253">
        <f t="shared" si="44"/>
        <v>1.8693654636399315E-18</v>
      </c>
      <c r="AH253" s="5">
        <v>45906</v>
      </c>
      <c r="AI253">
        <f t="shared" si="45"/>
        <v>36</v>
      </c>
      <c r="AJ253">
        <f t="shared" si="46"/>
        <v>131</v>
      </c>
      <c r="AK253">
        <f t="shared" si="47"/>
        <v>0.74988469997344898</v>
      </c>
      <c r="AQ253" s="5">
        <v>45906</v>
      </c>
      <c r="AR253">
        <f t="shared" si="48"/>
        <v>36</v>
      </c>
      <c r="AS253">
        <f t="shared" si="49"/>
        <v>131</v>
      </c>
      <c r="AT253">
        <f t="shared" si="50"/>
        <v>0</v>
      </c>
    </row>
    <row r="254" spans="16:46">
      <c r="P254" s="5">
        <v>45907</v>
      </c>
      <c r="Q254">
        <f t="shared" si="39"/>
        <v>37</v>
      </c>
      <c r="R254">
        <f t="shared" si="40"/>
        <v>130</v>
      </c>
      <c r="S254">
        <f t="shared" si="41"/>
        <v>0.70957306662616271</v>
      </c>
      <c r="Y254" s="5">
        <v>45907</v>
      </c>
      <c r="Z254">
        <f t="shared" si="42"/>
        <v>37</v>
      </c>
      <c r="AA254">
        <f t="shared" si="43"/>
        <v>130</v>
      </c>
      <c r="AB254">
        <f t="shared" si="44"/>
        <v>3.4779418306009222E-18</v>
      </c>
      <c r="AH254" s="5">
        <v>45907</v>
      </c>
      <c r="AI254">
        <f t="shared" si="45"/>
        <v>37</v>
      </c>
      <c r="AJ254">
        <f t="shared" si="46"/>
        <v>130</v>
      </c>
      <c r="AK254">
        <f t="shared" si="47"/>
        <v>0.70957306662616271</v>
      </c>
      <c r="AQ254" s="5">
        <v>45907</v>
      </c>
      <c r="AR254">
        <f t="shared" si="48"/>
        <v>37</v>
      </c>
      <c r="AS254">
        <f t="shared" si="49"/>
        <v>130</v>
      </c>
      <c r="AT254">
        <f t="shared" si="50"/>
        <v>0</v>
      </c>
    </row>
    <row r="255" spans="16:46">
      <c r="P255" s="5">
        <v>45908</v>
      </c>
      <c r="Q255">
        <f t="shared" si="39"/>
        <v>38</v>
      </c>
      <c r="R255">
        <f t="shared" si="40"/>
        <v>129</v>
      </c>
      <c r="S255">
        <f t="shared" si="41"/>
        <v>0.67041278864658016</v>
      </c>
      <c r="Y255" s="5">
        <v>45908</v>
      </c>
      <c r="Z255">
        <f t="shared" si="42"/>
        <v>38</v>
      </c>
      <c r="AA255">
        <f t="shared" si="43"/>
        <v>129</v>
      </c>
      <c r="AB255">
        <f t="shared" si="44"/>
        <v>6.439976721449888E-18</v>
      </c>
      <c r="AH255" s="5">
        <v>45908</v>
      </c>
      <c r="AI255">
        <f t="shared" si="45"/>
        <v>38</v>
      </c>
      <c r="AJ255">
        <f t="shared" si="46"/>
        <v>129</v>
      </c>
      <c r="AK255">
        <f t="shared" si="47"/>
        <v>0.67041278864658016</v>
      </c>
      <c r="AQ255" s="5">
        <v>45908</v>
      </c>
      <c r="AR255">
        <f t="shared" si="48"/>
        <v>38</v>
      </c>
      <c r="AS255">
        <f t="shared" si="49"/>
        <v>129</v>
      </c>
      <c r="AT255">
        <f t="shared" si="50"/>
        <v>0</v>
      </c>
    </row>
    <row r="256" spans="16:46">
      <c r="P256" s="5">
        <v>45909</v>
      </c>
      <c r="Q256">
        <f t="shared" si="39"/>
        <v>39</v>
      </c>
      <c r="R256">
        <f t="shared" si="40"/>
        <v>128</v>
      </c>
      <c r="S256">
        <f t="shared" si="41"/>
        <v>0.63245553203367599</v>
      </c>
      <c r="Y256" s="5">
        <v>45909</v>
      </c>
      <c r="Z256">
        <f t="shared" si="42"/>
        <v>39</v>
      </c>
      <c r="AA256">
        <f t="shared" si="43"/>
        <v>128</v>
      </c>
      <c r="AB256">
        <f t="shared" si="44"/>
        <v>1.1868071806067074E-17</v>
      </c>
      <c r="AH256" s="5">
        <v>45909</v>
      </c>
      <c r="AI256">
        <f t="shared" si="45"/>
        <v>39</v>
      </c>
      <c r="AJ256">
        <f t="shared" si="46"/>
        <v>128</v>
      </c>
      <c r="AK256">
        <f t="shared" si="47"/>
        <v>0.63245553203367599</v>
      </c>
      <c r="AQ256" s="5">
        <v>45909</v>
      </c>
      <c r="AR256">
        <f t="shared" si="48"/>
        <v>39</v>
      </c>
      <c r="AS256">
        <f t="shared" si="49"/>
        <v>128</v>
      </c>
      <c r="AT256">
        <f t="shared" si="50"/>
        <v>0</v>
      </c>
    </row>
    <row r="257" spans="16:46">
      <c r="P257" s="5">
        <v>45910</v>
      </c>
      <c r="Q257">
        <f t="shared" si="39"/>
        <v>40</v>
      </c>
      <c r="R257">
        <f t="shared" si="40"/>
        <v>127</v>
      </c>
      <c r="S257">
        <f t="shared" si="41"/>
        <v>0.59574477072624676</v>
      </c>
      <c r="Y257" s="5">
        <v>45910</v>
      </c>
      <c r="Z257">
        <f t="shared" si="42"/>
        <v>40</v>
      </c>
      <c r="AA257">
        <f t="shared" si="43"/>
        <v>127</v>
      </c>
      <c r="AB257">
        <f t="shared" si="44"/>
        <v>2.1767568377080371E-17</v>
      </c>
      <c r="AH257" s="5">
        <v>45910</v>
      </c>
      <c r="AI257">
        <f t="shared" si="45"/>
        <v>40</v>
      </c>
      <c r="AJ257">
        <f t="shared" si="46"/>
        <v>127</v>
      </c>
      <c r="AK257">
        <f t="shared" si="47"/>
        <v>0.59574477072624676</v>
      </c>
      <c r="AQ257" s="5">
        <v>45910</v>
      </c>
      <c r="AR257">
        <f t="shared" si="48"/>
        <v>40</v>
      </c>
      <c r="AS257">
        <f t="shared" si="49"/>
        <v>127</v>
      </c>
      <c r="AT257">
        <f t="shared" si="50"/>
        <v>0</v>
      </c>
    </row>
    <row r="258" spans="16:46">
      <c r="P258" s="5">
        <v>45911</v>
      </c>
      <c r="Q258">
        <f t="shared" si="39"/>
        <v>41</v>
      </c>
      <c r="R258">
        <f t="shared" si="40"/>
        <v>126</v>
      </c>
      <c r="S258">
        <f t="shared" si="41"/>
        <v>0.56031599474849736</v>
      </c>
      <c r="Y258" s="5">
        <v>45911</v>
      </c>
      <c r="Z258">
        <f t="shared" si="42"/>
        <v>41</v>
      </c>
      <c r="AA258">
        <f t="shared" si="43"/>
        <v>126</v>
      </c>
      <c r="AB258">
        <f t="shared" si="44"/>
        <v>3.9735030775228619E-17</v>
      </c>
      <c r="AH258" s="5">
        <v>45911</v>
      </c>
      <c r="AI258">
        <f t="shared" si="45"/>
        <v>41</v>
      </c>
      <c r="AJ258">
        <f t="shared" si="46"/>
        <v>126</v>
      </c>
      <c r="AK258">
        <f t="shared" si="47"/>
        <v>0.56031599474849736</v>
      </c>
      <c r="AQ258" s="5">
        <v>45911</v>
      </c>
      <c r="AR258">
        <f t="shared" si="48"/>
        <v>41</v>
      </c>
      <c r="AS258">
        <f t="shared" si="49"/>
        <v>126</v>
      </c>
      <c r="AT258">
        <f t="shared" si="50"/>
        <v>0</v>
      </c>
    </row>
    <row r="259" spans="16:46">
      <c r="P259" s="5">
        <v>45912</v>
      </c>
      <c r="Q259">
        <f t="shared" si="39"/>
        <v>42</v>
      </c>
      <c r="R259">
        <f t="shared" si="40"/>
        <v>125</v>
      </c>
      <c r="S259">
        <f t="shared" si="41"/>
        <v>0.52619696503271063</v>
      </c>
      <c r="Y259" s="5">
        <v>45912</v>
      </c>
      <c r="Z259">
        <f t="shared" si="42"/>
        <v>42</v>
      </c>
      <c r="AA259">
        <f t="shared" si="43"/>
        <v>125</v>
      </c>
      <c r="AB259">
        <f t="shared" si="44"/>
        <v>7.2189008078482735E-17</v>
      </c>
      <c r="AH259" s="5">
        <v>45912</v>
      </c>
      <c r="AI259">
        <f t="shared" si="45"/>
        <v>42</v>
      </c>
      <c r="AJ259">
        <f t="shared" si="46"/>
        <v>125</v>
      </c>
      <c r="AK259">
        <f t="shared" si="47"/>
        <v>0.52619696503271052</v>
      </c>
      <c r="AQ259" s="5">
        <v>45912</v>
      </c>
      <c r="AR259">
        <f t="shared" si="48"/>
        <v>42</v>
      </c>
      <c r="AS259">
        <f t="shared" si="49"/>
        <v>125</v>
      </c>
      <c r="AT259">
        <f t="shared" si="50"/>
        <v>0</v>
      </c>
    </row>
    <row r="260" spans="16:46">
      <c r="P260" s="5">
        <v>45913</v>
      </c>
      <c r="Q260">
        <f t="shared" si="39"/>
        <v>43</v>
      </c>
      <c r="R260">
        <f t="shared" si="40"/>
        <v>124</v>
      </c>
      <c r="S260">
        <f t="shared" si="41"/>
        <v>0.49340800996850642</v>
      </c>
      <c r="Y260" s="5">
        <v>45913</v>
      </c>
      <c r="Z260">
        <f t="shared" si="42"/>
        <v>43</v>
      </c>
      <c r="AA260">
        <f t="shared" si="43"/>
        <v>124</v>
      </c>
      <c r="AB260">
        <f t="shared" si="44"/>
        <v>1.3052763804648968E-16</v>
      </c>
      <c r="AH260" s="5">
        <v>45913</v>
      </c>
      <c r="AI260">
        <f t="shared" si="45"/>
        <v>43</v>
      </c>
      <c r="AJ260">
        <f t="shared" si="46"/>
        <v>124</v>
      </c>
      <c r="AK260">
        <f t="shared" si="47"/>
        <v>0.49340800996850631</v>
      </c>
      <c r="AQ260" s="5">
        <v>45913</v>
      </c>
      <c r="AR260">
        <f t="shared" si="48"/>
        <v>43</v>
      </c>
      <c r="AS260">
        <f t="shared" si="49"/>
        <v>124</v>
      </c>
      <c r="AT260">
        <f t="shared" si="50"/>
        <v>0</v>
      </c>
    </row>
    <row r="261" spans="16:46">
      <c r="P261" s="5">
        <v>45914</v>
      </c>
      <c r="Q261">
        <f t="shared" si="39"/>
        <v>44</v>
      </c>
      <c r="R261">
        <f t="shared" si="40"/>
        <v>123</v>
      </c>
      <c r="S261">
        <f t="shared" si="41"/>
        <v>0.46196235859056339</v>
      </c>
      <c r="Y261" s="5">
        <v>45914</v>
      </c>
      <c r="Z261">
        <f t="shared" si="42"/>
        <v>44</v>
      </c>
      <c r="AA261">
        <f t="shared" si="43"/>
        <v>123</v>
      </c>
      <c r="AB261">
        <f t="shared" si="44"/>
        <v>2.3489175274990609E-16</v>
      </c>
      <c r="AH261" s="5">
        <v>45914</v>
      </c>
      <c r="AI261">
        <f t="shared" si="45"/>
        <v>44</v>
      </c>
      <c r="AJ261">
        <f t="shared" si="46"/>
        <v>123</v>
      </c>
      <c r="AK261">
        <f t="shared" si="47"/>
        <v>0.46196235859056317</v>
      </c>
      <c r="AQ261" s="5">
        <v>45914</v>
      </c>
      <c r="AR261">
        <f t="shared" si="48"/>
        <v>44</v>
      </c>
      <c r="AS261">
        <f t="shared" si="49"/>
        <v>123</v>
      </c>
      <c r="AT261">
        <f t="shared" si="50"/>
        <v>0</v>
      </c>
    </row>
    <row r="262" spans="16:46">
      <c r="P262" s="5">
        <v>45915</v>
      </c>
      <c r="Q262">
        <f t="shared" ref="Q262:Q325" si="51">MIN(ABS(P262-$M$4),$Q$3-ABS(P262-$M$4))</f>
        <v>45</v>
      </c>
      <c r="R262">
        <f t="shared" ref="R262:R325" si="52">MIN(ABS(P262-$N$4),$Q$3-ABS(P262-$N$4))</f>
        <v>122</v>
      </c>
      <c r="S262">
        <f t="shared" ref="S262:S325" si="53">$M$6*EXP(-(Q262^2)/(2*$M$9^2))+$N$6*EXP(-(R262^2)/(2*$N$9^2))</f>
        <v>0.43186650524687092</v>
      </c>
      <c r="Y262" s="5">
        <v>45915</v>
      </c>
      <c r="Z262">
        <f t="shared" ref="Z262:Z325" si="54">MIN(ABS(Y262-$V$4),$Z$3-ABS(Y262-$V$4))</f>
        <v>45</v>
      </c>
      <c r="AA262">
        <f t="shared" ref="AA262:AA325" si="55">MIN(ABS(Y262-$W$4),$Z$3-ABS(Y262-$W$4))</f>
        <v>122</v>
      </c>
      <c r="AB262">
        <f t="shared" ref="AB262:AB325" si="56">$V$6*EXP(-(Z262^2)/(2*$V$9^2))+$W$6*EXP(-(AA262^2)/(2*$W$9^2))</f>
        <v>4.2069460451689182E-16</v>
      </c>
      <c r="AH262" s="5">
        <v>45915</v>
      </c>
      <c r="AI262">
        <f t="shared" ref="AI262:AI325" si="57">MIN(ABS(AH262-$AE$4),$AI$3-ABS(AH262-$AE$4))</f>
        <v>45</v>
      </c>
      <c r="AJ262">
        <f t="shared" ref="AJ262:AJ325" si="58">MIN(ABS(AH262-$AF$4),$AI$3-ABS(AH262-$AF$4))</f>
        <v>122</v>
      </c>
      <c r="AK262">
        <f t="shared" ref="AK262:AK325" si="59">$AE$6*EXP(-(AI262^2)/(2*$AE$9^2))+$AF$6*EXP(-(AJ262^2)/(2*$AF$9^2))</f>
        <v>0.43186650524687048</v>
      </c>
      <c r="AQ262" s="5">
        <v>45915</v>
      </c>
      <c r="AR262">
        <f t="shared" ref="AR262:AR325" si="60">MIN(ABS(AQ262-$AN$4),$AR$3-ABS(AQ262-$AN$4))</f>
        <v>45</v>
      </c>
      <c r="AS262">
        <f t="shared" ref="AS262:AS325" si="61">MIN(ABS(AQ262-$AO$4),$AR$3-ABS(AQ262-$AO$4))</f>
        <v>122</v>
      </c>
      <c r="AT262">
        <f t="shared" ref="AT262:AT325" si="62">$AN$6*EXP(-(AR262^2)/(2*$AN$9^2))+$AO$6*EXP(-(AS262^2)/(2*$AO$9^2))</f>
        <v>0</v>
      </c>
    </row>
    <row r="263" spans="16:46">
      <c r="P263" s="5">
        <v>45916</v>
      </c>
      <c r="Q263">
        <f t="shared" si="51"/>
        <v>46</v>
      </c>
      <c r="R263">
        <f t="shared" si="52"/>
        <v>121</v>
      </c>
      <c r="S263">
        <f t="shared" si="53"/>
        <v>0.40312060058443999</v>
      </c>
      <c r="Y263" s="5">
        <v>45916</v>
      </c>
      <c r="Z263">
        <f t="shared" si="54"/>
        <v>46</v>
      </c>
      <c r="AA263">
        <f t="shared" si="55"/>
        <v>121</v>
      </c>
      <c r="AB263">
        <f t="shared" si="56"/>
        <v>7.4989420933245227E-16</v>
      </c>
      <c r="AH263" s="5">
        <v>45916</v>
      </c>
      <c r="AI263">
        <f t="shared" si="57"/>
        <v>46</v>
      </c>
      <c r="AJ263">
        <f t="shared" si="58"/>
        <v>121</v>
      </c>
      <c r="AK263">
        <f t="shared" si="59"/>
        <v>0.40312060058443921</v>
      </c>
      <c r="AQ263" s="5">
        <v>45916</v>
      </c>
      <c r="AR263">
        <f t="shared" si="60"/>
        <v>46</v>
      </c>
      <c r="AS263">
        <f t="shared" si="61"/>
        <v>121</v>
      </c>
      <c r="AT263">
        <f t="shared" si="62"/>
        <v>0</v>
      </c>
    </row>
    <row r="264" spans="16:46">
      <c r="P264" s="5">
        <v>45917</v>
      </c>
      <c r="Q264">
        <f t="shared" si="51"/>
        <v>47</v>
      </c>
      <c r="R264">
        <f t="shared" si="52"/>
        <v>120</v>
      </c>
      <c r="S264">
        <f t="shared" si="53"/>
        <v>0.37571886374501201</v>
      </c>
      <c r="Y264" s="5">
        <v>45917</v>
      </c>
      <c r="Z264">
        <f t="shared" si="54"/>
        <v>47</v>
      </c>
      <c r="AA264">
        <f t="shared" si="55"/>
        <v>120</v>
      </c>
      <c r="AB264">
        <f t="shared" si="56"/>
        <v>1.3303531496171414E-15</v>
      </c>
      <c r="AH264" s="5">
        <v>45917</v>
      </c>
      <c r="AI264">
        <f t="shared" si="57"/>
        <v>47</v>
      </c>
      <c r="AJ264">
        <f t="shared" si="58"/>
        <v>120</v>
      </c>
      <c r="AK264">
        <f t="shared" si="59"/>
        <v>0.37571886374501068</v>
      </c>
      <c r="AQ264" s="5">
        <v>45917</v>
      </c>
      <c r="AR264">
        <f t="shared" si="60"/>
        <v>47</v>
      </c>
      <c r="AS264">
        <f t="shared" si="61"/>
        <v>120</v>
      </c>
      <c r="AT264">
        <f t="shared" si="62"/>
        <v>0</v>
      </c>
    </row>
    <row r="265" spans="16:46">
      <c r="P265" s="5">
        <v>45918</v>
      </c>
      <c r="Q265">
        <f t="shared" si="51"/>
        <v>48</v>
      </c>
      <c r="R265">
        <f t="shared" si="52"/>
        <v>119</v>
      </c>
      <c r="S265">
        <f t="shared" si="53"/>
        <v>0.34965001077510877</v>
      </c>
      <c r="Y265" s="5">
        <v>45918</v>
      </c>
      <c r="Z265">
        <f t="shared" si="54"/>
        <v>48</v>
      </c>
      <c r="AA265">
        <f t="shared" si="55"/>
        <v>119</v>
      </c>
      <c r="AB265">
        <f t="shared" si="56"/>
        <v>2.3489175274990719E-15</v>
      </c>
      <c r="AH265" s="5">
        <v>45918</v>
      </c>
      <c r="AI265">
        <f t="shared" si="57"/>
        <v>48</v>
      </c>
      <c r="AJ265">
        <f t="shared" si="58"/>
        <v>119</v>
      </c>
      <c r="AK265">
        <f t="shared" si="59"/>
        <v>0.34965001077510643</v>
      </c>
      <c r="AQ265" s="5">
        <v>45918</v>
      </c>
      <c r="AR265">
        <f t="shared" si="60"/>
        <v>48</v>
      </c>
      <c r="AS265">
        <f t="shared" si="61"/>
        <v>119</v>
      </c>
      <c r="AT265">
        <f t="shared" si="62"/>
        <v>0</v>
      </c>
    </row>
    <row r="266" spans="16:46">
      <c r="P266" s="5">
        <v>45919</v>
      </c>
      <c r="Q266">
        <f t="shared" si="51"/>
        <v>49</v>
      </c>
      <c r="R266">
        <f t="shared" si="52"/>
        <v>118</v>
      </c>
      <c r="S266">
        <f t="shared" si="53"/>
        <v>0.32489769441768679</v>
      </c>
      <c r="Y266" s="5">
        <v>45919</v>
      </c>
      <c r="Z266">
        <f t="shared" si="54"/>
        <v>49</v>
      </c>
      <c r="AA266">
        <f t="shared" si="55"/>
        <v>118</v>
      </c>
      <c r="AB266">
        <f t="shared" si="56"/>
        <v>4.1276463382895845E-15</v>
      </c>
      <c r="AH266" s="5">
        <v>45919</v>
      </c>
      <c r="AI266">
        <f t="shared" si="57"/>
        <v>49</v>
      </c>
      <c r="AJ266">
        <f t="shared" si="58"/>
        <v>118</v>
      </c>
      <c r="AK266">
        <f t="shared" si="59"/>
        <v>0.32489769441768268</v>
      </c>
      <c r="AQ266" s="5">
        <v>45919</v>
      </c>
      <c r="AR266">
        <f t="shared" si="60"/>
        <v>49</v>
      </c>
      <c r="AS266">
        <f t="shared" si="61"/>
        <v>118</v>
      </c>
      <c r="AT266">
        <f t="shared" si="62"/>
        <v>0</v>
      </c>
    </row>
    <row r="267" spans="16:46">
      <c r="P267" s="5">
        <v>45920</v>
      </c>
      <c r="Q267">
        <f t="shared" si="51"/>
        <v>50</v>
      </c>
      <c r="R267">
        <f t="shared" si="52"/>
        <v>117</v>
      </c>
      <c r="S267">
        <f t="shared" si="53"/>
        <v>0.30144095066117887</v>
      </c>
      <c r="Y267" s="5">
        <v>45920</v>
      </c>
      <c r="Z267">
        <f t="shared" si="54"/>
        <v>50</v>
      </c>
      <c r="AA267">
        <f t="shared" si="55"/>
        <v>117</v>
      </c>
      <c r="AB267">
        <f t="shared" si="56"/>
        <v>7.2189008078482893E-15</v>
      </c>
      <c r="AH267" s="5">
        <v>45920</v>
      </c>
      <c r="AI267">
        <f t="shared" si="57"/>
        <v>50</v>
      </c>
      <c r="AJ267">
        <f t="shared" si="58"/>
        <v>117</v>
      </c>
      <c r="AK267">
        <f t="shared" si="59"/>
        <v>0.30144095066117166</v>
      </c>
      <c r="AQ267" s="5">
        <v>45920</v>
      </c>
      <c r="AR267">
        <f t="shared" si="60"/>
        <v>50</v>
      </c>
      <c r="AS267">
        <f t="shared" si="61"/>
        <v>117</v>
      </c>
      <c r="AT267">
        <f t="shared" si="62"/>
        <v>0</v>
      </c>
    </row>
    <row r="268" spans="16:46">
      <c r="P268" s="5">
        <v>45921</v>
      </c>
      <c r="Q268">
        <f t="shared" si="51"/>
        <v>51</v>
      </c>
      <c r="R268">
        <f t="shared" si="52"/>
        <v>116</v>
      </c>
      <c r="S268">
        <f t="shared" si="53"/>
        <v>0.27925464767003333</v>
      </c>
      <c r="Y268" s="5">
        <v>45921</v>
      </c>
      <c r="Z268">
        <f t="shared" si="54"/>
        <v>51</v>
      </c>
      <c r="AA268">
        <f t="shared" si="55"/>
        <v>116</v>
      </c>
      <c r="AB268">
        <f t="shared" si="56"/>
        <v>1.2565320014660818E-14</v>
      </c>
      <c r="AH268" s="5">
        <v>45921</v>
      </c>
      <c r="AI268">
        <f t="shared" si="57"/>
        <v>51</v>
      </c>
      <c r="AJ268">
        <f t="shared" si="58"/>
        <v>116</v>
      </c>
      <c r="AK268">
        <f t="shared" si="59"/>
        <v>0.27925464767002078</v>
      </c>
      <c r="AQ268" s="5">
        <v>45921</v>
      </c>
      <c r="AR268">
        <f t="shared" si="60"/>
        <v>51</v>
      </c>
      <c r="AS268">
        <f t="shared" si="61"/>
        <v>116</v>
      </c>
      <c r="AT268">
        <f t="shared" si="62"/>
        <v>0</v>
      </c>
    </row>
    <row r="269" spans="16:46">
      <c r="P269" s="5">
        <v>45922</v>
      </c>
      <c r="Q269">
        <f t="shared" si="51"/>
        <v>52</v>
      </c>
      <c r="R269">
        <f t="shared" si="52"/>
        <v>115</v>
      </c>
      <c r="S269">
        <f t="shared" si="53"/>
        <v>0.25830993300299865</v>
      </c>
      <c r="Y269" s="5">
        <v>45922</v>
      </c>
      <c r="Z269">
        <f t="shared" si="54"/>
        <v>52</v>
      </c>
      <c r="AA269">
        <f t="shared" si="55"/>
        <v>115</v>
      </c>
      <c r="AB269">
        <f t="shared" si="56"/>
        <v>2.1767568377080442E-14</v>
      </c>
      <c r="AH269" s="5">
        <v>45922</v>
      </c>
      <c r="AI269">
        <f t="shared" si="57"/>
        <v>52</v>
      </c>
      <c r="AJ269">
        <f t="shared" si="58"/>
        <v>115</v>
      </c>
      <c r="AK269">
        <f t="shared" si="59"/>
        <v>0.25830993300297689</v>
      </c>
      <c r="AQ269" s="5">
        <v>45922</v>
      </c>
      <c r="AR269">
        <f t="shared" si="60"/>
        <v>52</v>
      </c>
      <c r="AS269">
        <f t="shared" si="61"/>
        <v>115</v>
      </c>
      <c r="AT269">
        <f t="shared" si="62"/>
        <v>0</v>
      </c>
    </row>
    <row r="270" spans="16:46">
      <c r="P270" s="5">
        <v>45923</v>
      </c>
      <c r="Q270">
        <f t="shared" si="51"/>
        <v>53</v>
      </c>
      <c r="R270">
        <f t="shared" si="52"/>
        <v>114</v>
      </c>
      <c r="S270">
        <f t="shared" si="53"/>
        <v>0.2385746753352932</v>
      </c>
      <c r="Y270" s="5">
        <v>45923</v>
      </c>
      <c r="Z270">
        <f t="shared" si="54"/>
        <v>53</v>
      </c>
      <c r="AA270">
        <f t="shared" si="55"/>
        <v>114</v>
      </c>
      <c r="AB270">
        <f t="shared" si="56"/>
        <v>3.7530138341600039E-14</v>
      </c>
      <c r="AH270" s="5">
        <v>45923</v>
      </c>
      <c r="AI270">
        <f t="shared" si="57"/>
        <v>53</v>
      </c>
      <c r="AJ270">
        <f t="shared" si="58"/>
        <v>114</v>
      </c>
      <c r="AK270">
        <f t="shared" si="59"/>
        <v>0.23857467533525567</v>
      </c>
      <c r="AQ270" s="5">
        <v>45923</v>
      </c>
      <c r="AR270">
        <f t="shared" si="60"/>
        <v>53</v>
      </c>
      <c r="AS270">
        <f t="shared" si="61"/>
        <v>114</v>
      </c>
      <c r="AT270">
        <f t="shared" si="62"/>
        <v>0</v>
      </c>
    </row>
    <row r="271" spans="16:46">
      <c r="P271" s="5">
        <v>45924</v>
      </c>
      <c r="Q271">
        <f t="shared" si="51"/>
        <v>54</v>
      </c>
      <c r="R271">
        <f t="shared" si="52"/>
        <v>113</v>
      </c>
      <c r="S271">
        <f t="shared" si="53"/>
        <v>0.2200138972323932</v>
      </c>
      <c r="Y271" s="5">
        <v>45924</v>
      </c>
      <c r="Z271">
        <f t="shared" si="54"/>
        <v>54</v>
      </c>
      <c r="AA271">
        <f t="shared" si="55"/>
        <v>113</v>
      </c>
      <c r="AB271">
        <f t="shared" si="56"/>
        <v>6.4399767214498708E-14</v>
      </c>
      <c r="AH271" s="5">
        <v>45924</v>
      </c>
      <c r="AI271">
        <f t="shared" si="57"/>
        <v>54</v>
      </c>
      <c r="AJ271">
        <f t="shared" si="58"/>
        <v>113</v>
      </c>
      <c r="AK271">
        <f t="shared" si="59"/>
        <v>0.22001389723232881</v>
      </c>
      <c r="AQ271" s="5">
        <v>45924</v>
      </c>
      <c r="AR271">
        <f t="shared" si="60"/>
        <v>54</v>
      </c>
      <c r="AS271">
        <f t="shared" si="61"/>
        <v>113</v>
      </c>
      <c r="AT271">
        <f t="shared" si="62"/>
        <v>0</v>
      </c>
    </row>
    <row r="272" spans="16:46">
      <c r="P272" s="5">
        <v>45925</v>
      </c>
      <c r="Q272">
        <f t="shared" si="51"/>
        <v>55</v>
      </c>
      <c r="R272">
        <f t="shared" si="52"/>
        <v>112</v>
      </c>
      <c r="S272">
        <f t="shared" si="53"/>
        <v>0.20259019587055296</v>
      </c>
      <c r="Y272" s="5">
        <v>45925</v>
      </c>
      <c r="Z272">
        <f t="shared" si="54"/>
        <v>55</v>
      </c>
      <c r="AA272">
        <f t="shared" si="55"/>
        <v>112</v>
      </c>
      <c r="AB272">
        <f t="shared" si="56"/>
        <v>1.0998217754274371E-13</v>
      </c>
      <c r="AH272" s="5">
        <v>45925</v>
      </c>
      <c r="AI272">
        <f t="shared" si="57"/>
        <v>55</v>
      </c>
      <c r="AJ272">
        <f t="shared" si="58"/>
        <v>112</v>
      </c>
      <c r="AK272">
        <f t="shared" si="59"/>
        <v>0.20259019587044297</v>
      </c>
      <c r="AQ272" s="5">
        <v>45925</v>
      </c>
      <c r="AR272">
        <f t="shared" si="60"/>
        <v>55</v>
      </c>
      <c r="AS272">
        <f t="shared" si="61"/>
        <v>112</v>
      </c>
      <c r="AT272">
        <f t="shared" si="62"/>
        <v>0</v>
      </c>
    </row>
    <row r="273" spans="16:46">
      <c r="P273" s="5">
        <v>45926</v>
      </c>
      <c r="Q273">
        <f t="shared" si="51"/>
        <v>56</v>
      </c>
      <c r="R273">
        <f t="shared" si="52"/>
        <v>111</v>
      </c>
      <c r="S273">
        <f t="shared" si="53"/>
        <v>0.186264148956621</v>
      </c>
      <c r="Y273" s="5">
        <v>45926</v>
      </c>
      <c r="Z273">
        <f t="shared" si="54"/>
        <v>56</v>
      </c>
      <c r="AA273">
        <f t="shared" si="55"/>
        <v>111</v>
      </c>
      <c r="AB273">
        <f t="shared" si="56"/>
        <v>1.8693654636399351E-13</v>
      </c>
      <c r="AH273" s="5">
        <v>45926</v>
      </c>
      <c r="AI273">
        <f t="shared" si="57"/>
        <v>56</v>
      </c>
      <c r="AJ273">
        <f t="shared" si="58"/>
        <v>111</v>
      </c>
      <c r="AK273">
        <f t="shared" si="59"/>
        <v>0.18626414895643406</v>
      </c>
      <c r="AQ273" s="5">
        <v>45926</v>
      </c>
      <c r="AR273">
        <f t="shared" si="60"/>
        <v>56</v>
      </c>
      <c r="AS273">
        <f t="shared" si="61"/>
        <v>111</v>
      </c>
      <c r="AT273">
        <f t="shared" si="62"/>
        <v>0</v>
      </c>
    </row>
    <row r="274" spans="16:46">
      <c r="P274" s="5">
        <v>45927</v>
      </c>
      <c r="Q274">
        <f t="shared" si="51"/>
        <v>57</v>
      </c>
      <c r="R274">
        <f t="shared" si="52"/>
        <v>110</v>
      </c>
      <c r="S274">
        <f t="shared" si="53"/>
        <v>0.17099470346180409</v>
      </c>
      <c r="Y274" s="5">
        <v>45927</v>
      </c>
      <c r="Z274">
        <f t="shared" si="54"/>
        <v>57</v>
      </c>
      <c r="AA274">
        <f t="shared" si="55"/>
        <v>110</v>
      </c>
      <c r="AB274">
        <f t="shared" si="56"/>
        <v>3.1622776601683752E-13</v>
      </c>
      <c r="AH274" s="5">
        <v>45927</v>
      </c>
      <c r="AI274">
        <f t="shared" si="57"/>
        <v>57</v>
      </c>
      <c r="AJ274">
        <f t="shared" si="58"/>
        <v>110</v>
      </c>
      <c r="AK274">
        <f t="shared" si="59"/>
        <v>0.17099470346148787</v>
      </c>
      <c r="AQ274" s="5">
        <v>45927</v>
      </c>
      <c r="AR274">
        <f t="shared" si="60"/>
        <v>57</v>
      </c>
      <c r="AS274">
        <f t="shared" si="61"/>
        <v>110</v>
      </c>
      <c r="AT274">
        <f t="shared" si="62"/>
        <v>0</v>
      </c>
    </row>
    <row r="275" spans="16:46">
      <c r="P275" s="5">
        <v>45928</v>
      </c>
      <c r="Q275">
        <f t="shared" si="51"/>
        <v>58</v>
      </c>
      <c r="R275">
        <f t="shared" si="52"/>
        <v>109</v>
      </c>
      <c r="S275">
        <f t="shared" si="53"/>
        <v>0.15673954514566196</v>
      </c>
      <c r="Y275" s="5">
        <v>45928</v>
      </c>
      <c r="Z275">
        <f t="shared" si="54"/>
        <v>58</v>
      </c>
      <c r="AA275">
        <f t="shared" si="55"/>
        <v>109</v>
      </c>
      <c r="AB275">
        <f t="shared" si="56"/>
        <v>5.3240198916616619E-13</v>
      </c>
      <c r="AH275" s="5">
        <v>45928</v>
      </c>
      <c r="AI275">
        <f t="shared" si="57"/>
        <v>58</v>
      </c>
      <c r="AJ275">
        <f t="shared" si="58"/>
        <v>109</v>
      </c>
      <c r="AK275">
        <f t="shared" si="59"/>
        <v>0.15673954514512956</v>
      </c>
      <c r="AQ275" s="5">
        <v>45928</v>
      </c>
      <c r="AR275">
        <f t="shared" si="60"/>
        <v>58</v>
      </c>
      <c r="AS275">
        <f t="shared" si="61"/>
        <v>109</v>
      </c>
      <c r="AT275">
        <f t="shared" si="62"/>
        <v>0</v>
      </c>
    </row>
    <row r="276" spans="16:46">
      <c r="P276" s="5">
        <v>45929</v>
      </c>
      <c r="Q276">
        <f t="shared" si="51"/>
        <v>59</v>
      </c>
      <c r="R276">
        <f t="shared" si="52"/>
        <v>108</v>
      </c>
      <c r="S276">
        <f t="shared" si="53"/>
        <v>0.14345544720311695</v>
      </c>
      <c r="Y276" s="5">
        <v>45929</v>
      </c>
      <c r="Z276">
        <f t="shared" si="54"/>
        <v>59</v>
      </c>
      <c r="AA276">
        <f t="shared" si="55"/>
        <v>108</v>
      </c>
      <c r="AB276">
        <f t="shared" si="56"/>
        <v>8.9209935042304718E-13</v>
      </c>
      <c r="AH276" s="5">
        <v>45929</v>
      </c>
      <c r="AI276">
        <f t="shared" si="57"/>
        <v>59</v>
      </c>
      <c r="AJ276">
        <f t="shared" si="58"/>
        <v>108</v>
      </c>
      <c r="AK276">
        <f t="shared" si="59"/>
        <v>0.14345544720222486</v>
      </c>
      <c r="AQ276" s="5">
        <v>45929</v>
      </c>
      <c r="AR276">
        <f t="shared" si="60"/>
        <v>59</v>
      </c>
      <c r="AS276">
        <f t="shared" si="61"/>
        <v>108</v>
      </c>
      <c r="AT276">
        <f t="shared" si="62"/>
        <v>0</v>
      </c>
    </row>
    <row r="277" spans="16:46">
      <c r="P277" s="5">
        <v>45930</v>
      </c>
      <c r="Q277">
        <f t="shared" si="51"/>
        <v>60</v>
      </c>
      <c r="R277">
        <f t="shared" si="52"/>
        <v>107</v>
      </c>
      <c r="S277">
        <f t="shared" si="53"/>
        <v>0.1310985967143897</v>
      </c>
      <c r="Y277" s="5">
        <v>45930</v>
      </c>
      <c r="Z277">
        <f t="shared" si="54"/>
        <v>60</v>
      </c>
      <c r="AA277">
        <f t="shared" si="55"/>
        <v>107</v>
      </c>
      <c r="AB277">
        <f t="shared" si="56"/>
        <v>1.4877181492065557E-12</v>
      </c>
      <c r="AH277" s="5">
        <v>45930</v>
      </c>
      <c r="AI277">
        <f t="shared" si="57"/>
        <v>60</v>
      </c>
      <c r="AJ277">
        <f t="shared" si="58"/>
        <v>107</v>
      </c>
      <c r="AK277">
        <f t="shared" si="59"/>
        <v>0.13109859671290197</v>
      </c>
      <c r="AQ277" s="5">
        <v>45930</v>
      </c>
      <c r="AR277">
        <f t="shared" si="60"/>
        <v>60</v>
      </c>
      <c r="AS277">
        <f t="shared" si="61"/>
        <v>107</v>
      </c>
      <c r="AT277">
        <f t="shared" si="62"/>
        <v>0</v>
      </c>
    </row>
    <row r="278" spans="16:46">
      <c r="P278" s="5">
        <v>45931</v>
      </c>
      <c r="Q278">
        <f t="shared" si="51"/>
        <v>61</v>
      </c>
      <c r="R278">
        <f t="shared" si="52"/>
        <v>106</v>
      </c>
      <c r="S278">
        <f t="shared" si="53"/>
        <v>0.11962489791175149</v>
      </c>
      <c r="Y278" s="5">
        <v>45931</v>
      </c>
      <c r="Z278">
        <f t="shared" si="54"/>
        <v>61</v>
      </c>
      <c r="AA278">
        <f t="shared" si="55"/>
        <v>106</v>
      </c>
      <c r="AB278">
        <f t="shared" si="56"/>
        <v>2.4692324940933539E-12</v>
      </c>
      <c r="AH278" s="5">
        <v>45931</v>
      </c>
      <c r="AI278">
        <f t="shared" si="57"/>
        <v>61</v>
      </c>
      <c r="AJ278">
        <f t="shared" si="58"/>
        <v>106</v>
      </c>
      <c r="AK278">
        <f t="shared" si="59"/>
        <v>0.11962489790928225</v>
      </c>
      <c r="AQ278" s="5">
        <v>45931</v>
      </c>
      <c r="AR278">
        <f t="shared" si="60"/>
        <v>61</v>
      </c>
      <c r="AS278">
        <f t="shared" si="61"/>
        <v>106</v>
      </c>
      <c r="AT278">
        <f t="shared" si="62"/>
        <v>0</v>
      </c>
    </row>
    <row r="279" spans="16:46">
      <c r="P279" s="5">
        <v>45932</v>
      </c>
      <c r="Q279">
        <f t="shared" si="51"/>
        <v>62</v>
      </c>
      <c r="R279">
        <f t="shared" si="52"/>
        <v>105</v>
      </c>
      <c r="S279">
        <f t="shared" si="53"/>
        <v>0.10899025159457761</v>
      </c>
      <c r="Y279" s="5">
        <v>45932</v>
      </c>
      <c r="Z279">
        <f t="shared" si="54"/>
        <v>62</v>
      </c>
      <c r="AA279">
        <f t="shared" si="55"/>
        <v>105</v>
      </c>
      <c r="AB279">
        <f t="shared" si="56"/>
        <v>4.0788448878278087E-12</v>
      </c>
      <c r="AH279" s="5">
        <v>45932</v>
      </c>
      <c r="AI279">
        <f t="shared" si="57"/>
        <v>62</v>
      </c>
      <c r="AJ279">
        <f t="shared" si="58"/>
        <v>105</v>
      </c>
      <c r="AK279">
        <f t="shared" si="59"/>
        <v>0.10899025159049876</v>
      </c>
      <c r="AQ279" s="5">
        <v>45932</v>
      </c>
      <c r="AR279">
        <f t="shared" si="60"/>
        <v>62</v>
      </c>
      <c r="AS279">
        <f t="shared" si="61"/>
        <v>105</v>
      </c>
      <c r="AT279">
        <f t="shared" si="62"/>
        <v>0</v>
      </c>
    </row>
    <row r="280" spans="16:46">
      <c r="P280" s="5">
        <v>45933</v>
      </c>
      <c r="Q280">
        <f t="shared" si="51"/>
        <v>63</v>
      </c>
      <c r="R280">
        <f t="shared" si="52"/>
        <v>104</v>
      </c>
      <c r="S280">
        <f t="shared" si="53"/>
        <v>9.9150810322605143E-2</v>
      </c>
      <c r="Y280" s="5">
        <v>45933</v>
      </c>
      <c r="Z280">
        <f t="shared" si="54"/>
        <v>63</v>
      </c>
      <c r="AA280">
        <f t="shared" si="55"/>
        <v>104</v>
      </c>
      <c r="AB280">
        <f t="shared" si="56"/>
        <v>6.7057333662101731E-12</v>
      </c>
      <c r="AH280" s="5">
        <v>45933</v>
      </c>
      <c r="AI280">
        <f t="shared" si="57"/>
        <v>63</v>
      </c>
      <c r="AJ280">
        <f t="shared" si="58"/>
        <v>104</v>
      </c>
      <c r="AK280">
        <f t="shared" si="59"/>
        <v>9.915081031589941E-2</v>
      </c>
      <c r="AQ280" s="5">
        <v>45933</v>
      </c>
      <c r="AR280">
        <f t="shared" si="60"/>
        <v>63</v>
      </c>
      <c r="AS280">
        <f t="shared" si="61"/>
        <v>104</v>
      </c>
      <c r="AT280">
        <f t="shared" si="62"/>
        <v>0</v>
      </c>
    </row>
    <row r="281" spans="16:46">
      <c r="P281" s="5">
        <v>45934</v>
      </c>
      <c r="Q281">
        <f t="shared" si="51"/>
        <v>64</v>
      </c>
      <c r="R281">
        <f t="shared" si="52"/>
        <v>103</v>
      </c>
      <c r="S281">
        <f t="shared" si="53"/>
        <v>9.0063209294330454E-2</v>
      </c>
      <c r="Y281" s="5">
        <v>45934</v>
      </c>
      <c r="Z281">
        <f t="shared" si="54"/>
        <v>64</v>
      </c>
      <c r="AA281">
        <f t="shared" si="55"/>
        <v>103</v>
      </c>
      <c r="AB281">
        <f t="shared" si="56"/>
        <v>1.0972087344586526E-11</v>
      </c>
      <c r="AH281" s="5">
        <v>45934</v>
      </c>
      <c r="AI281">
        <f t="shared" si="57"/>
        <v>64</v>
      </c>
      <c r="AJ281">
        <f t="shared" si="58"/>
        <v>103</v>
      </c>
      <c r="AK281">
        <f t="shared" si="59"/>
        <v>9.006320928335837E-2</v>
      </c>
      <c r="AQ281" s="5">
        <v>45934</v>
      </c>
      <c r="AR281">
        <f t="shared" si="60"/>
        <v>64</v>
      </c>
      <c r="AS281">
        <f t="shared" si="61"/>
        <v>103</v>
      </c>
      <c r="AT281">
        <f t="shared" si="62"/>
        <v>0</v>
      </c>
    </row>
    <row r="282" spans="16:46">
      <c r="P282" s="5">
        <v>45935</v>
      </c>
      <c r="Q282">
        <f t="shared" si="51"/>
        <v>65</v>
      </c>
      <c r="R282">
        <f t="shared" si="52"/>
        <v>102</v>
      </c>
      <c r="S282">
        <f t="shared" si="53"/>
        <v>8.1684773071358047E-2</v>
      </c>
      <c r="Y282" s="5">
        <v>45935</v>
      </c>
      <c r="Z282">
        <f t="shared" si="54"/>
        <v>65</v>
      </c>
      <c r="AA282">
        <f t="shared" si="55"/>
        <v>102</v>
      </c>
      <c r="AB282">
        <f t="shared" si="56"/>
        <v>1.7867595651192273E-11</v>
      </c>
      <c r="AH282" s="5">
        <v>45935</v>
      </c>
      <c r="AI282">
        <f t="shared" si="57"/>
        <v>65</v>
      </c>
      <c r="AJ282">
        <f t="shared" si="58"/>
        <v>102</v>
      </c>
      <c r="AK282">
        <f t="shared" si="59"/>
        <v>8.168477305349045E-2</v>
      </c>
      <c r="AQ282" s="5">
        <v>45935</v>
      </c>
      <c r="AR282">
        <f t="shared" si="60"/>
        <v>65</v>
      </c>
      <c r="AS282">
        <f t="shared" si="61"/>
        <v>102</v>
      </c>
      <c r="AT282">
        <f t="shared" si="62"/>
        <v>0</v>
      </c>
    </row>
    <row r="283" spans="16:46">
      <c r="P283" s="5">
        <v>45936</v>
      </c>
      <c r="Q283">
        <f t="shared" si="51"/>
        <v>66</v>
      </c>
      <c r="R283">
        <f t="shared" si="52"/>
        <v>101</v>
      </c>
      <c r="S283">
        <f t="shared" si="53"/>
        <v>7.3973698538996976E-2</v>
      </c>
      <c r="Y283" s="5">
        <v>45936</v>
      </c>
      <c r="Z283">
        <f t="shared" si="54"/>
        <v>66</v>
      </c>
      <c r="AA283">
        <f t="shared" si="55"/>
        <v>101</v>
      </c>
      <c r="AB283">
        <f t="shared" si="56"/>
        <v>2.8958553149955412E-11</v>
      </c>
      <c r="AH283" s="5">
        <v>45936</v>
      </c>
      <c r="AI283">
        <f t="shared" si="57"/>
        <v>66</v>
      </c>
      <c r="AJ283">
        <f t="shared" si="58"/>
        <v>101</v>
      </c>
      <c r="AK283">
        <f t="shared" si="59"/>
        <v>7.3973698510038419E-2</v>
      </c>
      <c r="AQ283" s="5">
        <v>45936</v>
      </c>
      <c r="AR283">
        <f t="shared" si="60"/>
        <v>66</v>
      </c>
      <c r="AS283">
        <f t="shared" si="61"/>
        <v>101</v>
      </c>
      <c r="AT283">
        <f t="shared" si="62"/>
        <v>0</v>
      </c>
    </row>
    <row r="284" spans="16:46">
      <c r="P284" s="5">
        <v>45937</v>
      </c>
      <c r="Q284">
        <f t="shared" si="51"/>
        <v>67</v>
      </c>
      <c r="R284">
        <f t="shared" si="52"/>
        <v>100</v>
      </c>
      <c r="S284">
        <f t="shared" si="53"/>
        <v>6.6889214697685773E-2</v>
      </c>
      <c r="Y284" s="5">
        <v>45937</v>
      </c>
      <c r="Z284">
        <f t="shared" si="54"/>
        <v>67</v>
      </c>
      <c r="AA284">
        <f t="shared" si="55"/>
        <v>100</v>
      </c>
      <c r="AB284">
        <f t="shared" si="56"/>
        <v>4.6711249825227616E-11</v>
      </c>
      <c r="AH284" s="5">
        <v>45937</v>
      </c>
      <c r="AI284">
        <f t="shared" si="57"/>
        <v>67</v>
      </c>
      <c r="AJ284">
        <f t="shared" si="58"/>
        <v>100</v>
      </c>
      <c r="AK284">
        <f t="shared" si="59"/>
        <v>6.6889214650974527E-2</v>
      </c>
      <c r="AQ284" s="5">
        <v>45937</v>
      </c>
      <c r="AR284">
        <f t="shared" si="60"/>
        <v>67</v>
      </c>
      <c r="AS284">
        <f t="shared" si="61"/>
        <v>100</v>
      </c>
      <c r="AT284">
        <f t="shared" si="62"/>
        <v>0</v>
      </c>
    </row>
    <row r="285" spans="16:46">
      <c r="P285" s="5">
        <v>45938</v>
      </c>
      <c r="Q285">
        <f t="shared" si="51"/>
        <v>68</v>
      </c>
      <c r="R285">
        <f t="shared" si="52"/>
        <v>99</v>
      </c>
      <c r="S285">
        <f t="shared" si="53"/>
        <v>6.0391720058569728E-2</v>
      </c>
      <c r="Y285" s="5">
        <v>45938</v>
      </c>
      <c r="Z285">
        <f t="shared" si="54"/>
        <v>68</v>
      </c>
      <c r="AA285">
        <f t="shared" si="55"/>
        <v>99</v>
      </c>
      <c r="AB285">
        <f t="shared" si="56"/>
        <v>7.4989420933245374E-11</v>
      </c>
      <c r="AH285" s="5">
        <v>45938</v>
      </c>
      <c r="AI285">
        <f t="shared" si="57"/>
        <v>68</v>
      </c>
      <c r="AJ285">
        <f t="shared" si="58"/>
        <v>99</v>
      </c>
      <c r="AK285">
        <f t="shared" si="59"/>
        <v>6.0391719983580304E-2</v>
      </c>
      <c r="AQ285" s="5">
        <v>45938</v>
      </c>
      <c r="AR285">
        <f t="shared" si="60"/>
        <v>68</v>
      </c>
      <c r="AS285">
        <f t="shared" si="61"/>
        <v>99</v>
      </c>
      <c r="AT285">
        <f t="shared" si="62"/>
        <v>0</v>
      </c>
    </row>
    <row r="286" spans="16:46">
      <c r="P286" s="5">
        <v>45939</v>
      </c>
      <c r="Q286">
        <f t="shared" si="51"/>
        <v>69</v>
      </c>
      <c r="R286">
        <f t="shared" si="52"/>
        <v>98</v>
      </c>
      <c r="S286">
        <f t="shared" si="53"/>
        <v>5.4442898569787339E-2</v>
      </c>
      <c r="Y286" s="5">
        <v>45939</v>
      </c>
      <c r="Z286">
        <f t="shared" si="54"/>
        <v>69</v>
      </c>
      <c r="AA286">
        <f t="shared" si="55"/>
        <v>98</v>
      </c>
      <c r="AB286">
        <f t="shared" si="56"/>
        <v>1.1981533233215213E-10</v>
      </c>
      <c r="AH286" s="5">
        <v>45939</v>
      </c>
      <c r="AI286">
        <f t="shared" si="57"/>
        <v>69</v>
      </c>
      <c r="AJ286">
        <f t="shared" si="58"/>
        <v>98</v>
      </c>
      <c r="AK286">
        <f t="shared" si="59"/>
        <v>5.4442898449972008E-2</v>
      </c>
      <c r="AQ286" s="5">
        <v>45939</v>
      </c>
      <c r="AR286">
        <f t="shared" si="60"/>
        <v>69</v>
      </c>
      <c r="AS286">
        <f t="shared" si="61"/>
        <v>98</v>
      </c>
      <c r="AT286">
        <f t="shared" si="62"/>
        <v>0</v>
      </c>
    </row>
    <row r="287" spans="16:46">
      <c r="P287" s="5">
        <v>45940</v>
      </c>
      <c r="Q287">
        <f t="shared" si="51"/>
        <v>70</v>
      </c>
      <c r="R287">
        <f t="shared" si="52"/>
        <v>97</v>
      </c>
      <c r="S287">
        <f t="shared" si="53"/>
        <v>4.900581512816609E-2</v>
      </c>
      <c r="Y287" s="5">
        <v>45940</v>
      </c>
      <c r="Z287">
        <f t="shared" si="54"/>
        <v>70</v>
      </c>
      <c r="AA287">
        <f t="shared" si="55"/>
        <v>97</v>
      </c>
      <c r="AB287">
        <f t="shared" si="56"/>
        <v>1.9052794255367779E-10</v>
      </c>
      <c r="AH287" s="5">
        <v>45940</v>
      </c>
      <c r="AI287">
        <f t="shared" si="57"/>
        <v>70</v>
      </c>
      <c r="AJ287">
        <f t="shared" si="58"/>
        <v>97</v>
      </c>
      <c r="AK287">
        <f t="shared" si="59"/>
        <v>4.9005814937638149E-2</v>
      </c>
      <c r="AQ287" s="5">
        <v>45940</v>
      </c>
      <c r="AR287">
        <f t="shared" si="60"/>
        <v>70</v>
      </c>
      <c r="AS287">
        <f t="shared" si="61"/>
        <v>97</v>
      </c>
      <c r="AT287">
        <f t="shared" si="62"/>
        <v>0</v>
      </c>
    </row>
    <row r="288" spans="16:46">
      <c r="P288" s="5">
        <v>45941</v>
      </c>
      <c r="Q288">
        <f t="shared" si="51"/>
        <v>71</v>
      </c>
      <c r="R288">
        <f t="shared" si="52"/>
        <v>96</v>
      </c>
      <c r="S288">
        <f t="shared" si="53"/>
        <v>4.404499183480709E-2</v>
      </c>
      <c r="Y288" s="5">
        <v>45941</v>
      </c>
      <c r="Z288">
        <f t="shared" si="54"/>
        <v>71</v>
      </c>
      <c r="AA288">
        <f t="shared" si="55"/>
        <v>96</v>
      </c>
      <c r="AB288">
        <f t="shared" si="56"/>
        <v>3.0153577333290177E-10</v>
      </c>
      <c r="AH288" s="5">
        <v>45941</v>
      </c>
      <c r="AI288">
        <f t="shared" si="57"/>
        <v>71</v>
      </c>
      <c r="AJ288">
        <f t="shared" si="58"/>
        <v>96</v>
      </c>
      <c r="AK288">
        <f t="shared" si="59"/>
        <v>4.4044991533271315E-2</v>
      </c>
      <c r="AQ288" s="5">
        <v>45941</v>
      </c>
      <c r="AR288">
        <f t="shared" si="60"/>
        <v>71</v>
      </c>
      <c r="AS288">
        <f t="shared" si="61"/>
        <v>96</v>
      </c>
      <c r="AT288">
        <f t="shared" si="62"/>
        <v>0</v>
      </c>
    </row>
    <row r="289" spans="16:46">
      <c r="P289" s="5">
        <v>45942</v>
      </c>
      <c r="Q289">
        <f t="shared" si="51"/>
        <v>72</v>
      </c>
      <c r="R289">
        <f t="shared" si="52"/>
        <v>95</v>
      </c>
      <c r="S289">
        <f t="shared" si="53"/>
        <v>3.952646623347688E-2</v>
      </c>
      <c r="Y289" s="5">
        <v>45942</v>
      </c>
      <c r="Z289">
        <f t="shared" si="54"/>
        <v>72</v>
      </c>
      <c r="AA289">
        <f t="shared" si="55"/>
        <v>95</v>
      </c>
      <c r="AB289">
        <f t="shared" si="56"/>
        <v>4.7495546869907451E-10</v>
      </c>
      <c r="AH289" s="5">
        <v>45942</v>
      </c>
      <c r="AI289">
        <f t="shared" si="57"/>
        <v>72</v>
      </c>
      <c r="AJ289">
        <f t="shared" si="58"/>
        <v>95</v>
      </c>
      <c r="AK289">
        <f t="shared" si="59"/>
        <v>3.9526465758521409E-2</v>
      </c>
      <c r="AQ289" s="5">
        <v>45942</v>
      </c>
      <c r="AR289">
        <f t="shared" si="60"/>
        <v>72</v>
      </c>
      <c r="AS289">
        <f t="shared" si="61"/>
        <v>95</v>
      </c>
      <c r="AT289">
        <f t="shared" si="62"/>
        <v>0</v>
      </c>
    </row>
    <row r="290" spans="16:46">
      <c r="P290" s="5">
        <v>45943</v>
      </c>
      <c r="Q290">
        <f t="shared" si="51"/>
        <v>73</v>
      </c>
      <c r="R290">
        <f t="shared" si="52"/>
        <v>94</v>
      </c>
      <c r="S290">
        <f t="shared" si="53"/>
        <v>3.5417832829077574E-2</v>
      </c>
      <c r="Y290" s="5">
        <v>45943</v>
      </c>
      <c r="Z290">
        <f t="shared" si="54"/>
        <v>73</v>
      </c>
      <c r="AA290">
        <f t="shared" si="55"/>
        <v>94</v>
      </c>
      <c r="AB290">
        <f t="shared" si="56"/>
        <v>7.4456192964516865E-10</v>
      </c>
      <c r="AH290" s="5">
        <v>45943</v>
      </c>
      <c r="AI290">
        <f t="shared" si="57"/>
        <v>73</v>
      </c>
      <c r="AJ290">
        <f t="shared" si="58"/>
        <v>94</v>
      </c>
      <c r="AK290">
        <f t="shared" si="59"/>
        <v>3.5417832084515641E-2</v>
      </c>
      <c r="AQ290" s="5">
        <v>45943</v>
      </c>
      <c r="AR290">
        <f t="shared" si="60"/>
        <v>73</v>
      </c>
      <c r="AS290">
        <f t="shared" si="61"/>
        <v>94</v>
      </c>
      <c r="AT290">
        <f t="shared" si="62"/>
        <v>0</v>
      </c>
    </row>
    <row r="291" spans="16:46">
      <c r="P291" s="5">
        <v>45944</v>
      </c>
      <c r="Q291">
        <f t="shared" si="51"/>
        <v>74</v>
      </c>
      <c r="R291">
        <f t="shared" si="52"/>
        <v>93</v>
      </c>
      <c r="S291">
        <f t="shared" si="53"/>
        <v>3.1688269221193027E-2</v>
      </c>
      <c r="Y291" s="5">
        <v>45944</v>
      </c>
      <c r="Z291">
        <f t="shared" si="54"/>
        <v>74</v>
      </c>
      <c r="AA291">
        <f t="shared" si="55"/>
        <v>93</v>
      </c>
      <c r="AB291">
        <f t="shared" si="56"/>
        <v>1.1616696542319597E-9</v>
      </c>
      <c r="AH291" s="5">
        <v>45944</v>
      </c>
      <c r="AI291">
        <f t="shared" si="57"/>
        <v>74</v>
      </c>
      <c r="AJ291">
        <f t="shared" si="58"/>
        <v>93</v>
      </c>
      <c r="AK291">
        <f t="shared" si="59"/>
        <v>3.1688268059523371E-2</v>
      </c>
      <c r="AQ291" s="5">
        <v>45944</v>
      </c>
      <c r="AR291">
        <f t="shared" si="60"/>
        <v>74</v>
      </c>
      <c r="AS291">
        <f t="shared" si="61"/>
        <v>93</v>
      </c>
      <c r="AT291">
        <f t="shared" si="62"/>
        <v>0</v>
      </c>
    </row>
    <row r="292" spans="16:46">
      <c r="P292" s="5">
        <v>45945</v>
      </c>
      <c r="Q292">
        <f t="shared" si="51"/>
        <v>75</v>
      </c>
      <c r="R292">
        <f t="shared" si="52"/>
        <v>92</v>
      </c>
      <c r="S292">
        <f t="shared" si="53"/>
        <v>2.8308548206426292E-2</v>
      </c>
      <c r="Y292" s="5">
        <v>45945</v>
      </c>
      <c r="Z292">
        <f t="shared" si="54"/>
        <v>75</v>
      </c>
      <c r="AA292">
        <f t="shared" si="55"/>
        <v>92</v>
      </c>
      <c r="AB292">
        <f t="shared" si="56"/>
        <v>1.8038413871322532E-9</v>
      </c>
      <c r="AH292" s="5">
        <v>45945</v>
      </c>
      <c r="AI292">
        <f t="shared" si="57"/>
        <v>75</v>
      </c>
      <c r="AJ292">
        <f t="shared" si="58"/>
        <v>92</v>
      </c>
      <c r="AK292">
        <f t="shared" si="59"/>
        <v>2.8308546402584903E-2</v>
      </c>
      <c r="AQ292" s="5">
        <v>45945</v>
      </c>
      <c r="AR292">
        <f t="shared" si="60"/>
        <v>75</v>
      </c>
      <c r="AS292">
        <f t="shared" si="61"/>
        <v>92</v>
      </c>
      <c r="AT292">
        <f t="shared" si="62"/>
        <v>0</v>
      </c>
    </row>
    <row r="293" spans="16:46">
      <c r="P293" s="5">
        <v>45946</v>
      </c>
      <c r="Q293">
        <f t="shared" si="51"/>
        <v>76</v>
      </c>
      <c r="R293">
        <f t="shared" si="52"/>
        <v>91</v>
      </c>
      <c r="S293">
        <f t="shared" si="53"/>
        <v>2.5251037204691462E-2</v>
      </c>
      <c r="Y293" s="5">
        <v>45946</v>
      </c>
      <c r="Z293">
        <f t="shared" si="54"/>
        <v>76</v>
      </c>
      <c r="AA293">
        <f t="shared" si="55"/>
        <v>91</v>
      </c>
      <c r="AB293">
        <f t="shared" si="56"/>
        <v>2.787712188288843E-9</v>
      </c>
      <c r="AH293" s="5">
        <v>45946</v>
      </c>
      <c r="AI293">
        <f t="shared" si="57"/>
        <v>76</v>
      </c>
      <c r="AJ293">
        <f t="shared" si="58"/>
        <v>91</v>
      </c>
      <c r="AK293">
        <f t="shared" si="59"/>
        <v>2.5251034416979273E-2</v>
      </c>
      <c r="AQ293" s="5">
        <v>45946</v>
      </c>
      <c r="AR293">
        <f t="shared" si="60"/>
        <v>76</v>
      </c>
      <c r="AS293">
        <f t="shared" si="61"/>
        <v>91</v>
      </c>
      <c r="AT293">
        <f t="shared" si="62"/>
        <v>0</v>
      </c>
    </row>
    <row r="294" spans="16:46">
      <c r="P294" s="5">
        <v>45947</v>
      </c>
      <c r="Q294">
        <f t="shared" si="51"/>
        <v>77</v>
      </c>
      <c r="R294">
        <f t="shared" si="52"/>
        <v>90</v>
      </c>
      <c r="S294">
        <f t="shared" si="53"/>
        <v>2.2489686350622911E-2</v>
      </c>
      <c r="Y294" s="5">
        <v>45947</v>
      </c>
      <c r="Z294">
        <f t="shared" si="54"/>
        <v>77</v>
      </c>
      <c r="AA294">
        <f t="shared" si="55"/>
        <v>90</v>
      </c>
      <c r="AB294">
        <f t="shared" si="56"/>
        <v>4.2877692458255124E-9</v>
      </c>
      <c r="AH294" s="5">
        <v>45947</v>
      </c>
      <c r="AI294">
        <f t="shared" si="57"/>
        <v>77</v>
      </c>
      <c r="AJ294">
        <f t="shared" si="58"/>
        <v>90</v>
      </c>
      <c r="AK294">
        <f t="shared" si="59"/>
        <v>2.2489682062853664E-2</v>
      </c>
      <c r="AQ294" s="5">
        <v>45947</v>
      </c>
      <c r="AR294">
        <f t="shared" si="60"/>
        <v>77</v>
      </c>
      <c r="AS294">
        <f t="shared" si="61"/>
        <v>90</v>
      </c>
      <c r="AT294">
        <f t="shared" si="62"/>
        <v>0</v>
      </c>
    </row>
    <row r="295" spans="16:46">
      <c r="P295" s="5">
        <v>45948</v>
      </c>
      <c r="Q295">
        <f t="shared" si="51"/>
        <v>78</v>
      </c>
      <c r="R295">
        <f t="shared" si="52"/>
        <v>89</v>
      </c>
      <c r="S295">
        <f t="shared" si="53"/>
        <v>2.0000006563700573E-2</v>
      </c>
      <c r="Y295" s="5">
        <v>45948</v>
      </c>
      <c r="Z295">
        <f t="shared" si="54"/>
        <v>78</v>
      </c>
      <c r="AA295">
        <f t="shared" si="55"/>
        <v>89</v>
      </c>
      <c r="AB295">
        <f t="shared" si="56"/>
        <v>6.5637005641597842E-9</v>
      </c>
      <c r="AH295" s="5">
        <v>45948</v>
      </c>
      <c r="AI295">
        <f t="shared" si="57"/>
        <v>78</v>
      </c>
      <c r="AJ295">
        <f t="shared" si="58"/>
        <v>89</v>
      </c>
      <c r="AK295">
        <f t="shared" si="59"/>
        <v>2.0000000000000007E-2</v>
      </c>
      <c r="AQ295" s="5">
        <v>45948</v>
      </c>
      <c r="AR295">
        <f t="shared" si="60"/>
        <v>78</v>
      </c>
      <c r="AS295">
        <f t="shared" si="61"/>
        <v>89</v>
      </c>
      <c r="AT295">
        <f t="shared" si="62"/>
        <v>0</v>
      </c>
    </row>
    <row r="296" spans="16:46">
      <c r="P296" s="5">
        <v>45949</v>
      </c>
      <c r="Q296">
        <f t="shared" si="51"/>
        <v>79</v>
      </c>
      <c r="R296">
        <f t="shared" si="52"/>
        <v>88</v>
      </c>
      <c r="S296">
        <f t="shared" si="53"/>
        <v>1.77590388714612E-2</v>
      </c>
      <c r="Y296" s="5">
        <v>45949</v>
      </c>
      <c r="Z296">
        <f t="shared" si="54"/>
        <v>79</v>
      </c>
      <c r="AA296">
        <f t="shared" si="55"/>
        <v>88</v>
      </c>
      <c r="AB296">
        <f t="shared" si="56"/>
        <v>9.999999999999982E-9</v>
      </c>
      <c r="AH296" s="5">
        <v>45949</v>
      </c>
      <c r="AI296">
        <f t="shared" si="57"/>
        <v>79</v>
      </c>
      <c r="AJ296">
        <f t="shared" si="58"/>
        <v>88</v>
      </c>
      <c r="AK296">
        <f t="shared" si="59"/>
        <v>1.7759028871461198E-2</v>
      </c>
      <c r="AQ296" s="5">
        <v>45949</v>
      </c>
      <c r="AR296">
        <f t="shared" si="60"/>
        <v>79</v>
      </c>
      <c r="AS296">
        <f t="shared" si="61"/>
        <v>88</v>
      </c>
      <c r="AT296">
        <f t="shared" si="62"/>
        <v>0</v>
      </c>
    </row>
    <row r="297" spans="16:46">
      <c r="P297" s="5">
        <v>45950</v>
      </c>
      <c r="Q297">
        <f t="shared" si="51"/>
        <v>80</v>
      </c>
      <c r="R297">
        <f t="shared" si="52"/>
        <v>87</v>
      </c>
      <c r="S297">
        <f t="shared" si="53"/>
        <v>1.574531621118307E-2</v>
      </c>
      <c r="Y297" s="5">
        <v>45950</v>
      </c>
      <c r="Z297">
        <f t="shared" si="54"/>
        <v>80</v>
      </c>
      <c r="AA297">
        <f t="shared" si="55"/>
        <v>87</v>
      </c>
      <c r="AB297">
        <f t="shared" si="56"/>
        <v>1.5162999615718077E-8</v>
      </c>
      <c r="AH297" s="5">
        <v>45950</v>
      </c>
      <c r="AI297">
        <f t="shared" si="57"/>
        <v>80</v>
      </c>
      <c r="AJ297">
        <f t="shared" si="58"/>
        <v>87</v>
      </c>
      <c r="AK297">
        <f t="shared" si="59"/>
        <v>1.5745301048183453E-2</v>
      </c>
      <c r="AQ297" s="5">
        <v>45950</v>
      </c>
      <c r="AR297">
        <f t="shared" si="60"/>
        <v>80</v>
      </c>
      <c r="AS297">
        <f t="shared" si="61"/>
        <v>87</v>
      </c>
      <c r="AT297">
        <f t="shared" si="62"/>
        <v>0</v>
      </c>
    </row>
    <row r="298" spans="16:46">
      <c r="P298" s="5">
        <v>45951</v>
      </c>
      <c r="Q298">
        <f t="shared" si="51"/>
        <v>81</v>
      </c>
      <c r="R298">
        <f t="shared" si="52"/>
        <v>86</v>
      </c>
      <c r="S298">
        <f t="shared" si="53"/>
        <v>1.3938818878590054E-2</v>
      </c>
      <c r="Y298" s="5">
        <v>45951</v>
      </c>
      <c r="Z298">
        <f t="shared" si="54"/>
        <v>81</v>
      </c>
      <c r="AA298">
        <f t="shared" si="55"/>
        <v>86</v>
      </c>
      <c r="AB298">
        <f t="shared" si="56"/>
        <v>2.2882534837787051E-8</v>
      </c>
      <c r="AH298" s="5">
        <v>45951</v>
      </c>
      <c r="AI298">
        <f t="shared" si="57"/>
        <v>81</v>
      </c>
      <c r="AJ298">
        <f t="shared" si="58"/>
        <v>86</v>
      </c>
      <c r="AK298">
        <f t="shared" si="59"/>
        <v>1.3938795996055216E-2</v>
      </c>
      <c r="AQ298" s="5">
        <v>45951</v>
      </c>
      <c r="AR298">
        <f t="shared" si="60"/>
        <v>81</v>
      </c>
      <c r="AS298">
        <f t="shared" si="61"/>
        <v>86</v>
      </c>
      <c r="AT298">
        <f t="shared" si="62"/>
        <v>0</v>
      </c>
    </row>
    <row r="299" spans="16:46">
      <c r="P299" s="5">
        <v>45952</v>
      </c>
      <c r="Q299">
        <f t="shared" si="51"/>
        <v>82</v>
      </c>
      <c r="R299">
        <f t="shared" si="52"/>
        <v>85</v>
      </c>
      <c r="S299">
        <f t="shared" si="53"/>
        <v>1.232092472928153E-2</v>
      </c>
      <c r="Y299" s="5">
        <v>45952</v>
      </c>
      <c r="Z299">
        <f t="shared" si="54"/>
        <v>82</v>
      </c>
      <c r="AA299">
        <f t="shared" si="55"/>
        <v>85</v>
      </c>
      <c r="AB299">
        <f t="shared" si="56"/>
        <v>3.4368218818348094E-8</v>
      </c>
      <c r="AH299" s="5">
        <v>45952</v>
      </c>
      <c r="AI299">
        <f t="shared" si="57"/>
        <v>82</v>
      </c>
      <c r="AJ299">
        <f t="shared" si="58"/>
        <v>85</v>
      </c>
      <c r="AK299">
        <f t="shared" si="59"/>
        <v>1.2320890361062712E-2</v>
      </c>
      <c r="AQ299" s="5">
        <v>45952</v>
      </c>
      <c r="AR299">
        <f t="shared" si="60"/>
        <v>82</v>
      </c>
      <c r="AS299">
        <f t="shared" si="61"/>
        <v>85</v>
      </c>
      <c r="AT299">
        <f t="shared" si="62"/>
        <v>0</v>
      </c>
    </row>
    <row r="300" spans="16:46">
      <c r="P300" s="5">
        <v>45953</v>
      </c>
      <c r="Q300">
        <f t="shared" si="51"/>
        <v>83</v>
      </c>
      <c r="R300">
        <f t="shared" si="52"/>
        <v>84</v>
      </c>
      <c r="S300">
        <f t="shared" si="53"/>
        <v>1.0874355171592251E-2</v>
      </c>
      <c r="Y300" s="5">
        <v>45953</v>
      </c>
      <c r="Z300">
        <f t="shared" si="54"/>
        <v>83</v>
      </c>
      <c r="AA300">
        <f t="shared" si="55"/>
        <v>84</v>
      </c>
      <c r="AB300">
        <f t="shared" si="56"/>
        <v>5.1374049715216581E-8</v>
      </c>
      <c r="AH300" s="5">
        <v>45953</v>
      </c>
      <c r="AI300">
        <f t="shared" si="57"/>
        <v>83</v>
      </c>
      <c r="AJ300">
        <f t="shared" si="58"/>
        <v>84</v>
      </c>
      <c r="AK300">
        <f t="shared" si="59"/>
        <v>1.0874303797542536E-2</v>
      </c>
      <c r="AQ300" s="5">
        <v>45953</v>
      </c>
      <c r="AR300">
        <f t="shared" si="60"/>
        <v>83</v>
      </c>
      <c r="AS300">
        <f t="shared" si="61"/>
        <v>84</v>
      </c>
      <c r="AT300">
        <f t="shared" si="62"/>
        <v>0</v>
      </c>
    </row>
    <row r="301" spans="16:46">
      <c r="P301" s="5">
        <v>45954</v>
      </c>
      <c r="Q301">
        <f t="shared" si="51"/>
        <v>84</v>
      </c>
      <c r="R301">
        <f t="shared" si="52"/>
        <v>83</v>
      </c>
      <c r="S301">
        <f t="shared" si="53"/>
        <v>9.5831179202102053E-3</v>
      </c>
      <c r="Y301" s="5">
        <v>45954</v>
      </c>
      <c r="Z301">
        <f t="shared" si="54"/>
        <v>84</v>
      </c>
      <c r="AA301">
        <f t="shared" si="55"/>
        <v>83</v>
      </c>
      <c r="AB301">
        <f t="shared" si="56"/>
        <v>7.6430106159567512E-8</v>
      </c>
      <c r="AH301" s="5">
        <v>45954</v>
      </c>
      <c r="AI301">
        <f t="shared" si="57"/>
        <v>84</v>
      </c>
      <c r="AJ301">
        <f t="shared" si="58"/>
        <v>83</v>
      </c>
      <c r="AK301">
        <f t="shared" si="59"/>
        <v>9.5830414901040464E-3</v>
      </c>
      <c r="AQ301" s="5">
        <v>45954</v>
      </c>
      <c r="AR301">
        <f t="shared" si="60"/>
        <v>84</v>
      </c>
      <c r="AS301">
        <f t="shared" si="61"/>
        <v>83</v>
      </c>
      <c r="AT301">
        <f t="shared" si="62"/>
        <v>0</v>
      </c>
    </row>
    <row r="302" spans="16:46">
      <c r="P302" s="5">
        <v>45955</v>
      </c>
      <c r="Q302">
        <f t="shared" si="51"/>
        <v>85</v>
      </c>
      <c r="R302">
        <f t="shared" si="52"/>
        <v>82</v>
      </c>
      <c r="S302">
        <f t="shared" si="53"/>
        <v>8.4324474098935193E-3</v>
      </c>
      <c r="Y302" s="5">
        <v>45955</v>
      </c>
      <c r="Z302">
        <f t="shared" si="54"/>
        <v>85</v>
      </c>
      <c r="AA302">
        <f t="shared" si="55"/>
        <v>82</v>
      </c>
      <c r="AB302">
        <f t="shared" si="56"/>
        <v>1.1316679288125155E-7</v>
      </c>
      <c r="AH302" s="5">
        <v>45955</v>
      </c>
      <c r="AI302">
        <f t="shared" si="57"/>
        <v>85</v>
      </c>
      <c r="AJ302">
        <f t="shared" si="58"/>
        <v>82</v>
      </c>
      <c r="AK302">
        <f t="shared" si="59"/>
        <v>8.4323342431006382E-3</v>
      </c>
      <c r="AQ302" s="5">
        <v>45955</v>
      </c>
      <c r="AR302">
        <f t="shared" si="60"/>
        <v>85</v>
      </c>
      <c r="AS302">
        <f t="shared" si="61"/>
        <v>82</v>
      </c>
      <c r="AT302">
        <f t="shared" si="62"/>
        <v>0</v>
      </c>
    </row>
    <row r="303" spans="16:46">
      <c r="P303" s="5">
        <v>45956</v>
      </c>
      <c r="Q303">
        <f t="shared" si="51"/>
        <v>86</v>
      </c>
      <c r="R303">
        <f t="shared" si="52"/>
        <v>81</v>
      </c>
      <c r="S303">
        <f t="shared" si="53"/>
        <v>7.4087436997641839E-3</v>
      </c>
      <c r="Y303" s="5">
        <v>45956</v>
      </c>
      <c r="Z303">
        <f t="shared" si="54"/>
        <v>86</v>
      </c>
      <c r="AA303">
        <f t="shared" si="55"/>
        <v>81</v>
      </c>
      <c r="AB303">
        <f t="shared" si="56"/>
        <v>1.6676597158164651E-7</v>
      </c>
      <c r="AH303" s="5">
        <v>45956</v>
      </c>
      <c r="AI303">
        <f t="shared" si="57"/>
        <v>86</v>
      </c>
      <c r="AJ303">
        <f t="shared" si="58"/>
        <v>81</v>
      </c>
      <c r="AK303">
        <f t="shared" si="59"/>
        <v>7.4085769337926023E-3</v>
      </c>
      <c r="AQ303" s="5">
        <v>45956</v>
      </c>
      <c r="AR303">
        <f t="shared" si="60"/>
        <v>86</v>
      </c>
      <c r="AS303">
        <f t="shared" si="61"/>
        <v>81</v>
      </c>
      <c r="AT303">
        <f t="shared" si="62"/>
        <v>0</v>
      </c>
    </row>
    <row r="304" spans="16:46">
      <c r="P304" s="5">
        <v>45957</v>
      </c>
      <c r="Q304">
        <f t="shared" si="51"/>
        <v>87</v>
      </c>
      <c r="R304">
        <f t="shared" si="52"/>
        <v>80</v>
      </c>
      <c r="S304">
        <f t="shared" si="53"/>
        <v>6.4995106326431054E-3</v>
      </c>
      <c r="Y304" s="5">
        <v>45957</v>
      </c>
      <c r="Z304">
        <f t="shared" si="54"/>
        <v>87</v>
      </c>
      <c r="AA304">
        <f t="shared" si="55"/>
        <v>80</v>
      </c>
      <c r="AB304">
        <f t="shared" si="56"/>
        <v>2.4458496233632749E-7</v>
      </c>
      <c r="AH304" s="5">
        <v>45957</v>
      </c>
      <c r="AI304">
        <f t="shared" si="57"/>
        <v>87</v>
      </c>
      <c r="AJ304">
        <f t="shared" si="58"/>
        <v>80</v>
      </c>
      <c r="AK304">
        <f t="shared" si="59"/>
        <v>6.4992660476807691E-3</v>
      </c>
      <c r="AQ304" s="5">
        <v>45957</v>
      </c>
      <c r="AR304">
        <f t="shared" si="60"/>
        <v>87</v>
      </c>
      <c r="AS304">
        <f t="shared" si="61"/>
        <v>80</v>
      </c>
      <c r="AT304">
        <f t="shared" si="62"/>
        <v>0</v>
      </c>
    </row>
    <row r="305" spans="16:46">
      <c r="P305" s="5">
        <v>45958</v>
      </c>
      <c r="Q305">
        <f t="shared" si="51"/>
        <v>88</v>
      </c>
      <c r="R305">
        <f t="shared" si="52"/>
        <v>79</v>
      </c>
      <c r="S305">
        <f t="shared" si="53"/>
        <v>5.6932939524616559E-3</v>
      </c>
      <c r="Y305" s="5">
        <v>45958</v>
      </c>
      <c r="Z305">
        <f t="shared" si="54"/>
        <v>88</v>
      </c>
      <c r="AA305">
        <f t="shared" si="55"/>
        <v>79</v>
      </c>
      <c r="AB305">
        <f t="shared" si="56"/>
        <v>3.5701457829882378E-7</v>
      </c>
      <c r="AH305" s="5">
        <v>45958</v>
      </c>
      <c r="AI305">
        <f t="shared" si="57"/>
        <v>88</v>
      </c>
      <c r="AJ305">
        <f t="shared" si="58"/>
        <v>79</v>
      </c>
      <c r="AK305">
        <f t="shared" si="59"/>
        <v>5.6929369378833569E-3</v>
      </c>
      <c r="AQ305" s="5">
        <v>45958</v>
      </c>
      <c r="AR305">
        <f t="shared" si="60"/>
        <v>88</v>
      </c>
      <c r="AS305">
        <f t="shared" si="61"/>
        <v>79</v>
      </c>
      <c r="AT305">
        <f t="shared" si="62"/>
        <v>0</v>
      </c>
    </row>
    <row r="306" spans="16:46">
      <c r="P306" s="5">
        <v>45959</v>
      </c>
      <c r="Q306">
        <f t="shared" si="51"/>
        <v>89</v>
      </c>
      <c r="R306">
        <f t="shared" si="52"/>
        <v>78</v>
      </c>
      <c r="S306">
        <f t="shared" si="53"/>
        <v>4.9796200277011111E-3</v>
      </c>
      <c r="Y306" s="5">
        <v>45959</v>
      </c>
      <c r="Z306">
        <f t="shared" si="54"/>
        <v>89</v>
      </c>
      <c r="AA306">
        <f t="shared" si="55"/>
        <v>78</v>
      </c>
      <c r="AB306">
        <f t="shared" si="56"/>
        <v>5.1865197147951991E-7</v>
      </c>
      <c r="AH306" s="5">
        <v>45959</v>
      </c>
      <c r="AI306">
        <f t="shared" si="57"/>
        <v>89</v>
      </c>
      <c r="AJ306">
        <f t="shared" si="58"/>
        <v>78</v>
      </c>
      <c r="AK306">
        <f t="shared" si="59"/>
        <v>4.979101375729632E-3</v>
      </c>
      <c r="AQ306" s="5">
        <v>45959</v>
      </c>
      <c r="AR306">
        <f t="shared" si="60"/>
        <v>89</v>
      </c>
      <c r="AS306">
        <f t="shared" si="61"/>
        <v>78</v>
      </c>
      <c r="AT306">
        <f t="shared" si="62"/>
        <v>0</v>
      </c>
    </row>
    <row r="307" spans="16:46">
      <c r="P307" s="5">
        <v>45960</v>
      </c>
      <c r="Q307">
        <f t="shared" si="51"/>
        <v>90</v>
      </c>
      <c r="R307">
        <f t="shared" si="52"/>
        <v>77</v>
      </c>
      <c r="S307">
        <f t="shared" si="53"/>
        <v>4.3489357818855814E-3</v>
      </c>
      <c r="Y307" s="5">
        <v>45960</v>
      </c>
      <c r="Z307">
        <f t="shared" si="54"/>
        <v>90</v>
      </c>
      <c r="AA307">
        <f t="shared" si="55"/>
        <v>77</v>
      </c>
      <c r="AB307">
        <f t="shared" si="56"/>
        <v>7.4989420933245574E-7</v>
      </c>
      <c r="AH307" s="5">
        <v>45960</v>
      </c>
      <c r="AI307">
        <f t="shared" si="57"/>
        <v>90</v>
      </c>
      <c r="AJ307">
        <f t="shared" si="58"/>
        <v>77</v>
      </c>
      <c r="AK307">
        <f t="shared" si="59"/>
        <v>4.3481858876762485E-3</v>
      </c>
      <c r="AQ307" s="5">
        <v>45960</v>
      </c>
      <c r="AR307">
        <f t="shared" si="60"/>
        <v>90</v>
      </c>
      <c r="AS307">
        <f t="shared" si="61"/>
        <v>77</v>
      </c>
      <c r="AT307">
        <f t="shared" si="62"/>
        <v>0</v>
      </c>
    </row>
    <row r="308" spans="16:46">
      <c r="P308" s="5">
        <v>45961</v>
      </c>
      <c r="Q308">
        <f t="shared" si="51"/>
        <v>91</v>
      </c>
      <c r="R308">
        <f t="shared" si="52"/>
        <v>76</v>
      </c>
      <c r="S308">
        <f t="shared" si="53"/>
        <v>3.7925503952682491E-3</v>
      </c>
      <c r="Y308" s="5">
        <v>45961</v>
      </c>
      <c r="Z308">
        <f t="shared" si="54"/>
        <v>91</v>
      </c>
      <c r="AA308">
        <f t="shared" si="55"/>
        <v>76</v>
      </c>
      <c r="AB308">
        <f t="shared" si="56"/>
        <v>1.0790904554926267E-6</v>
      </c>
      <c r="AH308" s="5">
        <v>45961</v>
      </c>
      <c r="AI308">
        <f t="shared" si="57"/>
        <v>91</v>
      </c>
      <c r="AJ308">
        <f t="shared" si="58"/>
        <v>76</v>
      </c>
      <c r="AK308">
        <f t="shared" si="59"/>
        <v>3.7914713048127564E-3</v>
      </c>
      <c r="AQ308" s="5">
        <v>45961</v>
      </c>
      <c r="AR308">
        <f t="shared" si="60"/>
        <v>91</v>
      </c>
      <c r="AS308">
        <f t="shared" si="61"/>
        <v>76</v>
      </c>
      <c r="AT308">
        <f t="shared" si="62"/>
        <v>0</v>
      </c>
    </row>
    <row r="309" spans="16:46">
      <c r="P309" s="5">
        <v>45962</v>
      </c>
      <c r="Q309">
        <f t="shared" si="51"/>
        <v>92</v>
      </c>
      <c r="R309">
        <f t="shared" si="52"/>
        <v>75</v>
      </c>
      <c r="S309">
        <f t="shared" si="53"/>
        <v>3.3025793169743026E-3</v>
      </c>
      <c r="Y309" s="5">
        <v>45962</v>
      </c>
      <c r="Z309">
        <f t="shared" si="54"/>
        <v>92</v>
      </c>
      <c r="AA309">
        <f t="shared" si="55"/>
        <v>75</v>
      </c>
      <c r="AB309">
        <f t="shared" si="56"/>
        <v>1.545430883322144E-6</v>
      </c>
      <c r="AH309" s="5">
        <v>45962</v>
      </c>
      <c r="AI309">
        <f t="shared" si="57"/>
        <v>92</v>
      </c>
      <c r="AJ309">
        <f t="shared" si="58"/>
        <v>75</v>
      </c>
      <c r="AK309">
        <f t="shared" si="59"/>
        <v>3.3010338860909806E-3</v>
      </c>
      <c r="AQ309" s="5">
        <v>45962</v>
      </c>
      <c r="AR309">
        <f t="shared" si="60"/>
        <v>92</v>
      </c>
      <c r="AS309">
        <f t="shared" si="61"/>
        <v>75</v>
      </c>
      <c r="AT309">
        <f t="shared" si="62"/>
        <v>0</v>
      </c>
    </row>
    <row r="310" spans="16:46">
      <c r="P310" s="5">
        <v>45963</v>
      </c>
      <c r="Q310">
        <f t="shared" si="51"/>
        <v>93</v>
      </c>
      <c r="R310">
        <f t="shared" si="52"/>
        <v>74</v>
      </c>
      <c r="S310">
        <f t="shared" si="53"/>
        <v>2.8718911160592643E-3</v>
      </c>
      <c r="Y310" s="5">
        <v>45963</v>
      </c>
      <c r="Z310">
        <f t="shared" si="54"/>
        <v>93</v>
      </c>
      <c r="AA310">
        <f t="shared" si="55"/>
        <v>74</v>
      </c>
      <c r="AB310">
        <f t="shared" si="56"/>
        <v>2.2028007040241666E-6</v>
      </c>
      <c r="AH310" s="5">
        <v>45963</v>
      </c>
      <c r="AI310">
        <f t="shared" si="57"/>
        <v>93</v>
      </c>
      <c r="AJ310">
        <f t="shared" si="58"/>
        <v>74</v>
      </c>
      <c r="AK310">
        <f t="shared" si="59"/>
        <v>2.8696883153552402E-3</v>
      </c>
      <c r="AQ310" s="5">
        <v>45963</v>
      </c>
      <c r="AR310">
        <f t="shared" si="60"/>
        <v>93</v>
      </c>
      <c r="AS310">
        <f t="shared" si="61"/>
        <v>74</v>
      </c>
      <c r="AT310">
        <f t="shared" si="62"/>
        <v>0</v>
      </c>
    </row>
    <row r="311" spans="16:46">
      <c r="P311" s="5">
        <v>45964</v>
      </c>
      <c r="Q311">
        <f t="shared" si="51"/>
        <v>94</v>
      </c>
      <c r="R311">
        <f t="shared" si="52"/>
        <v>73</v>
      </c>
      <c r="S311">
        <f t="shared" si="53"/>
        <v>2.4940577053615613E-3</v>
      </c>
      <c r="Y311" s="5">
        <v>45964</v>
      </c>
      <c r="Z311">
        <f t="shared" si="54"/>
        <v>94</v>
      </c>
      <c r="AA311">
        <f t="shared" si="55"/>
        <v>73</v>
      </c>
      <c r="AB311">
        <f t="shared" si="56"/>
        <v>3.1248898308992933E-6</v>
      </c>
      <c r="AH311" s="5">
        <v>45964</v>
      </c>
      <c r="AI311">
        <f t="shared" si="57"/>
        <v>94</v>
      </c>
      <c r="AJ311">
        <f t="shared" si="58"/>
        <v>73</v>
      </c>
      <c r="AK311">
        <f t="shared" si="59"/>
        <v>2.4909328155306621E-3</v>
      </c>
      <c r="AQ311" s="5">
        <v>45964</v>
      </c>
      <c r="AR311">
        <f t="shared" si="60"/>
        <v>94</v>
      </c>
      <c r="AS311">
        <f t="shared" si="61"/>
        <v>73</v>
      </c>
      <c r="AT311">
        <f t="shared" si="62"/>
        <v>0</v>
      </c>
    </row>
    <row r="312" spans="16:46">
      <c r="P312" s="5">
        <v>45965</v>
      </c>
      <c r="Q312">
        <f t="shared" si="51"/>
        <v>95</v>
      </c>
      <c r="R312">
        <f t="shared" si="52"/>
        <v>72</v>
      </c>
      <c r="S312">
        <f t="shared" si="53"/>
        <v>2.163308495890923E-3</v>
      </c>
      <c r="Y312" s="5">
        <v>45965</v>
      </c>
      <c r="Z312">
        <f t="shared" si="54"/>
        <v>95</v>
      </c>
      <c r="AA312">
        <f t="shared" si="55"/>
        <v>72</v>
      </c>
      <c r="AB312">
        <f t="shared" si="56"/>
        <v>4.4119247773245183E-6</v>
      </c>
      <c r="AH312" s="5">
        <v>45965</v>
      </c>
      <c r="AI312">
        <f t="shared" si="57"/>
        <v>95</v>
      </c>
      <c r="AJ312">
        <f t="shared" si="58"/>
        <v>72</v>
      </c>
      <c r="AK312">
        <f t="shared" si="59"/>
        <v>2.1588965711135987E-3</v>
      </c>
      <c r="AQ312" s="5">
        <v>45965</v>
      </c>
      <c r="AR312">
        <f t="shared" si="60"/>
        <v>95</v>
      </c>
      <c r="AS312">
        <f t="shared" si="61"/>
        <v>72</v>
      </c>
      <c r="AT312">
        <f t="shared" si="62"/>
        <v>0</v>
      </c>
    </row>
    <row r="313" spans="16:46">
      <c r="P313" s="5">
        <v>45966</v>
      </c>
      <c r="Q313">
        <f t="shared" si="51"/>
        <v>96</v>
      </c>
      <c r="R313">
        <f t="shared" si="52"/>
        <v>71</v>
      </c>
      <c r="S313">
        <f t="shared" si="53"/>
        <v>1.8744890840359802E-3</v>
      </c>
      <c r="Y313" s="5">
        <v>45966</v>
      </c>
      <c r="Z313">
        <f t="shared" si="54"/>
        <v>96</v>
      </c>
      <c r="AA313">
        <f t="shared" si="55"/>
        <v>71</v>
      </c>
      <c r="AB313">
        <f t="shared" si="56"/>
        <v>6.1994815506554035E-6</v>
      </c>
      <c r="AH313" s="5">
        <v>45966</v>
      </c>
      <c r="AI313">
        <f t="shared" si="57"/>
        <v>96</v>
      </c>
      <c r="AJ313">
        <f t="shared" si="58"/>
        <v>71</v>
      </c>
      <c r="AK313">
        <f t="shared" si="59"/>
        <v>1.8682896024853248E-3</v>
      </c>
      <c r="AQ313" s="5">
        <v>45966</v>
      </c>
      <c r="AR313">
        <f t="shared" si="60"/>
        <v>96</v>
      </c>
      <c r="AS313">
        <f t="shared" si="61"/>
        <v>71</v>
      </c>
      <c r="AT313">
        <f t="shared" si="62"/>
        <v>0</v>
      </c>
    </row>
    <row r="314" spans="16:46">
      <c r="P314" s="5">
        <v>45967</v>
      </c>
      <c r="Q314">
        <f t="shared" si="51"/>
        <v>97</v>
      </c>
      <c r="R314">
        <f t="shared" si="52"/>
        <v>70</v>
      </c>
      <c r="S314">
        <f t="shared" si="53"/>
        <v>1.6230251412688071E-3</v>
      </c>
      <c r="Y314" s="5">
        <v>45967</v>
      </c>
      <c r="Z314">
        <f t="shared" si="54"/>
        <v>97</v>
      </c>
      <c r="AA314">
        <f t="shared" si="55"/>
        <v>70</v>
      </c>
      <c r="AB314">
        <f t="shared" si="56"/>
        <v>8.6699487231160109E-6</v>
      </c>
      <c r="AH314" s="5">
        <v>45967</v>
      </c>
      <c r="AI314">
        <f t="shared" si="57"/>
        <v>97</v>
      </c>
      <c r="AJ314">
        <f t="shared" si="58"/>
        <v>70</v>
      </c>
      <c r="AK314">
        <f t="shared" si="59"/>
        <v>1.6143551925456912E-3</v>
      </c>
      <c r="AQ314" s="5">
        <v>45967</v>
      </c>
      <c r="AR314">
        <f t="shared" si="60"/>
        <v>97</v>
      </c>
      <c r="AS314">
        <f t="shared" si="61"/>
        <v>70</v>
      </c>
      <c r="AT314">
        <f t="shared" si="62"/>
        <v>0</v>
      </c>
    </row>
    <row r="315" spans="16:46">
      <c r="P315" s="5">
        <v>45968</v>
      </c>
      <c r="Q315">
        <f t="shared" si="51"/>
        <v>98</v>
      </c>
      <c r="R315">
        <f t="shared" si="52"/>
        <v>69</v>
      </c>
      <c r="S315">
        <f t="shared" si="53"/>
        <v>1.4048922682631611E-3</v>
      </c>
      <c r="Y315" s="5">
        <v>45968</v>
      </c>
      <c r="Z315">
        <f t="shared" si="54"/>
        <v>98</v>
      </c>
      <c r="AA315">
        <f t="shared" si="55"/>
        <v>69</v>
      </c>
      <c r="AB315">
        <f t="shared" si="56"/>
        <v>1.2067340583468085E-5</v>
      </c>
      <c r="AH315" s="5">
        <v>45968</v>
      </c>
      <c r="AI315">
        <f t="shared" si="57"/>
        <v>98</v>
      </c>
      <c r="AJ315">
        <f t="shared" si="58"/>
        <v>69</v>
      </c>
      <c r="AK315">
        <f t="shared" si="59"/>
        <v>1.392824927679693E-3</v>
      </c>
      <c r="AQ315" s="5">
        <v>45968</v>
      </c>
      <c r="AR315">
        <f t="shared" si="60"/>
        <v>98</v>
      </c>
      <c r="AS315">
        <f t="shared" si="61"/>
        <v>69</v>
      </c>
      <c r="AT315">
        <f t="shared" si="62"/>
        <v>0</v>
      </c>
    </row>
    <row r="316" spans="16:46">
      <c r="P316" s="5">
        <v>45969</v>
      </c>
      <c r="Q316">
        <f t="shared" si="51"/>
        <v>99</v>
      </c>
      <c r="R316">
        <f t="shared" si="52"/>
        <v>68</v>
      </c>
      <c r="S316">
        <f t="shared" si="53"/>
        <v>1.2165926940702809E-3</v>
      </c>
      <c r="Y316" s="5">
        <v>45969</v>
      </c>
      <c r="Z316">
        <f t="shared" si="54"/>
        <v>99</v>
      </c>
      <c r="AA316">
        <f t="shared" si="55"/>
        <v>68</v>
      </c>
      <c r="AB316">
        <f t="shared" si="56"/>
        <v>1.6716313057451382E-5</v>
      </c>
      <c r="AH316" s="5">
        <v>45969</v>
      </c>
      <c r="AI316">
        <f t="shared" si="57"/>
        <v>99</v>
      </c>
      <c r="AJ316">
        <f t="shared" si="58"/>
        <v>68</v>
      </c>
      <c r="AK316">
        <f t="shared" si="59"/>
        <v>1.1998763810128295E-3</v>
      </c>
      <c r="AQ316" s="5">
        <v>45969</v>
      </c>
      <c r="AR316">
        <f t="shared" si="60"/>
        <v>99</v>
      </c>
      <c r="AS316">
        <f t="shared" si="61"/>
        <v>68</v>
      </c>
      <c r="AT316">
        <f t="shared" si="62"/>
        <v>0</v>
      </c>
    </row>
    <row r="317" spans="16:46">
      <c r="P317" s="5">
        <v>45970</v>
      </c>
      <c r="Q317">
        <f t="shared" si="51"/>
        <v>100</v>
      </c>
      <c r="R317">
        <f t="shared" si="52"/>
        <v>67</v>
      </c>
      <c r="S317">
        <f t="shared" si="53"/>
        <v>1.0551398472862586E-3</v>
      </c>
      <c r="Y317" s="5">
        <v>45970</v>
      </c>
      <c r="Z317">
        <f t="shared" si="54"/>
        <v>100</v>
      </c>
      <c r="AA317">
        <f t="shared" si="55"/>
        <v>67</v>
      </c>
      <c r="AB317">
        <f t="shared" si="56"/>
        <v>2.3046411166741031E-5</v>
      </c>
      <c r="AH317" s="5">
        <v>45970</v>
      </c>
      <c r="AI317">
        <f t="shared" si="57"/>
        <v>100</v>
      </c>
      <c r="AJ317">
        <f t="shared" si="58"/>
        <v>67</v>
      </c>
      <c r="AK317">
        <f t="shared" si="59"/>
        <v>1.0320934361195177E-3</v>
      </c>
      <c r="AQ317" s="5">
        <v>45970</v>
      </c>
      <c r="AR317">
        <f t="shared" si="60"/>
        <v>100</v>
      </c>
      <c r="AS317">
        <f t="shared" si="61"/>
        <v>67</v>
      </c>
      <c r="AT317">
        <f t="shared" si="62"/>
        <v>0</v>
      </c>
    </row>
    <row r="318" spans="16:46">
      <c r="P318" s="5">
        <v>45971</v>
      </c>
      <c r="Q318">
        <f t="shared" si="51"/>
        <v>101</v>
      </c>
      <c r="R318">
        <f t="shared" si="52"/>
        <v>66</v>
      </c>
      <c r="S318">
        <f t="shared" si="53"/>
        <v>9.1805200022504647E-4</v>
      </c>
      <c r="Y318" s="5">
        <v>45971</v>
      </c>
      <c r="Z318">
        <f t="shared" si="54"/>
        <v>101</v>
      </c>
      <c r="AA318">
        <f t="shared" si="55"/>
        <v>66</v>
      </c>
      <c r="AB318">
        <f t="shared" si="56"/>
        <v>3.1622776601683748E-5</v>
      </c>
      <c r="AH318" s="5">
        <v>45971</v>
      </c>
      <c r="AI318">
        <f t="shared" si="57"/>
        <v>101</v>
      </c>
      <c r="AJ318">
        <f t="shared" si="58"/>
        <v>66</v>
      </c>
      <c r="AK318">
        <f t="shared" si="59"/>
        <v>8.8642922362336277E-4</v>
      </c>
      <c r="AQ318" s="5">
        <v>45971</v>
      </c>
      <c r="AR318">
        <f t="shared" si="60"/>
        <v>101</v>
      </c>
      <c r="AS318">
        <f t="shared" si="61"/>
        <v>66</v>
      </c>
      <c r="AT318">
        <f t="shared" si="62"/>
        <v>0</v>
      </c>
    </row>
    <row r="319" spans="16:46">
      <c r="P319" s="5">
        <v>45972</v>
      </c>
      <c r="Q319">
        <f t="shared" si="51"/>
        <v>102</v>
      </c>
      <c r="R319">
        <f t="shared" si="52"/>
        <v>65</v>
      </c>
      <c r="S319">
        <f t="shared" si="53"/>
        <v>8.0335638801772653E-4</v>
      </c>
      <c r="Y319" s="5">
        <v>45972</v>
      </c>
      <c r="Z319">
        <f t="shared" si="54"/>
        <v>102</v>
      </c>
      <c r="AA319">
        <f t="shared" si="55"/>
        <v>65</v>
      </c>
      <c r="AB319">
        <f t="shared" si="56"/>
        <v>4.318476677864346E-5</v>
      </c>
      <c r="AH319" s="5">
        <v>45972</v>
      </c>
      <c r="AI319">
        <f t="shared" si="57"/>
        <v>102</v>
      </c>
      <c r="AJ319">
        <f t="shared" si="58"/>
        <v>65</v>
      </c>
      <c r="AK319">
        <f t="shared" si="59"/>
        <v>7.6017162123908309E-4</v>
      </c>
      <c r="AQ319" s="5">
        <v>45972</v>
      </c>
      <c r="AR319">
        <f t="shared" si="60"/>
        <v>102</v>
      </c>
      <c r="AS319">
        <f t="shared" si="61"/>
        <v>65</v>
      </c>
      <c r="AT319">
        <f t="shared" si="62"/>
        <v>0</v>
      </c>
    </row>
    <row r="320" spans="16:46">
      <c r="P320" s="5">
        <v>45973</v>
      </c>
      <c r="Q320">
        <f t="shared" si="51"/>
        <v>103</v>
      </c>
      <c r="R320">
        <f t="shared" si="52"/>
        <v>64</v>
      </c>
      <c r="S320">
        <f t="shared" si="53"/>
        <v>7.0960542973554856E-4</v>
      </c>
      <c r="Y320" s="5">
        <v>45973</v>
      </c>
      <c r="Z320">
        <f t="shared" si="54"/>
        <v>103</v>
      </c>
      <c r="AA320">
        <f t="shared" si="55"/>
        <v>64</v>
      </c>
      <c r="AB320">
        <f t="shared" si="56"/>
        <v>5.8694180233875781E-5</v>
      </c>
      <c r="AH320" s="5">
        <v>45973</v>
      </c>
      <c r="AI320">
        <f t="shared" si="57"/>
        <v>103</v>
      </c>
      <c r="AJ320">
        <f t="shared" si="58"/>
        <v>64</v>
      </c>
      <c r="AK320">
        <f t="shared" si="59"/>
        <v>6.509112495016728E-4</v>
      </c>
      <c r="AQ320" s="5">
        <v>45973</v>
      </c>
      <c r="AR320">
        <f t="shared" si="60"/>
        <v>103</v>
      </c>
      <c r="AS320">
        <f t="shared" si="61"/>
        <v>64</v>
      </c>
      <c r="AT320">
        <f t="shared" si="62"/>
        <v>0</v>
      </c>
    </row>
    <row r="321" spans="16:46">
      <c r="P321" s="5">
        <v>45974</v>
      </c>
      <c r="Q321">
        <f t="shared" si="51"/>
        <v>104</v>
      </c>
      <c r="R321">
        <f t="shared" si="52"/>
        <v>63</v>
      </c>
      <c r="S321">
        <f t="shared" si="53"/>
        <v>6.3590692347264882E-4</v>
      </c>
      <c r="Y321" s="5">
        <v>45974</v>
      </c>
      <c r="Z321">
        <f t="shared" si="54"/>
        <v>104</v>
      </c>
      <c r="AA321">
        <f t="shared" si="55"/>
        <v>63</v>
      </c>
      <c r="AB321">
        <f t="shared" si="56"/>
        <v>7.9395043031222975E-5</v>
      </c>
      <c r="AH321" s="5">
        <v>45974</v>
      </c>
      <c r="AI321">
        <f t="shared" si="57"/>
        <v>104</v>
      </c>
      <c r="AJ321">
        <f t="shared" si="58"/>
        <v>63</v>
      </c>
      <c r="AK321">
        <f t="shared" si="59"/>
        <v>5.5651188044142581E-4</v>
      </c>
      <c r="AQ321" s="5">
        <v>45974</v>
      </c>
      <c r="AR321">
        <f t="shared" si="60"/>
        <v>104</v>
      </c>
      <c r="AS321">
        <f t="shared" si="61"/>
        <v>63</v>
      </c>
      <c r="AT321">
        <f t="shared" si="62"/>
        <v>0</v>
      </c>
    </row>
    <row r="322" spans="16:46">
      <c r="P322" s="5">
        <v>45975</v>
      </c>
      <c r="Q322">
        <f t="shared" si="51"/>
        <v>105</v>
      </c>
      <c r="R322">
        <f t="shared" si="52"/>
        <v>62</v>
      </c>
      <c r="S322">
        <f t="shared" si="53"/>
        <v>5.8197034466158488E-4</v>
      </c>
      <c r="Y322" s="5">
        <v>45975</v>
      </c>
      <c r="Z322">
        <f t="shared" si="54"/>
        <v>105</v>
      </c>
      <c r="AA322">
        <f t="shared" si="55"/>
        <v>62</v>
      </c>
      <c r="AB322">
        <f t="shared" si="56"/>
        <v>1.0688718014423466E-4</v>
      </c>
      <c r="AH322" s="5">
        <v>45975</v>
      </c>
      <c r="AI322">
        <f t="shared" si="57"/>
        <v>105</v>
      </c>
      <c r="AJ322">
        <f t="shared" si="58"/>
        <v>62</v>
      </c>
      <c r="AK322">
        <f t="shared" si="59"/>
        <v>4.7508316451735016E-4</v>
      </c>
      <c r="AQ322" s="5">
        <v>45975</v>
      </c>
      <c r="AR322">
        <f t="shared" si="60"/>
        <v>105</v>
      </c>
      <c r="AS322">
        <f t="shared" si="61"/>
        <v>62</v>
      </c>
      <c r="AT322">
        <f t="shared" si="62"/>
        <v>0</v>
      </c>
    </row>
    <row r="323" spans="16:46">
      <c r="P323" s="5">
        <v>45976</v>
      </c>
      <c r="Q323">
        <f t="shared" si="51"/>
        <v>106</v>
      </c>
      <c r="R323">
        <f t="shared" si="52"/>
        <v>61</v>
      </c>
      <c r="S323">
        <f t="shared" si="53"/>
        <v>5.4817163648906324E-4</v>
      </c>
      <c r="Y323" s="5">
        <v>45976</v>
      </c>
      <c r="Z323">
        <f t="shared" si="54"/>
        <v>106</v>
      </c>
      <c r="AA323">
        <f t="shared" si="55"/>
        <v>61</v>
      </c>
      <c r="AB323">
        <f t="shared" si="56"/>
        <v>1.432160645528666E-4</v>
      </c>
      <c r="AH323" s="5">
        <v>45976</v>
      </c>
      <c r="AI323">
        <f t="shared" si="57"/>
        <v>106</v>
      </c>
      <c r="AJ323">
        <f t="shared" si="58"/>
        <v>61</v>
      </c>
      <c r="AK323">
        <f t="shared" si="59"/>
        <v>4.0495557193619662E-4</v>
      </c>
      <c r="AQ323" s="5">
        <v>45976</v>
      </c>
      <c r="AR323">
        <f t="shared" si="60"/>
        <v>106</v>
      </c>
      <c r="AS323">
        <f t="shared" si="61"/>
        <v>61</v>
      </c>
      <c r="AT323">
        <f t="shared" si="62"/>
        <v>0</v>
      </c>
    </row>
    <row r="324" spans="16:46">
      <c r="P324" s="5">
        <v>45977</v>
      </c>
      <c r="Q324">
        <f t="shared" si="51"/>
        <v>107</v>
      </c>
      <c r="R324">
        <f t="shared" si="52"/>
        <v>60</v>
      </c>
      <c r="S324">
        <f t="shared" si="53"/>
        <v>5.3563912929209935E-4</v>
      </c>
      <c r="Y324" s="5">
        <v>45977</v>
      </c>
      <c r="Z324">
        <f t="shared" si="54"/>
        <v>107</v>
      </c>
      <c r="AA324">
        <f t="shared" si="55"/>
        <v>60</v>
      </c>
      <c r="AB324">
        <f t="shared" si="56"/>
        <v>1.9098169151133385E-4</v>
      </c>
      <c r="AH324" s="5">
        <v>45977</v>
      </c>
      <c r="AI324">
        <f t="shared" si="57"/>
        <v>107</v>
      </c>
      <c r="AJ324">
        <f t="shared" si="58"/>
        <v>60</v>
      </c>
      <c r="AK324">
        <f t="shared" si="59"/>
        <v>3.4465743778076553E-4</v>
      </c>
      <c r="AQ324" s="5">
        <v>45977</v>
      </c>
      <c r="AR324">
        <f t="shared" si="60"/>
        <v>107</v>
      </c>
      <c r="AS324">
        <f t="shared" si="61"/>
        <v>60</v>
      </c>
      <c r="AT324">
        <f t="shared" si="62"/>
        <v>0</v>
      </c>
    </row>
    <row r="325" spans="16:46">
      <c r="P325" s="5">
        <v>45978</v>
      </c>
      <c r="Q325">
        <f t="shared" si="51"/>
        <v>108</v>
      </c>
      <c r="R325">
        <f t="shared" si="52"/>
        <v>59</v>
      </c>
      <c r="S325">
        <f t="shared" si="53"/>
        <v>5.4636344434230277E-4</v>
      </c>
      <c r="Y325" s="5">
        <v>45978</v>
      </c>
      <c r="Z325">
        <f t="shared" si="54"/>
        <v>108</v>
      </c>
      <c r="AA325">
        <f t="shared" si="55"/>
        <v>59</v>
      </c>
      <c r="AB325">
        <f t="shared" si="56"/>
        <v>2.5346944846635865E-4</v>
      </c>
      <c r="AH325" s="5">
        <v>45978</v>
      </c>
      <c r="AI325">
        <f t="shared" si="57"/>
        <v>108</v>
      </c>
      <c r="AJ325">
        <f t="shared" si="58"/>
        <v>59</v>
      </c>
      <c r="AK325">
        <f t="shared" si="59"/>
        <v>2.9289399587594412E-4</v>
      </c>
      <c r="AQ325" s="5">
        <v>45978</v>
      </c>
      <c r="AR325">
        <f t="shared" si="60"/>
        <v>108</v>
      </c>
      <c r="AS325">
        <f t="shared" si="61"/>
        <v>59</v>
      </c>
      <c r="AT325">
        <f t="shared" si="62"/>
        <v>0</v>
      </c>
    </row>
    <row r="326" spans="16:46">
      <c r="P326" s="5">
        <v>45979</v>
      </c>
      <c r="Q326">
        <f t="shared" ref="Q326:Q370" si="63">MIN(ABS(P326-$M$4),$Q$3-ABS(P326-$M$4))</f>
        <v>109</v>
      </c>
      <c r="R326">
        <f t="shared" ref="R326:R370" si="64">MIN(ABS(P326-$N$4),$Q$3-ABS(P326-$N$4))</f>
        <v>58</v>
      </c>
      <c r="S326">
        <f t="shared" ref="S326:S370" si="65">$M$6*EXP(-(Q326^2)/(2*$M$9^2))+$N$6*EXP(-(R326^2)/(2*$N$9^2))</f>
        <v>5.8333440412737894E-4</v>
      </c>
      <c r="Y326" s="5">
        <v>45979</v>
      </c>
      <c r="Z326">
        <f t="shared" ref="Z326:Z370" si="66">MIN(ABS(Y326-$V$4),$Z$3-ABS(Y326-$V$4))</f>
        <v>109</v>
      </c>
      <c r="AA326">
        <f t="shared" ref="AA326:AA370" si="67">MIN(ABS(Y326-$W$4),$Z$3-ABS(Y326-$W$4))</f>
        <v>58</v>
      </c>
      <c r="AB326">
        <f t="shared" ref="AB326:AB370" si="68">$V$6*EXP(-(Z326^2)/(2*$V$9^2))+$W$6*EXP(-(AA326^2)/(2*$W$9^2))</f>
        <v>3.3480612035828534E-4</v>
      </c>
      <c r="AH326" s="5">
        <v>45979</v>
      </c>
      <c r="AI326">
        <f t="shared" ref="AI326:AI370" si="69">MIN(ABS(AH326-$AE$4),$AI$3-ABS(AH326-$AE$4))</f>
        <v>109</v>
      </c>
      <c r="AJ326">
        <f t="shared" ref="AJ326:AJ370" si="70">MIN(ABS(AH326-$AF$4),$AI$3-ABS(AH326-$AF$4))</f>
        <v>58</v>
      </c>
      <c r="AK326">
        <f t="shared" ref="AK326:AK370" si="71">$AE$6*EXP(-(AI326^2)/(2*$AE$9^2))+$AF$6*EXP(-(AJ326^2)/(2*$AF$9^2))</f>
        <v>2.4852828376909365E-4</v>
      </c>
      <c r="AQ326" s="5">
        <v>45979</v>
      </c>
      <c r="AR326">
        <f t="shared" ref="AR326:AR370" si="72">MIN(ABS(AQ326-$AN$4),$AR$3-ABS(AQ326-$AN$4))</f>
        <v>109</v>
      </c>
      <c r="AS326">
        <f t="shared" ref="AS326:AS370" si="73">MIN(ABS(AQ326-$AO$4),$AR$3-ABS(AQ326-$AO$4))</f>
        <v>58</v>
      </c>
      <c r="AT326">
        <f t="shared" ref="AT326:AT370" si="74">$AN$6*EXP(-(AR326^2)/(2*$AN$9^2))+$AO$6*EXP(-(AS326^2)/(2*$AO$9^2))</f>
        <v>0</v>
      </c>
    </row>
    <row r="327" spans="16:46">
      <c r="P327" s="5">
        <v>45980</v>
      </c>
      <c r="Q327">
        <f t="shared" si="63"/>
        <v>110</v>
      </c>
      <c r="R327">
        <f t="shared" si="64"/>
        <v>57</v>
      </c>
      <c r="S327">
        <f t="shared" si="65"/>
        <v>6.5070805912881171E-4</v>
      </c>
      <c r="Y327" s="5">
        <v>45980</v>
      </c>
      <c r="Z327">
        <f t="shared" si="66"/>
        <v>110</v>
      </c>
      <c r="AA327">
        <f t="shared" si="67"/>
        <v>57</v>
      </c>
      <c r="AB327">
        <f t="shared" si="68"/>
        <v>4.4014425878898921E-4</v>
      </c>
      <c r="AH327" s="5">
        <v>45980</v>
      </c>
      <c r="AI327">
        <f t="shared" si="69"/>
        <v>110</v>
      </c>
      <c r="AJ327">
        <f t="shared" si="70"/>
        <v>57</v>
      </c>
      <c r="AK327">
        <f t="shared" si="71"/>
        <v>2.1056380033982247E-4</v>
      </c>
      <c r="AQ327" s="5">
        <v>45980</v>
      </c>
      <c r="AR327">
        <f t="shared" si="72"/>
        <v>110</v>
      </c>
      <c r="AS327">
        <f t="shared" si="73"/>
        <v>57</v>
      </c>
      <c r="AT327">
        <f t="shared" si="74"/>
        <v>0</v>
      </c>
    </row>
    <row r="328" spans="16:46">
      <c r="P328" s="5">
        <v>45981</v>
      </c>
      <c r="Q328">
        <f t="shared" si="63"/>
        <v>111</v>
      </c>
      <c r="R328">
        <f t="shared" si="64"/>
        <v>56</v>
      </c>
      <c r="S328">
        <f t="shared" si="65"/>
        <v>7.5400691856622199E-4</v>
      </c>
      <c r="Y328" s="5">
        <v>45981</v>
      </c>
      <c r="Z328">
        <f t="shared" si="66"/>
        <v>111</v>
      </c>
      <c r="AA328">
        <f t="shared" si="67"/>
        <v>56</v>
      </c>
      <c r="AB328">
        <f t="shared" si="68"/>
        <v>5.7587812042295702E-4</v>
      </c>
      <c r="AH328" s="5">
        <v>45981</v>
      </c>
      <c r="AI328">
        <f t="shared" si="69"/>
        <v>111</v>
      </c>
      <c r="AJ328">
        <f t="shared" si="70"/>
        <v>56</v>
      </c>
      <c r="AK328">
        <f t="shared" si="71"/>
        <v>1.7812879814326494E-4</v>
      </c>
      <c r="AQ328" s="5">
        <v>45981</v>
      </c>
      <c r="AR328">
        <f t="shared" si="72"/>
        <v>111</v>
      </c>
      <c r="AS328">
        <f t="shared" si="73"/>
        <v>56</v>
      </c>
      <c r="AT328">
        <f t="shared" si="74"/>
        <v>0</v>
      </c>
    </row>
    <row r="329" spans="16:46">
      <c r="P329" s="5">
        <v>45982</v>
      </c>
      <c r="Q329">
        <f t="shared" si="63"/>
        <v>112</v>
      </c>
      <c r="R329">
        <f t="shared" si="64"/>
        <v>55</v>
      </c>
      <c r="S329">
        <f t="shared" si="65"/>
        <v>9.003563037391334E-4</v>
      </c>
      <c r="Y329" s="5">
        <v>45982</v>
      </c>
      <c r="Z329">
        <f t="shared" si="66"/>
        <v>112</v>
      </c>
      <c r="AA329">
        <f t="shared" si="67"/>
        <v>55</v>
      </c>
      <c r="AB329">
        <f t="shared" si="68"/>
        <v>7.4989420933245553E-4</v>
      </c>
      <c r="AH329" s="5">
        <v>45982</v>
      </c>
      <c r="AI329">
        <f t="shared" si="69"/>
        <v>112</v>
      </c>
      <c r="AJ329">
        <f t="shared" si="70"/>
        <v>55</v>
      </c>
      <c r="AK329">
        <f t="shared" si="71"/>
        <v>1.5046209440667787E-4</v>
      </c>
      <c r="AQ329" s="5">
        <v>45982</v>
      </c>
      <c r="AR329">
        <f t="shared" si="72"/>
        <v>112</v>
      </c>
      <c r="AS329">
        <f t="shared" si="73"/>
        <v>55</v>
      </c>
      <c r="AT329">
        <f t="shared" si="74"/>
        <v>0</v>
      </c>
    </row>
    <row r="330" spans="16:46">
      <c r="P330" s="5">
        <v>45983</v>
      </c>
      <c r="Q330">
        <f t="shared" si="63"/>
        <v>113</v>
      </c>
      <c r="R330">
        <f t="shared" si="64"/>
        <v>54</v>
      </c>
      <c r="S330">
        <f t="shared" si="65"/>
        <v>1.0987593879930614E-3</v>
      </c>
      <c r="Y330" s="5">
        <v>45983</v>
      </c>
      <c r="Z330">
        <f t="shared" si="66"/>
        <v>113</v>
      </c>
      <c r="AA330">
        <f t="shared" si="67"/>
        <v>54</v>
      </c>
      <c r="AB330">
        <f t="shared" si="68"/>
        <v>9.7185910055921205E-4</v>
      </c>
      <c r="AH330" s="5">
        <v>45983</v>
      </c>
      <c r="AI330">
        <f t="shared" si="69"/>
        <v>113</v>
      </c>
      <c r="AJ330">
        <f t="shared" si="70"/>
        <v>54</v>
      </c>
      <c r="AK330">
        <f t="shared" si="71"/>
        <v>1.2690028743384934E-4</v>
      </c>
      <c r="AQ330" s="5">
        <v>45983</v>
      </c>
      <c r="AR330">
        <f t="shared" si="72"/>
        <v>113</v>
      </c>
      <c r="AS330">
        <f t="shared" si="73"/>
        <v>54</v>
      </c>
      <c r="AT330">
        <f t="shared" si="74"/>
        <v>0</v>
      </c>
    </row>
    <row r="331" spans="16:46">
      <c r="P331" s="5">
        <v>45984</v>
      </c>
      <c r="Q331">
        <f t="shared" si="63"/>
        <v>114</v>
      </c>
      <c r="R331">
        <f t="shared" si="64"/>
        <v>53</v>
      </c>
      <c r="S331">
        <f t="shared" si="65"/>
        <v>1.3604129051522835E-3</v>
      </c>
      <c r="Y331" s="5">
        <v>45984</v>
      </c>
      <c r="Z331">
        <f t="shared" si="66"/>
        <v>114</v>
      </c>
      <c r="AA331">
        <f t="shared" si="67"/>
        <v>53</v>
      </c>
      <c r="AB331">
        <f t="shared" si="68"/>
        <v>1.2535466363171311E-3</v>
      </c>
      <c r="AH331" s="5">
        <v>45984</v>
      </c>
      <c r="AI331">
        <f t="shared" si="69"/>
        <v>114</v>
      </c>
      <c r="AJ331">
        <f t="shared" si="70"/>
        <v>53</v>
      </c>
      <c r="AK331">
        <f t="shared" si="71"/>
        <v>1.0686626883515255E-4</v>
      </c>
      <c r="AQ331" s="5">
        <v>45984</v>
      </c>
      <c r="AR331">
        <f t="shared" si="72"/>
        <v>114</v>
      </c>
      <c r="AS331">
        <f t="shared" si="73"/>
        <v>53</v>
      </c>
      <c r="AT331">
        <f t="shared" si="74"/>
        <v>0</v>
      </c>
    </row>
    <row r="332" spans="16:46">
      <c r="P332" s="5">
        <v>45985</v>
      </c>
      <c r="Q332">
        <f t="shared" si="63"/>
        <v>115</v>
      </c>
      <c r="R332">
        <f t="shared" si="64"/>
        <v>52</v>
      </c>
      <c r="S332">
        <f t="shared" si="65"/>
        <v>1.6990646560470803E-3</v>
      </c>
      <c r="Y332" s="5">
        <v>45985</v>
      </c>
      <c r="Z332">
        <f t="shared" si="66"/>
        <v>115</v>
      </c>
      <c r="AA332">
        <f t="shared" si="67"/>
        <v>52</v>
      </c>
      <c r="AB332">
        <f t="shared" si="68"/>
        <v>1.6092057297268964E-3</v>
      </c>
      <c r="AH332" s="5">
        <v>45985</v>
      </c>
      <c r="AI332">
        <f t="shared" si="69"/>
        <v>115</v>
      </c>
      <c r="AJ332">
        <f t="shared" si="70"/>
        <v>52</v>
      </c>
      <c r="AK332">
        <f t="shared" si="71"/>
        <v>8.9858926320183827E-5</v>
      </c>
      <c r="AQ332" s="5">
        <v>45985</v>
      </c>
      <c r="AR332">
        <f t="shared" si="72"/>
        <v>115</v>
      </c>
      <c r="AS332">
        <f t="shared" si="73"/>
        <v>52</v>
      </c>
      <c r="AT332">
        <f t="shared" si="74"/>
        <v>0</v>
      </c>
    </row>
    <row r="333" spans="16:46">
      <c r="P333" s="5">
        <v>45986</v>
      </c>
      <c r="Q333">
        <f t="shared" si="63"/>
        <v>116</v>
      </c>
      <c r="R333">
        <f t="shared" si="64"/>
        <v>51</v>
      </c>
      <c r="S333">
        <f t="shared" si="65"/>
        <v>2.1314127797526744E-3</v>
      </c>
      <c r="Y333" s="5">
        <v>45986</v>
      </c>
      <c r="Z333">
        <f t="shared" si="66"/>
        <v>116</v>
      </c>
      <c r="AA333">
        <f t="shared" si="67"/>
        <v>51</v>
      </c>
      <c r="AB333">
        <f t="shared" si="68"/>
        <v>2.0559688431432141E-3</v>
      </c>
      <c r="AH333" s="5">
        <v>45986</v>
      </c>
      <c r="AI333">
        <f t="shared" si="69"/>
        <v>116</v>
      </c>
      <c r="AJ333">
        <f t="shared" si="70"/>
        <v>51</v>
      </c>
      <c r="AK333">
        <f t="shared" si="71"/>
        <v>7.5443936609460456E-5</v>
      </c>
      <c r="AQ333" s="5">
        <v>45986</v>
      </c>
      <c r="AR333">
        <f t="shared" si="72"/>
        <v>116</v>
      </c>
      <c r="AS333">
        <f t="shared" si="73"/>
        <v>51</v>
      </c>
      <c r="AT333">
        <f t="shared" si="74"/>
        <v>0</v>
      </c>
    </row>
    <row r="334" spans="16:46">
      <c r="P334" s="5">
        <v>45987</v>
      </c>
      <c r="Q334">
        <f t="shared" si="63"/>
        <v>117</v>
      </c>
      <c r="R334">
        <f t="shared" si="64"/>
        <v>50</v>
      </c>
      <c r="S334">
        <f t="shared" si="65"/>
        <v>2.6775452461847583E-3</v>
      </c>
      <c r="Y334" s="5">
        <v>45987</v>
      </c>
      <c r="Z334">
        <f t="shared" si="66"/>
        <v>117</v>
      </c>
      <c r="AA334">
        <f t="shared" si="67"/>
        <v>50</v>
      </c>
      <c r="AB334">
        <f t="shared" si="68"/>
        <v>2.6142996929813906E-3</v>
      </c>
      <c r="AH334" s="5">
        <v>45987</v>
      </c>
      <c r="AI334">
        <f t="shared" si="69"/>
        <v>117</v>
      </c>
      <c r="AJ334">
        <f t="shared" si="70"/>
        <v>50</v>
      </c>
      <c r="AK334">
        <f t="shared" si="71"/>
        <v>6.3245553203367726E-5</v>
      </c>
      <c r="AQ334" s="5">
        <v>45987</v>
      </c>
      <c r="AR334">
        <f t="shared" si="72"/>
        <v>117</v>
      </c>
      <c r="AS334">
        <f t="shared" si="73"/>
        <v>50</v>
      </c>
      <c r="AT334">
        <f t="shared" si="74"/>
        <v>0</v>
      </c>
    </row>
    <row r="335" spans="16:46">
      <c r="P335" s="5">
        <v>45988</v>
      </c>
      <c r="Q335">
        <f t="shared" si="63"/>
        <v>118</v>
      </c>
      <c r="R335">
        <f t="shared" si="64"/>
        <v>49</v>
      </c>
      <c r="S335">
        <f t="shared" si="65"/>
        <v>3.3614161416948649E-3</v>
      </c>
      <c r="Y335" s="5">
        <v>45988</v>
      </c>
      <c r="Z335">
        <f t="shared" si="66"/>
        <v>118</v>
      </c>
      <c r="AA335">
        <f t="shared" si="67"/>
        <v>49</v>
      </c>
      <c r="AB335">
        <f t="shared" si="68"/>
        <v>3.308476842526041E-3</v>
      </c>
      <c r="AH335" s="5">
        <v>45988</v>
      </c>
      <c r="AI335">
        <f t="shared" si="69"/>
        <v>118</v>
      </c>
      <c r="AJ335">
        <f t="shared" si="70"/>
        <v>49</v>
      </c>
      <c r="AK335">
        <f t="shared" si="71"/>
        <v>5.2939299168823974E-5</v>
      </c>
      <c r="AQ335" s="5">
        <v>45988</v>
      </c>
      <c r="AR335">
        <f t="shared" si="72"/>
        <v>118</v>
      </c>
      <c r="AS335">
        <f t="shared" si="73"/>
        <v>49</v>
      </c>
      <c r="AT335">
        <f t="shared" si="74"/>
        <v>0</v>
      </c>
    </row>
    <row r="336" spans="16:46">
      <c r="P336" s="5">
        <v>45989</v>
      </c>
      <c r="Q336">
        <f t="shared" si="63"/>
        <v>119</v>
      </c>
      <c r="R336">
        <f t="shared" si="64"/>
        <v>48</v>
      </c>
      <c r="S336">
        <f t="shared" si="65"/>
        <v>4.2113530433146107E-3</v>
      </c>
      <c r="Y336" s="5">
        <v>45989</v>
      </c>
      <c r="Z336">
        <f t="shared" si="66"/>
        <v>119</v>
      </c>
      <c r="AA336">
        <f t="shared" si="67"/>
        <v>48</v>
      </c>
      <c r="AB336">
        <f t="shared" si="68"/>
        <v>4.167107562653434E-3</v>
      </c>
      <c r="AH336" s="5">
        <v>45989</v>
      </c>
      <c r="AI336">
        <f t="shared" si="69"/>
        <v>119</v>
      </c>
      <c r="AJ336">
        <f t="shared" si="70"/>
        <v>48</v>
      </c>
      <c r="AK336">
        <f t="shared" si="71"/>
        <v>4.424548066117689E-5</v>
      </c>
      <c r="AQ336" s="5">
        <v>45989</v>
      </c>
      <c r="AR336">
        <f t="shared" si="72"/>
        <v>119</v>
      </c>
      <c r="AS336">
        <f t="shared" si="73"/>
        <v>48</v>
      </c>
      <c r="AT336">
        <f t="shared" si="74"/>
        <v>0</v>
      </c>
    </row>
    <row r="337" spans="16:46">
      <c r="P337" s="5">
        <v>45990</v>
      </c>
      <c r="Q337">
        <f t="shared" si="63"/>
        <v>120</v>
      </c>
      <c r="R337">
        <f t="shared" si="64"/>
        <v>47</v>
      </c>
      <c r="S337">
        <f t="shared" si="65"/>
        <v>5.2605871108357084E-3</v>
      </c>
      <c r="Y337" s="5">
        <v>45990</v>
      </c>
      <c r="Z337">
        <f t="shared" si="66"/>
        <v>120</v>
      </c>
      <c r="AA337">
        <f t="shared" si="67"/>
        <v>47</v>
      </c>
      <c r="AB337">
        <f t="shared" si="68"/>
        <v>5.2236636683358892E-3</v>
      </c>
      <c r="AH337" s="5">
        <v>45990</v>
      </c>
      <c r="AI337">
        <f t="shared" si="69"/>
        <v>120</v>
      </c>
      <c r="AJ337">
        <f t="shared" si="70"/>
        <v>47</v>
      </c>
      <c r="AK337">
        <f t="shared" si="71"/>
        <v>3.6923442499818897E-5</v>
      </c>
      <c r="AQ337" s="5">
        <v>45990</v>
      </c>
      <c r="AR337">
        <f t="shared" si="72"/>
        <v>120</v>
      </c>
      <c r="AS337">
        <f t="shared" si="73"/>
        <v>47</v>
      </c>
      <c r="AT337">
        <f t="shared" si="74"/>
        <v>0</v>
      </c>
    </row>
    <row r="338" spans="16:46">
      <c r="P338" s="5">
        <v>45991</v>
      </c>
      <c r="Q338">
        <f t="shared" si="63"/>
        <v>121</v>
      </c>
      <c r="R338">
        <f t="shared" si="64"/>
        <v>46</v>
      </c>
      <c r="S338">
        <f t="shared" si="65"/>
        <v>6.5477944905589537E-3</v>
      </c>
      <c r="Y338" s="5">
        <v>45991</v>
      </c>
      <c r="Z338">
        <f t="shared" si="66"/>
        <v>121</v>
      </c>
      <c r="AA338">
        <f t="shared" si="67"/>
        <v>46</v>
      </c>
      <c r="AB338">
        <f t="shared" si="68"/>
        <v>6.5170279978749336E-3</v>
      </c>
      <c r="AH338" s="5">
        <v>45991</v>
      </c>
      <c r="AI338">
        <f t="shared" si="69"/>
        <v>121</v>
      </c>
      <c r="AJ338">
        <f t="shared" si="70"/>
        <v>46</v>
      </c>
      <c r="AK338">
        <f t="shared" si="71"/>
        <v>3.0766492684019792E-5</v>
      </c>
      <c r="AQ338" s="5">
        <v>45991</v>
      </c>
      <c r="AR338">
        <f t="shared" si="72"/>
        <v>121</v>
      </c>
      <c r="AS338">
        <f t="shared" si="73"/>
        <v>46</v>
      </c>
      <c r="AT338">
        <f t="shared" si="74"/>
        <v>0</v>
      </c>
    </row>
    <row r="339" spans="16:46">
      <c r="P339" s="5">
        <v>45992</v>
      </c>
      <c r="Q339">
        <f t="shared" si="63"/>
        <v>122</v>
      </c>
      <c r="R339">
        <f t="shared" si="64"/>
        <v>45</v>
      </c>
      <c r="S339">
        <f t="shared" si="65"/>
        <v>8.1176342674049336E-3</v>
      </c>
      <c r="Y339" s="5">
        <v>45992</v>
      </c>
      <c r="Z339">
        <f t="shared" si="66"/>
        <v>122</v>
      </c>
      <c r="AA339">
        <f t="shared" si="67"/>
        <v>45</v>
      </c>
      <c r="AB339">
        <f t="shared" si="68"/>
        <v>8.0920368391984385E-3</v>
      </c>
      <c r="AH339" s="5">
        <v>45992</v>
      </c>
      <c r="AI339">
        <f t="shared" si="69"/>
        <v>122</v>
      </c>
      <c r="AJ339">
        <f t="shared" si="70"/>
        <v>45</v>
      </c>
      <c r="AK339">
        <f t="shared" si="71"/>
        <v>2.5597428206494486E-5</v>
      </c>
      <c r="AQ339" s="5">
        <v>45992</v>
      </c>
      <c r="AR339">
        <f t="shared" si="72"/>
        <v>122</v>
      </c>
      <c r="AS339">
        <f t="shared" si="73"/>
        <v>45</v>
      </c>
      <c r="AT339">
        <f t="shared" si="74"/>
        <v>0</v>
      </c>
    </row>
    <row r="340" spans="16:46">
      <c r="P340" s="5">
        <v>45993</v>
      </c>
      <c r="Q340">
        <f t="shared" si="63"/>
        <v>123</v>
      </c>
      <c r="R340">
        <f t="shared" si="64"/>
        <v>44</v>
      </c>
      <c r="S340">
        <f t="shared" si="65"/>
        <v>1.0021264599844005E-2</v>
      </c>
      <c r="Y340" s="5">
        <v>45993</v>
      </c>
      <c r="Z340">
        <f t="shared" si="66"/>
        <v>123</v>
      </c>
      <c r="AA340">
        <f t="shared" si="67"/>
        <v>44</v>
      </c>
      <c r="AB340">
        <f t="shared" si="68"/>
        <v>9.999999999999995E-3</v>
      </c>
      <c r="AH340" s="5">
        <v>45993</v>
      </c>
      <c r="AI340">
        <f t="shared" si="69"/>
        <v>123</v>
      </c>
      <c r="AJ340">
        <f t="shared" si="70"/>
        <v>44</v>
      </c>
      <c r="AK340">
        <f t="shared" si="71"/>
        <v>2.1264599844009548E-5</v>
      </c>
      <c r="AQ340" s="5">
        <v>45993</v>
      </c>
      <c r="AR340">
        <f t="shared" si="72"/>
        <v>123</v>
      </c>
      <c r="AS340">
        <f t="shared" si="73"/>
        <v>44</v>
      </c>
      <c r="AT340">
        <f t="shared" si="74"/>
        <v>0</v>
      </c>
    </row>
    <row r="341" spans="16:46">
      <c r="P341" s="5">
        <v>45994</v>
      </c>
      <c r="Q341">
        <f t="shared" si="63"/>
        <v>124</v>
      </c>
      <c r="R341">
        <f t="shared" si="64"/>
        <v>43</v>
      </c>
      <c r="S341">
        <f t="shared" si="65"/>
        <v>1.231681493429638E-2</v>
      </c>
      <c r="Y341" s="5">
        <v>45994</v>
      </c>
      <c r="Z341">
        <f t="shared" si="66"/>
        <v>124</v>
      </c>
      <c r="AA341">
        <f t="shared" si="67"/>
        <v>43</v>
      </c>
      <c r="AB341">
        <f t="shared" si="68"/>
        <v>1.2299176475561132E-2</v>
      </c>
      <c r="AH341" s="5">
        <v>45994</v>
      </c>
      <c r="AI341">
        <f t="shared" si="69"/>
        <v>124</v>
      </c>
      <c r="AJ341">
        <f t="shared" si="70"/>
        <v>43</v>
      </c>
      <c r="AK341">
        <f t="shared" si="71"/>
        <v>1.7638458735247349E-5</v>
      </c>
      <c r="AQ341" s="5">
        <v>45994</v>
      </c>
      <c r="AR341">
        <f t="shared" si="72"/>
        <v>124</v>
      </c>
      <c r="AS341">
        <f t="shared" si="73"/>
        <v>43</v>
      </c>
      <c r="AT341">
        <f t="shared" si="74"/>
        <v>0</v>
      </c>
    </row>
    <row r="342" spans="16:46">
      <c r="P342" s="5">
        <v>45995</v>
      </c>
      <c r="Q342">
        <f t="shared" si="63"/>
        <v>125</v>
      </c>
      <c r="R342">
        <f t="shared" si="64"/>
        <v>42</v>
      </c>
      <c r="S342">
        <f t="shared" si="65"/>
        <v>1.506978846662848E-2</v>
      </c>
      <c r="Y342" s="5">
        <v>45995</v>
      </c>
      <c r="Z342">
        <f t="shared" si="66"/>
        <v>125</v>
      </c>
      <c r="AA342">
        <f t="shared" si="67"/>
        <v>42</v>
      </c>
      <c r="AB342">
        <f t="shared" si="68"/>
        <v>1.5055179934164383E-2</v>
      </c>
      <c r="AH342" s="5">
        <v>45995</v>
      </c>
      <c r="AI342">
        <f t="shared" si="69"/>
        <v>125</v>
      </c>
      <c r="AJ342">
        <f t="shared" si="70"/>
        <v>42</v>
      </c>
      <c r="AK342">
        <f t="shared" si="71"/>
        <v>1.4608532464096331E-5</v>
      </c>
      <c r="AQ342" s="5">
        <v>45995</v>
      </c>
      <c r="AR342">
        <f t="shared" si="72"/>
        <v>125</v>
      </c>
      <c r="AS342">
        <f t="shared" si="73"/>
        <v>42</v>
      </c>
      <c r="AT342">
        <f t="shared" si="74"/>
        <v>0</v>
      </c>
    </row>
    <row r="343" spans="16:46">
      <c r="P343" s="5">
        <v>45996</v>
      </c>
      <c r="Q343">
        <f t="shared" si="63"/>
        <v>126</v>
      </c>
      <c r="R343">
        <f t="shared" si="64"/>
        <v>41</v>
      </c>
      <c r="S343">
        <f t="shared" si="65"/>
        <v>1.8353365477608706E-2</v>
      </c>
      <c r="Y343" s="5">
        <v>45996</v>
      </c>
      <c r="Z343">
        <f t="shared" si="66"/>
        <v>126</v>
      </c>
      <c r="AA343">
        <f t="shared" si="67"/>
        <v>41</v>
      </c>
      <c r="AB343">
        <f t="shared" si="68"/>
        <v>1.8341284694580871E-2</v>
      </c>
      <c r="AH343" s="5">
        <v>45996</v>
      </c>
      <c r="AI343">
        <f t="shared" si="69"/>
        <v>126</v>
      </c>
      <c r="AJ343">
        <f t="shared" si="70"/>
        <v>41</v>
      </c>
      <c r="AK343">
        <f t="shared" si="71"/>
        <v>1.2080783027833192E-5</v>
      </c>
      <c r="AQ343" s="5">
        <v>45996</v>
      </c>
      <c r="AR343">
        <f t="shared" si="72"/>
        <v>126</v>
      </c>
      <c r="AS343">
        <f t="shared" si="73"/>
        <v>41</v>
      </c>
      <c r="AT343">
        <f t="shared" si="74"/>
        <v>0</v>
      </c>
    </row>
    <row r="344" spans="16:46">
      <c r="P344" s="5">
        <v>45997</v>
      </c>
      <c r="Q344">
        <f t="shared" si="63"/>
        <v>127</v>
      </c>
      <c r="R344">
        <f t="shared" si="64"/>
        <v>40</v>
      </c>
      <c r="S344">
        <f t="shared" si="65"/>
        <v>2.224857502943459E-2</v>
      </c>
      <c r="Y344" s="5">
        <v>45997</v>
      </c>
      <c r="Z344">
        <f t="shared" si="66"/>
        <v>127</v>
      </c>
      <c r="AA344">
        <f t="shared" si="67"/>
        <v>40</v>
      </c>
      <c r="AB344">
        <f t="shared" si="68"/>
        <v>2.2238599725966583E-2</v>
      </c>
      <c r="AH344" s="5">
        <v>45997</v>
      </c>
      <c r="AI344">
        <f t="shared" si="69"/>
        <v>127</v>
      </c>
      <c r="AJ344">
        <f t="shared" si="70"/>
        <v>40</v>
      </c>
      <c r="AK344">
        <f t="shared" si="71"/>
        <v>9.9753034680054146E-6</v>
      </c>
      <c r="AQ344" s="5">
        <v>45997</v>
      </c>
      <c r="AR344">
        <f t="shared" si="72"/>
        <v>127</v>
      </c>
      <c r="AS344">
        <f t="shared" si="73"/>
        <v>40</v>
      </c>
      <c r="AT344">
        <f t="shared" si="74"/>
        <v>0</v>
      </c>
    </row>
    <row r="345" spans="16:46">
      <c r="P345" s="5">
        <v>45998</v>
      </c>
      <c r="Q345">
        <f t="shared" si="63"/>
        <v>128</v>
      </c>
      <c r="R345">
        <f t="shared" si="64"/>
        <v>39</v>
      </c>
      <c r="S345">
        <f t="shared" si="65"/>
        <v>2.684430001333318E-2</v>
      </c>
      <c r="Y345" s="5">
        <v>45998</v>
      </c>
      <c r="Z345">
        <f t="shared" si="66"/>
        <v>128</v>
      </c>
      <c r="AA345">
        <f t="shared" si="67"/>
        <v>39</v>
      </c>
      <c r="AB345">
        <f t="shared" si="68"/>
        <v>2.6836075699265893E-2</v>
      </c>
      <c r="AH345" s="5">
        <v>45998</v>
      </c>
      <c r="AI345">
        <f t="shared" si="69"/>
        <v>128</v>
      </c>
      <c r="AJ345">
        <f t="shared" si="70"/>
        <v>39</v>
      </c>
      <c r="AK345">
        <f t="shared" si="71"/>
        <v>8.2243140672877774E-6</v>
      </c>
      <c r="AQ345" s="5">
        <v>45998</v>
      </c>
      <c r="AR345">
        <f t="shared" si="72"/>
        <v>128</v>
      </c>
      <c r="AS345">
        <f t="shared" si="73"/>
        <v>39</v>
      </c>
      <c r="AT345">
        <f t="shared" si="74"/>
        <v>0</v>
      </c>
    </row>
    <row r="346" spans="16:46">
      <c r="P346" s="5">
        <v>45999</v>
      </c>
      <c r="Q346">
        <f t="shared" si="63"/>
        <v>129</v>
      </c>
      <c r="R346">
        <f t="shared" si="64"/>
        <v>38</v>
      </c>
      <c r="S346">
        <f t="shared" si="65"/>
        <v>3.2237078947028722E-2</v>
      </c>
      <c r="Y346" s="5">
        <v>45999</v>
      </c>
      <c r="Z346">
        <f t="shared" si="66"/>
        <v>129</v>
      </c>
      <c r="AA346">
        <f t="shared" si="67"/>
        <v>38</v>
      </c>
      <c r="AB346">
        <f t="shared" si="68"/>
        <v>3.2230308524165023E-2</v>
      </c>
      <c r="AH346" s="5">
        <v>45999</v>
      </c>
      <c r="AI346">
        <f t="shared" si="69"/>
        <v>129</v>
      </c>
      <c r="AJ346">
        <f t="shared" si="70"/>
        <v>38</v>
      </c>
      <c r="AK346">
        <f t="shared" si="71"/>
        <v>6.7704228636967499E-6</v>
      </c>
      <c r="AQ346" s="5">
        <v>45999</v>
      </c>
      <c r="AR346">
        <f t="shared" si="72"/>
        <v>129</v>
      </c>
      <c r="AS346">
        <f t="shared" si="73"/>
        <v>38</v>
      </c>
      <c r="AT346">
        <f t="shared" si="74"/>
        <v>0</v>
      </c>
    </row>
    <row r="347" spans="16:46">
      <c r="P347" s="5">
        <v>46000</v>
      </c>
      <c r="Q347">
        <f t="shared" si="63"/>
        <v>130</v>
      </c>
      <c r="R347">
        <f t="shared" si="64"/>
        <v>37</v>
      </c>
      <c r="S347">
        <f t="shared" si="65"/>
        <v>3.8530667510203058E-2</v>
      </c>
      <c r="Y347" s="5">
        <v>46000</v>
      </c>
      <c r="Z347">
        <f t="shared" si="66"/>
        <v>130</v>
      </c>
      <c r="AA347">
        <f t="shared" si="67"/>
        <v>37</v>
      </c>
      <c r="AB347">
        <f t="shared" si="68"/>
        <v>3.8525102391398641E-2</v>
      </c>
      <c r="AH347" s="5">
        <v>46000</v>
      </c>
      <c r="AI347">
        <f t="shared" si="69"/>
        <v>130</v>
      </c>
      <c r="AJ347">
        <f t="shared" si="70"/>
        <v>37</v>
      </c>
      <c r="AK347">
        <f t="shared" si="71"/>
        <v>5.5651188044142553E-6</v>
      </c>
      <c r="AQ347" s="5">
        <v>46000</v>
      </c>
      <c r="AR347">
        <f t="shared" si="72"/>
        <v>130</v>
      </c>
      <c r="AS347">
        <f t="shared" si="73"/>
        <v>37</v>
      </c>
      <c r="AT347">
        <f t="shared" si="74"/>
        <v>0</v>
      </c>
    </row>
    <row r="348" spans="16:46">
      <c r="P348" s="5">
        <v>46001</v>
      </c>
      <c r="Q348">
        <f t="shared" si="63"/>
        <v>131</v>
      </c>
      <c r="R348">
        <f t="shared" si="64"/>
        <v>36</v>
      </c>
      <c r="S348">
        <f t="shared" si="65"/>
        <v>4.5835323848705117E-2</v>
      </c>
      <c r="Y348" s="5">
        <v>46001</v>
      </c>
      <c r="Z348">
        <f t="shared" si="66"/>
        <v>131</v>
      </c>
      <c r="AA348">
        <f t="shared" si="67"/>
        <v>36</v>
      </c>
      <c r="AB348">
        <f t="shared" si="68"/>
        <v>4.5830756379546117E-2</v>
      </c>
      <c r="AH348" s="5">
        <v>46001</v>
      </c>
      <c r="AI348">
        <f t="shared" si="69"/>
        <v>131</v>
      </c>
      <c r="AJ348">
        <f t="shared" si="70"/>
        <v>36</v>
      </c>
      <c r="AK348">
        <f t="shared" si="71"/>
        <v>4.5674691589994727E-6</v>
      </c>
      <c r="AQ348" s="5">
        <v>46001</v>
      </c>
      <c r="AR348">
        <f t="shared" si="72"/>
        <v>131</v>
      </c>
      <c r="AS348">
        <f t="shared" si="73"/>
        <v>36</v>
      </c>
      <c r="AT348">
        <f t="shared" si="74"/>
        <v>0</v>
      </c>
    </row>
    <row r="349" spans="16:46">
      <c r="P349" s="5">
        <v>46002</v>
      </c>
      <c r="Q349">
        <f t="shared" si="63"/>
        <v>132</v>
      </c>
      <c r="R349">
        <f t="shared" si="64"/>
        <v>35</v>
      </c>
      <c r="S349">
        <f t="shared" si="65"/>
        <v>5.4266784429057982E-2</v>
      </c>
      <c r="Y349" s="5">
        <v>46002</v>
      </c>
      <c r="Z349">
        <f t="shared" si="66"/>
        <v>132</v>
      </c>
      <c r="AA349">
        <f t="shared" si="67"/>
        <v>35</v>
      </c>
      <c r="AB349">
        <f t="shared" si="68"/>
        <v>5.4263041433215045E-2</v>
      </c>
      <c r="AH349" s="5">
        <v>46002</v>
      </c>
      <c r="AI349">
        <f t="shared" si="69"/>
        <v>132</v>
      </c>
      <c r="AJ349">
        <f t="shared" si="70"/>
        <v>35</v>
      </c>
      <c r="AK349">
        <f t="shared" si="71"/>
        <v>3.7429958429354784E-6</v>
      </c>
      <c r="AQ349" s="5">
        <v>46002</v>
      </c>
      <c r="AR349">
        <f t="shared" si="72"/>
        <v>132</v>
      </c>
      <c r="AS349">
        <f t="shared" si="73"/>
        <v>35</v>
      </c>
      <c r="AT349">
        <f t="shared" si="74"/>
        <v>0</v>
      </c>
    </row>
    <row r="350" spans="16:46">
      <c r="P350" s="5">
        <v>46003</v>
      </c>
      <c r="Q350">
        <f t="shared" si="63"/>
        <v>133</v>
      </c>
      <c r="R350">
        <f t="shared" si="64"/>
        <v>34</v>
      </c>
      <c r="S350">
        <f t="shared" si="65"/>
        <v>6.3944901902449294E-2</v>
      </c>
      <c r="Y350" s="5">
        <v>46003</v>
      </c>
      <c r="Z350">
        <f t="shared" si="66"/>
        <v>133</v>
      </c>
      <c r="AA350">
        <f t="shared" si="67"/>
        <v>34</v>
      </c>
      <c r="AB350">
        <f t="shared" si="68"/>
        <v>6.3941839194372616E-2</v>
      </c>
      <c r="AH350" s="5">
        <v>46003</v>
      </c>
      <c r="AI350">
        <f t="shared" si="69"/>
        <v>133</v>
      </c>
      <c r="AJ350">
        <f t="shared" si="70"/>
        <v>34</v>
      </c>
      <c r="AK350">
        <f t="shared" si="71"/>
        <v>3.0627080766808048E-6</v>
      </c>
      <c r="AQ350" s="5">
        <v>46003</v>
      </c>
      <c r="AR350">
        <f t="shared" si="72"/>
        <v>133</v>
      </c>
      <c r="AS350">
        <f t="shared" si="73"/>
        <v>34</v>
      </c>
      <c r="AT350">
        <f t="shared" si="74"/>
        <v>0</v>
      </c>
    </row>
    <row r="351" spans="16:46">
      <c r="P351" s="5">
        <v>46004</v>
      </c>
      <c r="Q351">
        <f t="shared" si="63"/>
        <v>134</v>
      </c>
      <c r="R351">
        <f t="shared" si="64"/>
        <v>33</v>
      </c>
      <c r="S351">
        <f t="shared" si="65"/>
        <v>7.4991923204579508E-2</v>
      </c>
      <c r="Y351" s="5">
        <v>46004</v>
      </c>
      <c r="Z351">
        <f t="shared" si="66"/>
        <v>134</v>
      </c>
      <c r="AA351">
        <f t="shared" si="67"/>
        <v>33</v>
      </c>
      <c r="AB351">
        <f t="shared" si="68"/>
        <v>7.4989420933245551E-2</v>
      </c>
      <c r="AH351" s="5">
        <v>46004</v>
      </c>
      <c r="AI351">
        <f t="shared" si="69"/>
        <v>134</v>
      </c>
      <c r="AJ351">
        <f t="shared" si="70"/>
        <v>33</v>
      </c>
      <c r="AK351">
        <f t="shared" si="71"/>
        <v>2.5022713339517608E-6</v>
      </c>
      <c r="AQ351" s="5">
        <v>46004</v>
      </c>
      <c r="AR351">
        <f t="shared" si="72"/>
        <v>134</v>
      </c>
      <c r="AS351">
        <f t="shared" si="73"/>
        <v>33</v>
      </c>
      <c r="AT351">
        <f t="shared" si="74"/>
        <v>0</v>
      </c>
    </row>
    <row r="352" spans="16:46">
      <c r="P352" s="5">
        <v>46005</v>
      </c>
      <c r="Q352">
        <f t="shared" si="63"/>
        <v>135</v>
      </c>
      <c r="R352">
        <f t="shared" si="64"/>
        <v>32</v>
      </c>
      <c r="S352">
        <f t="shared" si="65"/>
        <v>8.7530395060924221E-2</v>
      </c>
      <c r="Y352" s="5">
        <v>46005</v>
      </c>
      <c r="Z352">
        <f t="shared" si="66"/>
        <v>135</v>
      </c>
      <c r="AA352">
        <f t="shared" si="67"/>
        <v>32</v>
      </c>
      <c r="AB352">
        <f t="shared" si="68"/>
        <v>8.7528353766095732E-2</v>
      </c>
      <c r="AH352" s="5">
        <v>46005</v>
      </c>
      <c r="AI352">
        <f t="shared" si="69"/>
        <v>135</v>
      </c>
      <c r="AJ352">
        <f t="shared" si="70"/>
        <v>32</v>
      </c>
      <c r="AK352">
        <f t="shared" si="71"/>
        <v>2.0412948284921131E-6</v>
      </c>
      <c r="AQ352" s="5">
        <v>46005</v>
      </c>
      <c r="AR352">
        <f t="shared" si="72"/>
        <v>135</v>
      </c>
      <c r="AS352">
        <f t="shared" si="73"/>
        <v>32</v>
      </c>
      <c r="AT352">
        <f t="shared" si="74"/>
        <v>0</v>
      </c>
    </row>
    <row r="353" spans="16:46">
      <c r="P353" s="5">
        <v>46006</v>
      </c>
      <c r="Q353">
        <f t="shared" si="63"/>
        <v>136</v>
      </c>
      <c r="R353">
        <f t="shared" si="64"/>
        <v>31</v>
      </c>
      <c r="S353">
        <f t="shared" si="65"/>
        <v>0.1016806951768179</v>
      </c>
      <c r="Y353" s="5">
        <v>46006</v>
      </c>
      <c r="Z353">
        <f t="shared" si="66"/>
        <v>136</v>
      </c>
      <c r="AA353">
        <f t="shared" si="67"/>
        <v>31</v>
      </c>
      <c r="AB353">
        <f t="shared" si="68"/>
        <v>0.10167903245495323</v>
      </c>
      <c r="AH353" s="5">
        <v>46006</v>
      </c>
      <c r="AI353">
        <f t="shared" si="69"/>
        <v>136</v>
      </c>
      <c r="AJ353">
        <f t="shared" si="70"/>
        <v>31</v>
      </c>
      <c r="AK353">
        <f t="shared" si="71"/>
        <v>1.6627218646616201E-6</v>
      </c>
      <c r="AQ353" s="5">
        <v>46006</v>
      </c>
      <c r="AR353">
        <f t="shared" si="72"/>
        <v>136</v>
      </c>
      <c r="AS353">
        <f t="shared" si="73"/>
        <v>31</v>
      </c>
      <c r="AT353">
        <f t="shared" si="74"/>
        <v>0</v>
      </c>
    </row>
    <row r="354" spans="16:46">
      <c r="P354" s="5">
        <v>46007</v>
      </c>
      <c r="Q354">
        <f t="shared" si="63"/>
        <v>137</v>
      </c>
      <c r="R354">
        <f t="shared" si="64"/>
        <v>30</v>
      </c>
      <c r="S354">
        <f t="shared" si="65"/>
        <v>0.11755820054591286</v>
      </c>
      <c r="Y354" s="5">
        <v>46007</v>
      </c>
      <c r="Z354">
        <f t="shared" si="66"/>
        <v>137</v>
      </c>
      <c r="AA354">
        <f t="shared" si="67"/>
        <v>30</v>
      </c>
      <c r="AB354">
        <f t="shared" si="68"/>
        <v>0.11755684823666493</v>
      </c>
      <c r="AH354" s="5">
        <v>46007</v>
      </c>
      <c r="AI354">
        <f t="shared" si="69"/>
        <v>137</v>
      </c>
      <c r="AJ354">
        <f t="shared" si="70"/>
        <v>30</v>
      </c>
      <c r="AK354">
        <f t="shared" si="71"/>
        <v>1.3523092479236692E-6</v>
      </c>
      <c r="AQ354" s="5">
        <v>46007</v>
      </c>
      <c r="AR354">
        <f t="shared" si="72"/>
        <v>137</v>
      </c>
      <c r="AS354">
        <f t="shared" si="73"/>
        <v>30</v>
      </c>
      <c r="AT354">
        <f t="shared" si="74"/>
        <v>0</v>
      </c>
    </row>
    <row r="355" spans="16:46">
      <c r="P355" s="5">
        <v>46008</v>
      </c>
      <c r="Q355">
        <f t="shared" si="63"/>
        <v>138</v>
      </c>
      <c r="R355">
        <f t="shared" si="64"/>
        <v>29</v>
      </c>
      <c r="S355">
        <f t="shared" si="65"/>
        <v>0.1352701192601016</v>
      </c>
      <c r="Y355" s="5">
        <v>46008</v>
      </c>
      <c r="Z355">
        <f t="shared" si="66"/>
        <v>138</v>
      </c>
      <c r="AA355">
        <f t="shared" si="67"/>
        <v>29</v>
      </c>
      <c r="AB355">
        <f t="shared" si="68"/>
        <v>0.13526902107647049</v>
      </c>
      <c r="AH355" s="5">
        <v>46008</v>
      </c>
      <c r="AI355">
        <f t="shared" si="69"/>
        <v>138</v>
      </c>
      <c r="AJ355">
        <f t="shared" si="70"/>
        <v>29</v>
      </c>
      <c r="AK355">
        <f t="shared" si="71"/>
        <v>1.0981836311072864E-6</v>
      </c>
      <c r="AQ355" s="5">
        <v>46008</v>
      </c>
      <c r="AR355">
        <f t="shared" si="72"/>
        <v>138</v>
      </c>
      <c r="AS355">
        <f t="shared" si="73"/>
        <v>29</v>
      </c>
      <c r="AT355">
        <f t="shared" si="74"/>
        <v>0</v>
      </c>
    </row>
    <row r="356" spans="16:46">
      <c r="P356" s="5">
        <v>46009</v>
      </c>
      <c r="Q356">
        <f t="shared" si="63"/>
        <v>139</v>
      </c>
      <c r="R356">
        <f t="shared" si="64"/>
        <v>28</v>
      </c>
      <c r="S356">
        <f t="shared" si="65"/>
        <v>0.15491202856538341</v>
      </c>
      <c r="Y356" s="5">
        <v>46009</v>
      </c>
      <c r="Z356">
        <f t="shared" si="66"/>
        <v>139</v>
      </c>
      <c r="AA356">
        <f t="shared" si="67"/>
        <v>28</v>
      </c>
      <c r="AB356">
        <f t="shared" si="68"/>
        <v>0.15491113810120791</v>
      </c>
      <c r="AH356" s="5">
        <v>46009</v>
      </c>
      <c r="AI356">
        <f t="shared" si="69"/>
        <v>139</v>
      </c>
      <c r="AJ356">
        <f t="shared" si="70"/>
        <v>28</v>
      </c>
      <c r="AK356">
        <f t="shared" si="71"/>
        <v>8.9046417551704294E-7</v>
      </c>
      <c r="AQ356" s="5">
        <v>46009</v>
      </c>
      <c r="AR356">
        <f t="shared" si="72"/>
        <v>139</v>
      </c>
      <c r="AS356">
        <f t="shared" si="73"/>
        <v>28</v>
      </c>
      <c r="AT356">
        <f t="shared" si="74"/>
        <v>0</v>
      </c>
    </row>
    <row r="357" spans="16:46">
      <c r="P357" s="5">
        <v>46010</v>
      </c>
      <c r="Q357">
        <f t="shared" si="63"/>
        <v>140</v>
      </c>
      <c r="R357">
        <f t="shared" si="64"/>
        <v>27</v>
      </c>
      <c r="S357">
        <f t="shared" si="65"/>
        <v>0.17656417916197281</v>
      </c>
      <c r="Y357" s="5">
        <v>46010</v>
      </c>
      <c r="Z357">
        <f t="shared" si="66"/>
        <v>140</v>
      </c>
      <c r="AA357">
        <f t="shared" si="67"/>
        <v>27</v>
      </c>
      <c r="AB357">
        <f t="shared" si="68"/>
        <v>0.1765634582197261</v>
      </c>
      <c r="AH357" s="5">
        <v>46010</v>
      </c>
      <c r="AI357">
        <f t="shared" si="69"/>
        <v>140</v>
      </c>
      <c r="AJ357">
        <f t="shared" si="70"/>
        <v>27</v>
      </c>
      <c r="AK357">
        <f t="shared" si="71"/>
        <v>7.2094224669357227E-7</v>
      </c>
      <c r="AQ357" s="5">
        <v>46010</v>
      </c>
      <c r="AR357">
        <f t="shared" si="72"/>
        <v>140</v>
      </c>
      <c r="AS357">
        <f t="shared" si="73"/>
        <v>27</v>
      </c>
      <c r="AT357">
        <f t="shared" si="74"/>
        <v>0</v>
      </c>
    </row>
    <row r="358" spans="16:46">
      <c r="P358" s="5">
        <v>46011</v>
      </c>
      <c r="Q358">
        <f t="shared" si="63"/>
        <v>141</v>
      </c>
      <c r="R358">
        <f t="shared" si="64"/>
        <v>26</v>
      </c>
      <c r="S358">
        <f t="shared" si="65"/>
        <v>0.20028764324474022</v>
      </c>
      <c r="Y358" s="5">
        <v>46011</v>
      </c>
      <c r="Z358">
        <f t="shared" si="66"/>
        <v>141</v>
      </c>
      <c r="AA358">
        <f t="shared" si="67"/>
        <v>26</v>
      </c>
      <c r="AB358">
        <f t="shared" si="68"/>
        <v>0.20028706043468361</v>
      </c>
      <c r="AH358" s="5">
        <v>46011</v>
      </c>
      <c r="AI358">
        <f t="shared" si="69"/>
        <v>141</v>
      </c>
      <c r="AJ358">
        <f t="shared" si="70"/>
        <v>26</v>
      </c>
      <c r="AK358">
        <f t="shared" si="71"/>
        <v>5.8281005661593918E-7</v>
      </c>
      <c r="AQ358" s="5">
        <v>46011</v>
      </c>
      <c r="AR358">
        <f t="shared" si="72"/>
        <v>141</v>
      </c>
      <c r="AS358">
        <f t="shared" si="73"/>
        <v>26</v>
      </c>
      <c r="AT358">
        <f t="shared" si="74"/>
        <v>0</v>
      </c>
    </row>
    <row r="359" spans="16:46">
      <c r="P359" s="5">
        <v>46012</v>
      </c>
      <c r="Q359">
        <f t="shared" si="63"/>
        <v>142</v>
      </c>
      <c r="R359">
        <f t="shared" si="64"/>
        <v>25</v>
      </c>
      <c r="S359">
        <f t="shared" si="65"/>
        <v>0.22612040076014764</v>
      </c>
      <c r="Y359" s="5">
        <v>46012</v>
      </c>
      <c r="Z359">
        <f t="shared" si="66"/>
        <v>142</v>
      </c>
      <c r="AA359">
        <f t="shared" si="67"/>
        <v>25</v>
      </c>
      <c r="AB359">
        <f t="shared" si="68"/>
        <v>0.22611993032892705</v>
      </c>
      <c r="AH359" s="5">
        <v>46012</v>
      </c>
      <c r="AI359">
        <f t="shared" si="69"/>
        <v>142</v>
      </c>
      <c r="AJ359">
        <f t="shared" si="70"/>
        <v>25</v>
      </c>
      <c r="AK359">
        <f t="shared" si="71"/>
        <v>4.7043122058289471E-7</v>
      </c>
      <c r="AQ359" s="5">
        <v>46012</v>
      </c>
      <c r="AR359">
        <f t="shared" si="72"/>
        <v>142</v>
      </c>
      <c r="AS359">
        <f t="shared" si="73"/>
        <v>25</v>
      </c>
      <c r="AT359">
        <f t="shared" si="74"/>
        <v>0</v>
      </c>
    </row>
    <row r="360" spans="16:46">
      <c r="P360" s="5">
        <v>46013</v>
      </c>
      <c r="Q360">
        <f t="shared" si="63"/>
        <v>143</v>
      </c>
      <c r="R360">
        <f t="shared" si="64"/>
        <v>24</v>
      </c>
      <c r="S360">
        <f t="shared" si="65"/>
        <v>0.25407347396844249</v>
      </c>
      <c r="Y360" s="5">
        <v>46013</v>
      </c>
      <c r="Z360">
        <f t="shared" si="66"/>
        <v>143</v>
      </c>
      <c r="AA360">
        <f t="shared" si="67"/>
        <v>24</v>
      </c>
      <c r="AB360">
        <f t="shared" si="68"/>
        <v>0.25407309482131202</v>
      </c>
      <c r="AH360" s="5">
        <v>46013</v>
      </c>
      <c r="AI360">
        <f t="shared" si="69"/>
        <v>143</v>
      </c>
      <c r="AJ360">
        <f t="shared" si="70"/>
        <v>24</v>
      </c>
      <c r="AK360">
        <f t="shared" si="71"/>
        <v>3.7914713048127599E-7</v>
      </c>
      <c r="AQ360" s="5">
        <v>46013</v>
      </c>
      <c r="AR360">
        <f t="shared" si="72"/>
        <v>143</v>
      </c>
      <c r="AS360">
        <f t="shared" si="73"/>
        <v>24</v>
      </c>
      <c r="AT360">
        <f t="shared" si="74"/>
        <v>0</v>
      </c>
    </row>
    <row r="361" spans="16:46">
      <c r="P361" s="5">
        <v>46014</v>
      </c>
      <c r="Q361">
        <f t="shared" si="63"/>
        <v>144</v>
      </c>
      <c r="R361">
        <f t="shared" si="64"/>
        <v>23</v>
      </c>
      <c r="S361">
        <f t="shared" si="65"/>
        <v>0.28412723374144744</v>
      </c>
      <c r="Y361" s="5">
        <v>46014</v>
      </c>
      <c r="Z361">
        <f t="shared" si="66"/>
        <v>144</v>
      </c>
      <c r="AA361">
        <f t="shared" si="67"/>
        <v>23</v>
      </c>
      <c r="AB361">
        <f t="shared" si="68"/>
        <v>0.28412692862757893</v>
      </c>
      <c r="AH361" s="5">
        <v>46014</v>
      </c>
      <c r="AI361">
        <f t="shared" si="69"/>
        <v>144</v>
      </c>
      <c r="AJ361">
        <f t="shared" si="70"/>
        <v>23</v>
      </c>
      <c r="AK361">
        <f t="shared" si="71"/>
        <v>3.0511386851529542E-7</v>
      </c>
      <c r="AQ361" s="5">
        <v>46014</v>
      </c>
      <c r="AR361">
        <f t="shared" si="72"/>
        <v>144</v>
      </c>
      <c r="AS361">
        <f t="shared" si="73"/>
        <v>23</v>
      </c>
      <c r="AT361">
        <f t="shared" si="74"/>
        <v>0</v>
      </c>
    </row>
    <row r="362" spans="16:46">
      <c r="P362" s="5">
        <v>46015</v>
      </c>
      <c r="Q362">
        <f t="shared" si="63"/>
        <v>145</v>
      </c>
      <c r="R362">
        <f t="shared" si="64"/>
        <v>22</v>
      </c>
      <c r="S362">
        <f t="shared" si="65"/>
        <v>0.31622801118194577</v>
      </c>
      <c r="Y362" s="5">
        <v>46015</v>
      </c>
      <c r="Z362">
        <f t="shared" si="66"/>
        <v>145</v>
      </c>
      <c r="AA362">
        <f t="shared" si="67"/>
        <v>22</v>
      </c>
      <c r="AB362">
        <f t="shared" si="68"/>
        <v>0.31622776601683789</v>
      </c>
      <c r="AH362" s="5">
        <v>46015</v>
      </c>
      <c r="AI362">
        <f t="shared" si="69"/>
        <v>145</v>
      </c>
      <c r="AJ362">
        <f t="shared" si="70"/>
        <v>22</v>
      </c>
      <c r="AK362">
        <f t="shared" si="71"/>
        <v>2.4516510785462321E-7</v>
      </c>
      <c r="AQ362" s="5">
        <v>46015</v>
      </c>
      <c r="AR362">
        <f t="shared" si="72"/>
        <v>145</v>
      </c>
      <c r="AS362">
        <f t="shared" si="73"/>
        <v>22</v>
      </c>
      <c r="AT362">
        <f t="shared" si="74"/>
        <v>0</v>
      </c>
    </row>
    <row r="363" spans="16:46">
      <c r="P363" s="5">
        <v>46016</v>
      </c>
      <c r="Q363">
        <f t="shared" si="63"/>
        <v>146</v>
      </c>
      <c r="R363">
        <f t="shared" si="64"/>
        <v>21</v>
      </c>
      <c r="S363">
        <f t="shared" si="65"/>
        <v>0.35028515424327877</v>
      </c>
      <c r="Y363" s="5">
        <v>46016</v>
      </c>
      <c r="Z363">
        <f t="shared" si="66"/>
        <v>146</v>
      </c>
      <c r="AA363">
        <f t="shared" si="67"/>
        <v>21</v>
      </c>
      <c r="AB363">
        <f t="shared" si="68"/>
        <v>0.35028495754619937</v>
      </c>
      <c r="AH363" s="5">
        <v>46016</v>
      </c>
      <c r="AI363">
        <f t="shared" si="69"/>
        <v>146</v>
      </c>
      <c r="AJ363">
        <f t="shared" si="70"/>
        <v>21</v>
      </c>
      <c r="AK363">
        <f t="shared" si="71"/>
        <v>1.9669707941734277E-7</v>
      </c>
      <c r="AQ363" s="5">
        <v>46016</v>
      </c>
      <c r="AR363">
        <f t="shared" si="72"/>
        <v>146</v>
      </c>
      <c r="AS363">
        <f t="shared" si="73"/>
        <v>21</v>
      </c>
      <c r="AT363">
        <f t="shared" si="74"/>
        <v>0</v>
      </c>
    </row>
    <row r="364" spans="16:46">
      <c r="P364" s="5">
        <v>46017</v>
      </c>
      <c r="Q364">
        <f t="shared" si="63"/>
        <v>147</v>
      </c>
      <c r="R364">
        <f t="shared" si="64"/>
        <v>20</v>
      </c>
      <c r="S364">
        <f t="shared" si="65"/>
        <v>0.38616867027130047</v>
      </c>
      <c r="Y364" s="5">
        <v>46017</v>
      </c>
      <c r="Z364">
        <f t="shared" si="66"/>
        <v>147</v>
      </c>
      <c r="AA364">
        <f t="shared" si="67"/>
        <v>20</v>
      </c>
      <c r="AB364">
        <f t="shared" si="68"/>
        <v>0.38616851269906377</v>
      </c>
      <c r="AH364" s="5">
        <v>46017</v>
      </c>
      <c r="AI364">
        <f t="shared" si="69"/>
        <v>147</v>
      </c>
      <c r="AJ364">
        <f t="shared" si="70"/>
        <v>20</v>
      </c>
      <c r="AK364">
        <f t="shared" si="71"/>
        <v>1.5757223671514839E-7</v>
      </c>
      <c r="AQ364" s="5">
        <v>46017</v>
      </c>
      <c r="AR364">
        <f t="shared" si="72"/>
        <v>147</v>
      </c>
      <c r="AS364">
        <f t="shared" si="73"/>
        <v>20</v>
      </c>
      <c r="AT364">
        <f t="shared" si="74"/>
        <v>0</v>
      </c>
    </row>
    <row r="365" spans="16:46">
      <c r="P365" s="5">
        <v>46018</v>
      </c>
      <c r="Q365">
        <f t="shared" si="63"/>
        <v>148</v>
      </c>
      <c r="R365">
        <f t="shared" si="64"/>
        <v>19</v>
      </c>
      <c r="S365">
        <f t="shared" si="65"/>
        <v>0.42370759114505191</v>
      </c>
      <c r="Y365" s="5">
        <v>46018</v>
      </c>
      <c r="Z365">
        <f t="shared" si="66"/>
        <v>148</v>
      </c>
      <c r="AA365">
        <f t="shared" si="67"/>
        <v>19</v>
      </c>
      <c r="AB365">
        <f t="shared" si="68"/>
        <v>0.42370746510631974</v>
      </c>
      <c r="AH365" s="5">
        <v>46018</v>
      </c>
      <c r="AI365">
        <f t="shared" si="69"/>
        <v>148</v>
      </c>
      <c r="AJ365">
        <f t="shared" si="70"/>
        <v>19</v>
      </c>
      <c r="AK365">
        <f t="shared" si="71"/>
        <v>1.2603873216231861E-7</v>
      </c>
      <c r="AQ365" s="5">
        <v>46018</v>
      </c>
      <c r="AR365">
        <f t="shared" si="72"/>
        <v>148</v>
      </c>
      <c r="AS365">
        <f t="shared" si="73"/>
        <v>19</v>
      </c>
      <c r="AT365">
        <f t="shared" si="74"/>
        <v>0</v>
      </c>
    </row>
    <row r="366" spans="16:46">
      <c r="P366" s="5">
        <v>46019</v>
      </c>
      <c r="Q366">
        <f t="shared" si="63"/>
        <v>149</v>
      </c>
      <c r="R366">
        <f t="shared" si="64"/>
        <v>18</v>
      </c>
      <c r="S366">
        <f t="shared" si="65"/>
        <v>0.46268918751574994</v>
      </c>
      <c r="Y366" s="5">
        <v>46019</v>
      </c>
      <c r="Z366">
        <f t="shared" si="66"/>
        <v>149</v>
      </c>
      <c r="AA366">
        <f t="shared" si="67"/>
        <v>18</v>
      </c>
      <c r="AB366">
        <f t="shared" si="68"/>
        <v>0.46268908685251342</v>
      </c>
      <c r="AH366" s="5">
        <v>46019</v>
      </c>
      <c r="AI366">
        <f t="shared" si="69"/>
        <v>149</v>
      </c>
      <c r="AJ366">
        <f t="shared" si="70"/>
        <v>18</v>
      </c>
      <c r="AK366">
        <f t="shared" si="71"/>
        <v>1.006632365454234E-7</v>
      </c>
      <c r="AQ366" s="5">
        <v>46019</v>
      </c>
      <c r="AR366">
        <f t="shared" si="72"/>
        <v>149</v>
      </c>
      <c r="AS366">
        <f t="shared" si="73"/>
        <v>18</v>
      </c>
      <c r="AT366">
        <f t="shared" si="74"/>
        <v>0</v>
      </c>
    </row>
    <row r="367" spans="16:46">
      <c r="P367" s="5">
        <v>46020</v>
      </c>
      <c r="Q367">
        <f t="shared" si="63"/>
        <v>150</v>
      </c>
      <c r="R367">
        <f t="shared" si="64"/>
        <v>17</v>
      </c>
      <c r="S367">
        <f t="shared" si="65"/>
        <v>0.50285914233984186</v>
      </c>
      <c r="Y367" s="5">
        <v>46020</v>
      </c>
      <c r="Z367">
        <f t="shared" si="66"/>
        <v>150</v>
      </c>
      <c r="AA367">
        <f t="shared" si="67"/>
        <v>17</v>
      </c>
      <c r="AB367">
        <f t="shared" si="68"/>
        <v>0.5028590620648461</v>
      </c>
      <c r="AH367" s="5">
        <v>46020</v>
      </c>
      <c r="AI367">
        <f t="shared" si="69"/>
        <v>150</v>
      </c>
      <c r="AJ367">
        <f t="shared" si="70"/>
        <v>17</v>
      </c>
      <c r="AK367">
        <f t="shared" si="71"/>
        <v>8.0274995801068841E-8</v>
      </c>
      <c r="AQ367" s="5">
        <v>46020</v>
      </c>
      <c r="AR367">
        <f t="shared" si="72"/>
        <v>150</v>
      </c>
      <c r="AS367">
        <f t="shared" si="73"/>
        <v>17</v>
      </c>
      <c r="AT367">
        <f t="shared" si="74"/>
        <v>0</v>
      </c>
    </row>
    <row r="368" spans="16:46">
      <c r="P368" s="5">
        <v>46021</v>
      </c>
      <c r="Q368">
        <f t="shared" si="63"/>
        <v>151</v>
      </c>
      <c r="R368">
        <f t="shared" si="64"/>
        <v>16</v>
      </c>
      <c r="S368">
        <f t="shared" si="65"/>
        <v>0.5439227715581525</v>
      </c>
      <c r="Y368" s="5">
        <v>46021</v>
      </c>
      <c r="Z368">
        <f t="shared" si="66"/>
        <v>151</v>
      </c>
      <c r="AA368">
        <f t="shared" si="67"/>
        <v>16</v>
      </c>
      <c r="AB368">
        <f t="shared" si="68"/>
        <v>0.54392270763882</v>
      </c>
      <c r="AH368" s="5">
        <v>46021</v>
      </c>
      <c r="AI368">
        <f t="shared" si="69"/>
        <v>151</v>
      </c>
      <c r="AJ368">
        <f t="shared" si="70"/>
        <v>16</v>
      </c>
      <c r="AK368">
        <f t="shared" si="71"/>
        <v>6.3919332496755209E-8</v>
      </c>
      <c r="AQ368" s="5">
        <v>46021</v>
      </c>
      <c r="AR368">
        <f t="shared" si="72"/>
        <v>151</v>
      </c>
      <c r="AS368">
        <f t="shared" si="73"/>
        <v>16</v>
      </c>
      <c r="AT368">
        <f t="shared" si="74"/>
        <v>0</v>
      </c>
    </row>
    <row r="369" spans="16:46">
      <c r="P369" s="5">
        <v>46022</v>
      </c>
      <c r="Q369">
        <f t="shared" si="63"/>
        <v>152</v>
      </c>
      <c r="R369">
        <f t="shared" si="64"/>
        <v>15</v>
      </c>
      <c r="S369">
        <f t="shared" si="65"/>
        <v>0.58554735178490314</v>
      </c>
      <c r="Y369" s="5">
        <v>46022</v>
      </c>
      <c r="Z369">
        <f t="shared" si="66"/>
        <v>152</v>
      </c>
      <c r="AA369">
        <f t="shared" si="67"/>
        <v>15</v>
      </c>
      <c r="AB369">
        <f t="shared" si="68"/>
        <v>0.58554730096583374</v>
      </c>
      <c r="AH369" s="5">
        <v>46022</v>
      </c>
      <c r="AI369">
        <f t="shared" si="69"/>
        <v>152</v>
      </c>
      <c r="AJ369">
        <f t="shared" si="70"/>
        <v>15</v>
      </c>
      <c r="AK369">
        <f t="shared" si="71"/>
        <v>5.0819069444074247E-8</v>
      </c>
      <c r="AQ369" s="5">
        <v>46022</v>
      </c>
      <c r="AR369">
        <f t="shared" si="72"/>
        <v>152</v>
      </c>
      <c r="AS369">
        <f t="shared" si="73"/>
        <v>15</v>
      </c>
      <c r="AT369">
        <f t="shared" si="74"/>
        <v>0</v>
      </c>
    </row>
    <row r="370" spans="16:46">
      <c r="P370" s="5">
        <v>46023</v>
      </c>
      <c r="Q370">
        <f t="shared" si="63"/>
        <v>153</v>
      </c>
      <c r="R370">
        <f t="shared" si="64"/>
        <v>14</v>
      </c>
      <c r="S370">
        <f t="shared" si="65"/>
        <v>0.62736558195023151</v>
      </c>
      <c r="Y370" s="5">
        <v>46023</v>
      </c>
      <c r="Z370">
        <f t="shared" si="66"/>
        <v>153</v>
      </c>
      <c r="AA370">
        <f t="shared" si="67"/>
        <v>14</v>
      </c>
      <c r="AB370">
        <f t="shared" si="68"/>
        <v>0.62736554160764646</v>
      </c>
      <c r="AH370" s="5">
        <v>46023</v>
      </c>
      <c r="AI370">
        <f t="shared" si="69"/>
        <v>153</v>
      </c>
      <c r="AJ370">
        <f t="shared" si="70"/>
        <v>14</v>
      </c>
      <c r="AK370">
        <f t="shared" si="71"/>
        <v>4.0342585070720193E-8</v>
      </c>
      <c r="AQ370" s="5">
        <v>46023</v>
      </c>
      <c r="AR370">
        <f t="shared" si="72"/>
        <v>153</v>
      </c>
      <c r="AS370">
        <f t="shared" si="73"/>
        <v>14</v>
      </c>
      <c r="AT370">
        <f t="shared" si="74"/>
        <v>0</v>
      </c>
    </row>
  </sheetData>
  <phoneticPr fontId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1D15-5AC7-4B1C-9A2F-823C27D40E1F}">
  <dimension ref="A1:A18"/>
  <sheetViews>
    <sheetView tabSelected="1" topLeftCell="A4" zoomScale="67" workbookViewId="0">
      <selection activeCell="M18" sqref="M18"/>
    </sheetView>
  </sheetViews>
  <sheetFormatPr defaultRowHeight="17.649999999999999"/>
  <sheetData>
    <row r="1" spans="1:1">
      <c r="A1" t="s">
        <v>71</v>
      </c>
    </row>
    <row r="3" spans="1:1">
      <c r="A3" t="s">
        <v>72</v>
      </c>
    </row>
    <row r="18" spans="1:1">
      <c r="A18" t="s">
        <v>73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SIN</vt:lpstr>
      <vt:lpstr>ABSSIN</vt:lpstr>
      <vt:lpstr>ABSSIN_2PEAKS</vt:lpstr>
      <vt:lpstr>ABSSIN_1PEAK</vt:lpstr>
      <vt:lpstr>AFT</vt:lpstr>
      <vt:lpstr>AFT_2PEAKS</vt:lpstr>
      <vt:lpstr>AFT_1PEAK</vt:lpstr>
      <vt:lpstr>CoefFunction</vt:lpstr>
      <vt:lpstr>EXP_SIN1</vt:lpstr>
      <vt:lpstr>EXP_SIN_single</vt:lpstr>
      <vt:lpstr>EXP_SIN_single_linear_shift</vt:lpstr>
      <vt:lpstr>EXP_SIN_multiple</vt:lpstr>
      <vt:lpstr>EXP_SIN_multiple_linear_shift</vt:lpstr>
      <vt:lpstr>RBF</vt:lpstr>
      <vt:lpstr>RBFN</vt:lpstr>
      <vt:lpstr>RBFN_daily</vt:lpstr>
      <vt:lpstr>RBFN_daily_circulation</vt:lpstr>
      <vt:lpstr>RBF_winter</vt:lpstr>
      <vt:lpstr>RBF_summer</vt:lpstr>
      <vt:lpstr>RBF_behavior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SoFukuhara</dc:creator>
  <cp:lastModifiedBy>福原　颯(s24d164)</cp:lastModifiedBy>
  <dcterms:created xsi:type="dcterms:W3CDTF">2015-06-05T18:19:34Z</dcterms:created>
  <dcterms:modified xsi:type="dcterms:W3CDTF">2025-10-30T15:06:00Z</dcterms:modified>
</cp:coreProperties>
</file>