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descriptive stats etc/"/>
    </mc:Choice>
  </mc:AlternateContent>
  <xr:revisionPtr revIDLastSave="1" documentId="8_{4B1880DA-4032-444B-AE6B-57186AF04DFF}" xr6:coauthVersionLast="47" xr6:coauthVersionMax="47" xr10:uidLastSave="{9D22D0BD-E63F-4FC8-9A33-958941829D2D}"/>
  <bookViews>
    <workbookView xWindow="-110" yWindow="-110" windowWidth="25820" windowHeight="15500" tabRatio="951" xr2:uid="{BD75E345-1D78-4F68-86D2-D9942F22A602}"/>
  </bookViews>
  <sheets>
    <sheet name="farm traits + lact cow housing" sheetId="1" r:id="rId1"/>
    <sheet name="lact bedding details + mgmt" sheetId="2" r:id="rId2"/>
    <sheet name="milking procedures" sheetId="3" r:id="rId3"/>
    <sheet name="mastitis contro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0" i="3"/>
  <c r="E8" i="3"/>
  <c r="E9" i="3"/>
  <c r="E7" i="3"/>
  <c r="E6" i="3"/>
  <c r="E5" i="3"/>
  <c r="E7" i="2"/>
  <c r="E6" i="2"/>
  <c r="E5" i="2"/>
  <c r="E4" i="2"/>
  <c r="E25" i="2"/>
  <c r="E35" i="1" l="1"/>
  <c r="E36" i="1"/>
  <c r="E34" i="1"/>
  <c r="E33" i="1"/>
  <c r="E26" i="1"/>
  <c r="E27" i="1"/>
  <c r="E28" i="1"/>
  <c r="E29" i="1"/>
  <c r="E25" i="1"/>
  <c r="E22" i="1"/>
  <c r="E23" i="1"/>
  <c r="E21" i="1"/>
  <c r="E18" i="1"/>
  <c r="E19" i="1"/>
  <c r="E20" i="1"/>
  <c r="E12" i="1"/>
  <c r="E13" i="1"/>
  <c r="E14" i="1"/>
  <c r="E15" i="1"/>
  <c r="E16" i="1"/>
  <c r="E17" i="1"/>
  <c r="E11" i="1"/>
</calcChain>
</file>

<file path=xl/sharedStrings.xml><?xml version="1.0" encoding="utf-8"?>
<sst xmlns="http://schemas.openxmlformats.org/spreadsheetml/2006/main" count="272" uniqueCount="210">
  <si>
    <t>Range</t>
  </si>
  <si>
    <t>SD</t>
  </si>
  <si>
    <t>Mean</t>
  </si>
  <si>
    <t>Percentage</t>
  </si>
  <si>
    <t>Number</t>
  </si>
  <si>
    <t>Level of parameter</t>
  </si>
  <si>
    <t>Parameter</t>
  </si>
  <si>
    <t>Continuous descriptors</t>
  </si>
  <si>
    <t>Categorical descriptors</t>
  </si>
  <si>
    <t xml:space="preserve">Farm traits and lactating cow housing </t>
  </si>
  <si>
    <t>Facility type</t>
  </si>
  <si>
    <t>Bedding type</t>
  </si>
  <si>
    <t xml:space="preserve">Facility and bedding combination used </t>
  </si>
  <si>
    <t>County</t>
  </si>
  <si>
    <t>Predominant breed</t>
  </si>
  <si>
    <t>Bedded pack</t>
  </si>
  <si>
    <t>Tiestall</t>
  </si>
  <si>
    <t>Addison</t>
  </si>
  <si>
    <t>Caledonia</t>
  </si>
  <si>
    <t>Franklin</t>
  </si>
  <si>
    <t>Lamoille</t>
  </si>
  <si>
    <t>Orange</t>
  </si>
  <si>
    <t>Orleans</t>
  </si>
  <si>
    <t>Washington</t>
  </si>
  <si>
    <t>Holstein</t>
  </si>
  <si>
    <t>Jersey</t>
  </si>
  <si>
    <t>30 to 55</t>
  </si>
  <si>
    <t>56 to 69</t>
  </si>
  <si>
    <t>70 to 100</t>
  </si>
  <si>
    <t>Herd size category</t>
  </si>
  <si>
    <t>Air quality (producer-assessed)</t>
  </si>
  <si>
    <t>Laying surface</t>
  </si>
  <si>
    <t>Trainers in tiestall</t>
  </si>
  <si>
    <t>Number of cows on bedded pack</t>
  </si>
  <si>
    <t>Bedding pack stocking density (percent)</t>
  </si>
  <si>
    <t>Good</t>
  </si>
  <si>
    <t>Excellent</t>
  </si>
  <si>
    <t>Deep bedded</t>
  </si>
  <si>
    <t>Mattress or concrete</t>
  </si>
  <si>
    <t>No</t>
  </si>
  <si>
    <t>Yes</t>
  </si>
  <si>
    <t>Cows fed on bedded pack</t>
  </si>
  <si>
    <t>Lactating bedding details and management</t>
  </si>
  <si>
    <t>Kiln-dried</t>
  </si>
  <si>
    <t>Fresh or raw</t>
  </si>
  <si>
    <t>Outside uncovered</t>
  </si>
  <si>
    <t>Under cover</t>
  </si>
  <si>
    <t>If use shavings/sawdust for bedding material, where is it stored?*</t>
  </si>
  <si>
    <t>If use wood bedding:</t>
  </si>
  <si>
    <t>If use fiber bedding:</t>
  </si>
  <si>
    <t>If facility is tiestall:</t>
  </si>
  <si>
    <t>If facility is bedded pack:</t>
  </si>
  <si>
    <t>If use fiber for bedding material, what type is it?</t>
  </si>
  <si>
    <t>Both straw and hay</t>
  </si>
  <si>
    <t>Hay</t>
  </si>
  <si>
    <t>Grown on-farm</t>
  </si>
  <si>
    <t>Purchased</t>
  </si>
  <si>
    <t>If use fiber for bedding material, is it wrapped (ensiled) or dry?</t>
  </si>
  <si>
    <t>Wrapped round bales</t>
  </si>
  <si>
    <t>Dry round bales</t>
  </si>
  <si>
    <t>If use fiber for bedding material, where is it stored?</t>
  </si>
  <si>
    <t xml:space="preserve">Both </t>
  </si>
  <si>
    <t>Bedding conditioner used</t>
  </si>
  <si>
    <t>Frequency of adding new bedding to stalls/week</t>
  </si>
  <si>
    <t>Frequency of scraping stalls/week</t>
  </si>
  <si>
    <t>14-56</t>
  </si>
  <si>
    <t>Depth of bedding in stalls (cm)</t>
  </si>
  <si>
    <t>Depth of tilling pack, if applicable (cm)</t>
  </si>
  <si>
    <t>Depth of bedded pack (m)</t>
  </si>
  <si>
    <t>If use fiber for bedding material, where is it sourced from?</t>
  </si>
  <si>
    <t>Milking procedures</t>
  </si>
  <si>
    <t>2x</t>
  </si>
  <si>
    <t>Parlor</t>
  </si>
  <si>
    <t>If milk in parlor:</t>
  </si>
  <si>
    <t>Parlor type</t>
  </si>
  <si>
    <t>Herringbone</t>
  </si>
  <si>
    <t>Step-up</t>
  </si>
  <si>
    <t>Swing</t>
  </si>
  <si>
    <t>Are milking units routinely washed/sprayed off between uses?</t>
  </si>
  <si>
    <t>No, only at the completion of milking</t>
  </si>
  <si>
    <t xml:space="preserve">Pre-dip teats with a chemical disinfectant </t>
  </si>
  <si>
    <t>Type of pre-dip used</t>
  </si>
  <si>
    <t>Iodine-based</t>
  </si>
  <si>
    <t>Hydrogen peroxide-based</t>
  </si>
  <si>
    <t xml:space="preserve">Post-dip teats with a chemical disinfectant </t>
  </si>
  <si>
    <t>Type of post-dip used</t>
  </si>
  <si>
    <t>Chlorhexidine-based</t>
  </si>
  <si>
    <t>Routinely forestrip as a part of udder prep</t>
  </si>
  <si>
    <t>Udders routinely wiped dry with any kind of towel prior to attaching the milking unit</t>
  </si>
  <si>
    <t>If wipe udders dry:</t>
  </si>
  <si>
    <t>Use paper or cloth towels</t>
  </si>
  <si>
    <t>Cloth</t>
  </si>
  <si>
    <t>Paper</t>
  </si>
  <si>
    <t>How many cows are wiped with each towel?</t>
  </si>
  <si>
    <t>One</t>
  </si>
  <si>
    <t>Do milkers wear gloves during milking</t>
  </si>
  <si>
    <t>Yes, all milkers consistently</t>
  </si>
  <si>
    <t>Mastitis control practices</t>
  </si>
  <si>
    <t>Clip or flame udders one or more times per lactation</t>
  </si>
  <si>
    <t>Trim switches on tails</t>
  </si>
  <si>
    <t>Keep a record of clinical mastitis events on farm</t>
  </si>
  <si>
    <t>Always</t>
  </si>
  <si>
    <t>Never</t>
  </si>
  <si>
    <t>Software</t>
  </si>
  <si>
    <t>Other</t>
  </si>
  <si>
    <t>If records are kept:</t>
  </si>
  <si>
    <t>How record clinical mastitis events</t>
  </si>
  <si>
    <t>Routinely perform bacteriological culture of mastitic milk</t>
  </si>
  <si>
    <t>Routinely perform bacteriological culture of high somatic cell count cows</t>
  </si>
  <si>
    <t>Routinely perform bacteriological culture of fresh cows</t>
  </si>
  <si>
    <t>Routinely perform bacteriological culture of cows before dry-off</t>
  </si>
  <si>
    <t>Where are cultures from mastitic cows performed</t>
  </si>
  <si>
    <t>Never culture</t>
  </si>
  <si>
    <t>Routinely use vaccines for mastitis control</t>
  </si>
  <si>
    <t>Use any sort of intramammary product at dry-off</t>
  </si>
  <si>
    <t>Regular parenteral supplemention of dry cows with selenium and vitamin E</t>
  </si>
  <si>
    <t>If answer to methods of detecting case of CLINICAL mastitis included some sort of clinical sign (abnormal cow/abnormal udder) AND forestripping (check for abnormal milk)</t>
  </si>
  <si>
    <t>Provide a supplemental source of vit. E and selenium for lactating or dry cows (beyond grain)</t>
  </si>
  <si>
    <t>Age of housing facility for lactating cows (years)</t>
  </si>
  <si>
    <t>Attentiveness to bedded pack score</t>
  </si>
  <si>
    <t>n=5 (0.7, 0.9, 0.9, 1.0, 1.0)</t>
  </si>
  <si>
    <t>0.7-1.0</t>
  </si>
  <si>
    <t>n=5</t>
  </si>
  <si>
    <t>n=3</t>
  </si>
  <si>
    <t>Wood shavings</t>
  </si>
  <si>
    <t>Poor/Fair</t>
  </si>
  <si>
    <r>
      <t>Yes, routinely between milking individual cows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Occasionally, if the milking unit gets very dirty</t>
    </r>
  </si>
  <si>
    <r>
      <t xml:space="preserve">Two </t>
    </r>
    <r>
      <rPr>
        <b/>
        <i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Depends how dirty the udder is</t>
    </r>
  </si>
  <si>
    <t>Written (paper, whiteboard)</t>
  </si>
  <si>
    <t>Resting area per cow bedded pack (m2/cow)</t>
  </si>
  <si>
    <t>Frequency of tilling pack per week</t>
  </si>
  <si>
    <t>Twice daily</t>
  </si>
  <si>
    <t>Once daily</t>
  </si>
  <si>
    <t>Frequency of running gutter cleaner (tiestall)</t>
  </si>
  <si>
    <t>19,000 pounds RHA estimated</t>
  </si>
  <si>
    <t>15,200 pounds RHA</t>
  </si>
  <si>
    <t>15-16,000 pounds RHA</t>
  </si>
  <si>
    <t>12,563 pounds RHA</t>
  </si>
  <si>
    <t>14,574 pounds RHA</t>
  </si>
  <si>
    <t>17,961 pounds RHA</t>
  </si>
  <si>
    <t>21204 pounds RHA</t>
  </si>
  <si>
    <t>11,794 pounds RHA</t>
  </si>
  <si>
    <t>16,500 pounds RHA</t>
  </si>
  <si>
    <t>11,734 pounds RHA</t>
  </si>
  <si>
    <t>10,628 pounds RHA</t>
  </si>
  <si>
    <t>13,500 pounds RHA</t>
  </si>
  <si>
    <t>16,728 pounds RHA</t>
  </si>
  <si>
    <t>15,210 pounds RHA</t>
  </si>
  <si>
    <t>15,087 pounds RHA</t>
  </si>
  <si>
    <t>11,467 pounds RHA</t>
  </si>
  <si>
    <t>20,323 all me305</t>
  </si>
  <si>
    <t>12,000 pounds/cow/year RHA</t>
  </si>
  <si>
    <t>12,500 pounds RHA</t>
  </si>
  <si>
    <t>11,106 pounds RHA</t>
  </si>
  <si>
    <t>9,000 pounds RHA</t>
  </si>
  <si>
    <t>Hall and Breen Farm</t>
  </si>
  <si>
    <t>Glennview Farm</t>
  </si>
  <si>
    <t>BJ Family Farms</t>
  </si>
  <si>
    <t>Corse Farm Dairy</t>
  </si>
  <si>
    <t>Swallowdale Farm</t>
  </si>
  <si>
    <t>J and L dairy</t>
  </si>
  <si>
    <t>Paddlebridge Holsteins</t>
  </si>
  <si>
    <t>Butterworks Farm</t>
  </si>
  <si>
    <t>Molly Brook Farm LLC</t>
  </si>
  <si>
    <t>MacBain Homestead</t>
  </si>
  <si>
    <t>Hillside Farm</t>
  </si>
  <si>
    <t>Oughta-Be Farm</t>
  </si>
  <si>
    <t>Chapman Family Farm</t>
  </si>
  <si>
    <t>Hoyt Hill Farm</t>
  </si>
  <si>
    <t>Pembrook Heritage Farm</t>
  </si>
  <si>
    <t>Holyoke Farm</t>
  </si>
  <si>
    <t>Bouchard Family Dairy</t>
  </si>
  <si>
    <t>Choiniere Family Farm</t>
  </si>
  <si>
    <t>Stony Pond Farm</t>
  </si>
  <si>
    <t>Davis Farm</t>
  </si>
  <si>
    <t>Donegan family farm</t>
  </si>
  <si>
    <t>Rolling herd average (pounds)</t>
  </si>
  <si>
    <t>Wood chips/fiber</t>
  </si>
  <si>
    <t>Bedded pack, wood/fiber</t>
  </si>
  <si>
    <t>Bedded pack, shavings</t>
  </si>
  <si>
    <t>Tiestall, shavings</t>
  </si>
  <si>
    <t>PB, CF, BJ</t>
  </si>
  <si>
    <t>OB, SP, GV, BW</t>
  </si>
  <si>
    <t>SW, LF, VT</t>
  </si>
  <si>
    <t>*totally confounded with facility type</t>
  </si>
  <si>
    <t>3-116</t>
  </si>
  <si>
    <t>35-90</t>
  </si>
  <si>
    <t>5.1-10.2</t>
  </si>
  <si>
    <t>0.91-1.82</t>
  </si>
  <si>
    <t>10,675-21,204</t>
  </si>
  <si>
    <t>If use shavings/sawdust/woodchips for bedding material, moisture-content</t>
  </si>
  <si>
    <t>*n=8 not 10 as above, as 2 herds make or get fresh woodchips and use all immediately</t>
  </si>
  <si>
    <t>7-28</t>
  </si>
  <si>
    <t>2.5-6.4</t>
  </si>
  <si>
    <t>0.9-1.7</t>
  </si>
  <si>
    <t>n=5 (0.9, 1.2, 1.4, 1.5, 1.7)</t>
  </si>
  <si>
    <t xml:space="preserve">Frequency of milking cows per day </t>
  </si>
  <si>
    <t xml:space="preserve">What type of milking system used </t>
  </si>
  <si>
    <r>
      <t xml:space="preserve">No, no one does </t>
    </r>
    <r>
      <rPr>
        <b/>
        <i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Some milkers or inconsistent use</t>
    </r>
  </si>
  <si>
    <r>
      <t xml:space="preserve">Sometimes </t>
    </r>
    <r>
      <rPr>
        <b/>
        <i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Temporarily</t>
    </r>
  </si>
  <si>
    <r>
      <t xml:space="preserve">Always </t>
    </r>
    <r>
      <rPr>
        <b/>
        <i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Sometimes</t>
    </r>
  </si>
  <si>
    <r>
      <t xml:space="preserve">On-farm </t>
    </r>
    <r>
      <rPr>
        <b/>
        <i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 xml:space="preserve">Local veterinarian </t>
    </r>
    <r>
      <rPr>
        <b/>
        <i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Reference lab</t>
    </r>
  </si>
  <si>
    <r>
      <t xml:space="preserve">All lactating cows regularly </t>
    </r>
    <r>
      <rPr>
        <b/>
        <i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Occasionally as needed (sick cow)</t>
    </r>
  </si>
  <si>
    <r>
      <t xml:space="preserve">Always </t>
    </r>
    <r>
      <rPr>
        <b/>
        <i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Only if there's an issue noticed</t>
    </r>
  </si>
  <si>
    <r>
      <t xml:space="preserve">Sometimes </t>
    </r>
    <r>
      <rPr>
        <b/>
        <i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Only if there's an issue </t>
    </r>
  </si>
  <si>
    <t>44-105</t>
  </si>
  <si>
    <t>3 for both facilities</t>
  </si>
  <si>
    <t>3 each if split tiestall and BP</t>
  </si>
  <si>
    <t>9 for both</t>
  </si>
  <si>
    <t>4 BP 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</si>
</sst>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CC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9" fontId="9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2" xfId="0" applyBorder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1"/>
    <xf numFmtId="0" fontId="6" fillId="0" borderId="0" xfId="1" applyFont="1" applyAlignment="1">
      <alignment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2" fillId="0" borderId="3" xfId="0" applyFont="1" applyBorder="1" applyAlignment="1">
      <alignment wrapText="1"/>
    </xf>
    <xf numFmtId="49" fontId="0" fillId="0" borderId="0" xfId="0" applyNumberFormat="1" applyAlignment="1">
      <alignment horizontal="right"/>
    </xf>
    <xf numFmtId="0" fontId="2" fillId="0" borderId="2" xfId="0" applyFont="1" applyBorder="1" applyAlignment="1">
      <alignment wrapText="1"/>
    </xf>
    <xf numFmtId="49" fontId="2" fillId="0" borderId="0" xfId="0" applyNumberFormat="1" applyFont="1" applyAlignment="1">
      <alignment horizontal="right"/>
    </xf>
    <xf numFmtId="49" fontId="0" fillId="0" borderId="2" xfId="0" applyNumberFormat="1" applyBorder="1" applyAlignment="1">
      <alignment horizontal="right"/>
    </xf>
    <xf numFmtId="0" fontId="2" fillId="0" borderId="4" xfId="0" applyFont="1" applyBorder="1" applyAlignment="1">
      <alignment wrapText="1"/>
    </xf>
    <xf numFmtId="0" fontId="2" fillId="0" borderId="4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/>
    <xf numFmtId="0" fontId="0" fillId="2" borderId="0" xfId="0" applyFill="1"/>
    <xf numFmtId="9" fontId="0" fillId="2" borderId="0" xfId="0" applyNumberFormat="1" applyFill="1"/>
    <xf numFmtId="0" fontId="4" fillId="2" borderId="2" xfId="0" applyFont="1" applyFill="1" applyBorder="1"/>
    <xf numFmtId="0" fontId="0" fillId="2" borderId="2" xfId="0" applyFill="1" applyBorder="1"/>
    <xf numFmtId="9" fontId="0" fillId="2" borderId="2" xfId="0" applyNumberFormat="1" applyFill="1" applyBorder="1"/>
    <xf numFmtId="0" fontId="4" fillId="2" borderId="0" xfId="0" applyFont="1" applyFill="1" applyAlignment="1">
      <alignment wrapText="1"/>
    </xf>
    <xf numFmtId="0" fontId="4" fillId="3" borderId="0" xfId="0" applyFont="1" applyFill="1"/>
    <xf numFmtId="0" fontId="0" fillId="3" borderId="0" xfId="0" applyFill="1"/>
    <xf numFmtId="9" fontId="0" fillId="3" borderId="0" xfId="2" applyFont="1" applyFill="1"/>
    <xf numFmtId="0" fontId="4" fillId="3" borderId="2" xfId="0" applyFont="1" applyFill="1" applyBorder="1"/>
    <xf numFmtId="0" fontId="0" fillId="3" borderId="2" xfId="0" applyFill="1" applyBorder="1"/>
    <xf numFmtId="9" fontId="0" fillId="3" borderId="2" xfId="2" applyFont="1" applyFill="1" applyBorder="1"/>
    <xf numFmtId="9" fontId="0" fillId="2" borderId="0" xfId="2" applyFont="1" applyFill="1"/>
    <xf numFmtId="9" fontId="0" fillId="2" borderId="0" xfId="2" applyFont="1" applyFill="1" applyBorder="1"/>
    <xf numFmtId="9" fontId="0" fillId="2" borderId="2" xfId="2" applyFont="1" applyFill="1" applyBorder="1"/>
    <xf numFmtId="0" fontId="4" fillId="2" borderId="3" xfId="0" applyFont="1" applyFill="1" applyBorder="1"/>
    <xf numFmtId="0" fontId="0" fillId="2" borderId="3" xfId="0" applyFill="1" applyBorder="1"/>
    <xf numFmtId="3" fontId="0" fillId="2" borderId="3" xfId="0" applyNumberFormat="1" applyFill="1" applyBorder="1"/>
    <xf numFmtId="0" fontId="0" fillId="2" borderId="3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8" fillId="2" borderId="2" xfId="0" applyFont="1" applyFill="1" applyBorder="1"/>
    <xf numFmtId="0" fontId="0" fillId="2" borderId="2" xfId="0" applyFill="1" applyBorder="1" applyAlignment="1">
      <alignment horizontal="right"/>
    </xf>
    <xf numFmtId="0" fontId="4" fillId="2" borderId="3" xfId="0" applyFont="1" applyFill="1" applyBorder="1" applyAlignment="1">
      <alignment wrapText="1"/>
    </xf>
    <xf numFmtId="9" fontId="0" fillId="3" borderId="0" xfId="0" applyNumberFormat="1" applyFill="1"/>
    <xf numFmtId="9" fontId="0" fillId="3" borderId="2" xfId="0" applyNumberFormat="1" applyFill="1" applyBorder="1"/>
    <xf numFmtId="0" fontId="4" fillId="4" borderId="0" xfId="0" applyFont="1" applyFill="1"/>
    <xf numFmtId="0" fontId="0" fillId="4" borderId="0" xfId="0" applyFill="1"/>
    <xf numFmtId="9" fontId="0" fillId="4" borderId="0" xfId="2" applyFont="1" applyFill="1"/>
    <xf numFmtId="0" fontId="0" fillId="4" borderId="0" xfId="0" applyFill="1" applyAlignment="1">
      <alignment horizontal="right"/>
    </xf>
    <xf numFmtId="0" fontId="0" fillId="4" borderId="2" xfId="0" applyFill="1" applyBorder="1"/>
    <xf numFmtId="9" fontId="0" fillId="4" borderId="2" xfId="2" applyFont="1" applyFill="1" applyBorder="1"/>
    <xf numFmtId="0" fontId="0" fillId="4" borderId="2" xfId="0" applyFill="1" applyBorder="1" applyAlignment="1">
      <alignment horizontal="right"/>
    </xf>
    <xf numFmtId="0" fontId="4" fillId="5" borderId="0" xfId="0" applyFont="1" applyFill="1" applyAlignment="1">
      <alignment wrapText="1"/>
    </xf>
    <xf numFmtId="0" fontId="0" fillId="5" borderId="0" xfId="0" applyFill="1"/>
    <xf numFmtId="9" fontId="0" fillId="5" borderId="0" xfId="2" applyFont="1" applyFill="1"/>
    <xf numFmtId="0" fontId="0" fillId="5" borderId="0" xfId="0" applyFill="1" applyAlignment="1">
      <alignment horizontal="right"/>
    </xf>
    <xf numFmtId="0" fontId="0" fillId="5" borderId="2" xfId="0" applyFill="1" applyBorder="1"/>
    <xf numFmtId="0" fontId="0" fillId="5" borderId="2" xfId="0" applyFill="1" applyBorder="1" applyAlignment="1">
      <alignment horizontal="right"/>
    </xf>
    <xf numFmtId="0" fontId="4" fillId="5" borderId="3" xfId="0" applyFont="1" applyFill="1" applyBorder="1" applyAlignment="1">
      <alignment wrapText="1"/>
    </xf>
    <xf numFmtId="0" fontId="0" fillId="5" borderId="3" xfId="0" applyFill="1" applyBorder="1"/>
    <xf numFmtId="0" fontId="0" fillId="5" borderId="3" xfId="0" applyFill="1" applyBorder="1" applyAlignment="1">
      <alignment horizontal="right"/>
    </xf>
    <xf numFmtId="0" fontId="6" fillId="2" borderId="0" xfId="1" applyFont="1" applyFill="1" applyAlignment="1">
      <alignment wrapText="1"/>
    </xf>
    <xf numFmtId="0" fontId="5" fillId="2" borderId="2" xfId="1" applyFill="1" applyBorder="1"/>
    <xf numFmtId="0" fontId="7" fillId="2" borderId="2" xfId="0" applyFont="1" applyFill="1" applyBorder="1" applyAlignment="1">
      <alignment wrapText="1"/>
    </xf>
    <xf numFmtId="0" fontId="6" fillId="3" borderId="0" xfId="1" applyFont="1" applyFill="1" applyAlignment="1">
      <alignment wrapText="1"/>
    </xf>
    <xf numFmtId="164" fontId="0" fillId="3" borderId="0" xfId="0" applyNumberFormat="1" applyFill="1"/>
    <xf numFmtId="0" fontId="6" fillId="3" borderId="2" xfId="1" applyFont="1" applyFill="1" applyBorder="1" applyAlignment="1">
      <alignment wrapText="1"/>
    </xf>
    <xf numFmtId="164" fontId="0" fillId="3" borderId="2" xfId="0" applyNumberFormat="1" applyFill="1" applyBorder="1"/>
    <xf numFmtId="164" fontId="0" fillId="3" borderId="4" xfId="0" applyNumberFormat="1" applyFill="1" applyBorder="1"/>
    <xf numFmtId="0" fontId="5" fillId="3" borderId="0" xfId="1" applyFill="1"/>
    <xf numFmtId="0" fontId="5" fillId="3" borderId="2" xfId="1" applyFill="1" applyBorder="1"/>
    <xf numFmtId="0" fontId="6" fillId="2" borderId="0" xfId="1" applyFont="1" applyFill="1"/>
    <xf numFmtId="0" fontId="6" fillId="2" borderId="2" xfId="1" applyFont="1" applyFill="1" applyBorder="1"/>
    <xf numFmtId="0" fontId="6" fillId="5" borderId="2" xfId="1" applyFont="1" applyFill="1" applyBorder="1" applyAlignment="1">
      <alignment wrapText="1"/>
    </xf>
    <xf numFmtId="49" fontId="0" fillId="5" borderId="2" xfId="0" applyNumberFormat="1" applyFill="1" applyBorder="1" applyAlignment="1">
      <alignment horizontal="right"/>
    </xf>
    <xf numFmtId="0" fontId="6" fillId="5" borderId="3" xfId="1" applyFont="1" applyFill="1" applyBorder="1" applyAlignment="1">
      <alignment wrapText="1"/>
    </xf>
    <xf numFmtId="49" fontId="0" fillId="5" borderId="3" xfId="0" applyNumberFormat="1" applyFill="1" applyBorder="1" applyAlignment="1">
      <alignment horizontal="right"/>
    </xf>
    <xf numFmtId="0" fontId="6" fillId="4" borderId="0" xfId="1" applyFont="1" applyFill="1" applyAlignment="1">
      <alignment wrapText="1"/>
    </xf>
    <xf numFmtId="9" fontId="0" fillId="4" borderId="0" xfId="0" applyNumberFormat="1" applyFill="1"/>
    <xf numFmtId="0" fontId="6" fillId="4" borderId="2" xfId="1" applyFont="1" applyFill="1" applyBorder="1" applyAlignment="1">
      <alignment wrapText="1"/>
    </xf>
    <xf numFmtId="9" fontId="0" fillId="4" borderId="2" xfId="0" applyNumberFormat="1" applyFill="1" applyBorder="1"/>
    <xf numFmtId="0" fontId="0" fillId="3" borderId="4" xfId="0" applyFill="1" applyBorder="1"/>
    <xf numFmtId="9" fontId="0" fillId="3" borderId="0" xfId="2" applyFont="1" applyFill="1" applyBorder="1"/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0" fontId="4" fillId="4" borderId="2" xfId="0" applyFont="1" applyFill="1" applyBorder="1" applyAlignment="1">
      <alignment wrapText="1"/>
    </xf>
    <xf numFmtId="0" fontId="4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3" borderId="2" xfId="0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0" fillId="3" borderId="3" xfId="0" applyFill="1" applyBorder="1"/>
    <xf numFmtId="0" fontId="0" fillId="2" borderId="2" xfId="0" applyFill="1" applyBorder="1" applyAlignment="1">
      <alignment wrapText="1"/>
    </xf>
    <xf numFmtId="0" fontId="0" fillId="2" borderId="0" xfId="0" applyFill="1" applyAlignment="1">
      <alignment wrapText="1"/>
    </xf>
    <xf numFmtId="0" fontId="4" fillId="2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9" fontId="0" fillId="3" borderId="3" xfId="0" applyNumberFormat="1" applyFill="1" applyBorder="1"/>
    <xf numFmtId="0" fontId="1" fillId="0" borderId="5" xfId="0" applyFon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3">
    <cellStyle name="Normal" xfId="0" builtinId="0"/>
    <cellStyle name="Normal 2" xfId="1" xr:uid="{35F61A33-81F8-47A0-A2EA-58227446880D}"/>
    <cellStyle name="Percent" xfId="2" builtinId="5"/>
  </cellStyles>
  <dxfs count="0"/>
  <tableStyles count="0" defaultTableStyle="TableStyleMedium2" defaultPivotStyle="PivotStyleLight16"/>
  <colors>
    <mruColors>
      <color rgb="FFFFCC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11CA-1FD6-4FCA-95C7-2B3DA00AB707}">
  <dimension ref="A1:O83"/>
  <sheetViews>
    <sheetView tabSelected="1" zoomScale="84" zoomScaleNormal="85" workbookViewId="0">
      <selection activeCell="O14" sqref="O14"/>
    </sheetView>
  </sheetViews>
  <sheetFormatPr defaultRowHeight="14.5" x14ac:dyDescent="0.35"/>
  <cols>
    <col min="1" max="1" width="22.453125" customWidth="1"/>
    <col min="2" max="2" width="27.26953125" customWidth="1"/>
    <col min="3" max="3" width="25.81640625" customWidth="1"/>
    <col min="4" max="4" width="12.54296875" customWidth="1"/>
    <col min="5" max="5" width="14.08984375" customWidth="1"/>
    <col min="7" max="7" width="6.90625" customWidth="1"/>
    <col min="8" max="8" width="14.81640625" style="6" customWidth="1"/>
    <col min="13" max="13" width="11.7265625" customWidth="1"/>
    <col min="15" max="15" width="13.08984375" customWidth="1"/>
  </cols>
  <sheetData>
    <row r="1" spans="1:15" ht="41" customHeight="1" x14ac:dyDescent="0.35">
      <c r="A1" s="12" t="s">
        <v>9</v>
      </c>
      <c r="B1" s="12"/>
      <c r="C1" s="12"/>
      <c r="D1" s="12"/>
      <c r="E1" s="12"/>
      <c r="F1" s="12"/>
      <c r="G1" s="12"/>
      <c r="H1" s="12"/>
    </row>
    <row r="2" spans="1:15" ht="15" thickBot="1" x14ac:dyDescent="0.4">
      <c r="B2" s="1"/>
      <c r="C2" s="1"/>
      <c r="D2" s="23" t="s">
        <v>8</v>
      </c>
      <c r="E2" s="23"/>
      <c r="F2" s="23" t="s">
        <v>7</v>
      </c>
      <c r="G2" s="23"/>
      <c r="H2" s="23"/>
    </row>
    <row r="3" spans="1:15" ht="30" customHeight="1" thickTop="1" thickBot="1" x14ac:dyDescent="0.4">
      <c r="B3" s="1" t="s">
        <v>6</v>
      </c>
      <c r="C3" s="3" t="s">
        <v>5</v>
      </c>
      <c r="D3" s="1" t="s">
        <v>4</v>
      </c>
      <c r="E3" s="1" t="s">
        <v>3</v>
      </c>
      <c r="F3" s="1" t="s">
        <v>2</v>
      </c>
      <c r="G3" s="1" t="s">
        <v>1</v>
      </c>
      <c r="H3" s="9" t="s">
        <v>0</v>
      </c>
      <c r="M3" s="102" t="s">
        <v>208</v>
      </c>
      <c r="O3" s="102" t="s">
        <v>209</v>
      </c>
    </row>
    <row r="4" spans="1:15" ht="20.5" customHeight="1" x14ac:dyDescent="0.35">
      <c r="B4" s="25" t="s">
        <v>10</v>
      </c>
      <c r="C4" s="26" t="s">
        <v>15</v>
      </c>
      <c r="D4" s="26">
        <v>5</v>
      </c>
      <c r="E4" s="27">
        <v>0.5</v>
      </c>
    </row>
    <row r="5" spans="1:15" s="5" customFormat="1" x14ac:dyDescent="0.35">
      <c r="B5" s="28"/>
      <c r="C5" s="29" t="s">
        <v>16</v>
      </c>
      <c r="D5" s="29">
        <v>5</v>
      </c>
      <c r="E5" s="30">
        <v>0.5</v>
      </c>
      <c r="H5" s="8"/>
    </row>
    <row r="6" spans="1:15" ht="20.5" customHeight="1" x14ac:dyDescent="0.35">
      <c r="B6" s="25" t="s">
        <v>11</v>
      </c>
      <c r="C6" s="26" t="s">
        <v>177</v>
      </c>
      <c r="D6" s="26">
        <v>3</v>
      </c>
      <c r="E6" s="27">
        <v>0.3</v>
      </c>
    </row>
    <row r="7" spans="1:15" s="5" customFormat="1" x14ac:dyDescent="0.35">
      <c r="B7" s="28"/>
      <c r="C7" s="29" t="s">
        <v>124</v>
      </c>
      <c r="D7" s="29">
        <v>7</v>
      </c>
      <c r="E7" s="30">
        <v>0.7</v>
      </c>
      <c r="H7" s="8"/>
    </row>
    <row r="8" spans="1:15" ht="34.5" customHeight="1" x14ac:dyDescent="0.35">
      <c r="B8" s="31" t="s">
        <v>12</v>
      </c>
      <c r="C8" s="26" t="s">
        <v>178</v>
      </c>
      <c r="D8" s="26">
        <v>3</v>
      </c>
      <c r="E8" s="27">
        <v>0.3</v>
      </c>
    </row>
    <row r="9" spans="1:15" x14ac:dyDescent="0.35">
      <c r="B9" s="25"/>
      <c r="C9" s="26" t="s">
        <v>179</v>
      </c>
      <c r="D9" s="26">
        <v>2</v>
      </c>
      <c r="E9" s="27">
        <v>0.2</v>
      </c>
    </row>
    <row r="10" spans="1:15" s="5" customFormat="1" x14ac:dyDescent="0.35">
      <c r="B10" s="28"/>
      <c r="C10" s="29" t="s">
        <v>180</v>
      </c>
      <c r="D10" s="29">
        <v>5</v>
      </c>
      <c r="E10" s="30">
        <v>0.5</v>
      </c>
      <c r="H10" s="8"/>
    </row>
    <row r="11" spans="1:15" x14ac:dyDescent="0.35">
      <c r="B11" s="32" t="s">
        <v>13</v>
      </c>
      <c r="C11" s="33" t="s">
        <v>17</v>
      </c>
      <c r="D11" s="33">
        <v>1</v>
      </c>
      <c r="E11" s="34">
        <f>D11/10</f>
        <v>0.1</v>
      </c>
    </row>
    <row r="12" spans="1:15" x14ac:dyDescent="0.35">
      <c r="B12" s="32"/>
      <c r="C12" s="33" t="s">
        <v>18</v>
      </c>
      <c r="D12" s="33">
        <v>1</v>
      </c>
      <c r="E12" s="34">
        <f t="shared" ref="E12:E20" si="0">D12/10</f>
        <v>0.1</v>
      </c>
    </row>
    <row r="13" spans="1:15" x14ac:dyDescent="0.35">
      <c r="B13" s="32"/>
      <c r="C13" s="33" t="s">
        <v>19</v>
      </c>
      <c r="D13" s="33">
        <v>2</v>
      </c>
      <c r="E13" s="34">
        <f t="shared" si="0"/>
        <v>0.2</v>
      </c>
    </row>
    <row r="14" spans="1:15" x14ac:dyDescent="0.35">
      <c r="B14" s="32"/>
      <c r="C14" s="33" t="s">
        <v>20</v>
      </c>
      <c r="D14" s="33">
        <v>1</v>
      </c>
      <c r="E14" s="34">
        <f t="shared" si="0"/>
        <v>0.1</v>
      </c>
    </row>
    <row r="15" spans="1:15" x14ac:dyDescent="0.35">
      <c r="B15" s="32"/>
      <c r="C15" s="33" t="s">
        <v>21</v>
      </c>
      <c r="D15" s="33">
        <v>1</v>
      </c>
      <c r="E15" s="34">
        <f t="shared" si="0"/>
        <v>0.1</v>
      </c>
    </row>
    <row r="16" spans="1:15" x14ac:dyDescent="0.35">
      <c r="B16" s="32"/>
      <c r="C16" s="33" t="s">
        <v>22</v>
      </c>
      <c r="D16" s="33">
        <v>3</v>
      </c>
      <c r="E16" s="34">
        <f t="shared" si="0"/>
        <v>0.3</v>
      </c>
    </row>
    <row r="17" spans="2:8" s="5" customFormat="1" x14ac:dyDescent="0.35">
      <c r="B17" s="35"/>
      <c r="C17" s="36" t="s">
        <v>23</v>
      </c>
      <c r="D17" s="36">
        <v>1</v>
      </c>
      <c r="E17" s="37">
        <f t="shared" si="0"/>
        <v>0.1</v>
      </c>
      <c r="H17" s="8"/>
    </row>
    <row r="18" spans="2:8" x14ac:dyDescent="0.35">
      <c r="B18" s="25" t="s">
        <v>14</v>
      </c>
      <c r="C18" s="26" t="s">
        <v>24</v>
      </c>
      <c r="D18" s="26">
        <v>3</v>
      </c>
      <c r="E18" s="38">
        <f t="shared" si="0"/>
        <v>0.3</v>
      </c>
      <c r="F18" t="s">
        <v>181</v>
      </c>
    </row>
    <row r="19" spans="2:8" x14ac:dyDescent="0.35">
      <c r="B19" s="25"/>
      <c r="C19" s="26" t="s">
        <v>25</v>
      </c>
      <c r="D19" s="26">
        <v>4</v>
      </c>
      <c r="E19" s="39">
        <f t="shared" si="0"/>
        <v>0.4</v>
      </c>
      <c r="F19" t="s">
        <v>182</v>
      </c>
    </row>
    <row r="20" spans="2:8" s="5" customFormat="1" x14ac:dyDescent="0.35">
      <c r="B20" s="28"/>
      <c r="C20" s="29" t="s">
        <v>104</v>
      </c>
      <c r="D20" s="29">
        <v>3</v>
      </c>
      <c r="E20" s="40">
        <f t="shared" si="0"/>
        <v>0.3</v>
      </c>
      <c r="F20" s="5" t="s">
        <v>183</v>
      </c>
      <c r="H20" s="8"/>
    </row>
    <row r="21" spans="2:8" x14ac:dyDescent="0.35">
      <c r="B21" s="25" t="s">
        <v>29</v>
      </c>
      <c r="C21" s="26" t="s">
        <v>26</v>
      </c>
      <c r="D21" s="26">
        <v>2</v>
      </c>
      <c r="E21" s="38">
        <f>D21/10</f>
        <v>0.2</v>
      </c>
      <c r="F21">
        <v>69.5</v>
      </c>
      <c r="G21">
        <v>17.3</v>
      </c>
      <c r="H21" s="6" t="s">
        <v>205</v>
      </c>
    </row>
    <row r="22" spans="2:8" x14ac:dyDescent="0.35">
      <c r="B22" s="25"/>
      <c r="C22" s="26" t="s">
        <v>27</v>
      </c>
      <c r="D22" s="26">
        <v>2</v>
      </c>
      <c r="E22" s="38">
        <f t="shared" ref="E22:E23" si="1">D22/10</f>
        <v>0.2</v>
      </c>
    </row>
    <row r="23" spans="2:8" s="5" customFormat="1" x14ac:dyDescent="0.35">
      <c r="B23" s="28"/>
      <c r="C23" s="29" t="s">
        <v>28</v>
      </c>
      <c r="D23" s="29">
        <v>6</v>
      </c>
      <c r="E23" s="38">
        <f t="shared" si="1"/>
        <v>0.6</v>
      </c>
      <c r="H23" s="8"/>
    </row>
    <row r="24" spans="2:8" s="7" customFormat="1" x14ac:dyDescent="0.35">
      <c r="B24" s="41" t="s">
        <v>176</v>
      </c>
      <c r="C24" s="42"/>
      <c r="D24" s="42"/>
      <c r="E24" s="42"/>
      <c r="F24" s="43">
        <v>13995</v>
      </c>
      <c r="G24" s="43">
        <v>2969</v>
      </c>
      <c r="H24" s="44" t="s">
        <v>189</v>
      </c>
    </row>
    <row r="25" spans="2:8" ht="65.5" customHeight="1" x14ac:dyDescent="0.35">
      <c r="B25" s="31" t="s">
        <v>117</v>
      </c>
      <c r="C25" s="26" t="s">
        <v>40</v>
      </c>
      <c r="D25" s="26">
        <v>4</v>
      </c>
      <c r="E25" s="39">
        <f>D25/10</f>
        <v>0.4</v>
      </c>
      <c r="F25" s="26"/>
      <c r="G25" s="26"/>
      <c r="H25" s="45"/>
    </row>
    <row r="26" spans="2:8" s="5" customFormat="1" x14ac:dyDescent="0.35">
      <c r="B26" s="46"/>
      <c r="C26" s="29" t="s">
        <v>39</v>
      </c>
      <c r="D26" s="29">
        <v>6</v>
      </c>
      <c r="E26" s="40">
        <f t="shared" ref="E26:E29" si="2">D26/10</f>
        <v>0.6</v>
      </c>
      <c r="F26" s="29"/>
      <c r="G26" s="29"/>
      <c r="H26" s="47"/>
    </row>
    <row r="27" spans="2:8" ht="33" customHeight="1" x14ac:dyDescent="0.35">
      <c r="B27" s="31" t="s">
        <v>30</v>
      </c>
      <c r="C27" s="26" t="s">
        <v>125</v>
      </c>
      <c r="D27" s="26">
        <v>4</v>
      </c>
      <c r="E27" s="39">
        <f t="shared" si="2"/>
        <v>0.4</v>
      </c>
      <c r="F27" s="26"/>
      <c r="G27" s="26"/>
      <c r="H27" s="45"/>
    </row>
    <row r="28" spans="2:8" x14ac:dyDescent="0.35">
      <c r="B28" s="26"/>
      <c r="C28" s="26" t="s">
        <v>35</v>
      </c>
      <c r="D28" s="26">
        <v>4</v>
      </c>
      <c r="E28" s="39">
        <f t="shared" si="2"/>
        <v>0.4</v>
      </c>
      <c r="F28" s="26"/>
      <c r="G28" s="26"/>
      <c r="H28" s="45"/>
    </row>
    <row r="29" spans="2:8" s="5" customFormat="1" x14ac:dyDescent="0.35">
      <c r="B29" s="29"/>
      <c r="C29" s="29" t="s">
        <v>36</v>
      </c>
      <c r="D29" s="29">
        <v>2</v>
      </c>
      <c r="E29" s="39">
        <f t="shared" si="2"/>
        <v>0.2</v>
      </c>
      <c r="F29" s="29"/>
      <c r="G29" s="29"/>
      <c r="H29" s="47"/>
    </row>
    <row r="30" spans="2:8" s="7" customFormat="1" ht="38.5" customHeight="1" x14ac:dyDescent="0.35">
      <c r="B30" s="48" t="s">
        <v>118</v>
      </c>
      <c r="C30" s="42"/>
      <c r="D30" s="42"/>
      <c r="E30" s="42"/>
      <c r="F30" s="42">
        <v>43</v>
      </c>
      <c r="G30" s="42">
        <v>34.700000000000003</v>
      </c>
      <c r="H30" s="44" t="s">
        <v>185</v>
      </c>
    </row>
    <row r="31" spans="2:8" x14ac:dyDescent="0.35">
      <c r="B31" s="32" t="s">
        <v>31</v>
      </c>
      <c r="C31" s="33" t="s">
        <v>37</v>
      </c>
      <c r="D31" s="33">
        <v>5</v>
      </c>
      <c r="E31" s="49">
        <v>0.5</v>
      </c>
      <c r="F31" s="1" t="s">
        <v>184</v>
      </c>
    </row>
    <row r="32" spans="2:8" s="5" customFormat="1" x14ac:dyDescent="0.35">
      <c r="B32" s="36"/>
      <c r="C32" s="36" t="s">
        <v>38</v>
      </c>
      <c r="D32" s="36">
        <v>5</v>
      </c>
      <c r="E32" s="50">
        <v>0.5</v>
      </c>
      <c r="H32" s="8"/>
    </row>
    <row r="33" spans="1:8" ht="27.5" customHeight="1" x14ac:dyDescent="0.35">
      <c r="A33" s="20" t="s">
        <v>50</v>
      </c>
      <c r="B33" s="51" t="s">
        <v>32</v>
      </c>
      <c r="C33" s="52" t="s">
        <v>40</v>
      </c>
      <c r="D33" s="52">
        <v>1</v>
      </c>
      <c r="E33" s="53">
        <f>D33/5</f>
        <v>0.2</v>
      </c>
      <c r="F33" s="52"/>
      <c r="G33" s="52"/>
      <c r="H33" s="54"/>
    </row>
    <row r="34" spans="1:8" s="5" customFormat="1" x14ac:dyDescent="0.35">
      <c r="A34"/>
      <c r="B34" s="55"/>
      <c r="C34" s="55" t="s">
        <v>39</v>
      </c>
      <c r="D34" s="55">
        <v>4</v>
      </c>
      <c r="E34" s="56">
        <f>D34/5</f>
        <v>0.8</v>
      </c>
      <c r="F34" s="55"/>
      <c r="G34" s="55"/>
      <c r="H34" s="57"/>
    </row>
    <row r="35" spans="1:8" ht="32" customHeight="1" x14ac:dyDescent="0.35">
      <c r="A35" s="19" t="s">
        <v>51</v>
      </c>
      <c r="B35" s="58" t="s">
        <v>41</v>
      </c>
      <c r="C35" s="59" t="s">
        <v>40</v>
      </c>
      <c r="D35" s="59">
        <v>2</v>
      </c>
      <c r="E35" s="60">
        <f>D35/5</f>
        <v>0.4</v>
      </c>
      <c r="F35" s="59"/>
      <c r="G35" s="59"/>
      <c r="H35" s="61"/>
    </row>
    <row r="36" spans="1:8" s="5" customFormat="1" x14ac:dyDescent="0.35">
      <c r="B36" s="62"/>
      <c r="C36" s="62" t="s">
        <v>39</v>
      </c>
      <c r="D36" s="62">
        <v>3</v>
      </c>
      <c r="E36" s="60">
        <f>D36/5</f>
        <v>0.6</v>
      </c>
      <c r="F36" s="62"/>
      <c r="G36" s="62"/>
      <c r="H36" s="63"/>
    </row>
    <row r="37" spans="1:8" s="7" customFormat="1" ht="34.5" customHeight="1" x14ac:dyDescent="0.35">
      <c r="B37" s="64" t="s">
        <v>33</v>
      </c>
      <c r="C37" s="65"/>
      <c r="D37" s="65"/>
      <c r="E37" s="65"/>
      <c r="F37" s="65">
        <v>60.8</v>
      </c>
      <c r="G37" s="65">
        <v>23.5</v>
      </c>
      <c r="H37" s="66" t="s">
        <v>186</v>
      </c>
    </row>
    <row r="38" spans="1:8" s="7" customFormat="1" ht="46.5" customHeight="1" x14ac:dyDescent="0.35">
      <c r="B38" s="64" t="s">
        <v>129</v>
      </c>
      <c r="C38" s="65"/>
      <c r="D38" s="65"/>
      <c r="E38" s="65"/>
      <c r="F38" s="65">
        <v>7.2</v>
      </c>
      <c r="G38" s="65">
        <v>1.9</v>
      </c>
      <c r="H38" s="66" t="s">
        <v>187</v>
      </c>
    </row>
    <row r="39" spans="1:8" s="7" customFormat="1" ht="45.5" customHeight="1" x14ac:dyDescent="0.35">
      <c r="B39" s="64" t="s">
        <v>34</v>
      </c>
      <c r="C39" s="65"/>
      <c r="D39" s="65"/>
      <c r="E39" s="65"/>
      <c r="F39" s="65">
        <v>1.3</v>
      </c>
      <c r="G39" s="65">
        <v>0.4</v>
      </c>
      <c r="H39" s="66" t="s">
        <v>188</v>
      </c>
    </row>
    <row r="63" spans="2:5" x14ac:dyDescent="0.35">
      <c r="B63" t="s">
        <v>155</v>
      </c>
      <c r="C63" t="s">
        <v>134</v>
      </c>
      <c r="E63">
        <v>19000</v>
      </c>
    </row>
    <row r="64" spans="2:5" x14ac:dyDescent="0.35">
      <c r="B64" t="s">
        <v>156</v>
      </c>
      <c r="C64" t="s">
        <v>135</v>
      </c>
      <c r="E64">
        <v>15200</v>
      </c>
    </row>
    <row r="65" spans="2:5" x14ac:dyDescent="0.35">
      <c r="B65" t="s">
        <v>157</v>
      </c>
      <c r="C65" t="s">
        <v>136</v>
      </c>
      <c r="E65">
        <v>15500</v>
      </c>
    </row>
    <row r="66" spans="2:5" x14ac:dyDescent="0.35">
      <c r="B66" t="s">
        <v>158</v>
      </c>
      <c r="C66" t="s">
        <v>137</v>
      </c>
      <c r="E66">
        <v>12563</v>
      </c>
    </row>
    <row r="67" spans="2:5" x14ac:dyDescent="0.35">
      <c r="B67" t="s">
        <v>159</v>
      </c>
      <c r="C67" t="s">
        <v>138</v>
      </c>
      <c r="E67">
        <v>14574</v>
      </c>
    </row>
    <row r="68" spans="2:5" x14ac:dyDescent="0.35">
      <c r="B68" t="s">
        <v>160</v>
      </c>
      <c r="C68" t="s">
        <v>139</v>
      </c>
      <c r="E68">
        <v>17961</v>
      </c>
    </row>
    <row r="69" spans="2:5" x14ac:dyDescent="0.35">
      <c r="B69" t="s">
        <v>161</v>
      </c>
      <c r="C69" t="s">
        <v>140</v>
      </c>
      <c r="E69">
        <v>21204</v>
      </c>
    </row>
    <row r="70" spans="2:5" x14ac:dyDescent="0.35">
      <c r="B70" t="s">
        <v>162</v>
      </c>
      <c r="C70" t="s">
        <v>141</v>
      </c>
      <c r="E70">
        <v>11794</v>
      </c>
    </row>
    <row r="71" spans="2:5" x14ac:dyDescent="0.35">
      <c r="B71" t="s">
        <v>163</v>
      </c>
      <c r="C71" t="s">
        <v>142</v>
      </c>
      <c r="E71">
        <v>16500</v>
      </c>
    </row>
    <row r="72" spans="2:5" x14ac:dyDescent="0.35">
      <c r="B72" t="s">
        <v>164</v>
      </c>
      <c r="C72" t="s">
        <v>143</v>
      </c>
      <c r="E72">
        <v>11734</v>
      </c>
    </row>
    <row r="73" spans="2:5" x14ac:dyDescent="0.35">
      <c r="B73" t="s">
        <v>165</v>
      </c>
      <c r="C73" t="s">
        <v>144</v>
      </c>
      <c r="E73">
        <v>10628</v>
      </c>
    </row>
    <row r="74" spans="2:5" x14ac:dyDescent="0.35">
      <c r="B74" t="s">
        <v>166</v>
      </c>
      <c r="C74" t="s">
        <v>145</v>
      </c>
      <c r="E74">
        <v>13500</v>
      </c>
    </row>
    <row r="75" spans="2:5" x14ac:dyDescent="0.35">
      <c r="B75" t="s">
        <v>167</v>
      </c>
      <c r="C75" t="s">
        <v>146</v>
      </c>
      <c r="E75">
        <v>16728</v>
      </c>
    </row>
    <row r="76" spans="2:5" x14ac:dyDescent="0.35">
      <c r="B76" t="s">
        <v>168</v>
      </c>
      <c r="C76" t="s">
        <v>147</v>
      </c>
      <c r="E76">
        <v>15210</v>
      </c>
    </row>
    <row r="77" spans="2:5" x14ac:dyDescent="0.35">
      <c r="B77" t="s">
        <v>169</v>
      </c>
      <c r="C77" t="s">
        <v>148</v>
      </c>
      <c r="E77">
        <v>15087</v>
      </c>
    </row>
    <row r="78" spans="2:5" x14ac:dyDescent="0.35">
      <c r="B78" t="s">
        <v>170</v>
      </c>
      <c r="C78" t="s">
        <v>149</v>
      </c>
      <c r="E78">
        <v>11467</v>
      </c>
    </row>
    <row r="79" spans="2:5" x14ac:dyDescent="0.35">
      <c r="B79" t="s">
        <v>171</v>
      </c>
      <c r="C79" t="s">
        <v>150</v>
      </c>
      <c r="E79">
        <v>20323</v>
      </c>
    </row>
    <row r="80" spans="2:5" x14ac:dyDescent="0.35">
      <c r="B80" t="s">
        <v>172</v>
      </c>
      <c r="C80" t="s">
        <v>151</v>
      </c>
      <c r="E80">
        <v>12000</v>
      </c>
    </row>
    <row r="81" spans="2:5" x14ac:dyDescent="0.35">
      <c r="B81" t="s">
        <v>173</v>
      </c>
      <c r="C81" t="s">
        <v>152</v>
      </c>
      <c r="E81">
        <v>12500</v>
      </c>
    </row>
    <row r="82" spans="2:5" x14ac:dyDescent="0.35">
      <c r="B82" t="s">
        <v>174</v>
      </c>
      <c r="C82" t="s">
        <v>153</v>
      </c>
      <c r="E82">
        <v>11106</v>
      </c>
    </row>
    <row r="83" spans="2:5" x14ac:dyDescent="0.35">
      <c r="B83" t="s">
        <v>175</v>
      </c>
      <c r="C83" t="s">
        <v>154</v>
      </c>
      <c r="E83">
        <v>9000</v>
      </c>
    </row>
  </sheetData>
  <mergeCells count="2">
    <mergeCell ref="D2:E2"/>
    <mergeCell ref="F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B1E9-526D-41DC-A523-0A5494D9C7DD}">
  <dimension ref="A1:O64"/>
  <sheetViews>
    <sheetView topLeftCell="A4" zoomScale="85" zoomScaleNormal="85" workbookViewId="0">
      <selection activeCell="N9" sqref="N9"/>
    </sheetView>
  </sheetViews>
  <sheetFormatPr defaultRowHeight="14.5" x14ac:dyDescent="0.35"/>
  <cols>
    <col min="1" max="1" width="20" customWidth="1"/>
    <col min="2" max="2" width="30.6328125" customWidth="1"/>
    <col min="3" max="3" width="22.26953125" customWidth="1"/>
    <col min="4" max="4" width="12.54296875" customWidth="1"/>
    <col min="5" max="5" width="14.08984375" customWidth="1"/>
    <col min="7" max="7" width="6.90625" customWidth="1"/>
    <col min="8" max="8" width="8.7265625" style="15"/>
  </cols>
  <sheetData>
    <row r="1" spans="1:15" ht="41" customHeight="1" x14ac:dyDescent="0.35">
      <c r="A1" s="24" t="s">
        <v>42</v>
      </c>
      <c r="B1" s="24"/>
      <c r="C1" s="24"/>
      <c r="D1" s="24"/>
      <c r="E1" s="24"/>
      <c r="F1" s="24"/>
      <c r="G1" s="24"/>
      <c r="H1" s="24"/>
    </row>
    <row r="2" spans="1:15" ht="15" thickBot="1" x14ac:dyDescent="0.4">
      <c r="B2" s="1"/>
      <c r="C2" s="1"/>
      <c r="D2" s="23" t="s">
        <v>8</v>
      </c>
      <c r="E2" s="23"/>
      <c r="F2" s="23" t="s">
        <v>7</v>
      </c>
      <c r="G2" s="23"/>
      <c r="H2" s="23"/>
    </row>
    <row r="3" spans="1:15" ht="30" customHeight="1" thickTop="1" thickBot="1" x14ac:dyDescent="0.4">
      <c r="B3" s="1" t="s">
        <v>6</v>
      </c>
      <c r="C3" s="3" t="s">
        <v>5</v>
      </c>
      <c r="D3" s="1" t="s">
        <v>4</v>
      </c>
      <c r="E3" s="1" t="s">
        <v>3</v>
      </c>
      <c r="F3" s="1" t="s">
        <v>2</v>
      </c>
      <c r="G3" s="1" t="s">
        <v>1</v>
      </c>
      <c r="H3" s="17" t="s">
        <v>0</v>
      </c>
    </row>
    <row r="4" spans="1:15" ht="64" customHeight="1" thickBot="1" x14ac:dyDescent="0.4">
      <c r="A4" s="1" t="s">
        <v>48</v>
      </c>
      <c r="B4" s="67" t="s">
        <v>190</v>
      </c>
      <c r="C4" s="26" t="s">
        <v>43</v>
      </c>
      <c r="D4" s="26">
        <v>2</v>
      </c>
      <c r="E4" s="38">
        <f>D4/10</f>
        <v>0.2</v>
      </c>
      <c r="J4" s="104" t="s">
        <v>206</v>
      </c>
      <c r="K4" s="105"/>
      <c r="L4" s="105"/>
      <c r="M4" s="105" t="s">
        <v>207</v>
      </c>
      <c r="N4" s="105"/>
      <c r="O4" s="106"/>
    </row>
    <row r="5" spans="1:15" s="5" customFormat="1" ht="20.5" customHeight="1" x14ac:dyDescent="0.35">
      <c r="B5" s="68"/>
      <c r="C5" s="29" t="s">
        <v>44</v>
      </c>
      <c r="D5" s="29">
        <v>8</v>
      </c>
      <c r="E5" s="40">
        <f>D5/10</f>
        <v>0.8</v>
      </c>
      <c r="H5" s="18"/>
    </row>
    <row r="6" spans="1:15" ht="58.5" customHeight="1" x14ac:dyDescent="0.35">
      <c r="B6" s="67" t="s">
        <v>47</v>
      </c>
      <c r="C6" s="26" t="s">
        <v>45</v>
      </c>
      <c r="D6" s="26">
        <v>2</v>
      </c>
      <c r="E6" s="38">
        <f>D6/8</f>
        <v>0.25</v>
      </c>
    </row>
    <row r="7" spans="1:15" s="5" customFormat="1" ht="32" customHeight="1" x14ac:dyDescent="0.35">
      <c r="B7" s="69" t="s">
        <v>191</v>
      </c>
      <c r="C7" s="29" t="s">
        <v>46</v>
      </c>
      <c r="D7" s="29">
        <v>6</v>
      </c>
      <c r="E7" s="40">
        <f>D7/8</f>
        <v>0.75</v>
      </c>
      <c r="H7" s="18"/>
    </row>
    <row r="8" spans="1:15" ht="39" customHeight="1" x14ac:dyDescent="0.35">
      <c r="A8" s="1" t="s">
        <v>49</v>
      </c>
    </row>
    <row r="9" spans="1:15" ht="36" customHeight="1" x14ac:dyDescent="0.35">
      <c r="B9" s="70" t="s">
        <v>52</v>
      </c>
      <c r="C9" s="33" t="s">
        <v>53</v>
      </c>
      <c r="D9" s="33">
        <v>2</v>
      </c>
      <c r="E9" s="71">
        <v>0.66600000000000004</v>
      </c>
    </row>
    <row r="10" spans="1:15" s="5" customFormat="1" ht="23" customHeight="1" x14ac:dyDescent="0.35">
      <c r="B10" s="72"/>
      <c r="C10" s="36" t="s">
        <v>54</v>
      </c>
      <c r="D10" s="36">
        <v>1</v>
      </c>
      <c r="E10" s="73">
        <v>0.33300000000000002</v>
      </c>
      <c r="H10" s="18"/>
    </row>
    <row r="11" spans="1:15" ht="43.5" x14ac:dyDescent="0.35">
      <c r="B11" s="70" t="s">
        <v>69</v>
      </c>
      <c r="C11" s="33" t="s">
        <v>55</v>
      </c>
      <c r="D11" s="33">
        <v>1</v>
      </c>
      <c r="E11" s="74">
        <v>0.33300000000000002</v>
      </c>
    </row>
    <row r="12" spans="1:15" s="5" customFormat="1" x14ac:dyDescent="0.35">
      <c r="B12" s="72"/>
      <c r="C12" s="36" t="s">
        <v>56</v>
      </c>
      <c r="D12" s="36">
        <v>2</v>
      </c>
      <c r="E12" s="73">
        <v>0.66600000000000004</v>
      </c>
      <c r="H12" s="18"/>
    </row>
    <row r="13" spans="1:15" ht="49.5" customHeight="1" x14ac:dyDescent="0.35">
      <c r="B13" s="70" t="s">
        <v>57</v>
      </c>
      <c r="C13" s="33" t="s">
        <v>58</v>
      </c>
      <c r="D13" s="33">
        <v>1</v>
      </c>
      <c r="E13" s="74">
        <v>0.33300000000000002</v>
      </c>
    </row>
    <row r="14" spans="1:15" s="5" customFormat="1" x14ac:dyDescent="0.35">
      <c r="B14" s="36"/>
      <c r="C14" s="36" t="s">
        <v>59</v>
      </c>
      <c r="D14" s="36">
        <v>2</v>
      </c>
      <c r="E14" s="73">
        <v>0.66600000000000004</v>
      </c>
      <c r="H14" s="18"/>
    </row>
    <row r="15" spans="1:15" ht="29" x14ac:dyDescent="0.35">
      <c r="B15" s="70" t="s">
        <v>60</v>
      </c>
      <c r="C15" s="33" t="s">
        <v>45</v>
      </c>
      <c r="D15" s="33">
        <v>1</v>
      </c>
      <c r="E15" s="71">
        <v>0.33300000000000002</v>
      </c>
    </row>
    <row r="16" spans="1:15" x14ac:dyDescent="0.35">
      <c r="B16" s="75"/>
      <c r="C16" s="33" t="s">
        <v>46</v>
      </c>
      <c r="D16" s="33">
        <v>1</v>
      </c>
      <c r="E16" s="71">
        <v>0.33300000000000002</v>
      </c>
    </row>
    <row r="17" spans="1:8" s="5" customFormat="1" x14ac:dyDescent="0.35">
      <c r="B17" s="76"/>
      <c r="C17" s="36" t="s">
        <v>61</v>
      </c>
      <c r="D17" s="36">
        <v>1</v>
      </c>
      <c r="E17" s="73">
        <v>0.33300000000000002</v>
      </c>
      <c r="H17" s="18"/>
    </row>
    <row r="18" spans="1:8" ht="34" customHeight="1" x14ac:dyDescent="0.35">
      <c r="B18" s="77" t="s">
        <v>62</v>
      </c>
      <c r="C18" s="26" t="s">
        <v>40</v>
      </c>
      <c r="D18" s="26">
        <v>3</v>
      </c>
      <c r="E18" s="38">
        <v>0.3</v>
      </c>
    </row>
    <row r="19" spans="1:8" s="5" customFormat="1" ht="34" customHeight="1" x14ac:dyDescent="0.35">
      <c r="B19" s="78"/>
      <c r="C19" s="29" t="s">
        <v>39</v>
      </c>
      <c r="D19" s="29">
        <v>7</v>
      </c>
      <c r="E19" s="40">
        <v>0.7</v>
      </c>
      <c r="H19" s="18"/>
    </row>
    <row r="20" spans="1:8" s="5" customFormat="1" ht="44.5" customHeight="1" x14ac:dyDescent="0.35">
      <c r="A20" s="16" t="s">
        <v>50</v>
      </c>
      <c r="B20" s="79" t="s">
        <v>63</v>
      </c>
      <c r="C20" s="62" t="s">
        <v>122</v>
      </c>
      <c r="D20" s="62"/>
      <c r="E20" s="62"/>
      <c r="F20" s="62">
        <v>16.8</v>
      </c>
      <c r="G20" s="62">
        <v>8</v>
      </c>
      <c r="H20" s="80" t="s">
        <v>192</v>
      </c>
    </row>
    <row r="21" spans="1:8" s="7" customFormat="1" ht="44.5" customHeight="1" x14ac:dyDescent="0.35">
      <c r="A21" s="14"/>
      <c r="B21" s="81" t="s">
        <v>64</v>
      </c>
      <c r="C21" s="62" t="s">
        <v>122</v>
      </c>
      <c r="D21" s="65"/>
      <c r="E21" s="65"/>
      <c r="F21" s="65">
        <v>29.4</v>
      </c>
      <c r="G21" s="65">
        <v>17.399999999999999</v>
      </c>
      <c r="H21" s="82" t="s">
        <v>65</v>
      </c>
    </row>
    <row r="22" spans="1:8" s="7" customFormat="1" ht="34" customHeight="1" x14ac:dyDescent="0.35">
      <c r="B22" s="81" t="s">
        <v>66</v>
      </c>
      <c r="C22" s="65" t="s">
        <v>122</v>
      </c>
      <c r="D22" s="65"/>
      <c r="E22" s="65"/>
      <c r="F22" s="65">
        <v>3.5</v>
      </c>
      <c r="G22" s="65">
        <v>1.7</v>
      </c>
      <c r="H22" s="82" t="s">
        <v>193</v>
      </c>
    </row>
    <row r="23" spans="1:8" ht="29" x14ac:dyDescent="0.35">
      <c r="B23" s="83" t="s">
        <v>133</v>
      </c>
      <c r="C23" s="52" t="s">
        <v>132</v>
      </c>
      <c r="D23" s="52">
        <v>1</v>
      </c>
      <c r="E23" s="84">
        <v>0.25</v>
      </c>
    </row>
    <row r="24" spans="1:8" s="5" customFormat="1" x14ac:dyDescent="0.35">
      <c r="B24" s="85"/>
      <c r="C24" s="52" t="s">
        <v>131</v>
      </c>
      <c r="D24" s="55">
        <v>4</v>
      </c>
      <c r="E24" s="86">
        <v>0.75</v>
      </c>
      <c r="H24" s="18"/>
    </row>
    <row r="25" spans="1:8" ht="43" customHeight="1" x14ac:dyDescent="0.35">
      <c r="A25" s="19" t="s">
        <v>51</v>
      </c>
      <c r="B25" s="70" t="s">
        <v>130</v>
      </c>
      <c r="C25" s="87" t="s">
        <v>122</v>
      </c>
      <c r="D25" s="33">
        <v>0</v>
      </c>
      <c r="E25" s="88">
        <f>(2/5)</f>
        <v>0.4</v>
      </c>
      <c r="F25" s="33"/>
      <c r="G25" s="33"/>
      <c r="H25" s="89"/>
    </row>
    <row r="26" spans="1:8" ht="19.5" customHeight="1" x14ac:dyDescent="0.35">
      <c r="A26" s="3"/>
      <c r="B26" s="70"/>
      <c r="C26" s="33"/>
      <c r="D26" s="33">
        <v>3.5</v>
      </c>
      <c r="E26" s="88">
        <v>0.2</v>
      </c>
      <c r="F26" s="33"/>
      <c r="G26" s="33"/>
      <c r="H26" s="89"/>
    </row>
    <row r="27" spans="1:8" x14ac:dyDescent="0.35">
      <c r="A27" s="3"/>
      <c r="B27" s="70"/>
      <c r="C27" s="33"/>
      <c r="D27" s="33">
        <v>7</v>
      </c>
      <c r="E27" s="88">
        <v>0.2</v>
      </c>
      <c r="F27" s="33"/>
      <c r="G27" s="33"/>
      <c r="H27" s="89"/>
    </row>
    <row r="28" spans="1:8" s="5" customFormat="1" x14ac:dyDescent="0.35">
      <c r="A28" s="16"/>
      <c r="B28" s="72"/>
      <c r="C28" s="33"/>
      <c r="D28" s="36">
        <v>14</v>
      </c>
      <c r="E28" s="37">
        <v>0.2</v>
      </c>
      <c r="F28" s="36"/>
      <c r="G28" s="36"/>
      <c r="H28" s="90"/>
    </row>
    <row r="29" spans="1:8" ht="29" x14ac:dyDescent="0.35">
      <c r="B29" s="70" t="s">
        <v>67</v>
      </c>
      <c r="C29" s="87" t="s">
        <v>123</v>
      </c>
      <c r="D29" s="33">
        <v>10.199999999999999</v>
      </c>
      <c r="E29" s="71">
        <v>0.33300000000000002</v>
      </c>
      <c r="F29" s="33"/>
      <c r="G29" s="33"/>
      <c r="H29" s="89"/>
    </row>
    <row r="30" spans="1:8" x14ac:dyDescent="0.35">
      <c r="B30" s="70"/>
      <c r="C30" s="33"/>
      <c r="D30" s="33">
        <v>20.3</v>
      </c>
      <c r="E30" s="71">
        <v>0.33300000000000002</v>
      </c>
      <c r="F30" s="33"/>
      <c r="G30" s="33"/>
      <c r="H30" s="89"/>
    </row>
    <row r="31" spans="1:8" s="5" customFormat="1" x14ac:dyDescent="0.35">
      <c r="B31" s="72"/>
      <c r="C31" s="36"/>
      <c r="D31" s="36">
        <v>61</v>
      </c>
      <c r="E31" s="73">
        <v>0.33300000000000002</v>
      </c>
      <c r="F31" s="36"/>
      <c r="G31" s="36"/>
      <c r="H31" s="90"/>
    </row>
    <row r="32" spans="1:8" ht="29" x14ac:dyDescent="0.35">
      <c r="B32" s="70" t="s">
        <v>119</v>
      </c>
      <c r="C32" s="33" t="s">
        <v>120</v>
      </c>
      <c r="D32" s="33"/>
      <c r="E32" s="33"/>
      <c r="F32" s="33">
        <v>0.9</v>
      </c>
      <c r="G32" s="33">
        <v>0.12</v>
      </c>
      <c r="H32" s="89" t="s">
        <v>121</v>
      </c>
    </row>
    <row r="33" spans="2:8" x14ac:dyDescent="0.35">
      <c r="B33" s="70"/>
      <c r="C33" s="33"/>
      <c r="D33" s="33"/>
      <c r="E33" s="33"/>
      <c r="F33" s="33"/>
      <c r="G33" s="33"/>
      <c r="H33" s="89"/>
    </row>
    <row r="34" spans="2:8" x14ac:dyDescent="0.35">
      <c r="B34" s="70" t="s">
        <v>68</v>
      </c>
      <c r="C34" s="33" t="s">
        <v>195</v>
      </c>
      <c r="D34" s="33"/>
      <c r="E34" s="33"/>
      <c r="F34" s="33">
        <v>1.3</v>
      </c>
      <c r="G34" s="33">
        <v>0.3</v>
      </c>
      <c r="H34" s="89" t="s">
        <v>194</v>
      </c>
    </row>
    <row r="35" spans="2:8" x14ac:dyDescent="0.35">
      <c r="B35" s="11"/>
    </row>
    <row r="36" spans="2:8" x14ac:dyDescent="0.35">
      <c r="B36" s="11"/>
    </row>
    <row r="37" spans="2:8" x14ac:dyDescent="0.35">
      <c r="B37" s="10"/>
    </row>
    <row r="38" spans="2:8" x14ac:dyDescent="0.35">
      <c r="B38" s="10"/>
    </row>
    <row r="39" spans="2:8" x14ac:dyDescent="0.35">
      <c r="B39" s="10"/>
    </row>
    <row r="46" spans="2:8" ht="33" customHeight="1" x14ac:dyDescent="0.35"/>
    <row r="50" ht="56" customHeight="1" x14ac:dyDescent="0.35"/>
    <row r="57" ht="16.5" customHeight="1" x14ac:dyDescent="0.35"/>
    <row r="60" ht="32" customHeight="1" x14ac:dyDescent="0.35"/>
    <row r="63" ht="46.5" customHeight="1" x14ac:dyDescent="0.35"/>
    <row r="64" ht="45.5" customHeight="1" x14ac:dyDescent="0.35"/>
  </sheetData>
  <mergeCells count="3">
    <mergeCell ref="D2:E2"/>
    <mergeCell ref="F2:H2"/>
    <mergeCell ref="A1:H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885A-FF7F-4688-80AC-54ECDDAC6CBC}">
  <dimension ref="A1:I60"/>
  <sheetViews>
    <sheetView topLeftCell="A16" zoomScale="85" zoomScaleNormal="85" workbookViewId="0">
      <selection activeCell="M10" sqref="M10"/>
    </sheetView>
  </sheetViews>
  <sheetFormatPr defaultRowHeight="14.5" x14ac:dyDescent="0.35"/>
  <cols>
    <col min="1" max="1" width="18" customWidth="1"/>
    <col min="2" max="2" width="29.6328125" customWidth="1"/>
    <col min="3" max="3" width="23.81640625" customWidth="1"/>
    <col min="4" max="4" width="12.54296875" customWidth="1"/>
    <col min="5" max="5" width="14.08984375" customWidth="1"/>
    <col min="7" max="7" width="6.90625" customWidth="1"/>
    <col min="8" max="8" width="8.7265625" style="15"/>
  </cols>
  <sheetData>
    <row r="1" spans="1:9" ht="41" customHeight="1" x14ac:dyDescent="0.35">
      <c r="A1" s="24" t="s">
        <v>70</v>
      </c>
      <c r="B1" s="24"/>
      <c r="C1" s="24"/>
      <c r="D1" s="24"/>
      <c r="E1" s="24"/>
      <c r="F1" s="24"/>
      <c r="G1" s="24"/>
      <c r="H1" s="24"/>
    </row>
    <row r="2" spans="1:9" ht="15" thickBot="1" x14ac:dyDescent="0.4">
      <c r="B2" s="1"/>
      <c r="C2" s="1"/>
      <c r="D2" s="23" t="s">
        <v>8</v>
      </c>
      <c r="E2" s="23"/>
      <c r="F2" s="23" t="s">
        <v>7</v>
      </c>
      <c r="G2" s="23"/>
      <c r="H2" s="23"/>
    </row>
    <row r="3" spans="1:9" ht="30" customHeight="1" thickTop="1" x14ac:dyDescent="0.35">
      <c r="B3" s="1" t="s">
        <v>6</v>
      </c>
      <c r="C3" s="3" t="s">
        <v>5</v>
      </c>
      <c r="D3" s="1" t="s">
        <v>4</v>
      </c>
      <c r="E3" s="1" t="s">
        <v>3</v>
      </c>
      <c r="F3" s="1" t="s">
        <v>2</v>
      </c>
      <c r="G3" s="1" t="s">
        <v>1</v>
      </c>
      <c r="H3" s="17" t="s">
        <v>0</v>
      </c>
    </row>
    <row r="4" spans="1:9" s="5" customFormat="1" ht="49" customHeight="1" thickBot="1" x14ac:dyDescent="0.4">
      <c r="B4" s="91" t="s">
        <v>196</v>
      </c>
      <c r="C4" s="55" t="s">
        <v>71</v>
      </c>
      <c r="D4" s="55">
        <v>10</v>
      </c>
      <c r="E4" s="86">
        <v>1</v>
      </c>
      <c r="I4" s="103"/>
    </row>
    <row r="5" spans="1:9" ht="45" customHeight="1" thickBot="1" x14ac:dyDescent="0.4">
      <c r="A5" s="13"/>
      <c r="B5" s="31" t="s">
        <v>197</v>
      </c>
      <c r="C5" s="26" t="s">
        <v>72</v>
      </c>
      <c r="D5" s="26">
        <v>3</v>
      </c>
      <c r="E5" s="38">
        <f>D5/10</f>
        <v>0.3</v>
      </c>
      <c r="H5"/>
      <c r="I5" s="102">
        <v>4</v>
      </c>
    </row>
    <row r="6" spans="1:9" s="5" customFormat="1" ht="20" customHeight="1" x14ac:dyDescent="0.35">
      <c r="B6" s="29"/>
      <c r="C6" s="29" t="s">
        <v>16</v>
      </c>
      <c r="D6" s="29">
        <v>7</v>
      </c>
      <c r="E6" s="40">
        <f>D6/10</f>
        <v>0.7</v>
      </c>
    </row>
    <row r="7" spans="1:9" ht="39" customHeight="1" x14ac:dyDescent="0.35">
      <c r="A7" s="20" t="s">
        <v>73</v>
      </c>
      <c r="B7" s="32" t="s">
        <v>74</v>
      </c>
      <c r="C7" s="33" t="s">
        <v>75</v>
      </c>
      <c r="D7" s="33">
        <v>1</v>
      </c>
      <c r="E7" s="34">
        <f>1/3</f>
        <v>0.33333333333333331</v>
      </c>
      <c r="H7"/>
    </row>
    <row r="8" spans="1:9" ht="18" customHeight="1" x14ac:dyDescent="0.35">
      <c r="A8" s="13"/>
      <c r="B8" s="33"/>
      <c r="C8" s="33" t="s">
        <v>76</v>
      </c>
      <c r="D8" s="33">
        <v>1</v>
      </c>
      <c r="E8" s="34">
        <f t="shared" ref="E8:E9" si="0">1/3</f>
        <v>0.33333333333333331</v>
      </c>
      <c r="H8"/>
    </row>
    <row r="9" spans="1:9" s="5" customFormat="1" ht="16" customHeight="1" x14ac:dyDescent="0.35">
      <c r="B9" s="36"/>
      <c r="C9" s="36" t="s">
        <v>77</v>
      </c>
      <c r="D9" s="36">
        <v>1</v>
      </c>
      <c r="E9" s="37">
        <f t="shared" si="0"/>
        <v>0.33333333333333331</v>
      </c>
    </row>
    <row r="10" spans="1:9" ht="72.5" customHeight="1" x14ac:dyDescent="0.35">
      <c r="B10" s="92" t="s">
        <v>78</v>
      </c>
      <c r="C10" s="93" t="s">
        <v>126</v>
      </c>
      <c r="D10" s="33">
        <v>2</v>
      </c>
      <c r="E10" s="34">
        <f>D10/3</f>
        <v>0.66666666666666663</v>
      </c>
      <c r="H10"/>
    </row>
    <row r="11" spans="1:9" s="5" customFormat="1" ht="38" customHeight="1" x14ac:dyDescent="0.35">
      <c r="A11" s="21"/>
      <c r="B11" s="36"/>
      <c r="C11" s="94" t="s">
        <v>79</v>
      </c>
      <c r="D11" s="36">
        <v>1</v>
      </c>
      <c r="E11" s="37">
        <f>D11/3</f>
        <v>0.33333333333333331</v>
      </c>
    </row>
    <row r="12" spans="1:9" s="7" customFormat="1" ht="36.5" customHeight="1" x14ac:dyDescent="0.35">
      <c r="A12" s="22"/>
      <c r="B12" s="95" t="s">
        <v>80</v>
      </c>
      <c r="C12" s="96" t="s">
        <v>40</v>
      </c>
      <c r="D12" s="36">
        <v>10</v>
      </c>
      <c r="E12" s="50">
        <v>1</v>
      </c>
    </row>
    <row r="13" spans="1:9" x14ac:dyDescent="0.35">
      <c r="B13" s="32" t="s">
        <v>81</v>
      </c>
      <c r="C13" s="33" t="s">
        <v>82</v>
      </c>
      <c r="D13" s="33">
        <v>9</v>
      </c>
      <c r="E13" s="49">
        <v>0.9</v>
      </c>
      <c r="H13"/>
    </row>
    <row r="14" spans="1:9" s="5" customFormat="1" x14ac:dyDescent="0.35">
      <c r="B14" s="36"/>
      <c r="C14" s="36" t="s">
        <v>83</v>
      </c>
      <c r="D14" s="36">
        <v>1</v>
      </c>
      <c r="E14" s="50">
        <v>0.1</v>
      </c>
    </row>
    <row r="15" spans="1:9" s="7" customFormat="1" ht="36.5" customHeight="1" x14ac:dyDescent="0.35">
      <c r="B15" s="95" t="s">
        <v>84</v>
      </c>
      <c r="C15" s="96" t="s">
        <v>40</v>
      </c>
      <c r="D15" s="36">
        <v>10</v>
      </c>
      <c r="E15" s="50">
        <v>1</v>
      </c>
    </row>
    <row r="16" spans="1:9" ht="34" customHeight="1" x14ac:dyDescent="0.35">
      <c r="A16" s="13"/>
      <c r="B16" s="32" t="s">
        <v>85</v>
      </c>
      <c r="C16" s="33" t="s">
        <v>82</v>
      </c>
      <c r="D16" s="33">
        <v>9</v>
      </c>
      <c r="E16" s="49">
        <v>0.9</v>
      </c>
      <c r="H16"/>
    </row>
    <row r="17" spans="1:8" s="5" customFormat="1" ht="34" customHeight="1" x14ac:dyDescent="0.35">
      <c r="A17" s="21"/>
      <c r="B17" s="36"/>
      <c r="C17" s="36" t="s">
        <v>86</v>
      </c>
      <c r="D17" s="36">
        <v>1</v>
      </c>
      <c r="E17" s="50">
        <v>0.1</v>
      </c>
    </row>
    <row r="18" spans="1:8" ht="53" customHeight="1" x14ac:dyDescent="0.35">
      <c r="A18" s="13"/>
      <c r="B18" s="31" t="s">
        <v>87</v>
      </c>
      <c r="C18" s="26" t="s">
        <v>40</v>
      </c>
      <c r="D18" s="26">
        <v>8</v>
      </c>
      <c r="E18" s="27">
        <v>0.8</v>
      </c>
      <c r="H18"/>
    </row>
    <row r="19" spans="1:8" s="5" customFormat="1" ht="21.5" customHeight="1" x14ac:dyDescent="0.35">
      <c r="A19" s="21"/>
      <c r="B19" s="29"/>
      <c r="C19" s="29" t="s">
        <v>39</v>
      </c>
      <c r="D19" s="29">
        <v>2</v>
      </c>
      <c r="E19" s="30">
        <v>0.2</v>
      </c>
    </row>
    <row r="20" spans="1:8" ht="44.5" customHeight="1" x14ac:dyDescent="0.35">
      <c r="A20" s="13"/>
      <c r="B20" s="95" t="s">
        <v>88</v>
      </c>
      <c r="C20" s="96" t="s">
        <v>40</v>
      </c>
      <c r="D20" s="36">
        <v>10</v>
      </c>
      <c r="E20" s="50">
        <v>1</v>
      </c>
      <c r="H20"/>
    </row>
    <row r="21" spans="1:8" ht="34" customHeight="1" x14ac:dyDescent="0.35">
      <c r="A21" s="20" t="s">
        <v>89</v>
      </c>
      <c r="B21" s="92" t="s">
        <v>90</v>
      </c>
      <c r="C21" s="33" t="s">
        <v>91</v>
      </c>
      <c r="D21" s="33">
        <v>1</v>
      </c>
      <c r="E21" s="49">
        <v>0.1</v>
      </c>
      <c r="H21"/>
    </row>
    <row r="22" spans="1:8" s="5" customFormat="1" ht="34" customHeight="1" x14ac:dyDescent="0.35">
      <c r="B22" s="36"/>
      <c r="C22" s="36" t="s">
        <v>92</v>
      </c>
      <c r="D22" s="36">
        <v>9</v>
      </c>
      <c r="E22" s="50">
        <v>0.9</v>
      </c>
    </row>
    <row r="23" spans="1:8" ht="47.5" customHeight="1" x14ac:dyDescent="0.35">
      <c r="B23" s="31" t="s">
        <v>93</v>
      </c>
      <c r="C23" s="26" t="s">
        <v>94</v>
      </c>
      <c r="D23" s="26">
        <v>8</v>
      </c>
      <c r="E23" s="27">
        <v>0.8</v>
      </c>
      <c r="H23"/>
    </row>
    <row r="24" spans="1:8" s="5" customFormat="1" ht="38" customHeight="1" x14ac:dyDescent="0.35">
      <c r="A24" s="21"/>
      <c r="B24" s="29"/>
      <c r="C24" s="97" t="s">
        <v>127</v>
      </c>
      <c r="D24" s="29">
        <v>2</v>
      </c>
      <c r="E24" s="30">
        <v>0.2</v>
      </c>
    </row>
    <row r="25" spans="1:8" ht="38.5" customHeight="1" x14ac:dyDescent="0.35">
      <c r="B25" s="31" t="s">
        <v>95</v>
      </c>
      <c r="C25" s="26" t="s">
        <v>96</v>
      </c>
      <c r="D25" s="26">
        <v>7</v>
      </c>
      <c r="E25" s="27">
        <v>0.7</v>
      </c>
      <c r="H25"/>
    </row>
    <row r="26" spans="1:8" ht="60.5" customHeight="1" x14ac:dyDescent="0.35">
      <c r="B26" s="26"/>
      <c r="C26" s="98" t="s">
        <v>198</v>
      </c>
      <c r="D26" s="26">
        <v>3</v>
      </c>
      <c r="E26" s="27">
        <v>0.3</v>
      </c>
      <c r="H26"/>
    </row>
    <row r="27" spans="1:8" ht="28.5" customHeight="1" x14ac:dyDescent="0.35">
      <c r="C27" s="2"/>
      <c r="H27"/>
    </row>
    <row r="28" spans="1:8" x14ac:dyDescent="0.35">
      <c r="H28"/>
    </row>
    <row r="29" spans="1:8" x14ac:dyDescent="0.35">
      <c r="H29"/>
    </row>
    <row r="30" spans="1:8" x14ac:dyDescent="0.35">
      <c r="H30"/>
    </row>
    <row r="31" spans="1:8" x14ac:dyDescent="0.35">
      <c r="H31"/>
    </row>
    <row r="32" spans="1:8" x14ac:dyDescent="0.35">
      <c r="H32"/>
    </row>
    <row r="33" spans="8:8" x14ac:dyDescent="0.35">
      <c r="H33"/>
    </row>
    <row r="34" spans="8:8" x14ac:dyDescent="0.35">
      <c r="H34"/>
    </row>
    <row r="35" spans="8:8" x14ac:dyDescent="0.35">
      <c r="H35"/>
    </row>
    <row r="36" spans="8:8" x14ac:dyDescent="0.35">
      <c r="H36"/>
    </row>
    <row r="37" spans="8:8" x14ac:dyDescent="0.35">
      <c r="H37"/>
    </row>
    <row r="38" spans="8:8" x14ac:dyDescent="0.35">
      <c r="H38"/>
    </row>
    <row r="42" spans="8:8" ht="33" customHeight="1" x14ac:dyDescent="0.35"/>
    <row r="46" spans="8:8" ht="56" customHeight="1" x14ac:dyDescent="0.35"/>
    <row r="53" ht="16.5" customHeight="1" x14ac:dyDescent="0.35"/>
    <row r="56" ht="32" customHeight="1" x14ac:dyDescent="0.35"/>
    <row r="59" ht="46.5" customHeight="1" x14ac:dyDescent="0.35"/>
    <row r="60" ht="45.5" customHeight="1" x14ac:dyDescent="0.35"/>
  </sheetData>
  <mergeCells count="3">
    <mergeCell ref="A1:H1"/>
    <mergeCell ref="D2:E2"/>
    <mergeCell ref="F2:H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786C-3CBC-46E6-B609-6E603B1DCDFC}">
  <dimension ref="A1:L44"/>
  <sheetViews>
    <sheetView topLeftCell="A7" zoomScale="85" zoomScaleNormal="85" workbookViewId="0">
      <selection activeCell="J8" sqref="J8"/>
    </sheetView>
  </sheetViews>
  <sheetFormatPr defaultRowHeight="14.5" x14ac:dyDescent="0.35"/>
  <cols>
    <col min="1" max="1" width="18" customWidth="1"/>
    <col min="2" max="2" width="33.36328125" style="4" customWidth="1"/>
    <col min="3" max="3" width="27.81640625" customWidth="1"/>
    <col min="4" max="4" width="12.54296875" customWidth="1"/>
    <col min="5" max="5" width="14.08984375" customWidth="1"/>
    <col min="7" max="7" width="6.90625" customWidth="1"/>
    <col min="8" max="8" width="8.7265625" style="15"/>
  </cols>
  <sheetData>
    <row r="1" spans="1:12" ht="41" customHeight="1" x14ac:dyDescent="0.35">
      <c r="A1" s="24" t="s">
        <v>97</v>
      </c>
      <c r="B1" s="24"/>
      <c r="C1" s="24"/>
      <c r="D1" s="24"/>
      <c r="E1" s="24"/>
      <c r="F1" s="24"/>
      <c r="G1" s="24"/>
      <c r="H1" s="24"/>
    </row>
    <row r="2" spans="1:12" ht="15" thickBot="1" x14ac:dyDescent="0.4">
      <c r="B2" s="3"/>
      <c r="C2" s="1"/>
      <c r="D2" s="23" t="s">
        <v>8</v>
      </c>
      <c r="E2" s="23"/>
      <c r="F2" s="23" t="s">
        <v>7</v>
      </c>
      <c r="G2" s="23"/>
      <c r="H2" s="23"/>
    </row>
    <row r="3" spans="1:12" ht="30" customHeight="1" thickTop="1" thickBot="1" x14ac:dyDescent="0.4">
      <c r="B3" s="3" t="s">
        <v>6</v>
      </c>
      <c r="C3" s="3" t="s">
        <v>5</v>
      </c>
      <c r="D3" s="1" t="s">
        <v>4</v>
      </c>
      <c r="E3" s="1" t="s">
        <v>3</v>
      </c>
      <c r="F3" s="1" t="s">
        <v>2</v>
      </c>
      <c r="G3" s="1" t="s">
        <v>1</v>
      </c>
      <c r="H3" s="17" t="s">
        <v>0</v>
      </c>
    </row>
    <row r="4" spans="1:12" ht="84" customHeight="1" thickBot="1" x14ac:dyDescent="0.4">
      <c r="B4" s="31" t="s">
        <v>116</v>
      </c>
      <c r="C4" s="26" t="s">
        <v>40</v>
      </c>
      <c r="D4" s="26">
        <v>6</v>
      </c>
      <c r="E4" s="27">
        <v>0.6</v>
      </c>
      <c r="H4"/>
      <c r="L4" s="102">
        <v>9</v>
      </c>
    </row>
    <row r="5" spans="1:12" s="5" customFormat="1" ht="16" customHeight="1" x14ac:dyDescent="0.35">
      <c r="B5" s="99"/>
      <c r="C5" s="29" t="s">
        <v>39</v>
      </c>
      <c r="D5" s="29">
        <v>4</v>
      </c>
      <c r="E5" s="30">
        <v>0.4</v>
      </c>
    </row>
    <row r="6" spans="1:12" ht="36.5" customHeight="1" x14ac:dyDescent="0.35">
      <c r="B6" s="92" t="s">
        <v>98</v>
      </c>
      <c r="C6" s="33" t="s">
        <v>39</v>
      </c>
      <c r="D6" s="33">
        <v>9</v>
      </c>
      <c r="E6" s="49">
        <v>0.9</v>
      </c>
      <c r="H6"/>
    </row>
    <row r="7" spans="1:12" s="5" customFormat="1" x14ac:dyDescent="0.35">
      <c r="B7" s="100"/>
      <c r="C7" s="36" t="s">
        <v>40</v>
      </c>
      <c r="D7" s="36">
        <v>1</v>
      </c>
      <c r="E7" s="50">
        <v>0.1</v>
      </c>
    </row>
    <row r="8" spans="1:12" s="7" customFormat="1" ht="23" customHeight="1" x14ac:dyDescent="0.35">
      <c r="B8" s="95" t="s">
        <v>99</v>
      </c>
      <c r="C8" s="96" t="s">
        <v>40</v>
      </c>
      <c r="D8" s="96">
        <v>10</v>
      </c>
      <c r="E8" s="101">
        <v>1</v>
      </c>
    </row>
    <row r="9" spans="1:12" ht="32.5" customHeight="1" x14ac:dyDescent="0.35">
      <c r="A9" s="13"/>
      <c r="B9" s="31" t="s">
        <v>100</v>
      </c>
      <c r="C9" s="26" t="s">
        <v>101</v>
      </c>
      <c r="D9" s="26">
        <v>4</v>
      </c>
      <c r="E9" s="27">
        <v>0.4</v>
      </c>
      <c r="H9"/>
    </row>
    <row r="10" spans="1:12" ht="18" customHeight="1" x14ac:dyDescent="0.35">
      <c r="A10" s="13"/>
      <c r="B10" s="31"/>
      <c r="C10" s="26" t="s">
        <v>199</v>
      </c>
      <c r="D10" s="26">
        <v>2</v>
      </c>
      <c r="E10" s="27">
        <v>0.2</v>
      </c>
      <c r="H10"/>
    </row>
    <row r="11" spans="1:12" s="5" customFormat="1" ht="18" customHeight="1" x14ac:dyDescent="0.35">
      <c r="B11" s="99"/>
      <c r="C11" s="29" t="s">
        <v>102</v>
      </c>
      <c r="D11" s="29">
        <v>4</v>
      </c>
      <c r="E11" s="30">
        <v>0.4</v>
      </c>
    </row>
    <row r="12" spans="1:12" ht="25.5" customHeight="1" x14ac:dyDescent="0.35">
      <c r="A12" s="20" t="s">
        <v>105</v>
      </c>
      <c r="B12" s="92" t="s">
        <v>106</v>
      </c>
      <c r="C12" s="33" t="s">
        <v>128</v>
      </c>
      <c r="D12" s="33">
        <v>5</v>
      </c>
      <c r="E12" s="49">
        <v>0.83</v>
      </c>
      <c r="H12"/>
    </row>
    <row r="13" spans="1:12" s="5" customFormat="1" ht="18" customHeight="1" x14ac:dyDescent="0.35">
      <c r="B13" s="100"/>
      <c r="C13" s="36" t="s">
        <v>103</v>
      </c>
      <c r="D13" s="36">
        <v>1</v>
      </c>
      <c r="E13" s="50">
        <v>0.17</v>
      </c>
    </row>
    <row r="14" spans="1:12" ht="30" customHeight="1" x14ac:dyDescent="0.35">
      <c r="B14" s="31" t="s">
        <v>107</v>
      </c>
      <c r="C14" s="26" t="s">
        <v>200</v>
      </c>
      <c r="D14" s="26">
        <v>7</v>
      </c>
      <c r="E14" s="27">
        <v>0.7</v>
      </c>
      <c r="H14"/>
    </row>
    <row r="15" spans="1:12" s="5" customFormat="1" ht="19.5" customHeight="1" x14ac:dyDescent="0.35">
      <c r="B15" s="99"/>
      <c r="C15" s="29" t="s">
        <v>102</v>
      </c>
      <c r="D15" s="29">
        <v>3</v>
      </c>
      <c r="E15" s="30">
        <v>0.3</v>
      </c>
    </row>
    <row r="16" spans="1:12" ht="50" customHeight="1" x14ac:dyDescent="0.35">
      <c r="B16" s="31" t="s">
        <v>108</v>
      </c>
      <c r="C16" s="26" t="s">
        <v>200</v>
      </c>
      <c r="D16" s="26">
        <v>6</v>
      </c>
      <c r="E16" s="27">
        <v>0.6</v>
      </c>
      <c r="H16"/>
    </row>
    <row r="17" spans="1:8" s="5" customFormat="1" x14ac:dyDescent="0.35">
      <c r="A17" s="21"/>
      <c r="B17" s="99"/>
      <c r="C17" s="29" t="s">
        <v>102</v>
      </c>
      <c r="D17" s="29">
        <v>4</v>
      </c>
      <c r="E17" s="30">
        <v>0.4</v>
      </c>
    </row>
    <row r="18" spans="1:8" ht="42" customHeight="1" x14ac:dyDescent="0.35">
      <c r="A18" s="13"/>
      <c r="B18" s="31" t="s">
        <v>109</v>
      </c>
      <c r="C18" s="98" t="s">
        <v>203</v>
      </c>
      <c r="D18" s="26">
        <v>3</v>
      </c>
      <c r="E18" s="27">
        <v>0.3</v>
      </c>
      <c r="H18"/>
    </row>
    <row r="19" spans="1:8" s="5" customFormat="1" x14ac:dyDescent="0.35">
      <c r="B19" s="99"/>
      <c r="C19" s="29" t="s">
        <v>102</v>
      </c>
      <c r="D19" s="29">
        <v>7</v>
      </c>
      <c r="E19" s="30">
        <v>0.7</v>
      </c>
    </row>
    <row r="20" spans="1:8" ht="54" customHeight="1" x14ac:dyDescent="0.35">
      <c r="B20" s="31" t="s">
        <v>110</v>
      </c>
      <c r="C20" s="98" t="s">
        <v>204</v>
      </c>
      <c r="D20" s="26">
        <v>2</v>
      </c>
      <c r="E20" s="27">
        <v>0.2</v>
      </c>
      <c r="H20"/>
    </row>
    <row r="21" spans="1:8" s="5" customFormat="1" x14ac:dyDescent="0.35">
      <c r="B21" s="99"/>
      <c r="C21" s="29" t="s">
        <v>102</v>
      </c>
      <c r="D21" s="29">
        <v>8</v>
      </c>
      <c r="E21" s="30">
        <v>0.8</v>
      </c>
    </row>
    <row r="22" spans="1:8" ht="43" customHeight="1" x14ac:dyDescent="0.35">
      <c r="A22" s="1"/>
      <c r="B22" s="31" t="s">
        <v>111</v>
      </c>
      <c r="C22" s="98" t="s">
        <v>201</v>
      </c>
      <c r="D22" s="26">
        <v>7</v>
      </c>
      <c r="E22" s="27">
        <v>0.7</v>
      </c>
      <c r="H22"/>
    </row>
    <row r="23" spans="1:8" s="5" customFormat="1" x14ac:dyDescent="0.35">
      <c r="B23" s="99"/>
      <c r="C23" s="29" t="s">
        <v>112</v>
      </c>
      <c r="D23" s="29">
        <v>3</v>
      </c>
      <c r="E23" s="30">
        <v>0.3</v>
      </c>
    </row>
    <row r="24" spans="1:8" ht="31.5" customHeight="1" x14ac:dyDescent="0.35">
      <c r="B24" s="92" t="s">
        <v>113</v>
      </c>
      <c r="C24" s="33" t="s">
        <v>39</v>
      </c>
      <c r="D24" s="33">
        <v>9</v>
      </c>
      <c r="E24" s="49">
        <v>0.9</v>
      </c>
    </row>
    <row r="25" spans="1:8" s="5" customFormat="1" x14ac:dyDescent="0.35">
      <c r="B25" s="100"/>
      <c r="C25" s="36" t="s">
        <v>40</v>
      </c>
      <c r="D25" s="36">
        <v>1</v>
      </c>
      <c r="E25" s="50">
        <v>0.1</v>
      </c>
      <c r="H25" s="18"/>
    </row>
    <row r="26" spans="1:8" ht="41.5" customHeight="1" x14ac:dyDescent="0.35">
      <c r="A26" s="13"/>
      <c r="B26" s="31" t="s">
        <v>114</v>
      </c>
      <c r="C26" s="26" t="s">
        <v>39</v>
      </c>
      <c r="D26" s="26">
        <v>8</v>
      </c>
      <c r="E26" s="27">
        <v>0.8</v>
      </c>
    </row>
    <row r="27" spans="1:8" s="5" customFormat="1" ht="33" customHeight="1" x14ac:dyDescent="0.35">
      <c r="A27" s="21"/>
      <c r="B27" s="99"/>
      <c r="C27" s="29" t="s">
        <v>40</v>
      </c>
      <c r="D27" s="29">
        <v>2</v>
      </c>
      <c r="E27" s="30">
        <v>0.2</v>
      </c>
      <c r="H27" s="18"/>
    </row>
    <row r="28" spans="1:8" ht="67" customHeight="1" x14ac:dyDescent="0.35">
      <c r="A28" s="13"/>
      <c r="B28" s="31" t="s">
        <v>115</v>
      </c>
      <c r="C28" s="98" t="s">
        <v>202</v>
      </c>
      <c r="D28" s="26">
        <v>6</v>
      </c>
      <c r="E28" s="27">
        <v>0.6</v>
      </c>
    </row>
    <row r="29" spans="1:8" x14ac:dyDescent="0.35">
      <c r="B29" s="31"/>
      <c r="C29" s="26" t="s">
        <v>39</v>
      </c>
      <c r="D29" s="26">
        <v>4</v>
      </c>
      <c r="E29" s="27">
        <v>0.4</v>
      </c>
    </row>
    <row r="30" spans="1:8" ht="56" customHeight="1" x14ac:dyDescent="0.35"/>
    <row r="37" ht="16.5" customHeight="1" x14ac:dyDescent="0.35"/>
    <row r="40" ht="32" customHeight="1" x14ac:dyDescent="0.35"/>
    <row r="43" ht="46.5" customHeight="1" x14ac:dyDescent="0.35"/>
    <row r="44" ht="45.5" customHeight="1" x14ac:dyDescent="0.35"/>
  </sheetData>
  <mergeCells count="3">
    <mergeCell ref="A1:H1"/>
    <mergeCell ref="D2:E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farm traits + lact cow housing</vt:lpstr>
      <vt:lpstr>lact bedding details + mgmt</vt:lpstr>
      <vt:lpstr>milking procedures</vt:lpstr>
      <vt:lpstr>mastitis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2022-02-05T14:28:13Z</dcterms:created>
  <dcterms:modified xsi:type="dcterms:W3CDTF">2024-06-26T14:22:26Z</dcterms:modified>
</cp:coreProperties>
</file>