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itl\Documents\MIT\constellation-fork\"/>
    </mc:Choice>
  </mc:AlternateContent>
  <bookViews>
    <workbookView xWindow="0" yWindow="0" windowWidth="19200" windowHeight="7050" firstSheet="2" activeTab="3"/>
  </bookViews>
  <sheets>
    <sheet name="reducetestcase times based on v" sheetId="8" r:id="rId1"/>
    <sheet name="reducetestcase comment length" sheetId="7" r:id="rId2"/>
    <sheet name="reducetestcase times" sheetId="4" r:id="rId3"/>
    <sheet name="reducetestcase" sheetId="2" r:id="rId4"/>
    <sheet name="times fa17 reducetestcase" sheetId="5" r:id="rId5"/>
    <sheet name="fa17 bug1079" sheetId="6" r:id="rId6"/>
    <sheet name="bug1079" sheetId="1" r:id="rId7"/>
  </sheets>
  <definedNames>
    <definedName name="_xlchart.0" hidden="1">'reducetestcase comment length'!$L$3:$L$144</definedName>
  </definedNames>
  <calcPr calcId="162913"/>
</workbook>
</file>

<file path=xl/calcChain.xml><?xml version="1.0" encoding="utf-8"?>
<calcChain xmlns="http://schemas.openxmlformats.org/spreadsheetml/2006/main">
  <c r="R150" i="8" l="1"/>
  <c r="R153" i="8" s="1"/>
  <c r="Q150" i="8"/>
  <c r="P150" i="8"/>
  <c r="R148" i="8"/>
  <c r="Q148" i="8"/>
  <c r="P148" i="8"/>
  <c r="P153" i="8" s="1"/>
  <c r="R132" i="8"/>
  <c r="Q132" i="8"/>
  <c r="P132" i="8"/>
  <c r="R130" i="8"/>
  <c r="R135" i="8" s="1"/>
  <c r="Q130" i="8"/>
  <c r="Q135" i="8" s="1"/>
  <c r="P130" i="8"/>
  <c r="P135" i="8" s="1"/>
  <c r="R113" i="8"/>
  <c r="Q113" i="8"/>
  <c r="P113" i="8"/>
  <c r="R111" i="8"/>
  <c r="R116" i="8" s="1"/>
  <c r="Q111" i="8"/>
  <c r="Q116" i="8" s="1"/>
  <c r="P111" i="8"/>
  <c r="P116" i="8" s="1"/>
  <c r="P92" i="8"/>
  <c r="P97" i="8" s="1"/>
  <c r="R94" i="8"/>
  <c r="Q94" i="8"/>
  <c r="P94" i="8"/>
  <c r="R92" i="8"/>
  <c r="R97" i="8" s="1"/>
  <c r="Q92" i="8"/>
  <c r="Q97" i="8" s="1"/>
  <c r="R73" i="8"/>
  <c r="Q73" i="8"/>
  <c r="Q76" i="8" s="1"/>
  <c r="P73" i="8"/>
  <c r="R71" i="8"/>
  <c r="Q71" i="8"/>
  <c r="P71" i="8"/>
  <c r="R54" i="8"/>
  <c r="Q54" i="8"/>
  <c r="P54" i="8"/>
  <c r="R52" i="8"/>
  <c r="Q52" i="8"/>
  <c r="P52" i="8"/>
  <c r="R36" i="8"/>
  <c r="Q36" i="8"/>
  <c r="P36" i="8"/>
  <c r="R34" i="8"/>
  <c r="Q34" i="8"/>
  <c r="P34" i="8"/>
  <c r="P39" i="8" s="1"/>
  <c r="R15" i="8"/>
  <c r="Q15" i="8"/>
  <c r="P15" i="8"/>
  <c r="P12" i="8"/>
  <c r="Q12" i="8"/>
  <c r="R10" i="8"/>
  <c r="Q10" i="8"/>
  <c r="P10" i="8"/>
  <c r="R12" i="8"/>
  <c r="Q153" i="8" l="1"/>
  <c r="R76" i="8"/>
  <c r="P76" i="8"/>
  <c r="R57" i="8"/>
  <c r="Q57" i="8"/>
  <c r="P57" i="8"/>
  <c r="R39" i="8"/>
  <c r="Q39" i="8"/>
  <c r="R149" i="7"/>
  <c r="R148" i="7"/>
  <c r="P149" i="7"/>
  <c r="P148" i="7"/>
  <c r="L144" i="7"/>
  <c r="O149" i="7"/>
  <c r="O148" i="7"/>
  <c r="N149" i="7"/>
  <c r="N148" i="7"/>
  <c r="M149" i="7"/>
  <c r="M148"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5" i="7"/>
  <c r="L3" i="7"/>
  <c r="L154" i="8"/>
  <c r="K154" i="8"/>
  <c r="L153" i="8"/>
  <c r="K153" i="8"/>
  <c r="L152" i="8"/>
  <c r="K152" i="8"/>
  <c r="L151" i="8"/>
  <c r="K151" i="8"/>
  <c r="L150" i="8"/>
  <c r="K150" i="8"/>
  <c r="L149" i="8"/>
  <c r="O149" i="8" s="1"/>
  <c r="K149" i="8"/>
  <c r="L148" i="8"/>
  <c r="O148" i="8" s="1"/>
  <c r="K148" i="8"/>
  <c r="L147" i="8"/>
  <c r="K147" i="8"/>
  <c r="L146" i="8"/>
  <c r="K146" i="8"/>
  <c r="L145" i="8"/>
  <c r="O145" i="8" s="1"/>
  <c r="K145" i="8"/>
  <c r="L144" i="8"/>
  <c r="O144" i="8" s="1"/>
  <c r="K144" i="8"/>
  <c r="L143" i="8"/>
  <c r="K143" i="8"/>
  <c r="L142" i="8"/>
  <c r="K142" i="8"/>
  <c r="L141" i="8"/>
  <c r="O141" i="8" s="1"/>
  <c r="K141" i="8"/>
  <c r="L140" i="8"/>
  <c r="O140" i="8" s="1"/>
  <c r="K140" i="8"/>
  <c r="N139" i="8"/>
  <c r="L139" i="8"/>
  <c r="O139" i="8" s="1"/>
  <c r="K139" i="8"/>
  <c r="L138" i="8"/>
  <c r="K138" i="8"/>
  <c r="O136" i="8"/>
  <c r="N136" i="8"/>
  <c r="L136" i="8"/>
  <c r="K136" i="8"/>
  <c r="O135" i="8"/>
  <c r="N135" i="8"/>
  <c r="L135" i="8"/>
  <c r="K135" i="8"/>
  <c r="O134" i="8"/>
  <c r="N134" i="8"/>
  <c r="L134" i="8"/>
  <c r="K134" i="8"/>
  <c r="O133" i="8"/>
  <c r="N133" i="8"/>
  <c r="L133" i="8"/>
  <c r="K133" i="8"/>
  <c r="O132" i="8"/>
  <c r="N132" i="8"/>
  <c r="L132" i="8"/>
  <c r="K132" i="8"/>
  <c r="L131" i="8"/>
  <c r="K131" i="8"/>
  <c r="L130" i="8"/>
  <c r="K130" i="8"/>
  <c r="L129" i="8"/>
  <c r="K129" i="8"/>
  <c r="L128" i="8"/>
  <c r="K128" i="8"/>
  <c r="L127" i="8"/>
  <c r="K127" i="8"/>
  <c r="L126" i="8"/>
  <c r="K126" i="8"/>
  <c r="L125" i="8"/>
  <c r="K125" i="8"/>
  <c r="L124" i="8"/>
  <c r="K124" i="8"/>
  <c r="L123" i="8"/>
  <c r="K123" i="8"/>
  <c r="L122" i="8"/>
  <c r="K122" i="8"/>
  <c r="L121" i="8"/>
  <c r="K121" i="8"/>
  <c r="L120" i="8"/>
  <c r="K120" i="8"/>
  <c r="L119" i="8"/>
  <c r="K119" i="8"/>
  <c r="O117" i="8"/>
  <c r="N117" i="8"/>
  <c r="L117" i="8"/>
  <c r="K117" i="8"/>
  <c r="O116" i="8"/>
  <c r="N116" i="8"/>
  <c r="L116" i="8"/>
  <c r="K116" i="8"/>
  <c r="O115" i="8"/>
  <c r="N115" i="8"/>
  <c r="L115" i="8"/>
  <c r="K115" i="8"/>
  <c r="O114" i="8"/>
  <c r="N114" i="8"/>
  <c r="L114" i="8"/>
  <c r="K114" i="8"/>
  <c r="O113" i="8"/>
  <c r="N113" i="8"/>
  <c r="L113" i="8"/>
  <c r="K113" i="8"/>
  <c r="O112" i="8"/>
  <c r="N112" i="8"/>
  <c r="L112" i="8"/>
  <c r="K112" i="8"/>
  <c r="O111" i="8"/>
  <c r="L111" i="8"/>
  <c r="N111" i="8" s="1"/>
  <c r="K111" i="8"/>
  <c r="O110" i="8"/>
  <c r="L110" i="8"/>
  <c r="N110" i="8" s="1"/>
  <c r="K110" i="8"/>
  <c r="O109" i="8"/>
  <c r="L109" i="8"/>
  <c r="N109" i="8" s="1"/>
  <c r="K109" i="8"/>
  <c r="O108" i="8"/>
  <c r="L108" i="8"/>
  <c r="N108" i="8" s="1"/>
  <c r="K108" i="8"/>
  <c r="O107" i="8"/>
  <c r="L107" i="8"/>
  <c r="N107" i="8" s="1"/>
  <c r="K107" i="8"/>
  <c r="O106" i="8"/>
  <c r="L106" i="8"/>
  <c r="N106" i="8" s="1"/>
  <c r="K106" i="8"/>
  <c r="O105" i="8"/>
  <c r="L105" i="8"/>
  <c r="N105" i="8" s="1"/>
  <c r="K105" i="8"/>
  <c r="O104" i="8"/>
  <c r="L104" i="8"/>
  <c r="N104" i="8" s="1"/>
  <c r="K104" i="8"/>
  <c r="O103" i="8"/>
  <c r="L103" i="8"/>
  <c r="N103" i="8" s="1"/>
  <c r="K103" i="8"/>
  <c r="O102" i="8"/>
  <c r="L102" i="8"/>
  <c r="N102" i="8" s="1"/>
  <c r="K102" i="8"/>
  <c r="L101" i="8"/>
  <c r="K101" i="8"/>
  <c r="L100" i="8"/>
  <c r="O101" i="8" s="1"/>
  <c r="K100" i="8"/>
  <c r="L98" i="8"/>
  <c r="O98" i="8" s="1"/>
  <c r="K98" i="8"/>
  <c r="L97" i="8"/>
  <c r="O97" i="8" s="1"/>
  <c r="K97" i="8"/>
  <c r="L96" i="8"/>
  <c r="K96" i="8"/>
  <c r="L95" i="8"/>
  <c r="O95" i="8" s="1"/>
  <c r="K95" i="8"/>
  <c r="L94" i="8"/>
  <c r="O94" i="8" s="1"/>
  <c r="K94" i="8"/>
  <c r="L93" i="8"/>
  <c r="O93" i="8" s="1"/>
  <c r="K93" i="8"/>
  <c r="N92" i="8"/>
  <c r="L92" i="8"/>
  <c r="O92" i="8" s="1"/>
  <c r="K92" i="8"/>
  <c r="O91" i="8"/>
  <c r="N91" i="8"/>
  <c r="L91" i="8"/>
  <c r="K91" i="8"/>
  <c r="O90" i="8"/>
  <c r="N90" i="8"/>
  <c r="L90" i="8"/>
  <c r="K90" i="8"/>
  <c r="O89" i="8"/>
  <c r="N89" i="8"/>
  <c r="L89" i="8"/>
  <c r="K89" i="8"/>
  <c r="O88" i="8"/>
  <c r="N88" i="8"/>
  <c r="L88" i="8"/>
  <c r="K88" i="8"/>
  <c r="O87" i="8"/>
  <c r="N87" i="8"/>
  <c r="L87" i="8"/>
  <c r="K87" i="8"/>
  <c r="O86" i="8"/>
  <c r="N86" i="8"/>
  <c r="L86" i="8"/>
  <c r="K86" i="8"/>
  <c r="O85" i="8"/>
  <c r="N85" i="8"/>
  <c r="L85" i="8"/>
  <c r="K85" i="8"/>
  <c r="O84" i="8"/>
  <c r="N84" i="8"/>
  <c r="L84" i="8"/>
  <c r="K84" i="8"/>
  <c r="O83" i="8"/>
  <c r="N83" i="8"/>
  <c r="L83" i="8"/>
  <c r="K83" i="8"/>
  <c r="N82" i="8"/>
  <c r="L82" i="8"/>
  <c r="K82" i="8"/>
  <c r="L81" i="8"/>
  <c r="O82" i="8" s="1"/>
  <c r="K81" i="8"/>
  <c r="L79" i="8"/>
  <c r="K79" i="8"/>
  <c r="L78" i="8"/>
  <c r="K78" i="8"/>
  <c r="L77" i="8"/>
  <c r="K77" i="8"/>
  <c r="L76" i="8"/>
  <c r="K76" i="8"/>
  <c r="L75" i="8"/>
  <c r="K75" i="8"/>
  <c r="L74" i="8"/>
  <c r="O74" i="8" s="1"/>
  <c r="K74" i="8"/>
  <c r="L73" i="8"/>
  <c r="O73" i="8" s="1"/>
  <c r="K73" i="8"/>
  <c r="L72" i="8"/>
  <c r="O72" i="8" s="1"/>
  <c r="K72" i="8"/>
  <c r="N71" i="8"/>
  <c r="L71" i="8"/>
  <c r="K71" i="8"/>
  <c r="O70" i="8"/>
  <c r="N70" i="8"/>
  <c r="L70" i="8"/>
  <c r="K70" i="8"/>
  <c r="O69" i="8"/>
  <c r="N69" i="8"/>
  <c r="L69" i="8"/>
  <c r="K69" i="8"/>
  <c r="O68" i="8"/>
  <c r="N68" i="8"/>
  <c r="L68" i="8"/>
  <c r="K68" i="8"/>
  <c r="O67" i="8"/>
  <c r="N67" i="8"/>
  <c r="L67" i="8"/>
  <c r="K67" i="8"/>
  <c r="O66" i="8"/>
  <c r="N66" i="8"/>
  <c r="L66" i="8"/>
  <c r="K66" i="8"/>
  <c r="O65" i="8"/>
  <c r="N65" i="8"/>
  <c r="L65" i="8"/>
  <c r="K65" i="8"/>
  <c r="O64" i="8"/>
  <c r="N64" i="8"/>
  <c r="L64" i="8"/>
  <c r="K64" i="8"/>
  <c r="O63" i="8"/>
  <c r="N63" i="8"/>
  <c r="L63" i="8"/>
  <c r="K63" i="8"/>
  <c r="O62" i="8"/>
  <c r="N62" i="8"/>
  <c r="L62" i="8"/>
  <c r="K62" i="8"/>
  <c r="N61" i="8"/>
  <c r="L61" i="8"/>
  <c r="K61" i="8"/>
  <c r="L60" i="8"/>
  <c r="O61" i="8" s="1"/>
  <c r="K60" i="8"/>
  <c r="L58" i="8"/>
  <c r="N58" i="8" s="1"/>
  <c r="K58" i="8"/>
  <c r="L57" i="8"/>
  <c r="K57" i="8"/>
  <c r="L56" i="8"/>
  <c r="N56" i="8" s="1"/>
  <c r="K56" i="8"/>
  <c r="L55" i="8"/>
  <c r="N55" i="8" s="1"/>
  <c r="K55" i="8"/>
  <c r="L54" i="8"/>
  <c r="N54" i="8" s="1"/>
  <c r="K54" i="8"/>
  <c r="O53" i="8"/>
  <c r="L53" i="8"/>
  <c r="K53" i="8"/>
  <c r="L52" i="8"/>
  <c r="K52" i="8"/>
  <c r="L51" i="8"/>
  <c r="O51" i="8" s="1"/>
  <c r="K51" i="8"/>
  <c r="L50" i="8"/>
  <c r="O50" i="8" s="1"/>
  <c r="K50" i="8"/>
  <c r="L49" i="8"/>
  <c r="O49" i="8" s="1"/>
  <c r="K49" i="8"/>
  <c r="L48" i="8"/>
  <c r="K48" i="8"/>
  <c r="L47" i="8"/>
  <c r="O47" i="8" s="1"/>
  <c r="K47" i="8"/>
  <c r="L46" i="8"/>
  <c r="O46" i="8" s="1"/>
  <c r="K46" i="8"/>
  <c r="L45" i="8"/>
  <c r="O45" i="8" s="1"/>
  <c r="K45" i="8"/>
  <c r="L44" i="8"/>
  <c r="K44" i="8"/>
  <c r="L43" i="8"/>
  <c r="O43" i="8" s="1"/>
  <c r="K43" i="8"/>
  <c r="L42" i="8"/>
  <c r="K42" i="8"/>
  <c r="O40" i="8"/>
  <c r="N40" i="8"/>
  <c r="L40" i="8"/>
  <c r="K40" i="8"/>
  <c r="O39" i="8"/>
  <c r="N39" i="8"/>
  <c r="L39" i="8"/>
  <c r="K39" i="8"/>
  <c r="O38" i="8"/>
  <c r="N38" i="8"/>
  <c r="L38" i="8"/>
  <c r="K38" i="8"/>
  <c r="O37" i="8"/>
  <c r="N37" i="8"/>
  <c r="L37" i="8"/>
  <c r="K37" i="8"/>
  <c r="O36" i="8"/>
  <c r="N36" i="8"/>
  <c r="L36" i="8"/>
  <c r="K36" i="8"/>
  <c r="O35" i="8"/>
  <c r="L35" i="8"/>
  <c r="K35" i="8"/>
  <c r="L34" i="8"/>
  <c r="N34" i="8" s="1"/>
  <c r="K34" i="8"/>
  <c r="L33" i="8"/>
  <c r="K33" i="8"/>
  <c r="L32" i="8"/>
  <c r="N32" i="8" s="1"/>
  <c r="K32" i="8"/>
  <c r="L31" i="8"/>
  <c r="N31" i="8" s="1"/>
  <c r="K31" i="8"/>
  <c r="L30" i="8"/>
  <c r="N30" i="8" s="1"/>
  <c r="K30" i="8"/>
  <c r="L29" i="8"/>
  <c r="K29" i="8"/>
  <c r="L28" i="8"/>
  <c r="N28" i="8" s="1"/>
  <c r="K28" i="8"/>
  <c r="L27" i="8"/>
  <c r="N27" i="8" s="1"/>
  <c r="K27" i="8"/>
  <c r="L26" i="8"/>
  <c r="N26" i="8" s="1"/>
  <c r="K26" i="8"/>
  <c r="L25" i="8"/>
  <c r="K25" i="8"/>
  <c r="L24" i="8"/>
  <c r="N24" i="8" s="1"/>
  <c r="K24" i="8"/>
  <c r="L23" i="8"/>
  <c r="K23" i="8"/>
  <c r="O18" i="8"/>
  <c r="L18" i="8"/>
  <c r="N18" i="8" s="1"/>
  <c r="K18" i="8"/>
  <c r="O17" i="8"/>
  <c r="L17" i="8"/>
  <c r="N17" i="8" s="1"/>
  <c r="K17" i="8"/>
  <c r="O16" i="8"/>
  <c r="L16" i="8"/>
  <c r="N16" i="8" s="1"/>
  <c r="K16" i="8"/>
  <c r="O15" i="8"/>
  <c r="L15" i="8"/>
  <c r="N15" i="8" s="1"/>
  <c r="K15" i="8"/>
  <c r="O14" i="8"/>
  <c r="L14" i="8"/>
  <c r="N14" i="8" s="1"/>
  <c r="K14" i="8"/>
  <c r="O13" i="8"/>
  <c r="L13" i="8"/>
  <c r="N13" i="8" s="1"/>
  <c r="K13" i="8"/>
  <c r="O12" i="8"/>
  <c r="N12" i="8"/>
  <c r="L12" i="8"/>
  <c r="K12" i="8"/>
  <c r="L11" i="8"/>
  <c r="K11" i="8"/>
  <c r="L10" i="8"/>
  <c r="N10" i="8" s="1"/>
  <c r="K10" i="8"/>
  <c r="L9" i="8"/>
  <c r="N9" i="8" s="1"/>
  <c r="K9" i="8"/>
  <c r="L8" i="8"/>
  <c r="K8" i="8"/>
  <c r="L7" i="8"/>
  <c r="N7" i="8" s="1"/>
  <c r="K7" i="8"/>
  <c r="L6" i="8"/>
  <c r="N6" i="8" s="1"/>
  <c r="K6" i="8"/>
  <c r="L5" i="8"/>
  <c r="N5" i="8" s="1"/>
  <c r="K5" i="8"/>
  <c r="L4" i="8"/>
  <c r="K4" i="8"/>
  <c r="L3" i="8"/>
  <c r="K3" i="8"/>
  <c r="L2" i="8"/>
  <c r="O2" i="8" s="1"/>
  <c r="K2" i="8"/>
  <c r="L1" i="8"/>
  <c r="K1" i="8"/>
  <c r="M1" i="8" s="1"/>
  <c r="L149" i="7"/>
  <c r="L148" i="7"/>
  <c r="K149" i="7"/>
  <c r="K148"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3" i="7"/>
  <c r="O25" i="8" l="1"/>
  <c r="O7" i="8"/>
  <c r="O28" i="8"/>
  <c r="O56" i="8"/>
  <c r="N74" i="8"/>
  <c r="O78" i="8"/>
  <c r="N78" i="8"/>
  <c r="N95" i="8"/>
  <c r="N141" i="8"/>
  <c r="N145" i="8"/>
  <c r="N149" i="8"/>
  <c r="O151" i="8"/>
  <c r="N151" i="8"/>
  <c r="O153" i="8"/>
  <c r="N153" i="8"/>
  <c r="O8" i="8"/>
  <c r="O33" i="8"/>
  <c r="N43" i="8"/>
  <c r="N47" i="8"/>
  <c r="N51" i="8"/>
  <c r="O76" i="8"/>
  <c r="N76" i="8"/>
  <c r="O10" i="8"/>
  <c r="N11" i="8"/>
  <c r="O27" i="8"/>
  <c r="N101" i="8"/>
  <c r="O120" i="8"/>
  <c r="N120" i="8"/>
  <c r="O122" i="8"/>
  <c r="N122" i="8"/>
  <c r="O124" i="8"/>
  <c r="N124" i="8"/>
  <c r="O126" i="8"/>
  <c r="N126" i="8"/>
  <c r="O128" i="8"/>
  <c r="N128" i="8"/>
  <c r="N131" i="8"/>
  <c r="O130" i="8"/>
  <c r="N130" i="8"/>
  <c r="O131" i="8"/>
  <c r="N140" i="8"/>
  <c r="O143" i="8"/>
  <c r="N144" i="8"/>
  <c r="O147" i="8"/>
  <c r="N148" i="8"/>
  <c r="N3" i="8"/>
  <c r="O4" i="8"/>
  <c r="O29" i="8"/>
  <c r="N44" i="8"/>
  <c r="N48" i="8"/>
  <c r="N52" i="8"/>
  <c r="O57" i="8"/>
  <c r="N96" i="8"/>
  <c r="O121" i="8"/>
  <c r="N121" i="8"/>
  <c r="O123" i="8"/>
  <c r="N123" i="8"/>
  <c r="O125" i="8"/>
  <c r="N125" i="8"/>
  <c r="O127" i="8"/>
  <c r="N127" i="8"/>
  <c r="O129" i="8"/>
  <c r="N129" i="8"/>
  <c r="N142" i="8"/>
  <c r="N146" i="8"/>
  <c r="N2" i="8"/>
  <c r="O3" i="8"/>
  <c r="O24" i="8"/>
  <c r="O32" i="8"/>
  <c r="O6" i="8"/>
  <c r="O31" i="8"/>
  <c r="N46" i="8"/>
  <c r="N50" i="8"/>
  <c r="O55" i="8"/>
  <c r="N73" i="8"/>
  <c r="N94" i="8"/>
  <c r="N98" i="8"/>
  <c r="N4" i="8"/>
  <c r="O5" i="8"/>
  <c r="N8" i="8"/>
  <c r="O9" i="8"/>
  <c r="O11" i="8"/>
  <c r="N25" i="8"/>
  <c r="O26" i="8"/>
  <c r="N29" i="8"/>
  <c r="O30" i="8"/>
  <c r="N33" i="8"/>
  <c r="O34" i="8"/>
  <c r="N35" i="8"/>
  <c r="O44" i="8"/>
  <c r="N45" i="8"/>
  <c r="O48" i="8"/>
  <c r="N49" i="8"/>
  <c r="O52" i="8"/>
  <c r="N53" i="8"/>
  <c r="O54" i="8"/>
  <c r="N57" i="8"/>
  <c r="O58" i="8"/>
  <c r="O71" i="8"/>
  <c r="N72" i="8"/>
  <c r="O75" i="8"/>
  <c r="N75" i="8"/>
  <c r="O77" i="8"/>
  <c r="N77" i="8"/>
  <c r="O79" i="8"/>
  <c r="N79" i="8"/>
  <c r="N93" i="8"/>
  <c r="O96" i="8"/>
  <c r="N97" i="8"/>
  <c r="O142" i="8"/>
  <c r="N143" i="8"/>
  <c r="O146" i="8"/>
  <c r="N147" i="8"/>
  <c r="O150" i="8"/>
  <c r="N150" i="8"/>
  <c r="O152" i="8"/>
  <c r="N152" i="8"/>
  <c r="O154" i="8"/>
  <c r="N154" i="8"/>
  <c r="H54" i="6" l="1"/>
  <c r="K54" i="6" s="1"/>
  <c r="H53" i="6"/>
  <c r="H52" i="6"/>
  <c r="H51" i="6"/>
  <c r="H50" i="6"/>
  <c r="K50" i="6" s="1"/>
  <c r="H49" i="6"/>
  <c r="H47" i="6"/>
  <c r="K47" i="6" s="1"/>
  <c r="H46" i="6"/>
  <c r="H45" i="6"/>
  <c r="H44" i="6"/>
  <c r="H43" i="6"/>
  <c r="J43" i="6" s="1"/>
  <c r="H42" i="6"/>
  <c r="H40" i="6"/>
  <c r="H39" i="6"/>
  <c r="J39" i="6" s="1"/>
  <c r="H38" i="6"/>
  <c r="H37" i="6"/>
  <c r="H36" i="6"/>
  <c r="J36" i="6" s="1"/>
  <c r="H35" i="6"/>
  <c r="K35" i="6" s="1"/>
  <c r="H34" i="6"/>
  <c r="J35" i="6" s="1"/>
  <c r="H33" i="6"/>
  <c r="K33" i="6" s="1"/>
  <c r="H32" i="6"/>
  <c r="J32" i="6" s="1"/>
  <c r="H31" i="6"/>
  <c r="H29" i="6"/>
  <c r="H28" i="6"/>
  <c r="J28" i="6" s="1"/>
  <c r="H27" i="6"/>
  <c r="H26" i="6"/>
  <c r="K26" i="6" s="1"/>
  <c r="H25" i="6"/>
  <c r="K25" i="6" s="1"/>
  <c r="K24" i="6"/>
  <c r="H24" i="6"/>
  <c r="H23" i="6"/>
  <c r="H22" i="6"/>
  <c r="H20" i="6"/>
  <c r="H19" i="6"/>
  <c r="H18" i="6"/>
  <c r="K18" i="6" s="1"/>
  <c r="H17" i="6"/>
  <c r="H16" i="6"/>
  <c r="H15" i="6"/>
  <c r="H14" i="6"/>
  <c r="K14" i="6" s="1"/>
  <c r="H13" i="6"/>
  <c r="H12" i="6"/>
  <c r="H11" i="6"/>
  <c r="H10" i="6"/>
  <c r="H9" i="6"/>
  <c r="H8" i="6"/>
  <c r="H7" i="6"/>
  <c r="H6" i="6"/>
  <c r="K7" i="6" s="1"/>
  <c r="H5" i="6"/>
  <c r="H3" i="6"/>
  <c r="K3" i="6" s="1"/>
  <c r="H2" i="6"/>
  <c r="H1" i="6"/>
  <c r="J20" i="5"/>
  <c r="H97" i="5"/>
  <c r="K97" i="5" s="1"/>
  <c r="H96" i="5"/>
  <c r="H95" i="5"/>
  <c r="K95" i="5" s="1"/>
  <c r="H94" i="5"/>
  <c r="H93" i="5"/>
  <c r="K94" i="5" s="1"/>
  <c r="H85" i="5"/>
  <c r="J42" i="6" s="1"/>
  <c r="H84" i="5"/>
  <c r="K84" i="5" s="1"/>
  <c r="H83" i="5"/>
  <c r="H82" i="5"/>
  <c r="J82" i="5" s="1"/>
  <c r="H81" i="5"/>
  <c r="H80" i="5"/>
  <c r="K80" i="5" s="1"/>
  <c r="H79" i="5"/>
  <c r="H67" i="5"/>
  <c r="K31" i="6" s="1"/>
  <c r="H66" i="5"/>
  <c r="H65" i="5"/>
  <c r="K65" i="5" s="1"/>
  <c r="H64" i="5"/>
  <c r="H63" i="5"/>
  <c r="H62" i="5"/>
  <c r="H52" i="5"/>
  <c r="K52" i="5" s="1"/>
  <c r="H51" i="5"/>
  <c r="H50" i="5"/>
  <c r="K50" i="5" s="1"/>
  <c r="H49" i="5"/>
  <c r="H48" i="5"/>
  <c r="H46" i="5"/>
  <c r="J46" i="5" s="1"/>
  <c r="H29" i="5"/>
  <c r="K29" i="5" s="1"/>
  <c r="H28" i="5"/>
  <c r="H27" i="5"/>
  <c r="K27" i="5" s="1"/>
  <c r="H26" i="5"/>
  <c r="H25" i="5"/>
  <c r="K25" i="5" s="1"/>
  <c r="H24" i="5"/>
  <c r="H23" i="5"/>
  <c r="K23" i="5" s="1"/>
  <c r="H22" i="5"/>
  <c r="H21" i="5"/>
  <c r="K21" i="5" s="1"/>
  <c r="H20" i="5"/>
  <c r="H19" i="5"/>
  <c r="K19" i="5" s="1"/>
  <c r="H18" i="5"/>
  <c r="H13" i="5"/>
  <c r="K13" i="5" s="1"/>
  <c r="H12" i="5"/>
  <c r="H11" i="5"/>
  <c r="K11" i="5" s="1"/>
  <c r="H10" i="5"/>
  <c r="H9" i="5"/>
  <c r="K9" i="5" s="1"/>
  <c r="H8" i="5"/>
  <c r="H7" i="5"/>
  <c r="K7" i="5" s="1"/>
  <c r="H6" i="5"/>
  <c r="H5" i="5"/>
  <c r="K5" i="5" s="1"/>
  <c r="H4" i="5"/>
  <c r="H3" i="5"/>
  <c r="H1" i="5"/>
  <c r="H2" i="5"/>
  <c r="J2" i="5" s="1"/>
  <c r="N152" i="4"/>
  <c r="N148" i="4"/>
  <c r="N144" i="4"/>
  <c r="N140" i="4"/>
  <c r="N134" i="4"/>
  <c r="N130" i="4"/>
  <c r="N126" i="4"/>
  <c r="N122" i="4"/>
  <c r="N114" i="4"/>
  <c r="N110" i="4"/>
  <c r="N106" i="4"/>
  <c r="N102" i="4"/>
  <c r="L2" i="4"/>
  <c r="L3" i="4"/>
  <c r="L4" i="4"/>
  <c r="L5" i="4"/>
  <c r="O5" i="4" s="1"/>
  <c r="L6" i="4"/>
  <c r="L7" i="4"/>
  <c r="L8" i="4"/>
  <c r="L9" i="4"/>
  <c r="O9" i="4" s="1"/>
  <c r="L10" i="4"/>
  <c r="L11" i="4"/>
  <c r="L12" i="4"/>
  <c r="L13" i="4"/>
  <c r="O13" i="4" s="1"/>
  <c r="L14" i="4"/>
  <c r="L15" i="4"/>
  <c r="L16" i="4"/>
  <c r="L17" i="4"/>
  <c r="O17" i="4" s="1"/>
  <c r="L18" i="4"/>
  <c r="L23" i="4"/>
  <c r="L24" i="4"/>
  <c r="L25" i="4"/>
  <c r="O25" i="4" s="1"/>
  <c r="L26" i="4"/>
  <c r="L27" i="4"/>
  <c r="L28" i="4"/>
  <c r="L29" i="4"/>
  <c r="O29" i="4" s="1"/>
  <c r="L30" i="4"/>
  <c r="L31" i="4"/>
  <c r="L32" i="4"/>
  <c r="L33" i="4"/>
  <c r="O33" i="4" s="1"/>
  <c r="L34" i="4"/>
  <c r="L35" i="4"/>
  <c r="L36" i="4"/>
  <c r="L37" i="4"/>
  <c r="O37" i="4" s="1"/>
  <c r="L38" i="4"/>
  <c r="L39" i="4"/>
  <c r="L40" i="4"/>
  <c r="L42" i="4"/>
  <c r="L43" i="4"/>
  <c r="L44" i="4"/>
  <c r="L45" i="4"/>
  <c r="L46" i="4"/>
  <c r="O46" i="4" s="1"/>
  <c r="L47" i="4"/>
  <c r="L48" i="4"/>
  <c r="L49" i="4"/>
  <c r="L50" i="4"/>
  <c r="O50" i="4" s="1"/>
  <c r="L51" i="4"/>
  <c r="L52" i="4"/>
  <c r="L53" i="4"/>
  <c r="L54" i="4"/>
  <c r="O54" i="4" s="1"/>
  <c r="L55" i="4"/>
  <c r="L56" i="4"/>
  <c r="O56" i="4" s="1"/>
  <c r="L57" i="4"/>
  <c r="L58" i="4"/>
  <c r="O58" i="4" s="1"/>
  <c r="L60" i="4"/>
  <c r="L61" i="4"/>
  <c r="N61" i="4" s="1"/>
  <c r="L62" i="4"/>
  <c r="L63" i="4"/>
  <c r="O63" i="4" s="1"/>
  <c r="L64" i="4"/>
  <c r="L65" i="4"/>
  <c r="N65" i="4" s="1"/>
  <c r="L66" i="4"/>
  <c r="L67" i="4"/>
  <c r="O67" i="4" s="1"/>
  <c r="L68" i="4"/>
  <c r="L69" i="4"/>
  <c r="O69" i="4" s="1"/>
  <c r="L70" i="4"/>
  <c r="L71" i="4"/>
  <c r="O71" i="4" s="1"/>
  <c r="L72" i="4"/>
  <c r="L73" i="4"/>
  <c r="O73" i="4" s="1"/>
  <c r="L74" i="4"/>
  <c r="L75" i="4"/>
  <c r="O75" i="4" s="1"/>
  <c r="L76" i="4"/>
  <c r="L77" i="4"/>
  <c r="N77" i="4" s="1"/>
  <c r="L78" i="4"/>
  <c r="N78" i="4" s="1"/>
  <c r="L79" i="4"/>
  <c r="N79" i="4" s="1"/>
  <c r="L81" i="4"/>
  <c r="L82" i="4"/>
  <c r="O82" i="4" s="1"/>
  <c r="L83" i="4"/>
  <c r="L84" i="4"/>
  <c r="O85" i="4" s="1"/>
  <c r="L85" i="4"/>
  <c r="L86" i="4"/>
  <c r="O86" i="4" s="1"/>
  <c r="L87" i="4"/>
  <c r="L88" i="4"/>
  <c r="O89" i="4" s="1"/>
  <c r="L89" i="4"/>
  <c r="L90" i="4"/>
  <c r="O90" i="4" s="1"/>
  <c r="L91" i="4"/>
  <c r="L92" i="4"/>
  <c r="O93" i="4" s="1"/>
  <c r="L93" i="4"/>
  <c r="L94" i="4"/>
  <c r="O94" i="4" s="1"/>
  <c r="L95" i="4"/>
  <c r="L96" i="4"/>
  <c r="O96" i="4" s="1"/>
  <c r="L97" i="4"/>
  <c r="L98" i="4"/>
  <c r="O98" i="4" s="1"/>
  <c r="L100" i="4"/>
  <c r="L101" i="4"/>
  <c r="O101" i="4" s="1"/>
  <c r="L102" i="4"/>
  <c r="O102" i="4" s="1"/>
  <c r="L103" i="4"/>
  <c r="O103" i="4" s="1"/>
  <c r="L104" i="4"/>
  <c r="O104" i="4" s="1"/>
  <c r="L105" i="4"/>
  <c r="O105" i="4" s="1"/>
  <c r="L106" i="4"/>
  <c r="O106" i="4" s="1"/>
  <c r="L107" i="4"/>
  <c r="N108" i="4" s="1"/>
  <c r="L108" i="4"/>
  <c r="O108" i="4" s="1"/>
  <c r="L109" i="4"/>
  <c r="O109" i="4" s="1"/>
  <c r="L110" i="4"/>
  <c r="O110" i="4" s="1"/>
  <c r="L111" i="4"/>
  <c r="N112" i="4" s="1"/>
  <c r="L112" i="4"/>
  <c r="O112" i="4" s="1"/>
  <c r="L113" i="4"/>
  <c r="O113" i="4" s="1"/>
  <c r="L114" i="4"/>
  <c r="O114" i="4" s="1"/>
  <c r="L115" i="4"/>
  <c r="O115" i="4" s="1"/>
  <c r="L116" i="4"/>
  <c r="O116" i="4" s="1"/>
  <c r="L117" i="4"/>
  <c r="O117" i="4" s="1"/>
  <c r="L119" i="4"/>
  <c r="L120" i="4"/>
  <c r="O120" i="4" s="1"/>
  <c r="L121" i="4"/>
  <c r="O121" i="4" s="1"/>
  <c r="L122" i="4"/>
  <c r="O122" i="4" s="1"/>
  <c r="L123" i="4"/>
  <c r="O123" i="4" s="1"/>
  <c r="L124" i="4"/>
  <c r="O124" i="4" s="1"/>
  <c r="L125" i="4"/>
  <c r="O125" i="4" s="1"/>
  <c r="L126" i="4"/>
  <c r="O126" i="4" s="1"/>
  <c r="L127" i="4"/>
  <c r="O127" i="4" s="1"/>
  <c r="L128" i="4"/>
  <c r="O128" i="4" s="1"/>
  <c r="L129" i="4"/>
  <c r="O129" i="4" s="1"/>
  <c r="L130" i="4"/>
  <c r="O130" i="4" s="1"/>
  <c r="L131" i="4"/>
  <c r="O131" i="4" s="1"/>
  <c r="L132" i="4"/>
  <c r="O132" i="4" s="1"/>
  <c r="L133" i="4"/>
  <c r="O133" i="4" s="1"/>
  <c r="L134" i="4"/>
  <c r="O134" i="4" s="1"/>
  <c r="L135" i="4"/>
  <c r="O135" i="4" s="1"/>
  <c r="L136" i="4"/>
  <c r="O136" i="4" s="1"/>
  <c r="L138" i="4"/>
  <c r="L139" i="4"/>
  <c r="O139" i="4" s="1"/>
  <c r="L140" i="4"/>
  <c r="O140" i="4" s="1"/>
  <c r="L141" i="4"/>
  <c r="N142" i="4" s="1"/>
  <c r="L142" i="4"/>
  <c r="O142" i="4" s="1"/>
  <c r="L143" i="4"/>
  <c r="O143" i="4" s="1"/>
  <c r="L144" i="4"/>
  <c r="O144" i="4" s="1"/>
  <c r="L145" i="4"/>
  <c r="O145" i="4" s="1"/>
  <c r="L146" i="4"/>
  <c r="O146" i="4" s="1"/>
  <c r="L147" i="4"/>
  <c r="O147" i="4" s="1"/>
  <c r="L148" i="4"/>
  <c r="O148" i="4" s="1"/>
  <c r="L149" i="4"/>
  <c r="N150" i="4" s="1"/>
  <c r="L150" i="4"/>
  <c r="O150" i="4" s="1"/>
  <c r="L151" i="4"/>
  <c r="O151" i="4" s="1"/>
  <c r="L152" i="4"/>
  <c r="O152" i="4" s="1"/>
  <c r="L153" i="4"/>
  <c r="N154" i="4" s="1"/>
  <c r="L154" i="4"/>
  <c r="O154" i="4" s="1"/>
  <c r="K2" i="4"/>
  <c r="K3" i="4"/>
  <c r="K4" i="4"/>
  <c r="K5" i="4"/>
  <c r="K6" i="4"/>
  <c r="K7" i="4"/>
  <c r="K8" i="4"/>
  <c r="K9" i="4"/>
  <c r="K10" i="4"/>
  <c r="K11" i="4"/>
  <c r="K12" i="4"/>
  <c r="K13" i="4"/>
  <c r="K14" i="4"/>
  <c r="K15" i="4"/>
  <c r="K16" i="4"/>
  <c r="K17" i="4"/>
  <c r="K18" i="4"/>
  <c r="K23" i="4"/>
  <c r="K24" i="4"/>
  <c r="K25" i="4"/>
  <c r="K26" i="4"/>
  <c r="K27" i="4"/>
  <c r="K28" i="4"/>
  <c r="K29" i="4"/>
  <c r="K30" i="4"/>
  <c r="K31" i="4"/>
  <c r="K32" i="4"/>
  <c r="K33" i="4"/>
  <c r="K34" i="4"/>
  <c r="K35" i="4"/>
  <c r="K36" i="4"/>
  <c r="K37" i="4"/>
  <c r="K38" i="4"/>
  <c r="K39" i="4"/>
  <c r="K40" i="4"/>
  <c r="K42" i="4"/>
  <c r="K43" i="4"/>
  <c r="K44" i="4"/>
  <c r="K45" i="4"/>
  <c r="K46" i="4"/>
  <c r="K47" i="4"/>
  <c r="K48" i="4"/>
  <c r="K49" i="4"/>
  <c r="K50" i="4"/>
  <c r="K51" i="4"/>
  <c r="K52" i="4"/>
  <c r="K53" i="4"/>
  <c r="K54" i="4"/>
  <c r="K55" i="4"/>
  <c r="K56" i="4"/>
  <c r="K57" i="4"/>
  <c r="K58" i="4"/>
  <c r="K60" i="4"/>
  <c r="K61" i="4"/>
  <c r="K62" i="4"/>
  <c r="K63" i="4"/>
  <c r="K64" i="4"/>
  <c r="K65" i="4"/>
  <c r="K66" i="4"/>
  <c r="K67" i="4"/>
  <c r="K68" i="4"/>
  <c r="K69" i="4"/>
  <c r="K70" i="4"/>
  <c r="K71" i="4"/>
  <c r="K72" i="4"/>
  <c r="K73" i="4"/>
  <c r="K74" i="4"/>
  <c r="K75" i="4"/>
  <c r="K76" i="4"/>
  <c r="K77" i="4"/>
  <c r="K78" i="4"/>
  <c r="K79" i="4"/>
  <c r="K81" i="4"/>
  <c r="K82" i="4"/>
  <c r="K83" i="4"/>
  <c r="K84" i="4"/>
  <c r="K85" i="4"/>
  <c r="K86" i="4"/>
  <c r="K87" i="4"/>
  <c r="K88" i="4"/>
  <c r="K89" i="4"/>
  <c r="K90" i="4"/>
  <c r="K91" i="4"/>
  <c r="K92" i="4"/>
  <c r="K93" i="4"/>
  <c r="K94" i="4"/>
  <c r="K95" i="4"/>
  <c r="K96" i="4"/>
  <c r="K97" i="4"/>
  <c r="K98" i="4"/>
  <c r="K100" i="4"/>
  <c r="K101" i="4"/>
  <c r="K102" i="4"/>
  <c r="K103" i="4"/>
  <c r="K104" i="4"/>
  <c r="K105" i="4"/>
  <c r="K106" i="4"/>
  <c r="K107" i="4"/>
  <c r="K108" i="4"/>
  <c r="K109" i="4"/>
  <c r="K110" i="4"/>
  <c r="K111" i="4"/>
  <c r="K112" i="4"/>
  <c r="K113" i="4"/>
  <c r="K114" i="4"/>
  <c r="K115" i="4"/>
  <c r="K116" i="4"/>
  <c r="K117" i="4"/>
  <c r="K119" i="4"/>
  <c r="K120" i="4"/>
  <c r="K121" i="4"/>
  <c r="K122" i="4"/>
  <c r="K123" i="4"/>
  <c r="K124" i="4"/>
  <c r="K125" i="4"/>
  <c r="K126" i="4"/>
  <c r="K127" i="4"/>
  <c r="K128" i="4"/>
  <c r="K129" i="4"/>
  <c r="K130" i="4"/>
  <c r="K131" i="4"/>
  <c r="K132" i="4"/>
  <c r="K133" i="4"/>
  <c r="K134" i="4"/>
  <c r="K135" i="4"/>
  <c r="K136" i="4"/>
  <c r="K138" i="4"/>
  <c r="K139" i="4"/>
  <c r="K140" i="4"/>
  <c r="K141" i="4"/>
  <c r="K142" i="4"/>
  <c r="K143" i="4"/>
  <c r="K144" i="4"/>
  <c r="K145" i="4"/>
  <c r="K146" i="4"/>
  <c r="K147" i="4"/>
  <c r="K148" i="4"/>
  <c r="K149" i="4"/>
  <c r="K150" i="4"/>
  <c r="K151" i="4"/>
  <c r="K152" i="4"/>
  <c r="K153" i="4"/>
  <c r="K154" i="4"/>
  <c r="L1" i="4"/>
  <c r="K1" i="4"/>
  <c r="M1" i="4" s="1"/>
  <c r="P130" i="4" l="1"/>
  <c r="N104" i="4"/>
  <c r="N116" i="4"/>
  <c r="N120" i="4"/>
  <c r="N132" i="4"/>
  <c r="N101" i="4"/>
  <c r="N103" i="4"/>
  <c r="N105" i="4"/>
  <c r="N107" i="4"/>
  <c r="N109" i="4"/>
  <c r="N111" i="4"/>
  <c r="N113" i="4"/>
  <c r="N115" i="4"/>
  <c r="N117" i="4"/>
  <c r="N121" i="4"/>
  <c r="N123" i="4"/>
  <c r="N125" i="4"/>
  <c r="N127" i="4"/>
  <c r="N129" i="4"/>
  <c r="N131" i="4"/>
  <c r="N133" i="4"/>
  <c r="N135" i="4"/>
  <c r="N139" i="4"/>
  <c r="N141" i="4"/>
  <c r="N143" i="4"/>
  <c r="N145" i="4"/>
  <c r="N147" i="4"/>
  <c r="N149" i="4"/>
  <c r="N151" i="4"/>
  <c r="N153" i="4"/>
  <c r="O77" i="4"/>
  <c r="O79" i="4"/>
  <c r="K3" i="5"/>
  <c r="L7" i="5" s="1"/>
  <c r="K2" i="5"/>
  <c r="J28" i="5"/>
  <c r="J83" i="5"/>
  <c r="K12" i="6"/>
  <c r="K29" i="6"/>
  <c r="K37" i="6"/>
  <c r="K40" i="6"/>
  <c r="K44" i="6"/>
  <c r="N124" i="4"/>
  <c r="N136" i="4"/>
  <c r="N146" i="4"/>
  <c r="O107" i="4"/>
  <c r="P111" i="4" s="1"/>
  <c r="O111" i="4"/>
  <c r="O141" i="4"/>
  <c r="P149" i="4" s="1"/>
  <c r="O149" i="4"/>
  <c r="O153" i="4"/>
  <c r="K4" i="5"/>
  <c r="K8" i="5"/>
  <c r="K12" i="5"/>
  <c r="K20" i="5"/>
  <c r="K24" i="5"/>
  <c r="K28" i="5"/>
  <c r="J49" i="5"/>
  <c r="K63" i="5"/>
  <c r="K67" i="5"/>
  <c r="K82" i="5"/>
  <c r="J96" i="5"/>
  <c r="J3" i="5"/>
  <c r="K96" i="5"/>
  <c r="K5" i="6"/>
  <c r="K11" i="6"/>
  <c r="K16" i="6"/>
  <c r="K20" i="6"/>
  <c r="J24" i="6"/>
  <c r="K32" i="6"/>
  <c r="K38" i="6"/>
  <c r="J46" i="6"/>
  <c r="J49" i="6"/>
  <c r="J53" i="6"/>
  <c r="K53" i="6"/>
  <c r="N128" i="4"/>
  <c r="O78" i="4"/>
  <c r="N98" i="4"/>
  <c r="K51" i="5"/>
  <c r="K1" i="6"/>
  <c r="J31" i="6"/>
  <c r="K6" i="5"/>
  <c r="K10" i="5"/>
  <c r="K22" i="5"/>
  <c r="K26" i="5"/>
  <c r="K46" i="5"/>
  <c r="J51" i="5"/>
  <c r="K64" i="5"/>
  <c r="K83" i="5"/>
  <c r="J94" i="5"/>
  <c r="J24" i="5"/>
  <c r="J64" i="5"/>
  <c r="K17" i="6"/>
  <c r="K22" i="6"/>
  <c r="K28" i="6"/>
  <c r="K36" i="6"/>
  <c r="K39" i="6"/>
  <c r="K43" i="6"/>
  <c r="J47" i="6"/>
  <c r="K51" i="6"/>
  <c r="L98" i="5"/>
  <c r="J95" i="5"/>
  <c r="J97" i="5"/>
  <c r="K49" i="6"/>
  <c r="J52" i="6"/>
  <c r="J51" i="6"/>
  <c r="K52" i="6"/>
  <c r="J50" i="6"/>
  <c r="J54" i="6"/>
  <c r="J81" i="5"/>
  <c r="J85" i="5"/>
  <c r="K81" i="5"/>
  <c r="K85" i="5"/>
  <c r="K42" i="6"/>
  <c r="J45" i="6"/>
  <c r="K46" i="6"/>
  <c r="J80" i="5"/>
  <c r="J84" i="5"/>
  <c r="J44" i="6"/>
  <c r="K45" i="6"/>
  <c r="J66" i="5"/>
  <c r="J38" i="6"/>
  <c r="K66" i="5"/>
  <c r="L70" i="5" s="1"/>
  <c r="J33" i="6"/>
  <c r="K34" i="6"/>
  <c r="J37" i="6"/>
  <c r="J34" i="6"/>
  <c r="J63" i="5"/>
  <c r="J65" i="5"/>
  <c r="J67" i="5"/>
  <c r="J40" i="6"/>
  <c r="K49" i="5"/>
  <c r="J23" i="6"/>
  <c r="J27" i="6"/>
  <c r="J50" i="5"/>
  <c r="J52" i="5"/>
  <c r="K6" i="6"/>
  <c r="K9" i="6"/>
  <c r="K15" i="6"/>
  <c r="J22" i="6"/>
  <c r="K23" i="6"/>
  <c r="J26" i="6"/>
  <c r="K27" i="6"/>
  <c r="J2" i="6"/>
  <c r="K8" i="6"/>
  <c r="K10" i="6"/>
  <c r="K13" i="6"/>
  <c r="K19" i="6"/>
  <c r="J25" i="6"/>
  <c r="J29" i="6"/>
  <c r="L23" i="5"/>
  <c r="J26" i="5"/>
  <c r="J10" i="6"/>
  <c r="J14" i="6"/>
  <c r="J18" i="6"/>
  <c r="J5" i="6"/>
  <c r="J9" i="6"/>
  <c r="J13" i="6"/>
  <c r="J17" i="6"/>
  <c r="J22" i="5"/>
  <c r="J6" i="6"/>
  <c r="J8" i="6"/>
  <c r="J12" i="6"/>
  <c r="J16" i="6"/>
  <c r="J20" i="6"/>
  <c r="J19" i="5"/>
  <c r="J21" i="5"/>
  <c r="J23" i="5"/>
  <c r="J25" i="5"/>
  <c r="J27" i="5"/>
  <c r="J29" i="5"/>
  <c r="J7" i="6"/>
  <c r="J11" i="6"/>
  <c r="J15" i="6"/>
  <c r="J19" i="6"/>
  <c r="J5" i="5"/>
  <c r="J7" i="5"/>
  <c r="J9" i="5"/>
  <c r="J11" i="5"/>
  <c r="J13" i="5"/>
  <c r="J1" i="6"/>
  <c r="K2" i="6"/>
  <c r="J4" i="5"/>
  <c r="J6" i="5"/>
  <c r="J8" i="5"/>
  <c r="J10" i="5"/>
  <c r="J12" i="5"/>
  <c r="J3" i="6"/>
  <c r="O97" i="4"/>
  <c r="O95" i="4"/>
  <c r="O91" i="4"/>
  <c r="O87" i="4"/>
  <c r="O83" i="4"/>
  <c r="P91" i="4" s="1"/>
  <c r="O74" i="4"/>
  <c r="O70" i="4"/>
  <c r="O66" i="4"/>
  <c r="O62" i="4"/>
  <c r="N32" i="4"/>
  <c r="O16" i="4"/>
  <c r="O8" i="4"/>
  <c r="O4" i="4"/>
  <c r="N82" i="4"/>
  <c r="N84" i="4"/>
  <c r="N86" i="4"/>
  <c r="N88" i="4"/>
  <c r="N90" i="4"/>
  <c r="N92" i="4"/>
  <c r="N94" i="4"/>
  <c r="N96" i="4"/>
  <c r="O84" i="4"/>
  <c r="O88" i="4"/>
  <c r="O92" i="4"/>
  <c r="N83" i="4"/>
  <c r="N85" i="4"/>
  <c r="N87" i="4"/>
  <c r="N89" i="4"/>
  <c r="N91" i="4"/>
  <c r="N93" i="4"/>
  <c r="N95" i="4"/>
  <c r="N97" i="4"/>
  <c r="N67" i="4"/>
  <c r="N63" i="4"/>
  <c r="O52" i="4"/>
  <c r="O48" i="4"/>
  <c r="O44" i="4"/>
  <c r="O39" i="4"/>
  <c r="O35" i="4"/>
  <c r="O31" i="4"/>
  <c r="O27" i="4"/>
  <c r="N16" i="4"/>
  <c r="N12" i="4"/>
  <c r="N8" i="4"/>
  <c r="N4" i="4"/>
  <c r="N71" i="4"/>
  <c r="O76" i="4"/>
  <c r="O72" i="4"/>
  <c r="O68" i="4"/>
  <c r="O64" i="4"/>
  <c r="O38" i="4"/>
  <c r="O34" i="4"/>
  <c r="O30" i="4"/>
  <c r="O26" i="4"/>
  <c r="O18" i="4"/>
  <c r="O14" i="4"/>
  <c r="O10" i="4"/>
  <c r="O6" i="4"/>
  <c r="O2" i="4"/>
  <c r="N75" i="4"/>
  <c r="N69" i="4"/>
  <c r="N73" i="4"/>
  <c r="O55" i="4"/>
  <c r="O51" i="4"/>
  <c r="O47" i="4"/>
  <c r="O43" i="4"/>
  <c r="N7" i="4"/>
  <c r="O61" i="4"/>
  <c r="O65" i="4"/>
  <c r="O12" i="4"/>
  <c r="N2" i="4"/>
  <c r="N3" i="4"/>
  <c r="N62" i="4"/>
  <c r="N64" i="4"/>
  <c r="N66" i="4"/>
  <c r="N68" i="4"/>
  <c r="N70" i="4"/>
  <c r="N72" i="4"/>
  <c r="N74" i="4"/>
  <c r="N76" i="4"/>
  <c r="N11" i="4"/>
  <c r="N28" i="4"/>
  <c r="O57" i="4"/>
  <c r="O53" i="4"/>
  <c r="O49" i="4"/>
  <c r="O45" i="4"/>
  <c r="O40" i="4"/>
  <c r="O36" i="4"/>
  <c r="O32" i="4"/>
  <c r="O28" i="4"/>
  <c r="O24" i="4"/>
  <c r="N15" i="4"/>
  <c r="N24" i="4"/>
  <c r="N34" i="4"/>
  <c r="N36" i="4"/>
  <c r="N38" i="4"/>
  <c r="N40" i="4"/>
  <c r="N43" i="4"/>
  <c r="N45" i="4"/>
  <c r="N47" i="4"/>
  <c r="N49" i="4"/>
  <c r="N51" i="4"/>
  <c r="N53" i="4"/>
  <c r="N55" i="4"/>
  <c r="N57" i="4"/>
  <c r="N18" i="4"/>
  <c r="N14" i="4"/>
  <c r="N10" i="4"/>
  <c r="N6" i="4"/>
  <c r="O15" i="4"/>
  <c r="O11" i="4"/>
  <c r="O7" i="4"/>
  <c r="O3" i="4"/>
  <c r="N26" i="4"/>
  <c r="N30" i="4"/>
  <c r="N17" i="4"/>
  <c r="N13" i="4"/>
  <c r="N9" i="4"/>
  <c r="N5" i="4"/>
  <c r="N25" i="4"/>
  <c r="N27" i="4"/>
  <c r="N29" i="4"/>
  <c r="N31" i="4"/>
  <c r="N33" i="4"/>
  <c r="N35" i="4"/>
  <c r="N37" i="4"/>
  <c r="N39" i="4"/>
  <c r="N44" i="4"/>
  <c r="N46" i="4"/>
  <c r="N48" i="4"/>
  <c r="N50" i="4"/>
  <c r="N52" i="4"/>
  <c r="N54" i="4"/>
  <c r="N56" i="4"/>
  <c r="N58"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2" i="1"/>
  <c r="P52" i="4" l="1"/>
  <c r="P70" i="4"/>
  <c r="P34" i="4"/>
  <c r="P12" i="4"/>
  <c r="P10" i="4"/>
  <c r="L53" i="5"/>
  <c r="N2" i="5" s="1"/>
  <c r="L85" i="5"/>
  <c r="R2" i="4" l="1"/>
</calcChain>
</file>

<file path=xl/sharedStrings.xml><?xml version="1.0" encoding="utf-8"?>
<sst xmlns="http://schemas.openxmlformats.org/spreadsheetml/2006/main" count="5050" uniqueCount="878">
  <si>
    <t>collabid</t>
  </si>
  <si>
    <t>milestone</t>
  </si>
  <si>
    <t>modified</t>
  </si>
  <si>
    <t>comment</t>
  </si>
  <si>
    <t>score</t>
  </si>
  <si>
    <t>grader</t>
  </si>
  <si>
    <t>5aa00db98a3fde4259b3576a</t>
  </si>
  <si>
    <t>reducetestcase2</t>
  </si>
  <si>
    <t>2018-03-07T11:33:38</t>
  </si>
  <si>
    <t>ksmori</t>
  </si>
  <si>
    <t>Good job reducing the test case!</t>
  </si>
  <si>
    <t>5aa00dbc8a3fde4259b35777</t>
  </si>
  <si>
    <t>2018-03-07T11:34:10</t>
  </si>
  <si>
    <t>Good job reducing the test case</t>
  </si>
  <si>
    <t>5aa00dc18a3fde4259b357a3</t>
  </si>
  <si>
    <t>2018-03-07T11:35:29</t>
  </si>
  <si>
    <t>Interesting way to reduce the test case</t>
  </si>
  <si>
    <t>5aa00dc88a3fde4259b357e2</t>
  </si>
  <si>
    <t>2018-03-07T11:35:14</t>
  </si>
  <si>
    <t>5aa00f2a8a3fde4259b3764c</t>
  </si>
  <si>
    <t>reducetestcase</t>
  </si>
  <si>
    <t>2018-03-07T11:36:04</t>
  </si>
  <si>
    <t>Nice job reducing the test case</t>
  </si>
  <si>
    <t>5aa00f2a8a3fde4259b37641</t>
  </si>
  <si>
    <t>2018-03-07T11:36:19</t>
  </si>
  <si>
    <t>5aa00f248a3fde4259b3756a</t>
  </si>
  <si>
    <t>2018-03-07T11:36:37</t>
  </si>
  <si>
    <t>5aa00dc88a3fde4259b357ec</t>
  </si>
  <si>
    <t>2018-03-07T11:37:03</t>
  </si>
  <si>
    <t>Good reduction of the test case</t>
  </si>
  <si>
    <t>5aa00f158a3fde4259b373b5</t>
  </si>
  <si>
    <t>2018-03-07T11:37:50</t>
  </si>
  <si>
    <t>5aa00dc88a3fde4259b357f2</t>
  </si>
  <si>
    <t>2018-03-07T11:38:12</t>
  </si>
  <si>
    <t>Interesting way of reducing the test case</t>
  </si>
  <si>
    <t>5aa00de08a3fde4259b35912</t>
  </si>
  <si>
    <t>2018-03-07T11:32:07</t>
  </si>
  <si>
    <t>lagrassa</t>
  </si>
  <si>
    <t>No changes from starting code recorded in Constellation. Think of how to reduce the test case size</t>
  </si>
  <si>
    <t>5aa00dd28a3fde4259b3587c</t>
  </si>
  <si>
    <t>2018-03-07T11:40:03</t>
  </si>
  <si>
    <t>Good job creating reduced test cases. You could also have modified the for loop to fill in fewer zeros.</t>
  </si>
  <si>
    <t>5aa00dda8a3fde4259b358d9</t>
  </si>
  <si>
    <t>2018-03-07T11:39:28</t>
  </si>
  <si>
    <t>Good job reducing the test case to a few 0's</t>
  </si>
  <si>
    <t>5aa00ddf8a3fde4259b35906</t>
  </si>
  <si>
    <t>2018-03-07T11:39:46</t>
  </si>
  <si>
    <t>5aa00ee88a3fde4259b36d83</t>
  </si>
  <si>
    <t>2018-03-07T11:43:08</t>
  </si>
  <si>
    <t>2018-03-07T11:42:55</t>
  </si>
  <si>
    <t>5aa00df18a3fde4259b359ad</t>
  </si>
  <si>
    <t>2018-03-07T11:42:40</t>
  </si>
  <si>
    <t>Good job reducing the test case and making reduced tests!</t>
  </si>
  <si>
    <t>5aa00eb98a3fde4259b369af</t>
  </si>
  <si>
    <t>2018-03-07T11:42:19</t>
  </si>
  <si>
    <t>Good job reducing the test case and documenting your work here!</t>
  </si>
  <si>
    <t>5aa00df68a3fde4259b359cc</t>
  </si>
  <si>
    <t>2018-03-07T11:41:59</t>
  </si>
  <si>
    <t>5aa00e348a3fde4259b35dca</t>
  </si>
  <si>
    <t>2018-03-07T11:32:41</t>
  </si>
  <si>
    <t>varot</t>
  </si>
  <si>
    <t>Good!</t>
  </si>
  <si>
    <t>5aa00de18a3fde4259b35928</t>
  </si>
  <si>
    <t>2018-03-07T11:33:05</t>
  </si>
  <si>
    <t>Good job!</t>
  </si>
  <si>
    <t>5aa00de38a3fde4259b35942</t>
  </si>
  <si>
    <t>5aa00ea98a3fde4259b36832</t>
  </si>
  <si>
    <t>2018-03-07T11:33:11</t>
  </si>
  <si>
    <t>Didn't see evidence of test size reduction</t>
  </si>
  <si>
    <t>5aa00eac8a3fde4259b36886</t>
  </si>
  <si>
    <t>2018-03-07T11:33:42</t>
  </si>
  <si>
    <t>5aa00eae8a3fde4259b368c0</t>
  </si>
  <si>
    <t>2018-03-07T11:33:52</t>
  </si>
  <si>
    <t>Test case hasn't been reduced yet</t>
  </si>
  <si>
    <t>5aa00df48a3fde4259b359be</t>
  </si>
  <si>
    <t>2018-03-07T11:34:09</t>
  </si>
  <si>
    <t>5aa00ec88a3fde4259b36abd</t>
  </si>
  <si>
    <t>2018-03-07T11:34:32</t>
  </si>
  <si>
    <t>Good job limiting your test size!</t>
  </si>
  <si>
    <t>5aa00e078a3fde4259b35aa9</t>
  </si>
  <si>
    <t>2018-03-07T11:34:47</t>
  </si>
  <si>
    <t>Good job limiting your test to one column!</t>
  </si>
  <si>
    <t>5aa00dfa8a3fde4259b359f8</t>
  </si>
  <si>
    <t>Good start!!</t>
  </si>
  <si>
    <t>5aa00dfc8a3fde4259b35a08</t>
  </si>
  <si>
    <t>2018-03-07T11:36:10</t>
  </si>
  <si>
    <t>Awesome! Great job reducing your test case to just 1 zero</t>
  </si>
  <si>
    <t>5aa011ca8a3fde4259b3d889</t>
  </si>
  <si>
    <t>2018-03-07T11:36:17</t>
  </si>
  <si>
    <t>Test size hasn't been reduced yet</t>
  </si>
  <si>
    <t>5aa00ee98a3fde4259b36d8e</t>
  </si>
  <si>
    <t>Great job narrowing it down to just one cell!</t>
  </si>
  <si>
    <t>5aa00e038a3fde4259b35a71</t>
  </si>
  <si>
    <t>2018-03-07T11:36:47</t>
  </si>
  <si>
    <t>5aa00efc8a3fde4259b36fee</t>
  </si>
  <si>
    <t>2018-03-07T11:37:17</t>
  </si>
  <si>
    <t>Good job reducing your test to just one column!</t>
  </si>
  <si>
    <t>5aa011928a3fde4259b3ce4c</t>
  </si>
  <si>
    <t>2018-03-07T11:37:20</t>
  </si>
  <si>
    <t>Test size hasn't been reduced</t>
  </si>
  <si>
    <t>5aa00f098a3fde4259b37205</t>
  </si>
  <si>
    <t>Good start. You don't need to make an entire new test!</t>
  </si>
  <si>
    <t>5aa00d738a3fde4259b356ab</t>
  </si>
  <si>
    <t>2018-03-07T11:38:39</t>
  </si>
  <si>
    <t>Good job trying to narrow down your test</t>
  </si>
  <si>
    <t xml:space="preserve"> but does that still elicit bug?</t>
  </si>
  <si>
    <t>5aa00e058a3fde4259b35a94</t>
  </si>
  <si>
    <t>2018-03-07T11:31:49</t>
  </si>
  <si>
    <t>lukea</t>
  </si>
  <si>
    <t>Great!</t>
  </si>
  <si>
    <t>5aa00e078a3fde4259b35ab0</t>
  </si>
  <si>
    <t>2018-03-07T11:32:59</t>
  </si>
  <si>
    <t>Good job</t>
  </si>
  <si>
    <t>5aa00e518a3fde4259b360a9</t>
  </si>
  <si>
    <t>2018-03-07T11:33:36</t>
  </si>
  <si>
    <t>5aa00e138a3fde4259b35b88</t>
  </si>
  <si>
    <t>2018-03-07T11:34:14</t>
  </si>
  <si>
    <t>5aa00e178a3fde4259b35bdd</t>
  </si>
  <si>
    <t>2018-03-07T11:34:43</t>
  </si>
  <si>
    <t>5aa00e188a3fde4259b35bec</t>
  </si>
  <si>
    <t>2018-03-07T11:35:23</t>
  </si>
  <si>
    <t>5aa00e1c8a3fde4259b35c36</t>
  </si>
  <si>
    <t>2018-03-07T11:35:35</t>
  </si>
  <si>
    <t>5aa00e1d8a3fde4259b35c4a</t>
  </si>
  <si>
    <t>2018-03-07T11:35:51</t>
  </si>
  <si>
    <t>5aa00e398a3fde4259b35e22</t>
  </si>
  <si>
    <t>2018-03-07T11:38:49</t>
  </si>
  <si>
    <t>Test case not simplified</t>
  </si>
  <si>
    <t>5aa00e368a3fde4259b35de5</t>
  </si>
  <si>
    <t>2018-03-07T11:37:42</t>
  </si>
  <si>
    <t>5aa011f18a3fde4259b3e18d</t>
  </si>
  <si>
    <t>2018-03-07T11:37:53</t>
  </si>
  <si>
    <t>5aa00ee08a3fde4259b36c7c</t>
  </si>
  <si>
    <t>2018-03-07T11:39:14</t>
  </si>
  <si>
    <t>5a9eb6998a3fde4259b35579</t>
  </si>
  <si>
    <t>2018-03-07T11:30:31</t>
  </si>
  <si>
    <t>null</t>
  </si>
  <si>
    <t>5aa0102a8a3fde4259b3ae62</t>
  </si>
  <si>
    <t>2018-03-07T11:40:09</t>
  </si>
  <si>
    <t>5aa00e3c8a3fde4259b35e4c</t>
  </si>
  <si>
    <t>2018-03-07T11:41:13</t>
  </si>
  <si>
    <t>5aa00e3c8a3fde4259b35e4d</t>
  </si>
  <si>
    <t>2018-03-07T11:41:45</t>
  </si>
  <si>
    <t>5aa00e428a3fde4259b35edc</t>
  </si>
  <si>
    <t>2018-03-07T11:42:20</t>
  </si>
  <si>
    <t>5aa00e228a3fde4259b35caa</t>
  </si>
  <si>
    <t>2018-03-07T11:33:26</t>
  </si>
  <si>
    <t>lu16j</t>
  </si>
  <si>
    <t>Good attempt to reduce testSolveEmptyPuzzle</t>
  </si>
  <si>
    <t>5aa00dc58a3fde4259b357c5</t>
  </si>
  <si>
    <t>2018-03-07T11:34:31</t>
  </si>
  <si>
    <t>There is an attempt to reduce testSolveEmptyPuzzle</t>
  </si>
  <si>
    <t>5aa00fc58a3fde4259b3974c</t>
  </si>
  <si>
    <t>2018-03-07T11:44:26</t>
  </si>
  <si>
    <t>Good job. It would be better to reduce the test case for a larger puzzle. A 1x1 puzzle may not fail in the same way as the larger puzzle.</t>
  </si>
  <si>
    <t>5aa00e508a3fde4259b3607e</t>
  </si>
  <si>
    <t>2018-03-07T11:35:54</t>
  </si>
  <si>
    <t>Appears to be attempt to reduce testSolveEmptyPuzzle</t>
  </si>
  <si>
    <t>5aa00f7f8a3fde4259b38815</t>
  </si>
  <si>
    <t>2018-03-07T11:36:58</t>
  </si>
  <si>
    <t>Good reduction of testSolveEmptyPuzzle</t>
  </si>
  <si>
    <t>5aa00d4c8a3fde4259b3567b</t>
  </si>
  <si>
    <t>2018-03-07T11:39:22</t>
  </si>
  <si>
    <t>5aa00f0e8a3fde4259b372c1</t>
  </si>
  <si>
    <t>2018-03-07T11:40:05</t>
  </si>
  <si>
    <t>Looks like there was an attempt to reduce the number of 0s in half along each axis</t>
  </si>
  <si>
    <t>5aa00dd28a3fde4259b35882</t>
  </si>
  <si>
    <t>2018-03-07T11:43:02</t>
  </si>
  <si>
    <t>5aa00e288a3fde4259b35cff</t>
  </si>
  <si>
    <t>2018-03-07T11:42:13</t>
  </si>
  <si>
    <t>5aa010748a3fde4259b3c48e</t>
  </si>
  <si>
    <t>2018-03-07T11:43:46</t>
  </si>
  <si>
    <t>5aa00e5e8a3fde4259b361a7</t>
  </si>
  <si>
    <t>2018-03-07T11:42:43</t>
  </si>
  <si>
    <t>Good attempts to reduce testSolveEmptyPuzzle</t>
  </si>
  <si>
    <t>5aa00f818a3fde4259b3887a</t>
  </si>
  <si>
    <t>2018-03-07T11:44:03</t>
  </si>
  <si>
    <t>2018-03-07T11:33:13</t>
  </si>
  <si>
    <t>Good reduction!</t>
  </si>
  <si>
    <t>2018-03-07T11:33:49</t>
  </si>
  <si>
    <t xml:space="preserve">Good! Many attempts at reducing the puzzle size. </t>
  </si>
  <si>
    <t>2018-03-07T11:34:20</t>
  </si>
  <si>
    <t>Good idea with a physically smaller puzzle</t>
  </si>
  <si>
    <t xml:space="preserve"> and fewer zeros!</t>
  </si>
  <si>
    <t>5aa00df78a3fde4259b359d5</t>
  </si>
  <si>
    <t>2018-03-07T14:53:33</t>
  </si>
  <si>
    <t>Appears to be an attempt to reduce the test case</t>
  </si>
  <si>
    <t>5aa00df98a3fde4259b359e8</t>
  </si>
  <si>
    <t>2018-03-07T11:36:56</t>
  </si>
  <si>
    <t>Reduces test case size.</t>
  </si>
  <si>
    <t>5aa00e828a3fde4259b364a2</t>
  </si>
  <si>
    <t>2018-03-07T11:38:21</t>
  </si>
  <si>
    <t xml:space="preserve">Nice! Reduces the test case size to be able to more easily isolate the bug. </t>
  </si>
  <si>
    <t>5aa00e7d8a3fde4259b3644d</t>
  </si>
  <si>
    <t>2018-03-07T11:39:36</t>
  </si>
  <si>
    <t>Hm</t>
  </si>
  <si>
    <t xml:space="preserve"> I see some attempts at fixing the bug. How can you reduce your deubgging by reducing the test case size? </t>
  </si>
  <si>
    <t>5aa00e748a3fde4259b363cb</t>
  </si>
  <si>
    <t>2018-03-07T11:40:13</t>
  </si>
  <si>
    <t xml:space="preserve">Very good! Test case for a single cell. </t>
  </si>
  <si>
    <t>5aa00e038a3fde4259b35a6c</t>
  </si>
  <si>
    <t>2018-03-07T11:40:59</t>
  </si>
  <si>
    <t>5aa00e6f8a3fde4259b36343</t>
  </si>
  <si>
    <t>2018-03-07T11:41:14</t>
  </si>
  <si>
    <t>5aa00e668a3fde4259b36277</t>
  </si>
  <si>
    <t>2018-03-07T11:41:35</t>
  </si>
  <si>
    <t>5aa00e5e8a3fde4259b361b9</t>
  </si>
  <si>
    <t>2018-03-07T11:41:58</t>
  </si>
  <si>
    <t xml:space="preserve">Great bug finding strategy and test case size reduction. </t>
  </si>
  <si>
    <t>5aa00e048a3fde4259b35a81</t>
  </si>
  <si>
    <t>2018-03-07T11:45:30</t>
  </si>
  <si>
    <t xml:space="preserve">Good test case reduction. </t>
  </si>
  <si>
    <t>2018-03-07T11:46:14</t>
  </si>
  <si>
    <t>2018-03-07T11:47:07</t>
  </si>
  <si>
    <t>Excellent strategy and regression tests!!</t>
  </si>
  <si>
    <t>2018-03-07T11:47:46</t>
  </si>
  <si>
    <t>Nice! Reduces the test case size to be able to more easily isolate the bug.  Can you reduce it more?</t>
  </si>
  <si>
    <t>2018-03-07T11:49:28</t>
  </si>
  <si>
    <t>2018-03-07T11:39:11</t>
  </si>
  <si>
    <t>mcslao</t>
  </si>
  <si>
    <t>Good start. You were on the right track with filling in less 0's.</t>
  </si>
  <si>
    <t>2018-03-07T11:37:13</t>
  </si>
  <si>
    <t>Good. Next time</t>
  </si>
  <si>
    <t xml:space="preserve"> please make the modifications in the given TODO to make it easier to check.</t>
  </si>
  <si>
    <t>2018-03-07T11:39:54</t>
  </si>
  <si>
    <t>No work to fill in less 0's in the Sudoku failing test case</t>
  </si>
  <si>
    <t>2018-03-07T11:41:52</t>
  </si>
  <si>
    <t>As discussed during the exercise</t>
  </si>
  <si>
    <t xml:space="preserve"> you need to try to fill in less 0's in the puzzle instead of making the Sudoku puzzle size smaller</t>
  </si>
  <si>
    <t>5aa00d998a3fde4259b356dd</t>
  </si>
  <si>
    <t>2018-03-07T11:43:04</t>
  </si>
  <si>
    <t>Great work reducing the test case!</t>
  </si>
  <si>
    <t>5aa00dac8a3fde4259b3572c</t>
  </si>
  <si>
    <t>2018-03-07T11:43:42</t>
  </si>
  <si>
    <t>Good start reducing the test case by filling in less 0's!</t>
  </si>
  <si>
    <t>5aa00f738a3fde4259b385d5</t>
  </si>
  <si>
    <t>2018-03-07T11:44:10</t>
  </si>
  <si>
    <t>Great work reducing the test case by filling in less 0's!</t>
  </si>
  <si>
    <t>5aa00e088a3fde4259b35abd</t>
  </si>
  <si>
    <t>2018-03-07T11:45:21</t>
  </si>
  <si>
    <t>Great work figuring out which few parts need to be 0 in order for the test case to fail! It may be better not to directly modify the solved Sudoku puzzle so that you can check it when you print out the solved version</t>
  </si>
  <si>
    <t>5aa00e568a3fde4259b36111</t>
  </si>
  <si>
    <t>2018-03-07T11:47:02</t>
  </si>
  <si>
    <t>5aa00e278a3fde4259b35ced</t>
  </si>
  <si>
    <t>2018-03-07T11:36:51</t>
  </si>
  <si>
    <t>caronoff</t>
  </si>
  <si>
    <t>Good start towards minimizing test scope.</t>
  </si>
  <si>
    <t>5aa0121e8a3fde4259b3ea86</t>
  </si>
  <si>
    <t>2018-03-07T11:37:34</t>
  </si>
  <si>
    <t>no work done.</t>
  </si>
  <si>
    <t>5aa00d1b8a3fde4259b35645</t>
  </si>
  <si>
    <t>2018-03-07T11:39:18</t>
  </si>
  <si>
    <t>You have made the scope of the test smaller.</t>
  </si>
  <si>
    <t>5aa00d208a3fde4259b3564b</t>
  </si>
  <si>
    <t>Good work making the test case smaller.</t>
  </si>
  <si>
    <t>2018-03-07T11:43:19</t>
  </si>
  <si>
    <t>zlily</t>
  </si>
  <si>
    <t>good first step by iterating through cols</t>
  </si>
  <si>
    <t>5aa010a48a3fde4259b3cb32</t>
  </si>
  <si>
    <t>2018-03-07T11:40:44</t>
  </si>
  <si>
    <t>Not enough work done towards minimizing the scope of the test.</t>
  </si>
  <si>
    <t>5aa00d3b8a3fde4259b3565c</t>
  </si>
  <si>
    <t>2018-03-07T11:41:39</t>
  </si>
  <si>
    <t>Good work towards making the test case smaller.</t>
  </si>
  <si>
    <t>5aa010638a3fde4259b3bffb</t>
  </si>
  <si>
    <t>2018-03-07T11:43:05</t>
  </si>
  <si>
    <t>2018-03-07T11:42:35</t>
  </si>
  <si>
    <t>no work</t>
  </si>
  <si>
    <t>2018-03-07T11:43:00</t>
  </si>
  <si>
    <t>good work reducing the test case</t>
  </si>
  <si>
    <t>2018-03-07T11:43:55</t>
  </si>
  <si>
    <t>good attempt</t>
  </si>
  <si>
    <t xml:space="preserve"> but you should be reducing the problem by setting fewer 0s</t>
  </si>
  <si>
    <t xml:space="preserve"> not by changing the puzzle size</t>
  </si>
  <si>
    <t>5aa00d408a3fde4259b35665</t>
  </si>
  <si>
    <t>2018-03-07T11:43:54</t>
  </si>
  <si>
    <t>5aa00fdf8a3fde4259b39aa9</t>
  </si>
  <si>
    <t>2018-03-07T11:57:12</t>
  </si>
  <si>
    <t>Good start towards making the test case smaller.</t>
  </si>
  <si>
    <t>5aa00f1e8a3fde4259b374a9</t>
  </si>
  <si>
    <t>2018-03-07T11:46:24</t>
  </si>
  <si>
    <t>good job reducing to a 2x2 block of 0s</t>
  </si>
  <si>
    <t>5aa00e518a3fde4259b36094</t>
  </si>
  <si>
    <t>2018-03-07T11:47:08</t>
  </si>
  <si>
    <t>you should be reducing the amount of the puzzle that is empty</t>
  </si>
  <si>
    <t xml:space="preserve"> not replacing a solved row</t>
  </si>
  <si>
    <t>2018-03-07T11:45:31</t>
  </si>
  <si>
    <t>2018-03-07T11:48:22</t>
  </si>
  <si>
    <t>No apparent attempt to reduce testSolveEmptyPuzzle</t>
  </si>
  <si>
    <t>5aa00da48a3fde4259b356f7</t>
  </si>
  <si>
    <t>2018-03-07T11:47:31</t>
  </si>
  <si>
    <t>good work reducing number of empty spaces</t>
  </si>
  <si>
    <t>2018-03-07T11:46:08</t>
  </si>
  <si>
    <t>2018-03-07T11:46:27</t>
  </si>
  <si>
    <t>2018-03-07T11:46:32</t>
  </si>
  <si>
    <t>5aa00d768a3fde4259b356b4</t>
  </si>
  <si>
    <t>2018-03-07T11:46:43</t>
  </si>
  <si>
    <t>good reduction to bottom 2x2 block of 0s</t>
  </si>
  <si>
    <t>5aa00e5c8a3fde4259b3618b</t>
  </si>
  <si>
    <t>2018-03-07T11:47:48</t>
  </si>
  <si>
    <t>good preliminary reduction - how can you take this a step further?</t>
  </si>
  <si>
    <t>2018-03-07T11:46:51</t>
  </si>
  <si>
    <t>2018-03-07T11:46:39</t>
  </si>
  <si>
    <t>5aa00e0a8a3fde4259b35adb</t>
  </si>
  <si>
    <t>2018-03-07T11:48:26</t>
  </si>
  <si>
    <t>good start reducing the test case</t>
  </si>
  <si>
    <t>5aa00e038a3fde4259b35a79</t>
  </si>
  <si>
    <t>2018-03-07T11:48:36</t>
  </si>
  <si>
    <t>good start reducing to a 2x2 block</t>
  </si>
  <si>
    <t>5aa00de28a3fde4259b35935</t>
  </si>
  <si>
    <t>2018-03-07T11:49:24</t>
  </si>
  <si>
    <t>the problem you chose to reduce it to seems a little random (why /2+3?)</t>
  </si>
  <si>
    <t xml:space="preserve"> but okay</t>
  </si>
  <si>
    <t>5aa00e738a3fde4259b363b5</t>
  </si>
  <si>
    <t>2018-03-07T14:57:22</t>
  </si>
  <si>
    <t>Appears to be attempts to reduce test case</t>
  </si>
  <si>
    <t>5aa00e118a3fde4259b35b67</t>
  </si>
  <si>
    <t>2018-03-07T11:50:36</t>
  </si>
  <si>
    <t xml:space="preserve"> but how can you do it in a less seemingly-random way?</t>
  </si>
  <si>
    <t>2018-03-07T11:51:06</t>
  </si>
  <si>
    <t>good job reducing to 1 block</t>
  </si>
  <si>
    <t>2018-03-07T11:50:52</t>
  </si>
  <si>
    <t>good work reducing test case</t>
  </si>
  <si>
    <t>2018-03-07T11:51:52</t>
  </si>
  <si>
    <t>by iterating from puzzle.size()-1 to puzzle.size()-1</t>
  </si>
  <si>
    <t xml:space="preserve"> you're not actually setting anything</t>
  </si>
  <si>
    <t>5aa00d828a3fde4259b356c1</t>
  </si>
  <si>
    <t>2018-03-07T11:52:27</t>
  </si>
  <si>
    <t>5aa00fb58a3fde4259b39435</t>
  </si>
  <si>
    <t>5aa00db08a3fde4259b3574b</t>
  </si>
  <si>
    <t>2018-03-07T11:47:17</t>
  </si>
  <si>
    <t>Good start towards minimizing the test case.</t>
  </si>
  <si>
    <t>5aa00db18a3fde4259b35752</t>
  </si>
  <si>
    <t>2018-03-07T11:48:06</t>
  </si>
  <si>
    <t>5aa00f7e8a3fde4259b387cb</t>
  </si>
  <si>
    <t>2018-03-07T11:48:16</t>
  </si>
  <si>
    <t>2018-03-07T11:48:49</t>
  </si>
  <si>
    <t>Great start towards minimizing the test case.</t>
  </si>
  <si>
    <t>2018-03-07T11:49:31</t>
  </si>
  <si>
    <t>Great work towards minimizing the test case.</t>
  </si>
  <si>
    <t>2018-03-07T11:49:51</t>
  </si>
  <si>
    <t>2018-03-07T11:50:19</t>
  </si>
  <si>
    <t>bug1079</t>
  </si>
  <si>
    <t>5aa00f648a3fde4259b38290</t>
  </si>
  <si>
    <t>2018-03-07T11:53:36</t>
  </si>
  <si>
    <t>Great job making the test case smaller by filling in less 0's and localizing it to a single column!</t>
  </si>
  <si>
    <t>5aa00f538a3fde4259b37ed7</t>
  </si>
  <si>
    <t>2018-03-07T11:52:57</t>
  </si>
  <si>
    <t>Good job making the test case smaller by filling in less 0's!</t>
  </si>
  <si>
    <t>5aa00dc58a3fde4259b357bd</t>
  </si>
  <si>
    <t>2018-03-07T11:52:31</t>
  </si>
  <si>
    <t>Great job making the test case smaller by filling in less 0's and localizing it to a couple of rows!</t>
  </si>
  <si>
    <t>5aa00f428a3fde4259b37b38</t>
  </si>
  <si>
    <t>2018-03-07T11:52:17</t>
  </si>
  <si>
    <t>Great job making the test case smaller by filling in less 0's!</t>
  </si>
  <si>
    <t>5aa00dda8a3fde4259b358e2</t>
  </si>
  <si>
    <t>2018-03-07T11:52:00</t>
  </si>
  <si>
    <t>2018-03-07T11:51:46</t>
  </si>
  <si>
    <t>2018-03-07T11:51:32</t>
  </si>
  <si>
    <t>2018-03-07T11:51:09</t>
  </si>
  <si>
    <t>2018-03-07T11:50:00</t>
  </si>
  <si>
    <t>bug10792</t>
  </si>
  <si>
    <t>2018-03-07T11:58:53</t>
  </si>
  <si>
    <t>good work - however</t>
  </si>
  <si>
    <t xml:space="preserve"> you say they cover all partitions of the puzzle. is this true?</t>
  </si>
  <si>
    <t>5aa015c18a3fde4259b4d41f</t>
  </si>
  <si>
    <t>2018-03-07T12:18:22</t>
  </si>
  <si>
    <t>definitely save more time for the hypothesis step next time. what else (e.g. certain partitions and operations) does SudokuTest fail to cover?</t>
  </si>
  <si>
    <t>2018-03-07T12:16:52</t>
  </si>
  <si>
    <t>5aa012368a3fde4259b3ef0d</t>
  </si>
  <si>
    <t>2018-03-07T11:59:29</t>
  </si>
  <si>
    <t>good start! what else is SudokuTest missing in terms of partitions and operations tested?</t>
  </si>
  <si>
    <t>2018-03-07T12:02:30</t>
  </si>
  <si>
    <t>good work! what else is lacking from SudokuTest's partitions?</t>
  </si>
  <si>
    <t>2018-03-07T12:03:32</t>
  </si>
  <si>
    <t>good work! where else is SudokuTest lacking? is it testing all the operations?</t>
  </si>
  <si>
    <t>2018-03-07T12:14:36</t>
  </si>
  <si>
    <t>good observations! what else (e.g. certain partitions and operations) does SudokuTest fail to cover?</t>
  </si>
  <si>
    <t>2018-03-07T12:15:51</t>
  </si>
  <si>
    <t>2018-03-07T12:14:29</t>
  </si>
  <si>
    <t>good work!</t>
  </si>
  <si>
    <t>2018-03-07T12:15:41</t>
  </si>
  <si>
    <t>good observations! what else (e.g. certain operations) does SudokuTest fail to cover?</t>
  </si>
  <si>
    <t>2018-03-07T12:15:29</t>
  </si>
  <si>
    <t>2018-03-07T12:14:05</t>
  </si>
  <si>
    <t>2018-03-07T12:14:23</t>
  </si>
  <si>
    <t>good observations! what else (e.g. certain partitions) does SudokuTest fail to cover?</t>
  </si>
  <si>
    <t>2018-03-07T12:10:37</t>
  </si>
  <si>
    <t>good observations! what else does SudokuTest fail to test for (e.g. certain operations)?</t>
  </si>
  <si>
    <t>2018-03-07T12:09:13</t>
  </si>
  <si>
    <t>good observations! what else is missing from SudokuTest's partitions?</t>
  </si>
  <si>
    <t>2018-03-07T12:08:55</t>
  </si>
  <si>
    <t>good work! what else is missing from SudokuTest's partitions?</t>
  </si>
  <si>
    <t>2018-03-07T12:13:35</t>
  </si>
  <si>
    <t>2018-03-07T12:07:54</t>
  </si>
  <si>
    <t>good observations! what else is missing from the SudokuTest partitions?</t>
  </si>
  <si>
    <t>2018-03-07T12:06:28</t>
  </si>
  <si>
    <t>Good start. How well tested is Sudoku?</t>
  </si>
  <si>
    <t>2018-03-07T12:07:00</t>
  </si>
  <si>
    <t>2018-03-07T12:07:28</t>
  </si>
  <si>
    <t>2018-03-07T12:08:38</t>
  </si>
  <si>
    <t>Good job. It also depends on Java util modules e.g. ArrayDeque</t>
  </si>
  <si>
    <t>2018-03-07T12:09:40</t>
  </si>
  <si>
    <t>2018-03-07T12:10:12</t>
  </si>
  <si>
    <t>2018-03-07T12:10:41</t>
  </si>
  <si>
    <t>Good job. What does "not tested like they should be" mean?</t>
  </si>
  <si>
    <t>2018-03-07T12:02:00</t>
  </si>
  <si>
    <t>2018-03-07T12:14:38</t>
  </si>
  <si>
    <t>Good job. It also depends on Java util modules e.g. ArrayDeque. How well is Sudoku tested?</t>
  </si>
  <si>
    <t>2018-03-07T12:02:44</t>
  </si>
  <si>
    <t>2018-03-07T12:03:06</t>
  </si>
  <si>
    <t>Good start but no hypothesis given</t>
  </si>
  <si>
    <t>2018-03-07T12:03:43</t>
  </si>
  <si>
    <t>2018-03-07T12:03:55</t>
  </si>
  <si>
    <t>2018-03-07T12:04:09</t>
  </si>
  <si>
    <t>2018-03-07T12:04:49</t>
  </si>
  <si>
    <t>2018-03-07T12:05:10</t>
  </si>
  <si>
    <t>2018-03-07T12:05:40</t>
  </si>
  <si>
    <t>Good job. It also depends on Java util modules e.g. ArrayDeque. There should also be a partition for puzzle size.</t>
  </si>
  <si>
    <t>2018-03-07T12:06:10</t>
  </si>
  <si>
    <t>2018-03-07T12:00:54</t>
  </si>
  <si>
    <t>Excellent!</t>
  </si>
  <si>
    <t>2018-03-07T12:01:34</t>
  </si>
  <si>
    <t>2018-03-07T12:01:48</t>
  </si>
  <si>
    <t>Good attempt and hypotheses</t>
  </si>
  <si>
    <t>2018-03-07T12:02:58</t>
  </si>
  <si>
    <t>2018-03-07T12:04:20</t>
  </si>
  <si>
    <t>Good hypothesis</t>
  </si>
  <si>
    <t xml:space="preserve"> but that's actually a different bug!</t>
  </si>
  <si>
    <t>2018-03-07T12:04:44</t>
  </si>
  <si>
    <t>Good debugging steps</t>
  </si>
  <si>
    <t>2018-03-07T12:05:09</t>
  </si>
  <si>
    <t>2018-03-07T12:05:29</t>
  </si>
  <si>
    <t>2018-03-07T12:08:00</t>
  </si>
  <si>
    <t>2018-03-07T12:08:33</t>
  </si>
  <si>
    <t>2018-03-07T12:08:51</t>
  </si>
  <si>
    <t>Good debugging!</t>
  </si>
  <si>
    <t>2018-03-07T12:09:08</t>
  </si>
  <si>
    <t>2018-03-07T12:09:24</t>
  </si>
  <si>
    <t>2018-03-07T12:09:37</t>
  </si>
  <si>
    <t>2018-03-07T12:10:05</t>
  </si>
  <si>
    <t>Good debugging steps. Not sure what off by one error you were referring to specifically</t>
  </si>
  <si>
    <t xml:space="preserve"> but it is indeed an off by one error!</t>
  </si>
  <si>
    <t>2018-03-07T12:10:39</t>
  </si>
  <si>
    <t>2018-03-07T12:10:48</t>
  </si>
  <si>
    <t>2018-03-07T12:11:06</t>
  </si>
  <si>
    <t>Good observations</t>
  </si>
  <si>
    <t>2018-03-07T11:59:31</t>
  </si>
  <si>
    <t>Good debugging steps and critiqes of SudokuTest. Which partitions are missing?</t>
  </si>
  <si>
    <t>2018-03-07T12:00:36</t>
  </si>
  <si>
    <t>2018-03-07T12:01:26</t>
  </si>
  <si>
    <t>Good experimentation. What partitions are missing from SudokuTest?</t>
  </si>
  <si>
    <t>2018-03-07T11:56:50</t>
  </si>
  <si>
    <t>2018-03-07T14:39:14</t>
  </si>
  <si>
    <t>Good observations and critique</t>
  </si>
  <si>
    <t>2018-03-07T14:43:40</t>
  </si>
  <si>
    <t>2018-03-07T14:32:38</t>
  </si>
  <si>
    <t>2018-03-07T14:38:33</t>
  </si>
  <si>
    <t>2018-03-07T12:00:06</t>
  </si>
  <si>
    <t>Good start with observations of the bug!</t>
  </si>
  <si>
    <t>2018-03-07T14:31:50</t>
  </si>
  <si>
    <t>Good start</t>
  </si>
  <si>
    <t>2018-03-07T14:36:37</t>
  </si>
  <si>
    <t>Good start on debugging</t>
  </si>
  <si>
    <t>2018-03-07T14:42:51</t>
  </si>
  <si>
    <t>2018-03-07T14:42:07</t>
  </si>
  <si>
    <t>Good start to debugging</t>
  </si>
  <si>
    <t>2018-03-07T12:00:38</t>
  </si>
  <si>
    <t>Great debugging steps!</t>
  </si>
  <si>
    <t>2018-03-07T14:44:48</t>
  </si>
  <si>
    <t>2018-03-07T14:37:23</t>
  </si>
  <si>
    <t>2018-03-07T11:58:05</t>
  </si>
  <si>
    <t>Good points and observations. What modules internal to Sudoku are solver also dependent on?</t>
  </si>
  <si>
    <t>2018-03-07T11:57:25</t>
  </si>
  <si>
    <t>2018-03-07T11:57:28</t>
  </si>
  <si>
    <t>2018-03-07T11:57:31</t>
  </si>
  <si>
    <t>2018-03-07T11:57:39</t>
  </si>
  <si>
    <t>2018-03-07T12:02:02</t>
  </si>
  <si>
    <t>You need to specify more debugging steps.</t>
  </si>
  <si>
    <t>2018-03-07T12:02:35</t>
  </si>
  <si>
    <t>Great debugging observations!</t>
  </si>
  <si>
    <t>2018-03-07T12:03:10</t>
  </si>
  <si>
    <t>2018-03-07T12:03:34</t>
  </si>
  <si>
    <t>2018-03-07T12:04:08</t>
  </si>
  <si>
    <t>2018-03-07T12:04:27</t>
  </si>
  <si>
    <t>2018-03-07T11:59:06</t>
  </si>
  <si>
    <t>2018-03-07T12:05:23</t>
  </si>
  <si>
    <t>2018-03-07T12:06:03</t>
  </si>
  <si>
    <t>2018-03-07T11:59:40</t>
  </si>
  <si>
    <t>2018-03-07T12:00:17</t>
  </si>
  <si>
    <t>Very good observations!</t>
  </si>
  <si>
    <t>2018-03-07T11:59:20</t>
  </si>
  <si>
    <t>Good start towards debugging!</t>
  </si>
  <si>
    <t>2018-03-07T12:01:06</t>
  </si>
  <si>
    <t>Good start towards debugging. Maybe look at their partitions? Is something not tested that should be?</t>
  </si>
  <si>
    <t>2018-03-07T12:00:30</t>
  </si>
  <si>
    <t>2018-03-07T12:02:01</t>
  </si>
  <si>
    <t>Great start towards debugging!</t>
  </si>
  <si>
    <t>2018-03-07T12:01:56</t>
  </si>
  <si>
    <t>2018-03-07T12:02:33</t>
  </si>
  <si>
    <t>Good start towards debugging. maybe think about what else might be missing from the test cases / partition.</t>
  </si>
  <si>
    <t>2018-03-07T12:03:20</t>
  </si>
  <si>
    <t>2018-03-07T12:03:57</t>
  </si>
  <si>
    <t>Good observations!</t>
  </si>
  <si>
    <t>2018-03-07T12:05:11</t>
  </si>
  <si>
    <t>Good start noticing that get / set are not tested</t>
  </si>
  <si>
    <t xml:space="preserve"> but you should probably make sure that you're looking at all modules that solve might depend on.</t>
  </si>
  <si>
    <t>2018-03-07T12:06:34</t>
  </si>
  <si>
    <t>2018-03-07T12:08:53</t>
  </si>
  <si>
    <t>Not enough documented work done towards debugging. For example</t>
  </si>
  <si>
    <t xml:space="preserve"> does solve() only depend on the implementation of Sudoku? Did you look at the partitions? What might be missing from tests / partition?</t>
  </si>
  <si>
    <t>2018-03-07T12:02:48</t>
  </si>
  <si>
    <t>Great observations!</t>
  </si>
  <si>
    <t>2018-03-07T12:13:33</t>
  </si>
  <si>
    <t>Good start towards debugging.</t>
  </si>
  <si>
    <t>2018-03-07T12:03:24</t>
  </si>
  <si>
    <t>Great observations and your critique is spot on!</t>
  </si>
  <si>
    <t>2018-03-07T14:47:26</t>
  </si>
  <si>
    <t>Good job finding the bug</t>
  </si>
  <si>
    <t xml:space="preserve"> but there is more to critique about how SudokuTest was partitioned</t>
  </si>
  <si>
    <t>2018-03-07T12:03:50</t>
  </si>
  <si>
    <t>2018-03-07T12:12:39</t>
  </si>
  <si>
    <t>Good start towards debugging. Do the tests seem to cover the partition? Are they testing all the methods?</t>
  </si>
  <si>
    <t>2018-03-07T12:06:43</t>
  </si>
  <si>
    <t>2018-03-07T12:13:55</t>
  </si>
  <si>
    <t>Good start towards debugging. Are all of the methods tested? Does the partition cover the entire input / output space? Is something missing there?</t>
  </si>
  <si>
    <t>2018-03-07T12:04:15</t>
  </si>
  <si>
    <t>Good</t>
  </si>
  <si>
    <t>2018-03-07T12:15:25</t>
  </si>
  <si>
    <t>Good start towards debugging. Are the partitions covering the full input/output space or is something missing?</t>
  </si>
  <si>
    <t>2018-03-07T12:14:39</t>
  </si>
  <si>
    <t>Good start towards debugging. However</t>
  </si>
  <si>
    <t xml:space="preserve"> is the partitioning good? Does it cover the full input/output space or is it missing something?</t>
  </si>
  <si>
    <t>2018-03-07T12:16:03</t>
  </si>
  <si>
    <t>Good start towards debugging</t>
  </si>
  <si>
    <t xml:space="preserve"> however there's more things that you should look at. Are the partitions covering the full input  output space or is it missing something? Are all methods tested?</t>
  </si>
  <si>
    <t>2018-03-07T11:58:33</t>
  </si>
  <si>
    <t>2018-03-07T12:05:15</t>
  </si>
  <si>
    <t>2018-03-07T12:19:02</t>
  </si>
  <si>
    <t>Good start towards debugging. Additional things to think about: Do the partitions cover the full input / output space or is something missing?</t>
  </si>
  <si>
    <t>2018-03-07T12:05:20</t>
  </si>
  <si>
    <t>No debugging process reported</t>
  </si>
  <si>
    <t>2018-03-07T12:19:49</t>
  </si>
  <si>
    <t>Great job starting to debug!</t>
  </si>
  <si>
    <t>2018-03-07T12:06:50</t>
  </si>
  <si>
    <t>2018-03-07T12:05:35</t>
  </si>
  <si>
    <t>2018-03-07T12:06:17</t>
  </si>
  <si>
    <t>2018-03-07T12:05:59</t>
  </si>
  <si>
    <t xml:space="preserve">Good job! </t>
  </si>
  <si>
    <t>2018-03-07T12:06:35</t>
  </si>
  <si>
    <t>2018-03-07T12:06:41</t>
  </si>
  <si>
    <t>2018-03-07T12:07:06</t>
  </si>
  <si>
    <t>2018-03-07T12:07:03</t>
  </si>
  <si>
    <t>Hope to see more debugging steps!</t>
  </si>
  <si>
    <t>2018-03-07T12:07:16</t>
  </si>
  <si>
    <t>OK</t>
  </si>
  <si>
    <t>2018-03-07T12:07:14</t>
  </si>
  <si>
    <t>Good debugging observations!</t>
  </si>
  <si>
    <t>2018-03-07T12:07:25</t>
  </si>
  <si>
    <t>2018-03-07T12:07:35</t>
  </si>
  <si>
    <t>2018-03-07T12:07:52</t>
  </si>
  <si>
    <t>2018-03-07T11:59:36</t>
  </si>
  <si>
    <t>Good observations about partitions and the existing tests</t>
  </si>
  <si>
    <t>2018-03-07T11:59:50</t>
  </si>
  <si>
    <t>Good start to figuring out the bug</t>
  </si>
  <si>
    <t>2018-03-07T12:00:15</t>
  </si>
  <si>
    <t>Great observations about missing tests for Sudoku</t>
  </si>
  <si>
    <t>2018-03-07T12:01:07</t>
  </si>
  <si>
    <t>Good observations about what the tests are lacking</t>
  </si>
  <si>
    <t>2018-03-07T12:01:14</t>
  </si>
  <si>
    <t>You guys get check pluses!</t>
  </si>
  <si>
    <t>2018-03-07T12:01:58</t>
  </si>
  <si>
    <t>Some good observations</t>
  </si>
  <si>
    <t xml:space="preserve"> but does Sudoku really have a comprehensive test suite?</t>
  </si>
  <si>
    <t>Good observations. I like how your comments have a max character per line thing</t>
  </si>
  <si>
    <t xml:space="preserve"> makes it easier to read!</t>
  </si>
  <si>
    <t xml:space="preserve">Good observations </t>
  </si>
  <si>
    <t>5aa0139d8a3fde4259b418a2</t>
  </si>
  <si>
    <t>2018-03-07T12:03:14</t>
  </si>
  <si>
    <t>Great observations about the deficiencies in the testing!</t>
  </si>
  <si>
    <t>2018-03-07T12:03:53</t>
  </si>
  <si>
    <t>Good observations about deficiencies in the testing. (ya boi??)</t>
  </si>
  <si>
    <t>2018-03-07T12:04:11</t>
  </si>
  <si>
    <t>Good observations about deficiencies in the testing</t>
  </si>
  <si>
    <t>2018-03-07T12:04:31</t>
  </si>
  <si>
    <t>Not sure what your answer to 3 means</t>
  </si>
  <si>
    <t xml:space="preserve"> otherwise good observations</t>
  </si>
  <si>
    <t>2018-03-07T12:04:38</t>
  </si>
  <si>
    <t>Good observations about missing partitions</t>
  </si>
  <si>
    <t>2018-03-07T12:05:01</t>
  </si>
  <si>
    <t>Lots of nice observations about the data and missing partitions!</t>
  </si>
  <si>
    <t>2018-03-07T14:33:50</t>
  </si>
  <si>
    <t>Good attempt at debugging</t>
  </si>
  <si>
    <t>visual</t>
  </si>
  <si>
    <t>not actually interesting, lu16j just has a lower bar for score 1</t>
  </si>
  <si>
    <t>nothing about the visualization triggers a score of 2 vs. 1</t>
  </si>
  <si>
    <t>nothing about the visualization causes lagrassa to say "many attempts" while ksmori doesn't</t>
  </si>
  <si>
    <t>nothing about the visualization triggers a score of 0 vs. 1</t>
  </si>
  <si>
    <t>visualization helped here!</t>
  </si>
  <si>
    <t>N/A</t>
  </si>
  <si>
    <t>not actually interesting, lu16j just has a different bar for score 2</t>
  </si>
  <si>
    <t>visual shows some different attempts</t>
  </si>
  <si>
    <t>I think the grader just missed the changed part. But the visualization does show multiple attempts at reducing test case while final just shows one change</t>
  </si>
  <si>
    <t>can definitely see more work with the visual</t>
  </si>
  <si>
    <t>non-visualization shows no work</t>
  </si>
  <si>
    <t>comments re visualization</t>
  </si>
  <si>
    <t>Surprised that this one got a 0, the visual being on shows lots of changes</t>
  </si>
  <si>
    <t>this one also shows no work if no visualization</t>
  </si>
  <si>
    <t>visual showcases a lot of different work done</t>
  </si>
  <si>
    <t>average</t>
  </si>
  <si>
    <t>total</t>
  </si>
  <si>
    <t>sum</t>
  </si>
  <si>
    <t>overall average</t>
  </si>
  <si>
    <t>^ weighting each TA equally</t>
  </si>
  <si>
    <t>59d79c68c7732358ef665a4d</t>
  </si>
  <si>
    <t>2017-10-06T11:32:53</t>
  </si>
  <si>
    <t>[in-person checkoff]</t>
  </si>
  <si>
    <t>59d79f6cc7732358ef668cc0</t>
  </si>
  <si>
    <t>2017-10-06T11:25:28</t>
  </si>
  <si>
    <t>Good work</t>
  </si>
  <si>
    <t>59d79c61c7732358ef6659ce</t>
  </si>
  <si>
    <t>2017-10-06T11:27:00</t>
  </si>
  <si>
    <t>sperezde</t>
  </si>
  <si>
    <t>Good attempt</t>
  </si>
  <si>
    <t>59d79b8ac7732358ef665419</t>
  </si>
  <si>
    <t>2017-10-06T11:25:24</t>
  </si>
  <si>
    <t>wbz</t>
  </si>
  <si>
    <t>Good start on reducing the test case!</t>
  </si>
  <si>
    <t>59d79c32c7732358ef66575b</t>
  </si>
  <si>
    <t>2017-10-06T11:24:56</t>
  </si>
  <si>
    <t>Good start!</t>
  </si>
  <si>
    <t>59d79bf9c7732358ef6655c7</t>
  </si>
  <si>
    <t>2017-10-06T11:26:56</t>
  </si>
  <si>
    <t>Test case was not actually reduced - still all zeros!</t>
  </si>
  <si>
    <t>59d79bbcc7732358ef6654b3</t>
  </si>
  <si>
    <t>2017-10-06T11:27:15</t>
  </si>
  <si>
    <t>great job finding the exact way to show the bug!</t>
  </si>
  <si>
    <t>59d79ec9c7732358ef667fb1</t>
  </si>
  <si>
    <t>2017-10-06T11:25:51</t>
  </si>
  <si>
    <t>Good start.</t>
  </si>
  <si>
    <t>59d79b85c7732358ef66540d</t>
  </si>
  <si>
    <t>2017-10-06T11:25:45</t>
  </si>
  <si>
    <t>Nice work reducing the test case!</t>
  </si>
  <si>
    <t>59d79b79c7732358ef665402</t>
  </si>
  <si>
    <t>2017-10-06T11:26:14</t>
  </si>
  <si>
    <t>Nice start reducing the test case; does it still fail?</t>
  </si>
  <si>
    <t>59d79d4dc7732358ef667130</t>
  </si>
  <si>
    <t>2017-10-06T11:26:34</t>
  </si>
  <si>
    <t>59d79b67c7732358ef6653f5</t>
  </si>
  <si>
    <t>2017-10-06T11:27:09</t>
  </si>
  <si>
    <t>59d79d11c7732358ef666ac7</t>
  </si>
  <si>
    <t>2017-10-06T11:27:14</t>
  </si>
  <si>
    <t>Did not reduce number of zeros in 9x9 puzzle</t>
  </si>
  <si>
    <t>59d79c29c7732358ef665719</t>
  </si>
  <si>
    <t>2017-10-06T11:27:45</t>
  </si>
  <si>
    <t>Excellent way of narrowing this down!</t>
  </si>
  <si>
    <t>59d79b59c7732358ef6653eb</t>
  </si>
  <si>
    <t>2017-10-06T11:27:44</t>
  </si>
  <si>
    <t>59d79bf6c7732358ef6655ae</t>
  </si>
  <si>
    <t>2017-10-06T11:28:05</t>
  </si>
  <si>
    <t>59d79c28c7732358ef665710</t>
  </si>
  <si>
    <t>2017-10-06T11:28:33</t>
  </si>
  <si>
    <t>Interesting</t>
  </si>
  <si>
    <t>59d79beec7732358ef66556c</t>
  </si>
  <si>
    <t>2017-10-06T11:28:55</t>
  </si>
  <si>
    <t>59d79c1fc7732358ef6656e9</t>
  </si>
  <si>
    <t>2017-10-06T11:29:41</t>
  </si>
  <si>
    <t>59d79becc7732358ef66555c</t>
  </si>
  <si>
    <t>2017-10-06T11:30:42</t>
  </si>
  <si>
    <t>59d79c15c7732358ef6656a4</t>
  </si>
  <si>
    <t>2017-10-06T11:31:11</t>
  </si>
  <si>
    <t>59d79bd7c7732358ef665517</t>
  </si>
  <si>
    <t>2017-10-06T11:31:47</t>
  </si>
  <si>
    <t>59d79c0cc7732358ef665672</t>
  </si>
  <si>
    <t>2017-10-06T11:31:56</t>
  </si>
  <si>
    <t>59d79bcbc7732358ef6654f3</t>
  </si>
  <si>
    <t>2017-10-06T11:32:12</t>
  </si>
  <si>
    <t>59d79cf5c7732358ef66688c</t>
  </si>
  <si>
    <t>2017-10-06T11:27:49</t>
  </si>
  <si>
    <t>Well done!</t>
  </si>
  <si>
    <t>59d79c5dc7732358ef665994</t>
  </si>
  <si>
    <t>59d79bb1c7732358ef66549f</t>
  </si>
  <si>
    <t>2017-10-06T11:30:21</t>
  </si>
  <si>
    <t>good! you're on the right track to finding the exact bug!</t>
  </si>
  <si>
    <t>59d79b54c7732358ef6653e4</t>
  </si>
  <si>
    <t>Nice work on reducing the test case! But why do you still have the old code for emptying the whole Sudoku?</t>
  </si>
  <si>
    <t>59d79c52c7732358ef66589e</t>
  </si>
  <si>
    <t>2017-10-06T11:28:02</t>
  </si>
  <si>
    <t>Good job trying to minimize the test</t>
  </si>
  <si>
    <t>59d79cd9c7732358ef66648c</t>
  </si>
  <si>
    <t>2017-10-06T11:28:20</t>
  </si>
  <si>
    <t>59d79c4fc7732358ef665876</t>
  </si>
  <si>
    <t>2017-10-06T11:29:09</t>
  </si>
  <si>
    <t>Good job minimizing the test</t>
  </si>
  <si>
    <t>59d79babc7732358ef66548a</t>
  </si>
  <si>
    <t>2017-10-06T11:30:08</t>
  </si>
  <si>
    <t>59d79cb9c7732358ef66616f</t>
  </si>
  <si>
    <t>59d79b39c7732358ef6653d8</t>
  </si>
  <si>
    <t>2017-10-06T11:29:25</t>
  </si>
  <si>
    <t>59d79c7ac7732358ef665bb9</t>
  </si>
  <si>
    <t>2017-10-06T11:36:06</t>
  </si>
  <si>
    <t>can be more systematic in reducing the test case - start with half the puzzle</t>
  </si>
  <si>
    <t>59d79c77c7732358ef665b7b</t>
  </si>
  <si>
    <t>2017-10-06T11:30:56</t>
  </si>
  <si>
    <t>59d79c75c7732358ef665b4d</t>
  </si>
  <si>
    <t>2017-10-06T11:32:00</t>
  </si>
  <si>
    <t>59d79c73c7732358ef665b25</t>
  </si>
  <si>
    <t>2017-10-06T11:32:03</t>
  </si>
  <si>
    <t>59d79c62c7732358ef6659f4</t>
  </si>
  <si>
    <t>2017-10-06T11:32:06</t>
  </si>
  <si>
    <t>59d79b9fc7732358ef66544b</t>
  </si>
  <si>
    <t>2017-10-06T11:29:50</t>
  </si>
  <si>
    <t>good job! so close to finding the exact bug!</t>
  </si>
  <si>
    <t>59d79c48c7732358ef665801</t>
  </si>
  <si>
    <t>2017-10-06T11:30:19</t>
  </si>
  <si>
    <t>59d79cb8c7732358ef666160</t>
  </si>
  <si>
    <t>2017-10-06T11:29:46</t>
  </si>
  <si>
    <t>59d79cadc7732358ef66604e</t>
  </si>
  <si>
    <t>2017-10-06T11:30:10</t>
  </si>
  <si>
    <t>Instead of reducing the testing size of the 9x9 puzzle</t>
  </si>
  <si>
    <t>59d79b90c7732358ef665428</t>
  </si>
  <si>
    <t>2017-10-06T12:22:51</t>
  </si>
  <si>
    <t>Good start trying to make the number of zeros very few</t>
  </si>
  <si>
    <t>59d79c9bc7732358ef665e34</t>
  </si>
  <si>
    <t>2017-10-06T11:31:01</t>
  </si>
  <si>
    <t>59d79c97c7732358ef665de2</t>
  </si>
  <si>
    <t>2017-10-06T11:31:50</t>
  </si>
  <si>
    <t>Good job.</t>
  </si>
  <si>
    <t>59d79c8dc7732358ef665d57</t>
  </si>
  <si>
    <t>2017-10-06T11:32:02</t>
  </si>
  <si>
    <t>Very well done!</t>
  </si>
  <si>
    <t>59d79b90c7732358ef665423</t>
  </si>
  <si>
    <t>2017-10-06T11:32:38</t>
  </si>
  <si>
    <t>good start!</t>
  </si>
  <si>
    <t>59d79c32c7732358ef665760</t>
  </si>
  <si>
    <t>2017-10-06T11:34:59</t>
  </si>
  <si>
    <t>Great job</t>
  </si>
  <si>
    <t>2017-10-06T11:40:41</t>
  </si>
  <si>
    <t>2017-10-06T11:40:46</t>
  </si>
  <si>
    <t>2017-10-06T11:51:41</t>
  </si>
  <si>
    <t>59d7a5e2c7732358ef67439b</t>
  </si>
  <si>
    <t>2017-10-06T11:51:43</t>
  </si>
  <si>
    <t>Good debugging investigation</t>
  </si>
  <si>
    <t>2017-10-06T11:55:07</t>
  </si>
  <si>
    <t>Nice debugging steps!</t>
  </si>
  <si>
    <t>2017-10-06T11:52:15</t>
  </si>
  <si>
    <t>2017-10-06T11:52:35</t>
  </si>
  <si>
    <t>Good effort</t>
  </si>
  <si>
    <t>2017-10-06T11:53:49</t>
  </si>
  <si>
    <t>good start</t>
  </si>
  <si>
    <t>2017-10-06T11:53:17</t>
  </si>
  <si>
    <t>Well done</t>
  </si>
  <si>
    <t>2017-10-06T11:54:07</t>
  </si>
  <si>
    <t>2017-10-06T11:53:15</t>
  </si>
  <si>
    <t>2017-10-06T11:53:31</t>
  </si>
  <si>
    <t>Good start and observations - could be quantitative about how well the tests are written</t>
  </si>
  <si>
    <t>2017-10-06T11:54:19</t>
  </si>
  <si>
    <t>2017-10-06T11:54:42</t>
  </si>
  <si>
    <t>2017-10-06T11:54:53</t>
  </si>
  <si>
    <t>2017-10-06T11:55:04</t>
  </si>
  <si>
    <t>2017-10-06T11:55:15</t>
  </si>
  <si>
    <t>AMAZE!!!</t>
  </si>
  <si>
    <t>2017-10-06T11:55:43</t>
  </si>
  <si>
    <t>2017-10-06T11:56:16</t>
  </si>
  <si>
    <t>Good observation - would be better to also note down why you think that is</t>
  </si>
  <si>
    <t>2017-10-06T11:57:01</t>
  </si>
  <si>
    <t>2017-10-06T11:57:24</t>
  </si>
  <si>
    <t>2017-10-06T12:18:31</t>
  </si>
  <si>
    <t>No description of debugging steps in Bugs.java</t>
  </si>
  <si>
    <t>2017-10-06T11:54:29</t>
  </si>
  <si>
    <t>2017-10-06T11:58:39</t>
  </si>
  <si>
    <t>This was a good start to debugging</t>
  </si>
  <si>
    <t>2017-10-06T11:54:31</t>
  </si>
  <si>
    <t>2017-10-06T11:55:32</t>
  </si>
  <si>
    <t>Nice job catching the bug and critiquing SudokuTest!</t>
  </si>
  <si>
    <t>2017-10-06T11:55:18</t>
  </si>
  <si>
    <t>you should have come up with more observations that show progress towards finding the bug</t>
  </si>
  <si>
    <t>2017-10-06T11:57:17</t>
  </si>
  <si>
    <t>2017-10-06T11:57:28</t>
  </si>
  <si>
    <t>2017-10-06T11:57:46</t>
  </si>
  <si>
    <t>2017-10-06T11:57:57</t>
  </si>
  <si>
    <t>2017-10-06T11:55:20</t>
  </si>
  <si>
    <t>Did not describe debugging steps in Bugs.java or find the bug.</t>
  </si>
  <si>
    <t>2017-10-06T11:58:06</t>
  </si>
  <si>
    <t>2017-10-06T11:58:14</t>
  </si>
  <si>
    <t>2017-10-06T11:56:41</t>
  </si>
  <si>
    <t>Good work on finding the bug and critiquing the tests!</t>
  </si>
  <si>
    <t>2017-10-06T11:55:55</t>
  </si>
  <si>
    <t>2017-10-06T11:56:26</t>
  </si>
  <si>
    <t>2017-10-06T11:57:15</t>
  </si>
  <si>
    <t>great job! also notice that SudokuTest doesn't partition on the size</t>
  </si>
  <si>
    <t>2017-10-06T11:57:03</t>
  </si>
  <si>
    <t>2017-10-06T12:16:54</t>
  </si>
  <si>
    <t>Solved the bug</t>
  </si>
  <si>
    <t>2017-10-06T11:57:39</t>
  </si>
  <si>
    <t>2017-10-06T11:57:20</t>
  </si>
  <si>
    <t>Good start on the debugging process!</t>
  </si>
  <si>
    <t>2017-10-06T11:58:19</t>
  </si>
  <si>
    <t>Nice debugging steps and finding the bug!</t>
  </si>
  <si>
    <t>2017-10-06T11:57:54</t>
  </si>
  <si>
    <t>2017-10-06T11:58:15</t>
  </si>
  <si>
    <t>great job finding the bug and identifying the SudokuTest doesn't partition on size!</t>
  </si>
  <si>
    <t>2017-10-06T11:58:33</t>
  </si>
  <si>
    <t>2017-10-06T11:59:03</t>
  </si>
  <si>
    <t>2017-10-06T11:59:02</t>
  </si>
  <si>
    <t>good start with debugging and good observations!</t>
  </si>
  <si>
    <t>global average</t>
  </si>
  <si>
    <t>^ weights each TA equally</t>
  </si>
  <si>
    <t>can definitely see more work with the visual that merits the check+</t>
  </si>
  <si>
    <t>nothing exciting</t>
  </si>
  <si>
    <t>I think the syntax highlighting on the normal visualization helps here to see that some code is commented out</t>
  </si>
  <si>
    <t>think they just have different bars for check. With visual, you can see them trying other things besides puzzle.size()-1</t>
  </si>
  <si>
    <t>think they just had different perceptions about what merits a check</t>
  </si>
  <si>
    <t>here, I could see how just seeing final code is clearer</t>
  </si>
  <si>
    <t>overall results</t>
  </si>
  <si>
    <t>2 students: got a grade of a 2 instead of a 1 with the visualization on, we predict because you can see more work with the visual that shows the teacher that they merit a 2.</t>
  </si>
  <si>
    <t>4: higher grade w/ visual but just because different bars for score of 2 vs 1</t>
  </si>
  <si>
    <t>20: same grade</t>
  </si>
  <si>
    <t>3: higher grade without visual, likely because the teachers have different ideas of what merits a 2 vs a 1 (or a 1 vs. 0)</t>
  </si>
  <si>
    <t>1: higher grade w/o visual, could see how final code is clearer</t>
  </si>
  <si>
    <t>1 jump from 0 to 2, I think because the grader without the visualization did not see the student’s code.</t>
  </si>
  <si>
    <t>1 higher grade without visual, “I think the syntax highlighting on the normal visualization helps here to see that some code is commented out”</t>
  </si>
  <si>
    <t>1: same grade but comment w/ visual “Excellent strategy and regression tests!!” was much more descriptive than without -- “Good job”. This could be a product of individual differences between teachers.</t>
  </si>
  <si>
    <t>1 clear example of where the visualization helps and they got different grades: 5aa00e3c8a3fde4259b35e4d</t>
  </si>
  <si>
    <t>)</t>
  </si>
  <si>
    <t>2;2</t>
  </si>
  <si>
    <t>4;4</t>
  </si>
  <si>
    <t>20;19</t>
  </si>
  <si>
    <t>3;2</t>
  </si>
  <si>
    <t>1;2</t>
  </si>
  <si>
    <t>1;1</t>
  </si>
  <si>
    <t>^ neither adds up to 35</t>
  </si>
  <si>
    <t>same</t>
  </si>
  <si>
    <t>same; more work</t>
  </si>
  <si>
    <t>visual worse; nothing exciting</t>
  </si>
  <si>
    <t>visual better; old person didn't see changes</t>
  </si>
  <si>
    <t>visual worse; syntax highlighting</t>
  </si>
  <si>
    <t>same; see more work</t>
  </si>
  <si>
    <t>visual better; nothing interesting</t>
  </si>
  <si>
    <t>visual better; clear help</t>
  </si>
  <si>
    <t>visual worse; final code is clearer</t>
  </si>
  <si>
    <t>Same</t>
  </si>
  <si>
    <t>Visual better; can see more work</t>
  </si>
  <si>
    <t>Visual worse; nothing exciting</t>
  </si>
  <si>
    <t>Visual better; old grader didn’t see changes</t>
  </si>
  <si>
    <t>Visual worse; syntax highlighting helps</t>
  </si>
  <si>
    <t>Same grade; visual shows more work</t>
  </si>
  <si>
    <t>Visual better; nothing exciting</t>
  </si>
  <si>
    <t>Visual better; clear help</t>
  </si>
  <si>
    <t>Visual worse; old one final code is clearer</t>
  </si>
  <si>
    <t>(3 examples of where visual helps, not graded twice though: 5aa00e7d8a3fde4259b3644d, 5aa00f0e8a3fde4259b372c1</t>
  </si>
  <si>
    <t>the problem you chose to reduce it to seems a little random (why /2+3?), but okay</t>
  </si>
  <si>
    <t>Good idea with a physically smaller puzzle, and fewer zeros!</t>
  </si>
  <si>
    <t>Good job trying to narrow down your test, but does that still elicit bug?</t>
  </si>
  <si>
    <t>good attempt, but you should be reducing the problem by setting fewer 0s, not by changing the puzzle size</t>
  </si>
  <si>
    <t>good work reducing the test case, but how can you do it in a less seemingly-random way?</t>
  </si>
  <si>
    <t>Good. Next time, please make the modifications in the given TODO to make it easier to check.</t>
  </si>
  <si>
    <t>by iterating from puzzle.size()-1 to puzzle.size()-1, you're not actually setting anything</t>
  </si>
  <si>
    <t>you should be reducing the amount of the puzzle that is empty, not replacing a solved row</t>
  </si>
  <si>
    <t xml:space="preserve">Hm, I see some attempts at fixing the bug. How can you reduce your deubgging by reducing the test case size? </t>
  </si>
  <si>
    <t>As discussed during the exercise, you need to try to fill in less 0's in the puzzle instead of making the Sudoku puzzle size smaller</t>
  </si>
  <si>
    <t>feedback total chars</t>
  </si>
  <si>
    <t>without visualization</t>
  </si>
  <si>
    <t>with visualization</t>
  </si>
  <si>
    <t>total checkoffs</t>
  </si>
  <si>
    <t>s</t>
  </si>
  <si>
    <t>median</t>
  </si>
  <si>
    <t>only if no visual</t>
  </si>
  <si>
    <t>only if visual</t>
  </si>
  <si>
    <t>stddev</t>
  </si>
  <si>
    <t>num comments &gt; 10</t>
  </si>
  <si>
    <t>percent &gt; 10</t>
  </si>
  <si>
    <t>Same grade</t>
  </si>
  <si>
    <t>sum false</t>
  </si>
  <si>
    <t>sum true</t>
  </si>
  <si>
    <t>num rows</t>
  </si>
  <si>
    <t>all her false's are at the end</t>
  </si>
  <si>
    <t>somehow I don't believe these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</si>
</sst>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name val="Calibri"/>
      <family val="2"/>
      <scheme val="minor"/>
    </font>
    <font>
      <sz val="12"/>
      <color rgb="FF000000"/>
      <name val="Times New Roman"/>
      <family val="1"/>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7"/>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33" borderId="0" xfId="0" applyFill="1"/>
    <xf numFmtId="0" fontId="0" fillId="34" borderId="0" xfId="0" applyFill="1"/>
    <xf numFmtId="0" fontId="0" fillId="35" borderId="0" xfId="0" applyFill="1"/>
    <xf numFmtId="0" fontId="0" fillId="0" borderId="0" xfId="0" applyFill="1"/>
    <xf numFmtId="0" fontId="0" fillId="37" borderId="0" xfId="0" applyFill="1"/>
    <xf numFmtId="0" fontId="0" fillId="38" borderId="0" xfId="0" applyFill="1"/>
    <xf numFmtId="0" fontId="0" fillId="0" borderId="0" xfId="0" applyAlignment="1">
      <alignment wrapText="1"/>
    </xf>
    <xf numFmtId="0" fontId="0" fillId="36" borderId="0" xfId="0" applyFill="1" applyAlignment="1">
      <alignment wrapText="1"/>
    </xf>
    <xf numFmtId="164" fontId="0" fillId="0" borderId="0" xfId="0" applyNumberFormat="1"/>
    <xf numFmtId="0" fontId="16" fillId="0" borderId="0" xfId="0" applyFont="1"/>
    <xf numFmtId="0" fontId="16" fillId="0" borderId="0" xfId="0" applyFont="1" applyFill="1"/>
    <xf numFmtId="164" fontId="0" fillId="0" borderId="0" xfId="0" applyNumberFormat="1" applyFill="1"/>
    <xf numFmtId="0" fontId="14" fillId="0" borderId="0" xfId="0" applyFont="1"/>
    <xf numFmtId="164" fontId="14" fillId="0" borderId="0" xfId="0" applyNumberFormat="1" applyFont="1"/>
    <xf numFmtId="0" fontId="18" fillId="0" borderId="0" xfId="0" applyFont="1"/>
    <xf numFmtId="0" fontId="0" fillId="39" borderId="0" xfId="0" applyFill="1" applyAlignment="1">
      <alignment wrapText="1"/>
    </xf>
    <xf numFmtId="0" fontId="16" fillId="0" borderId="0" xfId="0" applyFont="1" applyAlignment="1">
      <alignment wrapText="1"/>
    </xf>
    <xf numFmtId="0" fontId="19" fillId="0" borderId="0" xfId="0" applyFont="1" applyAlignment="1">
      <alignment vertical="center"/>
    </xf>
    <xf numFmtId="0" fontId="19" fillId="0" borderId="10" xfId="0" applyFont="1" applyBorder="1" applyAlignment="1">
      <alignment vertical="center" wrapText="1"/>
    </xf>
    <xf numFmtId="0" fontId="0" fillId="0" borderId="10" xfId="0" applyBorder="1" applyAlignment="1">
      <alignment vertical="top" wrapText="1"/>
    </xf>
    <xf numFmtId="0" fontId="19" fillId="33" borderId="10" xfId="0" applyFont="1" applyFill="1" applyBorder="1" applyAlignment="1">
      <alignment vertical="center" wrapText="1"/>
    </xf>
    <xf numFmtId="0" fontId="19" fillId="40" borderId="10" xfId="0" applyFont="1" applyFill="1" applyBorder="1" applyAlignment="1">
      <alignment vertical="center" wrapText="1"/>
    </xf>
    <xf numFmtId="0" fontId="0" fillId="41" borderId="0" xfId="0" applyFill="1"/>
    <xf numFmtId="164" fontId="0" fillId="41" borderId="0" xfId="0" applyNumberFormat="1" applyFill="1"/>
    <xf numFmtId="0" fontId="20" fillId="41" borderId="0" xfId="0" applyFont="1" applyFill="1"/>
    <xf numFmtId="164" fontId="20" fillId="41" borderId="0" xfId="0" applyNumberFormat="1" applyFont="1" applyFill="1"/>
    <xf numFmtId="0" fontId="16" fillId="41" borderId="0" xfId="0" applyFont="1" applyFill="1"/>
    <xf numFmtId="0" fontId="16" fillId="35" borderId="0" xfId="0" applyFont="1" applyFill="1"/>
    <xf numFmtId="164"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blue=novisual</a:t>
            </a:r>
          </a:p>
        </c:rich>
      </c:tx>
      <c:layout/>
      <c:overlay val="0"/>
      <c:spPr>
        <a:noFill/>
        <a:ln>
          <a:noFill/>
        </a:ln>
        <a:effectLst/>
      </c:spPr>
    </c:title>
    <c:autoTitleDeleted val="0"/>
    <c:plotArea>
      <c:layout/>
      <c:barChart>
        <c:barDir val="col"/>
        <c:grouping val="clustered"/>
        <c:varyColors val="0"/>
        <c:ser>
          <c:idx val="1"/>
          <c:order val="0"/>
          <c:invertIfNegative val="0"/>
          <c:val>
            <c:numRef>
              <c:f>'reducetestcase comment length'!$L$3:$L$144</c:f>
              <c:numCache>
                <c:formatCode>General</c:formatCode>
                <c:ptCount val="142"/>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numCache>
            </c:numRef>
          </c:val>
          <c:extLst>
            <c:ext xmlns:c16="http://schemas.microsoft.com/office/drawing/2014/chart" uri="{C3380CC4-5D6E-409C-BE32-E72D297353CC}">
              <c16:uniqueId val="{00000003-5326-4484-8B9E-CB709285641D}"/>
            </c:ext>
          </c:extLst>
        </c:ser>
        <c:ser>
          <c:idx val="0"/>
          <c:order val="1"/>
          <c:spPr>
            <a:solidFill>
              <a:schemeClr val="accent1"/>
            </a:solidFill>
            <a:ln>
              <a:noFill/>
            </a:ln>
            <a:effectLst/>
          </c:spPr>
          <c:invertIfNegative val="0"/>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extLst>
            <c:ext xmlns:c16="http://schemas.microsoft.com/office/drawing/2014/chart" uri="{C3380CC4-5D6E-409C-BE32-E72D297353CC}">
              <c16:uniqueId val="{00000002-5326-4484-8B9E-CB709285641D}"/>
            </c:ext>
          </c:extLst>
        </c:ser>
        <c:dLbls>
          <c:showLegendKey val="0"/>
          <c:showVal val="0"/>
          <c:showCatName val="0"/>
          <c:showSerName val="0"/>
          <c:showPercent val="0"/>
          <c:showBubbleSize val="0"/>
        </c:dLbls>
        <c:gapWidth val="219"/>
        <c:overlap val="-27"/>
        <c:axId val="426537232"/>
        <c:axId val="426535592"/>
      </c:barChart>
      <c:catAx>
        <c:axId val="426537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5592"/>
        <c:crosses val="autoZero"/>
        <c:auto val="1"/>
        <c:lblAlgn val="ctr"/>
        <c:lblOffset val="100"/>
        <c:noMultiLvlLbl val="0"/>
      </c:catAx>
      <c:valAx>
        <c:axId val="42653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7232"/>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visual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'reducetestcase comment length'!$M$6:$M$145</c:f>
              <c:numCache>
                <c:formatCode>General</c:formatCode>
                <c:ptCount val="140"/>
                <c:pt idx="0">
                  <c:v>43</c:v>
                </c:pt>
                <c:pt idx="1">
                  <c:v>0</c:v>
                </c:pt>
                <c:pt idx="2">
                  <c:v>43</c:v>
                </c:pt>
                <c:pt idx="3">
                  <c:v>47</c:v>
                </c:pt>
                <c:pt idx="4">
                  <c:v>38</c:v>
                </c:pt>
                <c:pt idx="5">
                  <c:v>0</c:v>
                </c:pt>
                <c:pt idx="6">
                  <c:v>105</c:v>
                </c:pt>
                <c:pt idx="7">
                  <c:v>40</c:v>
                </c:pt>
                <c:pt idx="8">
                  <c:v>0</c:v>
                </c:pt>
                <c:pt idx="9">
                  <c:v>34</c:v>
                </c:pt>
                <c:pt idx="10">
                  <c:v>41</c:v>
                </c:pt>
                <c:pt idx="11">
                  <c:v>57</c:v>
                </c:pt>
                <c:pt idx="12">
                  <c:v>0</c:v>
                </c:pt>
                <c:pt idx="13">
                  <c:v>0</c:v>
                </c:pt>
                <c:pt idx="14">
                  <c:v>0</c:v>
                </c:pt>
                <c:pt idx="15">
                  <c:v>45</c:v>
                </c:pt>
                <c:pt idx="16">
                  <c:v>0</c:v>
                </c:pt>
                <c:pt idx="17">
                  <c:v>44</c:v>
                </c:pt>
                <c:pt idx="18">
                  <c:v>0</c:v>
                </c:pt>
                <c:pt idx="19">
                  <c:v>44</c:v>
                </c:pt>
                <c:pt idx="20">
                  <c:v>0</c:v>
                </c:pt>
                <c:pt idx="21">
                  <c:v>0</c:v>
                </c:pt>
                <c:pt idx="22">
                  <c:v>28</c:v>
                </c:pt>
                <c:pt idx="23">
                  <c:v>0</c:v>
                </c:pt>
                <c:pt idx="24">
                  <c:v>44</c:v>
                </c:pt>
                <c:pt idx="25">
                  <c:v>31</c:v>
                </c:pt>
                <c:pt idx="26">
                  <c:v>0</c:v>
                </c:pt>
                <c:pt idx="27">
                  <c:v>0</c:v>
                </c:pt>
                <c:pt idx="28">
                  <c:v>43</c:v>
                </c:pt>
                <c:pt idx="29">
                  <c:v>0</c:v>
                </c:pt>
                <c:pt idx="30">
                  <c:v>0</c:v>
                </c:pt>
                <c:pt idx="31">
                  <c:v>0</c:v>
                </c:pt>
                <c:pt idx="32">
                  <c:v>0</c:v>
                </c:pt>
                <c:pt idx="33">
                  <c:v>31</c:v>
                </c:pt>
                <c:pt idx="34">
                  <c:v>0</c:v>
                </c:pt>
                <c:pt idx="35">
                  <c:v>61</c:v>
                </c:pt>
                <c:pt idx="36">
                  <c:v>0</c:v>
                </c:pt>
                <c:pt idx="37">
                  <c:v>0</c:v>
                </c:pt>
                <c:pt idx="38">
                  <c:v>62</c:v>
                </c:pt>
                <c:pt idx="39">
                  <c:v>0</c:v>
                </c:pt>
                <c:pt idx="40">
                  <c:v>15</c:v>
                </c:pt>
                <c:pt idx="41">
                  <c:v>9</c:v>
                </c:pt>
                <c:pt idx="42">
                  <c:v>0</c:v>
                </c:pt>
                <c:pt idx="43">
                  <c:v>60</c:v>
                </c:pt>
                <c:pt idx="44">
                  <c:v>48</c:v>
                </c:pt>
                <c:pt idx="45">
                  <c:v>23</c:v>
                </c:pt>
                <c:pt idx="46">
                  <c:v>0</c:v>
                </c:pt>
                <c:pt idx="47">
                  <c:v>0</c:v>
                </c:pt>
                <c:pt idx="48">
                  <c:v>0</c:v>
                </c:pt>
                <c:pt idx="49">
                  <c:v>0</c:v>
                </c:pt>
                <c:pt idx="50">
                  <c:v>0</c:v>
                </c:pt>
                <c:pt idx="51">
                  <c:v>0</c:v>
                </c:pt>
                <c:pt idx="52">
                  <c:v>0</c:v>
                </c:pt>
                <c:pt idx="53">
                  <c:v>76</c:v>
                </c:pt>
                <c:pt idx="54">
                  <c:v>42</c:v>
                </c:pt>
                <c:pt idx="55">
                  <c:v>0</c:v>
                </c:pt>
                <c:pt idx="56">
                  <c:v>41</c:v>
                </c:pt>
                <c:pt idx="57">
                  <c:v>216</c:v>
                </c:pt>
                <c:pt idx="58">
                  <c:v>0</c:v>
                </c:pt>
                <c:pt idx="59">
                  <c:v>0</c:v>
                </c:pt>
                <c:pt idx="60">
                  <c:v>0</c:v>
                </c:pt>
                <c:pt idx="61">
                  <c:v>76</c:v>
                </c:pt>
                <c:pt idx="62">
                  <c:v>6</c:v>
                </c:pt>
                <c:pt idx="63">
                  <c:v>8</c:v>
                </c:pt>
                <c:pt idx="64">
                  <c:v>6</c:v>
                </c:pt>
                <c:pt idx="65">
                  <c:v>8</c:v>
                </c:pt>
                <c:pt idx="66">
                  <c:v>0</c:v>
                </c:pt>
                <c:pt idx="67">
                  <c:v>28</c:v>
                </c:pt>
                <c:pt idx="68">
                  <c:v>0</c:v>
                </c:pt>
                <c:pt idx="69">
                  <c:v>38</c:v>
                </c:pt>
                <c:pt idx="70">
                  <c:v>43</c:v>
                </c:pt>
                <c:pt idx="71">
                  <c:v>0</c:v>
                </c:pt>
                <c:pt idx="72">
                  <c:v>61</c:v>
                </c:pt>
                <c:pt idx="73">
                  <c:v>0</c:v>
                </c:pt>
                <c:pt idx="74">
                  <c:v>24</c:v>
                </c:pt>
                <c:pt idx="75">
                  <c:v>0</c:v>
                </c:pt>
                <c:pt idx="76">
                  <c:v>92</c:v>
                </c:pt>
                <c:pt idx="77">
                  <c:v>0</c:v>
                </c:pt>
                <c:pt idx="78">
                  <c:v>65</c:v>
                </c:pt>
                <c:pt idx="79">
                  <c:v>0</c:v>
                </c:pt>
                <c:pt idx="80">
                  <c:v>59</c:v>
                </c:pt>
                <c:pt idx="81">
                  <c:v>0</c:v>
                </c:pt>
                <c:pt idx="82">
                  <c:v>90</c:v>
                </c:pt>
                <c:pt idx="83">
                  <c:v>89</c:v>
                </c:pt>
                <c:pt idx="84">
                  <c:v>0</c:v>
                </c:pt>
                <c:pt idx="85">
                  <c:v>100</c:v>
                </c:pt>
                <c:pt idx="86">
                  <c:v>57</c:v>
                </c:pt>
                <c:pt idx="87">
                  <c:v>66</c:v>
                </c:pt>
                <c:pt idx="88">
                  <c:v>44</c:v>
                </c:pt>
                <c:pt idx="89">
                  <c:v>0</c:v>
                </c:pt>
                <c:pt idx="90">
                  <c:v>0</c:v>
                </c:pt>
                <c:pt idx="91">
                  <c:v>0</c:v>
                </c:pt>
                <c:pt idx="92">
                  <c:v>0</c:v>
                </c:pt>
                <c:pt idx="93">
                  <c:v>40</c:v>
                </c:pt>
                <c:pt idx="94">
                  <c:v>109</c:v>
                </c:pt>
                <c:pt idx="95">
                  <c:v>76</c:v>
                </c:pt>
                <c:pt idx="96">
                  <c:v>0</c:v>
                </c:pt>
                <c:pt idx="97">
                  <c:v>61</c:v>
                </c:pt>
                <c:pt idx="98">
                  <c:v>9</c:v>
                </c:pt>
                <c:pt idx="99">
                  <c:v>33</c:v>
                </c:pt>
                <c:pt idx="100">
                  <c:v>0</c:v>
                </c:pt>
                <c:pt idx="101">
                  <c:v>49</c:v>
                </c:pt>
                <c:pt idx="102">
                  <c:v>33</c:v>
                </c:pt>
                <c:pt idx="103">
                  <c:v>0</c:v>
                </c:pt>
                <c:pt idx="104">
                  <c:v>0</c:v>
                </c:pt>
                <c:pt idx="105">
                  <c:v>0</c:v>
                </c:pt>
                <c:pt idx="106">
                  <c:v>0</c:v>
                </c:pt>
                <c:pt idx="107">
                  <c:v>41</c:v>
                </c:pt>
                <c:pt idx="108">
                  <c:v>0</c:v>
                </c:pt>
                <c:pt idx="109">
                  <c:v>32</c:v>
                </c:pt>
                <c:pt idx="110">
                  <c:v>82</c:v>
                </c:pt>
                <c:pt idx="111">
                  <c:v>31</c:v>
                </c:pt>
                <c:pt idx="112">
                  <c:v>38</c:v>
                </c:pt>
                <c:pt idx="113">
                  <c:v>31</c:v>
                </c:pt>
                <c:pt idx="114">
                  <c:v>31</c:v>
                </c:pt>
                <c:pt idx="115">
                  <c:v>31</c:v>
                </c:pt>
                <c:pt idx="116">
                  <c:v>0</c:v>
                </c:pt>
                <c:pt idx="117">
                  <c:v>0</c:v>
                </c:pt>
                <c:pt idx="118">
                  <c:v>0</c:v>
                </c:pt>
                <c:pt idx="119">
                  <c:v>57</c:v>
                </c:pt>
                <c:pt idx="120">
                  <c:v>0</c:v>
                </c:pt>
                <c:pt idx="121">
                  <c:v>0</c:v>
                </c:pt>
                <c:pt idx="122">
                  <c:v>33</c:v>
                </c:pt>
                <c:pt idx="123">
                  <c:v>0</c:v>
                </c:pt>
                <c:pt idx="124">
                  <c:v>0</c:v>
                </c:pt>
                <c:pt idx="125">
                  <c:v>0</c:v>
                </c:pt>
                <c:pt idx="126">
                  <c:v>132</c:v>
                </c:pt>
                <c:pt idx="127">
                  <c:v>48</c:v>
                </c:pt>
                <c:pt idx="128">
                  <c:v>0</c:v>
                </c:pt>
                <c:pt idx="129">
                  <c:v>0</c:v>
                </c:pt>
                <c:pt idx="130">
                  <c:v>43</c:v>
                </c:pt>
                <c:pt idx="131">
                  <c:v>0</c:v>
                </c:pt>
                <c:pt idx="132">
                  <c:v>0</c:v>
                </c:pt>
                <c:pt idx="133">
                  <c:v>52</c:v>
                </c:pt>
                <c:pt idx="134">
                  <c:v>0</c:v>
                </c:pt>
                <c:pt idx="135">
                  <c:v>7</c:v>
                </c:pt>
                <c:pt idx="136">
                  <c:v>0</c:v>
                </c:pt>
                <c:pt idx="137">
                  <c:v>0</c:v>
                </c:pt>
                <c:pt idx="138">
                  <c:v>0</c:v>
                </c:pt>
                <c:pt idx="139">
                  <c:v>50</c:v>
                </c:pt>
              </c:numCache>
            </c:numRef>
          </c:val>
          <c:extLst>
            <c:ext xmlns:c16="http://schemas.microsoft.com/office/drawing/2014/chart" uri="{C3380CC4-5D6E-409C-BE32-E72D297353CC}">
              <c16:uniqueId val="{00000000-E8F0-4823-8962-775A86010005}"/>
            </c:ext>
          </c:extLst>
        </c:ser>
        <c:ser>
          <c:idx val="1"/>
          <c:order val="1"/>
          <c:spPr>
            <a:solidFill>
              <a:schemeClr val="accent2"/>
            </a:solidFill>
            <a:ln>
              <a:noFill/>
            </a:ln>
            <a:effectLst/>
          </c:spPr>
          <c:invertIfNegative val="0"/>
          <c:val>
            <c:numRef>
              <c:f>'reducetestcase comment length'!$N$6:$N$145</c:f>
              <c:numCache>
                <c:formatCode>General</c:formatCode>
                <c:ptCount val="140"/>
              </c:numCache>
            </c:numRef>
          </c:val>
          <c:extLst>
            <c:ext xmlns:c16="http://schemas.microsoft.com/office/drawing/2014/chart" uri="{C3380CC4-5D6E-409C-BE32-E72D297353CC}">
              <c16:uniqueId val="{00000001-E8F0-4823-8962-775A86010005}"/>
            </c:ext>
          </c:extLst>
        </c:ser>
        <c:ser>
          <c:idx val="2"/>
          <c:order val="2"/>
          <c:spPr>
            <a:solidFill>
              <a:schemeClr val="accent3"/>
            </a:solidFill>
            <a:ln>
              <a:noFill/>
            </a:ln>
            <a:effectLst/>
          </c:spPr>
          <c:invertIfNegative val="0"/>
          <c:val>
            <c:numRef>
              <c:f>'reducetestcase comment length'!$O$6:$O$145</c:f>
              <c:numCache>
                <c:formatCode>General</c:formatCode>
                <c:ptCount val="140"/>
              </c:numCache>
            </c:numRef>
          </c:val>
          <c:extLst>
            <c:ext xmlns:c16="http://schemas.microsoft.com/office/drawing/2014/chart" uri="{C3380CC4-5D6E-409C-BE32-E72D297353CC}">
              <c16:uniqueId val="{00000002-E8F0-4823-8962-775A86010005}"/>
            </c:ext>
          </c:extLst>
        </c:ser>
        <c:ser>
          <c:idx val="3"/>
          <c:order val="3"/>
          <c:spPr>
            <a:solidFill>
              <a:schemeClr val="accent4"/>
            </a:solidFill>
            <a:ln>
              <a:noFill/>
            </a:ln>
            <a:effectLst/>
          </c:spPr>
          <c:invertIfNegative val="0"/>
          <c:val>
            <c:numRef>
              <c:f>'reducetestcase comment length'!$P$6:$P$145</c:f>
              <c:numCache>
                <c:formatCode>General</c:formatCode>
                <c:ptCount val="140"/>
              </c:numCache>
            </c:numRef>
          </c:val>
          <c:extLst>
            <c:ext xmlns:c16="http://schemas.microsoft.com/office/drawing/2014/chart" uri="{C3380CC4-5D6E-409C-BE32-E72D297353CC}">
              <c16:uniqueId val="{00000003-E8F0-4823-8962-775A86010005}"/>
            </c:ext>
          </c:extLst>
        </c:ser>
        <c:ser>
          <c:idx val="4"/>
          <c:order val="4"/>
          <c:spPr>
            <a:solidFill>
              <a:schemeClr val="accent5"/>
            </a:solidFill>
            <a:ln>
              <a:noFill/>
            </a:ln>
            <a:effectLst/>
          </c:spPr>
          <c:invertIfNegative val="0"/>
          <c:val>
            <c:numRef>
              <c:f>'reducetestcase comment length'!$Q$6:$Q$145</c:f>
              <c:numCache>
                <c:formatCode>General</c:formatCode>
                <c:ptCount val="140"/>
              </c:numCache>
            </c:numRef>
          </c:val>
          <c:extLst>
            <c:ext xmlns:c16="http://schemas.microsoft.com/office/drawing/2014/chart" uri="{C3380CC4-5D6E-409C-BE32-E72D297353CC}">
              <c16:uniqueId val="{00000004-E8F0-4823-8962-775A86010005}"/>
            </c:ext>
          </c:extLst>
        </c:ser>
        <c:ser>
          <c:idx val="5"/>
          <c:order val="5"/>
          <c:spPr>
            <a:solidFill>
              <a:schemeClr val="accent6"/>
            </a:solidFill>
            <a:ln>
              <a:noFill/>
            </a:ln>
            <a:effectLst/>
          </c:spPr>
          <c:invertIfNegative val="0"/>
          <c:val>
            <c:numRef>
              <c:f>'reducetestcase comment length'!$R$6:$R$145</c:f>
              <c:numCache>
                <c:formatCode>General</c:formatCode>
                <c:ptCount val="140"/>
              </c:numCache>
            </c:numRef>
          </c:val>
          <c:extLst>
            <c:ext xmlns:c16="http://schemas.microsoft.com/office/drawing/2014/chart" uri="{C3380CC4-5D6E-409C-BE32-E72D297353CC}">
              <c16:uniqueId val="{00000005-E8F0-4823-8962-775A86010005}"/>
            </c:ext>
          </c:extLst>
        </c:ser>
        <c:ser>
          <c:idx val="6"/>
          <c:order val="6"/>
          <c:spPr>
            <a:solidFill>
              <a:schemeClr val="accent1">
                <a:lumMod val="60000"/>
              </a:schemeClr>
            </a:solidFill>
            <a:ln>
              <a:noFill/>
            </a:ln>
            <a:effectLst/>
          </c:spPr>
          <c:invertIfNegative val="0"/>
          <c:val>
            <c:numRef>
              <c:f>'reducetestcase comment length'!$S$6:$S$145</c:f>
              <c:numCache>
                <c:formatCode>General</c:formatCode>
                <c:ptCount val="140"/>
              </c:numCache>
            </c:numRef>
          </c:val>
          <c:extLst>
            <c:ext xmlns:c16="http://schemas.microsoft.com/office/drawing/2014/chart" uri="{C3380CC4-5D6E-409C-BE32-E72D297353CC}">
              <c16:uniqueId val="{00000006-E8F0-4823-8962-775A86010005}"/>
            </c:ext>
          </c:extLst>
        </c:ser>
        <c:ser>
          <c:idx val="7"/>
          <c:order val="7"/>
          <c:spPr>
            <a:solidFill>
              <a:schemeClr val="accent2">
                <a:lumMod val="60000"/>
              </a:schemeClr>
            </a:solidFill>
            <a:ln>
              <a:noFill/>
            </a:ln>
            <a:effectLst/>
          </c:spPr>
          <c:invertIfNegative val="0"/>
          <c:val>
            <c:numRef>
              <c:f>'reducetestcase comment length'!$T$6:$T$145</c:f>
              <c:numCache>
                <c:formatCode>General</c:formatCode>
                <c:ptCount val="140"/>
              </c:numCache>
            </c:numRef>
          </c:val>
          <c:extLst>
            <c:ext xmlns:c16="http://schemas.microsoft.com/office/drawing/2014/chart" uri="{C3380CC4-5D6E-409C-BE32-E72D297353CC}">
              <c16:uniqueId val="{00000007-E8F0-4823-8962-775A86010005}"/>
            </c:ext>
          </c:extLst>
        </c:ser>
        <c:ser>
          <c:idx val="8"/>
          <c:order val="8"/>
          <c:spPr>
            <a:solidFill>
              <a:schemeClr val="accent3">
                <a:lumMod val="60000"/>
              </a:schemeClr>
            </a:solidFill>
            <a:ln>
              <a:noFill/>
            </a:ln>
            <a:effectLst/>
          </c:spPr>
          <c:invertIfNegative val="0"/>
          <c:val>
            <c:numRef>
              <c:f>'reducetestcase comment length'!$U$6:$U$145</c:f>
              <c:numCache>
                <c:formatCode>General</c:formatCode>
                <c:ptCount val="140"/>
              </c:numCache>
            </c:numRef>
          </c:val>
          <c:extLst>
            <c:ext xmlns:c16="http://schemas.microsoft.com/office/drawing/2014/chart" uri="{C3380CC4-5D6E-409C-BE32-E72D297353CC}">
              <c16:uniqueId val="{00000008-E8F0-4823-8962-775A86010005}"/>
            </c:ext>
          </c:extLst>
        </c:ser>
        <c:ser>
          <c:idx val="9"/>
          <c:order val="9"/>
          <c:spPr>
            <a:solidFill>
              <a:schemeClr val="accent4">
                <a:lumMod val="60000"/>
              </a:schemeClr>
            </a:solidFill>
            <a:ln>
              <a:noFill/>
            </a:ln>
            <a:effectLst/>
          </c:spPr>
          <c:invertIfNegative val="0"/>
          <c:val>
            <c:numRef>
              <c:f>'reducetestcase comment length'!$V$6:$V$145</c:f>
              <c:numCache>
                <c:formatCode>General</c:formatCode>
                <c:ptCount val="140"/>
              </c:numCache>
            </c:numRef>
          </c:val>
          <c:extLst>
            <c:ext xmlns:c16="http://schemas.microsoft.com/office/drawing/2014/chart" uri="{C3380CC4-5D6E-409C-BE32-E72D297353CC}">
              <c16:uniqueId val="{00000009-E8F0-4823-8962-775A86010005}"/>
            </c:ext>
          </c:extLst>
        </c:ser>
        <c:dLbls>
          <c:showLegendKey val="0"/>
          <c:showVal val="0"/>
          <c:showCatName val="0"/>
          <c:showSerName val="0"/>
          <c:showPercent val="0"/>
          <c:showBubbleSize val="0"/>
        </c:dLbls>
        <c:gapWidth val="219"/>
        <c:overlap val="-27"/>
        <c:axId val="426537232"/>
        <c:axId val="426535592"/>
      </c:barChart>
      <c:catAx>
        <c:axId val="426537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5592"/>
        <c:crosses val="autoZero"/>
        <c:auto val="1"/>
        <c:lblAlgn val="ctr"/>
        <c:lblOffset val="100"/>
        <c:noMultiLvlLbl val="0"/>
      </c:catAx>
      <c:valAx>
        <c:axId val="42653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7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marker>
            <c:symbol val="none"/>
          </c:marker>
          <c:val>
            <c:numRef>
              <c:f>'reducetestcase comment length'!$L$3:$L$144</c:f>
              <c:numCache>
                <c:formatCode>General</c:formatCode>
                <c:ptCount val="142"/>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numCache>
            </c:numRef>
          </c:val>
          <c:smooth val="0"/>
          <c:extLst>
            <c:ext xmlns:c16="http://schemas.microsoft.com/office/drawing/2014/chart" uri="{C3380CC4-5D6E-409C-BE32-E72D297353CC}">
              <c16:uniqueId val="{00000003-D2B3-44E8-A83F-76A080D462D5}"/>
            </c:ext>
          </c:extLst>
        </c:ser>
        <c:ser>
          <c:idx val="0"/>
          <c:order val="1"/>
          <c:spPr>
            <a:ln w="28575" cap="rnd">
              <a:solidFill>
                <a:schemeClr val="accent1"/>
              </a:solidFill>
              <a:round/>
            </a:ln>
            <a:effectLst/>
          </c:spPr>
          <c:marker>
            <c:symbol val="none"/>
          </c:marker>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smooth val="0"/>
          <c:extLst>
            <c:ext xmlns:c16="http://schemas.microsoft.com/office/drawing/2014/chart" uri="{C3380CC4-5D6E-409C-BE32-E72D297353CC}">
              <c16:uniqueId val="{00000002-D2B3-44E8-A83F-76A080D462D5}"/>
            </c:ext>
          </c:extLst>
        </c:ser>
        <c:dLbls>
          <c:showLegendKey val="0"/>
          <c:showVal val="0"/>
          <c:showCatName val="0"/>
          <c:showSerName val="0"/>
          <c:showPercent val="0"/>
          <c:showBubbleSize val="0"/>
        </c:dLbls>
        <c:smooth val="0"/>
        <c:axId val="427049496"/>
        <c:axId val="427048840"/>
      </c:lineChart>
      <c:catAx>
        <c:axId val="427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8840"/>
        <c:crosses val="autoZero"/>
        <c:auto val="1"/>
        <c:lblAlgn val="ctr"/>
        <c:lblOffset val="100"/>
        <c:noMultiLvlLbl val="0"/>
      </c:catAx>
      <c:valAx>
        <c:axId val="42704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949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smooth val="0"/>
          <c:extLst>
            <c:ext xmlns:c16="http://schemas.microsoft.com/office/drawing/2014/chart" uri="{C3380CC4-5D6E-409C-BE32-E72D297353CC}">
              <c16:uniqueId val="{00000000-B00C-4744-9E96-F3C925B3D253}"/>
            </c:ext>
          </c:extLst>
        </c:ser>
        <c:dLbls>
          <c:showLegendKey val="0"/>
          <c:showVal val="0"/>
          <c:showCatName val="0"/>
          <c:showSerName val="0"/>
          <c:showPercent val="0"/>
          <c:showBubbleSize val="0"/>
        </c:dLbls>
        <c:smooth val="0"/>
        <c:axId val="427049496"/>
        <c:axId val="427048840"/>
      </c:lineChart>
      <c:catAx>
        <c:axId val="427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8840"/>
        <c:crosses val="autoZero"/>
        <c:auto val="1"/>
        <c:lblAlgn val="ctr"/>
        <c:lblOffset val="100"/>
        <c:noMultiLvlLbl val="0"/>
      </c:catAx>
      <c:valAx>
        <c:axId val="42704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9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en-US"/>
              <a:t>blue=novisual</a:t>
            </a:r>
          </a:p>
        </cx:rich>
      </cx:tx>
    </cx:title>
    <cx:plotArea>
      <cx:plotAreaRegion>
        <cx:series layoutId="clusteredColumn" uniqueId="{BEC6430F-748F-421F-AD3A-946B6FAAF203}">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val>
            <c:numRef>
              <c:f>'reducetestcase comment length'!$L$3:$L$145</c:f>
              <c:numCache>
                <c:formatCode>General</c:formatCode>
                <c:ptCount val="143"/>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pt idx="142">
                  <c:v>0</c:v>
                </c:pt>
              </c:numCache>
            </c:numRef>
          </c:val>
          <c:extLst>
            <c:ext xmlns:c16="http://schemas.microsoft.com/office/drawing/2014/chart" uri="{C3380CC4-5D6E-409C-BE32-E72D297353CC}">
              <c16:uniqueId val="{00000000-36B6-41E0-A5B0-7921AF0805A0}"/>
            </c:ext>
          </c:extLst>
        </c:ser>
        <c:ser>
          <c:idx val="1"/>
          <c:order val="1"/>
          <c:spPr>
            <a:solidFill>
              <a:schemeClr val="accent2"/>
            </a:solidFill>
            <a:ln w="25400">
              <a:noFill/>
            </a:ln>
            <a:effectLst/>
          </c:spPr>
          <c:val>
            <c:numRef>
              <c:f>'reducetestcase comment length'!$M$3:$M$145</c:f>
              <c:numCache>
                <c:formatCode>General</c:formatCode>
                <c:ptCount val="143"/>
                <c:pt idx="0">
                  <c:v>0</c:v>
                </c:pt>
                <c:pt idx="1">
                  <c:v>38</c:v>
                </c:pt>
                <c:pt idx="2">
                  <c:v>0</c:v>
                </c:pt>
                <c:pt idx="3">
                  <c:v>43</c:v>
                </c:pt>
                <c:pt idx="4">
                  <c:v>0</c:v>
                </c:pt>
                <c:pt idx="5">
                  <c:v>43</c:v>
                </c:pt>
                <c:pt idx="6">
                  <c:v>47</c:v>
                </c:pt>
                <c:pt idx="7">
                  <c:v>38</c:v>
                </c:pt>
                <c:pt idx="8">
                  <c:v>0</c:v>
                </c:pt>
                <c:pt idx="9">
                  <c:v>105</c:v>
                </c:pt>
                <c:pt idx="10">
                  <c:v>40</c:v>
                </c:pt>
                <c:pt idx="11">
                  <c:v>0</c:v>
                </c:pt>
                <c:pt idx="12">
                  <c:v>34</c:v>
                </c:pt>
                <c:pt idx="13">
                  <c:v>41</c:v>
                </c:pt>
                <c:pt idx="14">
                  <c:v>57</c:v>
                </c:pt>
                <c:pt idx="15">
                  <c:v>0</c:v>
                </c:pt>
                <c:pt idx="16">
                  <c:v>0</c:v>
                </c:pt>
                <c:pt idx="17">
                  <c:v>0</c:v>
                </c:pt>
                <c:pt idx="18">
                  <c:v>45</c:v>
                </c:pt>
                <c:pt idx="19">
                  <c:v>0</c:v>
                </c:pt>
                <c:pt idx="20">
                  <c:v>44</c:v>
                </c:pt>
                <c:pt idx="21">
                  <c:v>0</c:v>
                </c:pt>
                <c:pt idx="22">
                  <c:v>44</c:v>
                </c:pt>
                <c:pt idx="23">
                  <c:v>0</c:v>
                </c:pt>
                <c:pt idx="24">
                  <c:v>0</c:v>
                </c:pt>
                <c:pt idx="25">
                  <c:v>28</c:v>
                </c:pt>
                <c:pt idx="26">
                  <c:v>0</c:v>
                </c:pt>
                <c:pt idx="27">
                  <c:v>44</c:v>
                </c:pt>
                <c:pt idx="28">
                  <c:v>31</c:v>
                </c:pt>
                <c:pt idx="29">
                  <c:v>0</c:v>
                </c:pt>
                <c:pt idx="30">
                  <c:v>0</c:v>
                </c:pt>
                <c:pt idx="31">
                  <c:v>43</c:v>
                </c:pt>
                <c:pt idx="32">
                  <c:v>0</c:v>
                </c:pt>
                <c:pt idx="33">
                  <c:v>0</c:v>
                </c:pt>
                <c:pt idx="34">
                  <c:v>0</c:v>
                </c:pt>
                <c:pt idx="35">
                  <c:v>0</c:v>
                </c:pt>
                <c:pt idx="36">
                  <c:v>31</c:v>
                </c:pt>
                <c:pt idx="37">
                  <c:v>0</c:v>
                </c:pt>
                <c:pt idx="38">
                  <c:v>61</c:v>
                </c:pt>
                <c:pt idx="39">
                  <c:v>0</c:v>
                </c:pt>
                <c:pt idx="40">
                  <c:v>0</c:v>
                </c:pt>
                <c:pt idx="41">
                  <c:v>62</c:v>
                </c:pt>
                <c:pt idx="42">
                  <c:v>0</c:v>
                </c:pt>
                <c:pt idx="43">
                  <c:v>15</c:v>
                </c:pt>
                <c:pt idx="44">
                  <c:v>9</c:v>
                </c:pt>
                <c:pt idx="45">
                  <c:v>0</c:v>
                </c:pt>
                <c:pt idx="46">
                  <c:v>60</c:v>
                </c:pt>
                <c:pt idx="47">
                  <c:v>48</c:v>
                </c:pt>
                <c:pt idx="48">
                  <c:v>23</c:v>
                </c:pt>
                <c:pt idx="49">
                  <c:v>0</c:v>
                </c:pt>
                <c:pt idx="50">
                  <c:v>0</c:v>
                </c:pt>
                <c:pt idx="51">
                  <c:v>0</c:v>
                </c:pt>
                <c:pt idx="52">
                  <c:v>0</c:v>
                </c:pt>
                <c:pt idx="53">
                  <c:v>0</c:v>
                </c:pt>
                <c:pt idx="54">
                  <c:v>0</c:v>
                </c:pt>
                <c:pt idx="55">
                  <c:v>0</c:v>
                </c:pt>
                <c:pt idx="56">
                  <c:v>76</c:v>
                </c:pt>
                <c:pt idx="57">
                  <c:v>42</c:v>
                </c:pt>
                <c:pt idx="58">
                  <c:v>0</c:v>
                </c:pt>
                <c:pt idx="59">
                  <c:v>41</c:v>
                </c:pt>
                <c:pt idx="60">
                  <c:v>216</c:v>
                </c:pt>
                <c:pt idx="61">
                  <c:v>0</c:v>
                </c:pt>
                <c:pt idx="62">
                  <c:v>0</c:v>
                </c:pt>
                <c:pt idx="63">
                  <c:v>0</c:v>
                </c:pt>
                <c:pt idx="64">
                  <c:v>76</c:v>
                </c:pt>
                <c:pt idx="65">
                  <c:v>6</c:v>
                </c:pt>
                <c:pt idx="66">
                  <c:v>8</c:v>
                </c:pt>
                <c:pt idx="67">
                  <c:v>6</c:v>
                </c:pt>
                <c:pt idx="68">
                  <c:v>8</c:v>
                </c:pt>
                <c:pt idx="69">
                  <c:v>0</c:v>
                </c:pt>
                <c:pt idx="70">
                  <c:v>28</c:v>
                </c:pt>
                <c:pt idx="71">
                  <c:v>0</c:v>
                </c:pt>
                <c:pt idx="72">
                  <c:v>38</c:v>
                </c:pt>
                <c:pt idx="73">
                  <c:v>43</c:v>
                </c:pt>
                <c:pt idx="74">
                  <c:v>0</c:v>
                </c:pt>
                <c:pt idx="75">
                  <c:v>61</c:v>
                </c:pt>
                <c:pt idx="76">
                  <c:v>0</c:v>
                </c:pt>
                <c:pt idx="77">
                  <c:v>24</c:v>
                </c:pt>
                <c:pt idx="78">
                  <c:v>0</c:v>
                </c:pt>
                <c:pt idx="79">
                  <c:v>92</c:v>
                </c:pt>
                <c:pt idx="80">
                  <c:v>0</c:v>
                </c:pt>
                <c:pt idx="81">
                  <c:v>65</c:v>
                </c:pt>
                <c:pt idx="82">
                  <c:v>0</c:v>
                </c:pt>
                <c:pt idx="83">
                  <c:v>59</c:v>
                </c:pt>
                <c:pt idx="84">
                  <c:v>0</c:v>
                </c:pt>
                <c:pt idx="85">
                  <c:v>90</c:v>
                </c:pt>
                <c:pt idx="86">
                  <c:v>89</c:v>
                </c:pt>
                <c:pt idx="87">
                  <c:v>0</c:v>
                </c:pt>
                <c:pt idx="88">
                  <c:v>100</c:v>
                </c:pt>
                <c:pt idx="89">
                  <c:v>57</c:v>
                </c:pt>
                <c:pt idx="90">
                  <c:v>66</c:v>
                </c:pt>
                <c:pt idx="91">
                  <c:v>44</c:v>
                </c:pt>
                <c:pt idx="92">
                  <c:v>0</c:v>
                </c:pt>
                <c:pt idx="93">
                  <c:v>0</c:v>
                </c:pt>
                <c:pt idx="94">
                  <c:v>0</c:v>
                </c:pt>
                <c:pt idx="95">
                  <c:v>0</c:v>
                </c:pt>
                <c:pt idx="96">
                  <c:v>40</c:v>
                </c:pt>
                <c:pt idx="97">
                  <c:v>109</c:v>
                </c:pt>
                <c:pt idx="98">
                  <c:v>76</c:v>
                </c:pt>
                <c:pt idx="99">
                  <c:v>0</c:v>
                </c:pt>
                <c:pt idx="100">
                  <c:v>61</c:v>
                </c:pt>
                <c:pt idx="101">
                  <c:v>9</c:v>
                </c:pt>
                <c:pt idx="102">
                  <c:v>33</c:v>
                </c:pt>
                <c:pt idx="103">
                  <c:v>0</c:v>
                </c:pt>
                <c:pt idx="104">
                  <c:v>49</c:v>
                </c:pt>
                <c:pt idx="105">
                  <c:v>33</c:v>
                </c:pt>
                <c:pt idx="106">
                  <c:v>0</c:v>
                </c:pt>
                <c:pt idx="107">
                  <c:v>0</c:v>
                </c:pt>
                <c:pt idx="108">
                  <c:v>0</c:v>
                </c:pt>
                <c:pt idx="109">
                  <c:v>0</c:v>
                </c:pt>
                <c:pt idx="110">
                  <c:v>41</c:v>
                </c:pt>
                <c:pt idx="111">
                  <c:v>0</c:v>
                </c:pt>
                <c:pt idx="112">
                  <c:v>32</c:v>
                </c:pt>
                <c:pt idx="113">
                  <c:v>82</c:v>
                </c:pt>
                <c:pt idx="114">
                  <c:v>31</c:v>
                </c:pt>
                <c:pt idx="115">
                  <c:v>38</c:v>
                </c:pt>
                <c:pt idx="116">
                  <c:v>31</c:v>
                </c:pt>
                <c:pt idx="117">
                  <c:v>31</c:v>
                </c:pt>
                <c:pt idx="118">
                  <c:v>31</c:v>
                </c:pt>
                <c:pt idx="119">
                  <c:v>0</c:v>
                </c:pt>
                <c:pt idx="120">
                  <c:v>0</c:v>
                </c:pt>
                <c:pt idx="121">
                  <c:v>0</c:v>
                </c:pt>
                <c:pt idx="122">
                  <c:v>57</c:v>
                </c:pt>
                <c:pt idx="123">
                  <c:v>0</c:v>
                </c:pt>
                <c:pt idx="124">
                  <c:v>0</c:v>
                </c:pt>
                <c:pt idx="125">
                  <c:v>33</c:v>
                </c:pt>
                <c:pt idx="126">
                  <c:v>0</c:v>
                </c:pt>
                <c:pt idx="127">
                  <c:v>0</c:v>
                </c:pt>
                <c:pt idx="128">
                  <c:v>0</c:v>
                </c:pt>
                <c:pt idx="129">
                  <c:v>132</c:v>
                </c:pt>
                <c:pt idx="130">
                  <c:v>48</c:v>
                </c:pt>
                <c:pt idx="131">
                  <c:v>0</c:v>
                </c:pt>
                <c:pt idx="132">
                  <c:v>0</c:v>
                </c:pt>
                <c:pt idx="133">
                  <c:v>43</c:v>
                </c:pt>
                <c:pt idx="134">
                  <c:v>0</c:v>
                </c:pt>
                <c:pt idx="135">
                  <c:v>0</c:v>
                </c:pt>
                <c:pt idx="136">
                  <c:v>52</c:v>
                </c:pt>
                <c:pt idx="137">
                  <c:v>0</c:v>
                </c:pt>
                <c:pt idx="138">
                  <c:v>7</c:v>
                </c:pt>
                <c:pt idx="139">
                  <c:v>0</c:v>
                </c:pt>
                <c:pt idx="140">
                  <c:v>0</c:v>
                </c:pt>
                <c:pt idx="141">
                  <c:v>0</c:v>
                </c:pt>
                <c:pt idx="142">
                  <c:v>50</c:v>
                </c:pt>
              </c:numCache>
            </c:numRef>
          </c:val>
          <c:extLst>
            <c:ext xmlns:c16="http://schemas.microsoft.com/office/drawing/2014/chart" uri="{C3380CC4-5D6E-409C-BE32-E72D297353CC}">
              <c16:uniqueId val="{00000001-36B6-41E0-A5B0-7921AF0805A0}"/>
            </c:ext>
          </c:extLst>
        </c:ser>
        <c:dLbls>
          <c:showLegendKey val="0"/>
          <c:showVal val="0"/>
          <c:showCatName val="0"/>
          <c:showSerName val="0"/>
          <c:showPercent val="0"/>
          <c:showBubbleSize val="0"/>
        </c:dLbls>
        <c:axId val="610730296"/>
        <c:axId val="610724064"/>
      </c:areaChart>
      <c:catAx>
        <c:axId val="610730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4064"/>
        <c:crosses val="autoZero"/>
        <c:auto val="1"/>
        <c:lblAlgn val="ctr"/>
        <c:lblOffset val="100"/>
        <c:noMultiLvlLbl val="0"/>
      </c:catAx>
      <c:valAx>
        <c:axId val="6107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02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693613</xdr:colOff>
      <xdr:row>4</xdr:row>
      <xdr:rowOff>0</xdr:rowOff>
    </xdr:from>
    <xdr:to>
      <xdr:col>16</xdr:col>
      <xdr:colOff>468923</xdr:colOff>
      <xdr:row>23</xdr:row>
      <xdr:rowOff>135793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376115</xdr:colOff>
      <xdr:row>1</xdr:row>
      <xdr:rowOff>103555</xdr:rowOff>
    </xdr:from>
    <xdr:to>
      <xdr:col>26</xdr:col>
      <xdr:colOff>361460</xdr:colOff>
      <xdr:row>22</xdr:row>
      <xdr:rowOff>8793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530798</xdr:colOff>
      <xdr:row>130</xdr:row>
      <xdr:rowOff>87923</xdr:rowOff>
    </xdr:from>
    <xdr:to>
      <xdr:col>27</xdr:col>
      <xdr:colOff>595925</xdr:colOff>
      <xdr:row>145</xdr:row>
      <xdr:rowOff>48845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302846</xdr:colOff>
      <xdr:row>10</xdr:row>
      <xdr:rowOff>49823</xdr:rowOff>
    </xdr:from>
    <xdr:to>
      <xdr:col>13</xdr:col>
      <xdr:colOff>517769</xdr:colOff>
      <xdr:row>22</xdr:row>
      <xdr:rowOff>380023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410308</xdr:colOff>
      <xdr:row>18</xdr:row>
      <xdr:rowOff>147515</xdr:rowOff>
    </xdr:from>
    <xdr:to>
      <xdr:col>24</xdr:col>
      <xdr:colOff>136769</xdr:colOff>
      <xdr:row>30</xdr:row>
      <xdr:rowOff>106484</xdr:rowOff>
    </xdr:to>
    <mc:AlternateContent xmlns:mc="http://schemas.openxmlformats.org/markup-compatibility/2006">
      <mc:Choice xmlns:cx="http://schemas.microsoft.com/office/drawing/2014/chartex" Requires="cx">
        <xdr:graphicFrame macro="">
          <xdr:nvGraphicFramePr>
            <xdr:cNvPr id="6" name="Chart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48847</xdr:colOff>
      <xdr:row>116</xdr:row>
      <xdr:rowOff>161192</xdr:rowOff>
    </xdr:from>
    <xdr:to>
      <xdr:col>25</xdr:col>
      <xdr:colOff>400539</xdr:colOff>
      <xdr:row>132</xdr:row>
      <xdr:rowOff>116254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4"/>
  <sheetViews>
    <sheetView topLeftCell="C127" workbookViewId="0">
      <selection activeCell="M142" sqref="M142"/>
    </sheetView>
  </sheetViews>
  <sheetFormatPr defaultRowHeight="14.5" x14ac:dyDescent="0.35"/>
  <cols>
    <col min="1" max="1" width="27" style="7" hidden="1" customWidth="1"/>
    <col min="2" max="2" width="25.26953125" hidden="1" customWidth="1"/>
    <col min="3" max="3" width="25.26953125" bestFit="1" customWidth="1"/>
    <col min="4" max="4" width="5.6328125" bestFit="1" customWidth="1"/>
    <col min="5" max="5" width="14.36328125" hidden="1" customWidth="1"/>
    <col min="6" max="6" width="32.36328125" customWidth="1"/>
    <col min="7" max="7" width="13.54296875" customWidth="1"/>
    <col min="8" max="8" width="5.26953125" hidden="1" customWidth="1"/>
    <col min="9" max="9" width="0" hidden="1" customWidth="1"/>
    <col min="11" max="11" width="12.81640625" customWidth="1"/>
    <col min="12" max="12" width="12.6328125" style="9" customWidth="1"/>
    <col min="13" max="13" width="22.54296875" customWidth="1"/>
    <col min="14" max="14" width="10" customWidth="1"/>
    <col min="15" max="15" width="8.7265625" style="9"/>
    <col min="16" max="16" width="9.453125" customWidth="1"/>
    <col min="17" max="17" width="10" customWidth="1"/>
    <col min="18" max="18" width="9" customWidth="1"/>
  </cols>
  <sheetData>
    <row r="1" spans="1:20" x14ac:dyDescent="0.35">
      <c r="B1" s="6" t="s">
        <v>243</v>
      </c>
      <c r="C1" s="6" t="s">
        <v>243</v>
      </c>
      <c r="D1" s="6" t="b">
        <v>0</v>
      </c>
      <c r="E1" s="6" t="s">
        <v>20</v>
      </c>
      <c r="F1" s="6" t="s">
        <v>244</v>
      </c>
      <c r="G1" s="6" t="s">
        <v>245</v>
      </c>
      <c r="H1" s="6">
        <v>1</v>
      </c>
      <c r="I1" s="6" t="s">
        <v>246</v>
      </c>
      <c r="K1" s="6" t="str">
        <f>MID(F1,1,10)</f>
        <v>2018-03-07</v>
      </c>
      <c r="L1" s="9" t="str">
        <f>MID(F1, 12, 8)</f>
        <v>11:36:51</v>
      </c>
      <c r="M1" t="str">
        <f>CONCATENATE(K1, " ", L1)</f>
        <v>2018-03-07 11:36:51</v>
      </c>
      <c r="R1" s="10"/>
    </row>
    <row r="2" spans="1:20" x14ac:dyDescent="0.35">
      <c r="B2" s="1" t="s">
        <v>247</v>
      </c>
      <c r="C2" s="1" t="s">
        <v>247</v>
      </c>
      <c r="D2" s="1" t="b">
        <v>0</v>
      </c>
      <c r="E2" s="1" t="s">
        <v>20</v>
      </c>
      <c r="F2" s="1" t="s">
        <v>248</v>
      </c>
      <c r="G2" s="1" t="s">
        <v>245</v>
      </c>
      <c r="H2" s="1">
        <v>0</v>
      </c>
      <c r="I2" s="1" t="s">
        <v>249</v>
      </c>
      <c r="K2" s="6" t="str">
        <f t="shared" ref="K2:K71" si="0">MID(F2,1,10)</f>
        <v>2018-03-07</v>
      </c>
      <c r="L2" s="9" t="str">
        <f t="shared" ref="L2:L71" si="1">MID(F2, 12, 8)</f>
        <v>11:37:34</v>
      </c>
      <c r="N2" t="str">
        <f>TEXT(L2-L1, "hh:mm:ss")</f>
        <v>00:00:43</v>
      </c>
      <c r="O2" s="9">
        <f>L2-L1</f>
        <v>4.9768518518522598E-4</v>
      </c>
    </row>
    <row r="3" spans="1:20" x14ac:dyDescent="0.35">
      <c r="B3" s="1" t="s">
        <v>250</v>
      </c>
      <c r="C3" s="1" t="s">
        <v>250</v>
      </c>
      <c r="D3" s="1" t="b">
        <v>0</v>
      </c>
      <c r="E3" s="1" t="s">
        <v>20</v>
      </c>
      <c r="F3" s="1" t="s">
        <v>251</v>
      </c>
      <c r="G3" s="1" t="s">
        <v>245</v>
      </c>
      <c r="H3" s="1">
        <v>1</v>
      </c>
      <c r="I3" s="1" t="s">
        <v>252</v>
      </c>
      <c r="K3" s="6" t="str">
        <f t="shared" si="0"/>
        <v>2018-03-07</v>
      </c>
      <c r="L3" s="9" t="str">
        <f t="shared" si="1"/>
        <v>11:39:18</v>
      </c>
      <c r="N3" t="str">
        <f t="shared" ref="N3:N18" si="2">TEXT(L3-L2, "hh:mm:ss")</f>
        <v>00:01:44</v>
      </c>
      <c r="O3" s="9">
        <f t="shared" ref="O3:O18" si="3">L3-L2</f>
        <v>1.2037037037036513E-3</v>
      </c>
    </row>
    <row r="4" spans="1:20" x14ac:dyDescent="0.35">
      <c r="B4" s="1" t="s">
        <v>253</v>
      </c>
      <c r="C4" s="1" t="s">
        <v>253</v>
      </c>
      <c r="D4" s="1" t="b">
        <v>0</v>
      </c>
      <c r="E4" s="1" t="s">
        <v>20</v>
      </c>
      <c r="F4" s="1" t="s">
        <v>40</v>
      </c>
      <c r="G4" s="1" t="s">
        <v>245</v>
      </c>
      <c r="H4" s="1">
        <v>1</v>
      </c>
      <c r="I4" s="1" t="s">
        <v>254</v>
      </c>
      <c r="K4" s="6" t="str">
        <f t="shared" si="0"/>
        <v>2018-03-07</v>
      </c>
      <c r="L4" s="9" t="str">
        <f t="shared" si="1"/>
        <v>11:40:03</v>
      </c>
      <c r="N4" t="str">
        <f t="shared" si="2"/>
        <v>00:00:45</v>
      </c>
      <c r="O4" s="9">
        <f t="shared" si="3"/>
        <v>5.2083333333335924E-4</v>
      </c>
    </row>
    <row r="5" spans="1:20" ht="29" x14ac:dyDescent="0.35">
      <c r="A5" s="7" t="s">
        <v>594</v>
      </c>
      <c r="B5" s="2" t="s">
        <v>258</v>
      </c>
      <c r="C5" s="2" t="s">
        <v>258</v>
      </c>
      <c r="D5" s="2" t="b">
        <v>0</v>
      </c>
      <c r="E5" s="2" t="s">
        <v>20</v>
      </c>
      <c r="F5" s="2" t="s">
        <v>259</v>
      </c>
      <c r="G5" s="2" t="s">
        <v>245</v>
      </c>
      <c r="H5" s="2">
        <v>0</v>
      </c>
      <c r="I5" s="2" t="s">
        <v>260</v>
      </c>
      <c r="K5" s="6" t="str">
        <f t="shared" si="0"/>
        <v>2018-03-07</v>
      </c>
      <c r="L5" s="9" t="str">
        <f t="shared" si="1"/>
        <v>11:40:44</v>
      </c>
      <c r="N5" t="str">
        <f t="shared" si="2"/>
        <v>00:00:41</v>
      </c>
      <c r="O5" s="9">
        <f t="shared" si="3"/>
        <v>4.745370370370372E-4</v>
      </c>
      <c r="T5" t="s">
        <v>865</v>
      </c>
    </row>
    <row r="6" spans="1:20" x14ac:dyDescent="0.35">
      <c r="B6" s="1" t="s">
        <v>261</v>
      </c>
      <c r="C6" s="1" t="s">
        <v>261</v>
      </c>
      <c r="D6" s="1" t="b">
        <v>0</v>
      </c>
      <c r="E6" s="1" t="s">
        <v>20</v>
      </c>
      <c r="F6" s="1" t="s">
        <v>262</v>
      </c>
      <c r="G6" s="1" t="s">
        <v>245</v>
      </c>
      <c r="H6" s="1">
        <v>1</v>
      </c>
      <c r="I6" s="1" t="s">
        <v>263</v>
      </c>
      <c r="K6" s="6" t="str">
        <f t="shared" si="0"/>
        <v>2018-03-07</v>
      </c>
      <c r="L6" s="9" t="str">
        <f t="shared" si="1"/>
        <v>11:41:39</v>
      </c>
      <c r="N6" t="str">
        <f t="shared" si="2"/>
        <v>00:00:55</v>
      </c>
      <c r="O6" s="9">
        <f t="shared" si="3"/>
        <v>6.3657407407402555E-4</v>
      </c>
    </row>
    <row r="7" spans="1:20" ht="29" x14ac:dyDescent="0.35">
      <c r="A7" s="7" t="s">
        <v>595</v>
      </c>
      <c r="B7" s="2" t="s">
        <v>264</v>
      </c>
      <c r="C7" s="2" t="s">
        <v>264</v>
      </c>
      <c r="D7" s="2" t="b">
        <v>0</v>
      </c>
      <c r="E7" s="2" t="s">
        <v>20</v>
      </c>
      <c r="F7" s="2" t="s">
        <v>265</v>
      </c>
      <c r="G7" s="2" t="s">
        <v>245</v>
      </c>
      <c r="H7" s="2">
        <v>1</v>
      </c>
      <c r="I7" s="2" t="s">
        <v>263</v>
      </c>
      <c r="K7" s="6" t="str">
        <f t="shared" si="0"/>
        <v>2018-03-07</v>
      </c>
      <c r="L7" s="9" t="str">
        <f t="shared" si="1"/>
        <v>11:43:05</v>
      </c>
      <c r="N7" t="str">
        <f t="shared" si="2"/>
        <v>00:01:26</v>
      </c>
      <c r="O7" s="9">
        <f t="shared" si="3"/>
        <v>9.9537037037039644E-4</v>
      </c>
    </row>
    <row r="8" spans="1:20" x14ac:dyDescent="0.35">
      <c r="B8" t="s">
        <v>274</v>
      </c>
      <c r="C8" t="s">
        <v>274</v>
      </c>
      <c r="D8" t="b">
        <v>1</v>
      </c>
      <c r="E8" t="s">
        <v>20</v>
      </c>
      <c r="F8" t="s">
        <v>275</v>
      </c>
      <c r="G8" t="s">
        <v>245</v>
      </c>
      <c r="H8">
        <v>1</v>
      </c>
      <c r="I8" t="s">
        <v>263</v>
      </c>
      <c r="K8" s="6" t="str">
        <f t="shared" si="0"/>
        <v>2018-03-07</v>
      </c>
      <c r="L8" s="9" t="str">
        <f t="shared" si="1"/>
        <v>11:43:54</v>
      </c>
      <c r="N8" t="str">
        <f t="shared" si="2"/>
        <v>00:00:49</v>
      </c>
      <c r="O8" s="9">
        <f t="shared" si="3"/>
        <v>5.6712962962968128E-4</v>
      </c>
      <c r="P8" s="10"/>
    </row>
    <row r="9" spans="1:20" x14ac:dyDescent="0.35">
      <c r="B9" t="s">
        <v>326</v>
      </c>
      <c r="C9" t="s">
        <v>326</v>
      </c>
      <c r="D9" t="b">
        <v>0</v>
      </c>
      <c r="E9" t="s">
        <v>20</v>
      </c>
      <c r="F9" t="s">
        <v>292</v>
      </c>
      <c r="G9" t="s">
        <v>245</v>
      </c>
      <c r="H9">
        <v>1</v>
      </c>
      <c r="I9" t="s">
        <v>278</v>
      </c>
      <c r="K9" s="6" t="str">
        <f t="shared" si="0"/>
        <v>2018-03-07</v>
      </c>
      <c r="L9" s="9" t="str">
        <f t="shared" si="1"/>
        <v>11:46:08</v>
      </c>
      <c r="N9" t="str">
        <f t="shared" si="2"/>
        <v>00:02:14</v>
      </c>
      <c r="O9" s="9">
        <f t="shared" si="3"/>
        <v>1.5509259259258723E-3</v>
      </c>
      <c r="P9" s="10" t="s">
        <v>611</v>
      </c>
      <c r="Q9" s="10" t="s">
        <v>873</v>
      </c>
      <c r="R9" s="10" t="s">
        <v>874</v>
      </c>
    </row>
    <row r="10" spans="1:20" x14ac:dyDescent="0.35">
      <c r="B10" t="s">
        <v>328</v>
      </c>
      <c r="C10" t="s">
        <v>328</v>
      </c>
      <c r="D10" t="b">
        <v>0</v>
      </c>
      <c r="E10" t="s">
        <v>20</v>
      </c>
      <c r="F10" t="s">
        <v>296</v>
      </c>
      <c r="G10" t="s">
        <v>245</v>
      </c>
      <c r="H10">
        <v>1</v>
      </c>
      <c r="I10" t="s">
        <v>278</v>
      </c>
      <c r="K10" s="6" t="str">
        <f t="shared" si="0"/>
        <v>2018-03-07</v>
      </c>
      <c r="L10" s="9" t="str">
        <f t="shared" si="1"/>
        <v>11:46:43</v>
      </c>
      <c r="N10" t="str">
        <f t="shared" si="2"/>
        <v>00:00:35</v>
      </c>
      <c r="O10" s="9">
        <f t="shared" si="3"/>
        <v>4.0509259259263741E-4</v>
      </c>
      <c r="P10" s="9" t="str">
        <f>TEXT(SUM($O2:$O17), "hh:mm:ss")</f>
        <v>00:13:28</v>
      </c>
      <c r="Q10" s="9" t="str">
        <f>TEXT(SUMIF($D2:$D17, FALSE, $O2:$O17), "hh:mm:ss")</f>
        <v>00:10:36</v>
      </c>
      <c r="R10" s="9" t="str">
        <f>TEXT(SUMIF($D2:$D17, TRUE, $O2:$O17), "hh:mm:ss")</f>
        <v>00:02:52</v>
      </c>
    </row>
    <row r="11" spans="1:20" x14ac:dyDescent="0.35">
      <c r="B11" t="s">
        <v>329</v>
      </c>
      <c r="C11" t="s">
        <v>329</v>
      </c>
      <c r="D11" t="b">
        <v>0</v>
      </c>
      <c r="E11" t="s">
        <v>20</v>
      </c>
      <c r="F11" t="s">
        <v>330</v>
      </c>
      <c r="G11" t="s">
        <v>245</v>
      </c>
      <c r="H11">
        <v>1</v>
      </c>
      <c r="I11" t="s">
        <v>331</v>
      </c>
      <c r="K11" s="6" t="str">
        <f t="shared" si="0"/>
        <v>2018-03-07</v>
      </c>
      <c r="L11" s="9" t="str">
        <f t="shared" si="1"/>
        <v>11:47:17</v>
      </c>
      <c r="N11" t="str">
        <f t="shared" si="2"/>
        <v>00:00:34</v>
      </c>
      <c r="O11" s="9">
        <f t="shared" si="3"/>
        <v>3.9351851851848751E-4</v>
      </c>
      <c r="P11" s="10" t="s">
        <v>875</v>
      </c>
      <c r="Q11" s="10" t="s">
        <v>875</v>
      </c>
      <c r="R11" s="10" t="s">
        <v>875</v>
      </c>
    </row>
    <row r="12" spans="1:20" x14ac:dyDescent="0.35">
      <c r="B12" s="4" t="s">
        <v>332</v>
      </c>
      <c r="C12" s="4" t="s">
        <v>332</v>
      </c>
      <c r="D12" s="4" t="b">
        <v>0</v>
      </c>
      <c r="E12" s="4" t="s">
        <v>20</v>
      </c>
      <c r="F12" s="4" t="s">
        <v>333</v>
      </c>
      <c r="G12" s="4" t="s">
        <v>245</v>
      </c>
      <c r="H12" s="4">
        <v>1</v>
      </c>
      <c r="I12" s="4" t="s">
        <v>331</v>
      </c>
      <c r="K12" s="6" t="str">
        <f t="shared" si="0"/>
        <v>2018-03-07</v>
      </c>
      <c r="L12" s="9" t="str">
        <f t="shared" si="1"/>
        <v>11:48:06</v>
      </c>
      <c r="N12" t="str">
        <f t="shared" si="2"/>
        <v>00:00:49</v>
      </c>
      <c r="O12" s="9">
        <f t="shared" si="3"/>
        <v>5.6712962962962576E-4</v>
      </c>
      <c r="P12">
        <f>ROWS(D2:D17)</f>
        <v>16</v>
      </c>
      <c r="Q12">
        <f>COUNTIF(D2:D17, FALSE)</f>
        <v>11</v>
      </c>
      <c r="R12">
        <f>COUNTIF(D2:D17, TRUE)</f>
        <v>5</v>
      </c>
    </row>
    <row r="13" spans="1:20" x14ac:dyDescent="0.35">
      <c r="B13" t="s">
        <v>334</v>
      </c>
      <c r="C13" t="s">
        <v>334</v>
      </c>
      <c r="D13" t="b">
        <v>0</v>
      </c>
      <c r="E13" t="s">
        <v>20</v>
      </c>
      <c r="F13" t="s">
        <v>335</v>
      </c>
      <c r="G13" t="s">
        <v>245</v>
      </c>
      <c r="H13">
        <v>1</v>
      </c>
      <c r="I13" t="s">
        <v>331</v>
      </c>
      <c r="K13" s="6" t="str">
        <f t="shared" si="0"/>
        <v>2018-03-07</v>
      </c>
      <c r="L13" s="9" t="str">
        <f t="shared" si="1"/>
        <v>11:48:16</v>
      </c>
      <c r="N13" t="str">
        <f t="shared" si="2"/>
        <v>00:00:10</v>
      </c>
      <c r="O13" s="9">
        <f t="shared" si="3"/>
        <v>1.1574074074072183E-4</v>
      </c>
    </row>
    <row r="14" spans="1:20" ht="29" x14ac:dyDescent="0.35">
      <c r="A14" s="7" t="s">
        <v>603</v>
      </c>
      <c r="B14" s="2" t="s">
        <v>6</v>
      </c>
      <c r="C14" s="2" t="s">
        <v>6</v>
      </c>
      <c r="D14" s="2" t="b">
        <v>1</v>
      </c>
      <c r="E14" s="2" t="s">
        <v>20</v>
      </c>
      <c r="F14" s="2" t="s">
        <v>336</v>
      </c>
      <c r="G14" s="2" t="s">
        <v>245</v>
      </c>
      <c r="H14" s="2">
        <v>2</v>
      </c>
      <c r="I14" s="2" t="s">
        <v>337</v>
      </c>
      <c r="K14" s="6" t="str">
        <f t="shared" si="0"/>
        <v>2018-03-07</v>
      </c>
      <c r="L14" s="9" t="str">
        <f t="shared" si="1"/>
        <v>11:48:49</v>
      </c>
      <c r="N14" t="str">
        <f t="shared" si="2"/>
        <v>00:00:33</v>
      </c>
      <c r="O14" s="9">
        <f t="shared" si="3"/>
        <v>3.8194444444450415E-4</v>
      </c>
      <c r="P14" s="28" t="s">
        <v>609</v>
      </c>
      <c r="Q14" s="28" t="s">
        <v>609</v>
      </c>
      <c r="R14" s="28" t="s">
        <v>609</v>
      </c>
    </row>
    <row r="15" spans="1:20" x14ac:dyDescent="0.35">
      <c r="B15" s="3" t="s">
        <v>11</v>
      </c>
      <c r="C15" s="3" t="s">
        <v>11</v>
      </c>
      <c r="D15" s="3" t="b">
        <v>1</v>
      </c>
      <c r="E15" s="3" t="s">
        <v>20</v>
      </c>
      <c r="F15" s="3" t="s">
        <v>338</v>
      </c>
      <c r="G15" s="3" t="s">
        <v>245</v>
      </c>
      <c r="H15" s="3">
        <v>2</v>
      </c>
      <c r="I15" s="3" t="s">
        <v>339</v>
      </c>
      <c r="K15" s="6" t="str">
        <f t="shared" si="0"/>
        <v>2018-03-07</v>
      </c>
      <c r="L15" s="9" t="str">
        <f t="shared" si="1"/>
        <v>11:49:31</v>
      </c>
      <c r="N15" t="str">
        <f t="shared" si="2"/>
        <v>00:00:42</v>
      </c>
      <c r="O15" s="9">
        <f t="shared" si="3"/>
        <v>4.8611111111107608E-4</v>
      </c>
      <c r="P15" s="29">
        <f>P10/P12</f>
        <v>5.8449074074074078E-4</v>
      </c>
      <c r="Q15" s="29">
        <f>Q10/Q12</f>
        <v>6.6919191919191916E-4</v>
      </c>
      <c r="R15" s="29">
        <f>R10/R12</f>
        <v>3.9814814814814818E-4</v>
      </c>
    </row>
    <row r="16" spans="1:20" x14ac:dyDescent="0.35">
      <c r="B16" s="1" t="s">
        <v>14</v>
      </c>
      <c r="C16" s="1" t="s">
        <v>14</v>
      </c>
      <c r="D16" s="1" t="b">
        <v>1</v>
      </c>
      <c r="E16" s="1" t="s">
        <v>20</v>
      </c>
      <c r="F16" s="1" t="s">
        <v>340</v>
      </c>
      <c r="G16" s="1" t="s">
        <v>245</v>
      </c>
      <c r="H16" s="1">
        <v>1</v>
      </c>
      <c r="I16" s="1" t="s">
        <v>331</v>
      </c>
      <c r="K16" s="6" t="str">
        <f t="shared" si="0"/>
        <v>2018-03-07</v>
      </c>
      <c r="L16" s="9" t="str">
        <f t="shared" si="1"/>
        <v>11:49:51</v>
      </c>
      <c r="N16" t="str">
        <f t="shared" si="2"/>
        <v>00:00:20</v>
      </c>
      <c r="O16" s="9">
        <f t="shared" si="3"/>
        <v>2.3148148148144365E-4</v>
      </c>
    </row>
    <row r="17" spans="1:16" x14ac:dyDescent="0.35">
      <c r="B17" s="5" t="s">
        <v>17</v>
      </c>
      <c r="C17" s="5" t="s">
        <v>17</v>
      </c>
      <c r="D17" s="5" t="b">
        <v>1</v>
      </c>
      <c r="E17" s="5" t="s">
        <v>20</v>
      </c>
      <c r="F17" s="5" t="s">
        <v>341</v>
      </c>
      <c r="G17" s="5" t="s">
        <v>245</v>
      </c>
      <c r="H17" s="5">
        <v>1</v>
      </c>
      <c r="I17" s="5" t="s">
        <v>331</v>
      </c>
      <c r="K17" s="6" t="str">
        <f t="shared" si="0"/>
        <v>2018-03-07</v>
      </c>
      <c r="L17" s="9" t="str">
        <f t="shared" si="1"/>
        <v>11:50:19</v>
      </c>
      <c r="N17" t="str">
        <f t="shared" si="2"/>
        <v>00:00:28</v>
      </c>
      <c r="O17" s="9">
        <f t="shared" si="3"/>
        <v>3.2407407407414324E-4</v>
      </c>
    </row>
    <row r="18" spans="1:16" ht="29" x14ac:dyDescent="0.35">
      <c r="A18" s="8" t="s">
        <v>608</v>
      </c>
      <c r="B18" t="s">
        <v>276</v>
      </c>
      <c r="C18" t="s">
        <v>276</v>
      </c>
      <c r="D18" s="23" t="b">
        <v>1</v>
      </c>
      <c r="E18" s="23" t="s">
        <v>20</v>
      </c>
      <c r="F18" s="23" t="s">
        <v>277</v>
      </c>
      <c r="G18" s="23" t="s">
        <v>245</v>
      </c>
      <c r="H18" s="23">
        <v>1</v>
      </c>
      <c r="I18" s="23" t="s">
        <v>278</v>
      </c>
      <c r="J18" s="23"/>
      <c r="K18" s="23" t="str">
        <f t="shared" si="0"/>
        <v>2018-03-07</v>
      </c>
      <c r="L18" s="24" t="str">
        <f t="shared" si="1"/>
        <v>11:57:12</v>
      </c>
      <c r="M18" s="23"/>
      <c r="N18" s="23" t="str">
        <f t="shared" si="2"/>
        <v>00:06:53</v>
      </c>
      <c r="O18" s="24">
        <f t="shared" si="3"/>
        <v>4.7800925925925442E-3</v>
      </c>
    </row>
    <row r="19" spans="1:16" x14ac:dyDescent="0.35">
      <c r="A19" s="8"/>
      <c r="K19" s="6"/>
      <c r="N19" s="11"/>
    </row>
    <row r="20" spans="1:16" x14ac:dyDescent="0.35">
      <c r="A20" s="8"/>
      <c r="K20" s="6"/>
      <c r="N20" s="12"/>
    </row>
    <row r="21" spans="1:16" x14ac:dyDescent="0.35">
      <c r="A21" s="8"/>
      <c r="K21" s="6"/>
      <c r="N21" s="4"/>
    </row>
    <row r="22" spans="1:16" x14ac:dyDescent="0.35">
      <c r="A22" s="8"/>
      <c r="K22" s="6"/>
    </row>
    <row r="23" spans="1:16" x14ac:dyDescent="0.35">
      <c r="B23" s="2" t="s">
        <v>6</v>
      </c>
      <c r="C23" s="2" t="s">
        <v>6</v>
      </c>
      <c r="D23" s="2" t="b">
        <v>0</v>
      </c>
      <c r="E23" s="2" t="s">
        <v>7</v>
      </c>
      <c r="F23" s="2" t="s">
        <v>8</v>
      </c>
      <c r="G23" s="2" t="s">
        <v>9</v>
      </c>
      <c r="H23" s="2">
        <v>1</v>
      </c>
      <c r="I23" s="2" t="s">
        <v>10</v>
      </c>
      <c r="K23" s="6" t="str">
        <f t="shared" si="0"/>
        <v>2018-03-07</v>
      </c>
      <c r="L23" s="9" t="str">
        <f t="shared" si="1"/>
        <v>11:33:38</v>
      </c>
    </row>
    <row r="24" spans="1:16" x14ac:dyDescent="0.35">
      <c r="B24" s="3" t="s">
        <v>11</v>
      </c>
      <c r="C24" s="3" t="s">
        <v>11</v>
      </c>
      <c r="D24" s="3" t="b">
        <v>0</v>
      </c>
      <c r="E24" s="3" t="s">
        <v>7</v>
      </c>
      <c r="F24" s="3" t="s">
        <v>12</v>
      </c>
      <c r="G24" s="3" t="s">
        <v>9</v>
      </c>
      <c r="H24" s="3">
        <v>1</v>
      </c>
      <c r="I24" s="3" t="s">
        <v>13</v>
      </c>
      <c r="K24" s="6" t="str">
        <f t="shared" si="0"/>
        <v>2018-03-07</v>
      </c>
      <c r="L24" s="9" t="str">
        <f t="shared" si="1"/>
        <v>11:34:10</v>
      </c>
      <c r="N24" t="str">
        <f>TEXT(L24-L23, "hh:mm:ss")</f>
        <v>00:00:32</v>
      </c>
      <c r="O24" s="9">
        <f>L24-L23</f>
        <v>3.7037037037035425E-4</v>
      </c>
    </row>
    <row r="25" spans="1:16" x14ac:dyDescent="0.35">
      <c r="B25" s="5" t="s">
        <v>17</v>
      </c>
      <c r="C25" s="5" t="s">
        <v>17</v>
      </c>
      <c r="D25" s="5" t="b">
        <v>0</v>
      </c>
      <c r="E25" s="5" t="s">
        <v>7</v>
      </c>
      <c r="F25" s="5" t="s">
        <v>18</v>
      </c>
      <c r="G25" s="5" t="s">
        <v>9</v>
      </c>
      <c r="H25" s="5">
        <v>2</v>
      </c>
      <c r="I25" s="5" t="s">
        <v>10</v>
      </c>
      <c r="K25" s="6" t="str">
        <f t="shared" si="0"/>
        <v>2018-03-07</v>
      </c>
      <c r="L25" s="9" t="str">
        <f t="shared" si="1"/>
        <v>11:35:14</v>
      </c>
      <c r="N25" t="str">
        <f t="shared" ref="N25:N40" si="4">TEXT(L25-L24, "hh:mm:ss")</f>
        <v>00:01:04</v>
      </c>
      <c r="O25" s="9">
        <f t="shared" ref="O25:O40" si="5">L25-L24</f>
        <v>7.407407407407085E-4</v>
      </c>
    </row>
    <row r="26" spans="1:16" x14ac:dyDescent="0.35">
      <c r="B26" s="1" t="s">
        <v>14</v>
      </c>
      <c r="C26" s="1" t="s">
        <v>14</v>
      </c>
      <c r="D26" s="1" t="b">
        <v>0</v>
      </c>
      <c r="E26" s="1" t="s">
        <v>7</v>
      </c>
      <c r="F26" s="1" t="s">
        <v>15</v>
      </c>
      <c r="G26" s="1" t="s">
        <v>9</v>
      </c>
      <c r="H26" s="1">
        <v>1</v>
      </c>
      <c r="I26" s="1" t="s">
        <v>16</v>
      </c>
      <c r="K26" s="6" t="str">
        <f t="shared" si="0"/>
        <v>2018-03-07</v>
      </c>
      <c r="L26" s="9" t="str">
        <f t="shared" si="1"/>
        <v>11:35:29</v>
      </c>
      <c r="N26" t="str">
        <f t="shared" si="4"/>
        <v>00:00:15</v>
      </c>
      <c r="O26" s="9">
        <f t="shared" si="5"/>
        <v>1.7361111111113825E-4</v>
      </c>
    </row>
    <row r="27" spans="1:16" x14ac:dyDescent="0.35">
      <c r="B27" t="s">
        <v>19</v>
      </c>
      <c r="C27" t="s">
        <v>19</v>
      </c>
      <c r="D27" t="b">
        <v>1</v>
      </c>
      <c r="E27" t="s">
        <v>20</v>
      </c>
      <c r="F27" t="s">
        <v>21</v>
      </c>
      <c r="G27" t="s">
        <v>9</v>
      </c>
      <c r="H27">
        <v>2</v>
      </c>
      <c r="I27" t="s">
        <v>22</v>
      </c>
      <c r="K27" s="6" t="str">
        <f t="shared" si="0"/>
        <v>2018-03-07</v>
      </c>
      <c r="L27" s="9" t="str">
        <f t="shared" si="1"/>
        <v>11:36:04</v>
      </c>
      <c r="N27" t="str">
        <f t="shared" si="4"/>
        <v>00:00:35</v>
      </c>
      <c r="O27" s="9">
        <f t="shared" si="5"/>
        <v>4.050925925925819E-4</v>
      </c>
    </row>
    <row r="28" spans="1:16" x14ac:dyDescent="0.35">
      <c r="B28" t="s">
        <v>23</v>
      </c>
      <c r="C28" t="s">
        <v>23</v>
      </c>
      <c r="D28" t="b">
        <v>1</v>
      </c>
      <c r="E28" t="s">
        <v>20</v>
      </c>
      <c r="F28" t="s">
        <v>24</v>
      </c>
      <c r="G28" t="s">
        <v>9</v>
      </c>
      <c r="H28">
        <v>1</v>
      </c>
      <c r="I28" t="s">
        <v>13</v>
      </c>
      <c r="K28" s="6" t="str">
        <f t="shared" si="0"/>
        <v>2018-03-07</v>
      </c>
      <c r="L28" s="9" t="str">
        <f t="shared" si="1"/>
        <v>11:36:19</v>
      </c>
      <c r="N28" t="str">
        <f t="shared" si="4"/>
        <v>00:00:15</v>
      </c>
      <c r="O28" s="9">
        <f t="shared" si="5"/>
        <v>1.7361111111113825E-4</v>
      </c>
    </row>
    <row r="29" spans="1:16" x14ac:dyDescent="0.35">
      <c r="B29" t="s">
        <v>25</v>
      </c>
      <c r="C29" t="s">
        <v>25</v>
      </c>
      <c r="D29" t="b">
        <v>1</v>
      </c>
      <c r="E29" t="s">
        <v>20</v>
      </c>
      <c r="F29" t="s">
        <v>26</v>
      </c>
      <c r="G29" t="s">
        <v>9</v>
      </c>
      <c r="H29">
        <v>1</v>
      </c>
      <c r="I29" t="s">
        <v>13</v>
      </c>
      <c r="K29" s="6" t="str">
        <f t="shared" si="0"/>
        <v>2018-03-07</v>
      </c>
      <c r="L29" s="9" t="str">
        <f t="shared" si="1"/>
        <v>11:36:37</v>
      </c>
      <c r="N29" t="str">
        <f t="shared" si="4"/>
        <v>00:00:18</v>
      </c>
      <c r="O29" s="9">
        <f t="shared" si="5"/>
        <v>2.083333333333659E-4</v>
      </c>
    </row>
    <row r="30" spans="1:16" x14ac:dyDescent="0.35">
      <c r="B30" t="s">
        <v>27</v>
      </c>
      <c r="C30" t="s">
        <v>27</v>
      </c>
      <c r="D30" t="b">
        <v>1</v>
      </c>
      <c r="E30" t="s">
        <v>20</v>
      </c>
      <c r="F30" t="s">
        <v>28</v>
      </c>
      <c r="G30" t="s">
        <v>9</v>
      </c>
      <c r="H30">
        <v>2</v>
      </c>
      <c r="I30" t="s">
        <v>29</v>
      </c>
      <c r="K30" s="6" t="str">
        <f t="shared" si="0"/>
        <v>2018-03-07</v>
      </c>
      <c r="L30" s="9" t="str">
        <f t="shared" si="1"/>
        <v>11:37:03</v>
      </c>
      <c r="N30" t="str">
        <f t="shared" si="4"/>
        <v>00:00:26</v>
      </c>
      <c r="O30" s="9">
        <f t="shared" si="5"/>
        <v>3.0092592592589895E-4</v>
      </c>
      <c r="P30" s="10"/>
    </row>
    <row r="31" spans="1:16" x14ac:dyDescent="0.35">
      <c r="B31" t="s">
        <v>30</v>
      </c>
      <c r="C31" t="s">
        <v>30</v>
      </c>
      <c r="D31" t="b">
        <v>1</v>
      </c>
      <c r="E31" t="s">
        <v>20</v>
      </c>
      <c r="F31" t="s">
        <v>31</v>
      </c>
      <c r="G31" t="s">
        <v>9</v>
      </c>
      <c r="H31">
        <v>1</v>
      </c>
      <c r="I31" t="s">
        <v>13</v>
      </c>
      <c r="K31" s="6" t="str">
        <f t="shared" si="0"/>
        <v>2018-03-07</v>
      </c>
      <c r="L31" s="9" t="str">
        <f t="shared" si="1"/>
        <v>11:37:50</v>
      </c>
      <c r="N31" t="str">
        <f t="shared" si="4"/>
        <v>00:00:47</v>
      </c>
      <c r="O31" s="9">
        <f t="shared" si="5"/>
        <v>5.439814814814925E-4</v>
      </c>
      <c r="P31" s="10"/>
    </row>
    <row r="32" spans="1:16" x14ac:dyDescent="0.35">
      <c r="B32" t="s">
        <v>32</v>
      </c>
      <c r="C32" t="s">
        <v>32</v>
      </c>
      <c r="D32" t="b">
        <v>0</v>
      </c>
      <c r="E32" t="s">
        <v>20</v>
      </c>
      <c r="F32" t="s">
        <v>33</v>
      </c>
      <c r="G32" t="s">
        <v>9</v>
      </c>
      <c r="H32">
        <v>1</v>
      </c>
      <c r="I32" t="s">
        <v>34</v>
      </c>
      <c r="K32" s="6" t="str">
        <f t="shared" si="0"/>
        <v>2018-03-07</v>
      </c>
      <c r="L32" s="9" t="str">
        <f t="shared" si="1"/>
        <v>11:38:12</v>
      </c>
      <c r="N32" t="str">
        <f t="shared" si="4"/>
        <v>00:00:22</v>
      </c>
      <c r="O32" s="9">
        <f t="shared" si="5"/>
        <v>2.5462962962963243E-4</v>
      </c>
      <c r="P32" s="9"/>
    </row>
    <row r="33" spans="1:19" x14ac:dyDescent="0.35">
      <c r="B33" t="s">
        <v>42</v>
      </c>
      <c r="C33" t="s">
        <v>42</v>
      </c>
      <c r="D33" t="b">
        <v>0</v>
      </c>
      <c r="E33" t="s">
        <v>20</v>
      </c>
      <c r="F33" t="s">
        <v>43</v>
      </c>
      <c r="G33" t="s">
        <v>9</v>
      </c>
      <c r="H33">
        <v>2</v>
      </c>
      <c r="I33" t="s">
        <v>44</v>
      </c>
      <c r="K33" s="6" t="str">
        <f t="shared" si="0"/>
        <v>2018-03-07</v>
      </c>
      <c r="L33" s="9" t="str">
        <f t="shared" si="1"/>
        <v>11:39:28</v>
      </c>
      <c r="N33" t="str">
        <f t="shared" si="4"/>
        <v>00:01:16</v>
      </c>
      <c r="O33" s="9">
        <f t="shared" si="5"/>
        <v>8.796296296296191E-4</v>
      </c>
      <c r="P33" s="10" t="s">
        <v>611</v>
      </c>
      <c r="Q33" s="10" t="s">
        <v>873</v>
      </c>
      <c r="R33" s="10" t="s">
        <v>874</v>
      </c>
    </row>
    <row r="34" spans="1:19" x14ac:dyDescent="0.35">
      <c r="B34" t="s">
        <v>45</v>
      </c>
      <c r="C34" t="s">
        <v>45</v>
      </c>
      <c r="D34" t="b">
        <v>0</v>
      </c>
      <c r="E34" t="s">
        <v>20</v>
      </c>
      <c r="F34" t="s">
        <v>46</v>
      </c>
      <c r="G34" t="s">
        <v>9</v>
      </c>
      <c r="H34">
        <v>1</v>
      </c>
      <c r="I34" t="s">
        <v>13</v>
      </c>
      <c r="K34" s="6" t="str">
        <f t="shared" si="0"/>
        <v>2018-03-07</v>
      </c>
      <c r="L34" s="9" t="str">
        <f t="shared" si="1"/>
        <v>11:39:46</v>
      </c>
      <c r="N34" t="str">
        <f t="shared" si="4"/>
        <v>00:00:18</v>
      </c>
      <c r="O34" s="9">
        <f t="shared" si="5"/>
        <v>2.083333333333659E-4</v>
      </c>
      <c r="P34" s="9" t="str">
        <f>TEXT(SUM($O24:$O40), "hh:mm:ss")</f>
        <v>00:09:30</v>
      </c>
      <c r="Q34" s="9" t="str">
        <f>TEXT(SUMIF($D24:$D40, FALSE, $O24:$O40), "hh:mm:ss")</f>
        <v>00:06:54</v>
      </c>
      <c r="R34" s="9" t="str">
        <f>TEXT(SUMIF($D24:$D40, TRUE, $O24:$O40), "hh:mm:ss")</f>
        <v>00:02:36</v>
      </c>
    </row>
    <row r="35" spans="1:19" x14ac:dyDescent="0.35">
      <c r="B35" t="s">
        <v>39</v>
      </c>
      <c r="C35" t="s">
        <v>39</v>
      </c>
      <c r="D35" t="b">
        <v>0</v>
      </c>
      <c r="E35" t="s">
        <v>20</v>
      </c>
      <c r="F35" t="s">
        <v>40</v>
      </c>
      <c r="G35" t="s">
        <v>9</v>
      </c>
      <c r="H35">
        <v>1</v>
      </c>
      <c r="I35" t="s">
        <v>41</v>
      </c>
      <c r="K35" s="6" t="str">
        <f t="shared" si="0"/>
        <v>2018-03-07</v>
      </c>
      <c r="L35" s="9" t="str">
        <f t="shared" si="1"/>
        <v>11:40:03</v>
      </c>
      <c r="N35" t="str">
        <f t="shared" si="4"/>
        <v>00:00:17</v>
      </c>
      <c r="O35" s="9">
        <f t="shared" si="5"/>
        <v>1.96759259259216E-4</v>
      </c>
      <c r="P35" s="10" t="s">
        <v>875</v>
      </c>
      <c r="Q35" s="10" t="s">
        <v>875</v>
      </c>
      <c r="R35" s="10" t="s">
        <v>875</v>
      </c>
    </row>
    <row r="36" spans="1:19" x14ac:dyDescent="0.35">
      <c r="B36" s="1" t="s">
        <v>56</v>
      </c>
      <c r="C36" s="1" t="s">
        <v>56</v>
      </c>
      <c r="D36" s="1" t="b">
        <v>0</v>
      </c>
      <c r="E36" s="1" t="s">
        <v>20</v>
      </c>
      <c r="F36" s="1" t="s">
        <v>57</v>
      </c>
      <c r="G36" s="1" t="s">
        <v>9</v>
      </c>
      <c r="H36" s="1">
        <v>2</v>
      </c>
      <c r="I36" s="1" t="s">
        <v>13</v>
      </c>
      <c r="K36" s="6" t="str">
        <f t="shared" si="0"/>
        <v>2018-03-07</v>
      </c>
      <c r="L36" s="9" t="str">
        <f t="shared" si="1"/>
        <v>11:41:59</v>
      </c>
      <c r="N36" t="str">
        <f t="shared" si="4"/>
        <v>00:01:56</v>
      </c>
      <c r="O36" s="9">
        <f t="shared" si="5"/>
        <v>1.3425925925926174E-3</v>
      </c>
      <c r="P36">
        <f>ROWS(D24:D40)</f>
        <v>17</v>
      </c>
      <c r="Q36">
        <f>COUNTIF(D24:D40, FALSE)</f>
        <v>11</v>
      </c>
      <c r="R36">
        <f>COUNTIF(D24:D40, TRUE)</f>
        <v>6</v>
      </c>
    </row>
    <row r="37" spans="1:19" ht="16" customHeight="1" x14ac:dyDescent="0.35">
      <c r="A37" s="7" t="s">
        <v>596</v>
      </c>
      <c r="B37" s="2" t="s">
        <v>53</v>
      </c>
      <c r="C37" s="2" t="s">
        <v>53</v>
      </c>
      <c r="D37" s="2" t="b">
        <v>0</v>
      </c>
      <c r="E37" s="2" t="s">
        <v>20</v>
      </c>
      <c r="F37" s="2" t="s">
        <v>54</v>
      </c>
      <c r="G37" s="2" t="s">
        <v>9</v>
      </c>
      <c r="H37" s="2">
        <v>2</v>
      </c>
      <c r="I37" s="2" t="s">
        <v>55</v>
      </c>
      <c r="K37" s="6" t="str">
        <f t="shared" si="0"/>
        <v>2018-03-07</v>
      </c>
      <c r="L37" s="9" t="str">
        <f t="shared" si="1"/>
        <v>11:42:19</v>
      </c>
      <c r="N37" t="str">
        <f t="shared" si="4"/>
        <v>00:00:20</v>
      </c>
      <c r="O37" s="9">
        <f t="shared" si="5"/>
        <v>2.3148148148144365E-4</v>
      </c>
    </row>
    <row r="38" spans="1:19" x14ac:dyDescent="0.35">
      <c r="B38" s="1" t="s">
        <v>50</v>
      </c>
      <c r="C38" s="1" t="s">
        <v>50</v>
      </c>
      <c r="D38" s="1" t="b">
        <v>0</v>
      </c>
      <c r="E38" s="1" t="s">
        <v>20</v>
      </c>
      <c r="F38" s="1" t="s">
        <v>51</v>
      </c>
      <c r="G38" s="1" t="s">
        <v>9</v>
      </c>
      <c r="H38" s="1">
        <v>1</v>
      </c>
      <c r="I38" s="1" t="s">
        <v>52</v>
      </c>
      <c r="K38" s="6" t="str">
        <f t="shared" si="0"/>
        <v>2018-03-07</v>
      </c>
      <c r="L38" s="9" t="str">
        <f t="shared" si="1"/>
        <v>11:42:40</v>
      </c>
      <c r="N38" t="str">
        <f t="shared" si="4"/>
        <v>00:00:21</v>
      </c>
      <c r="O38" s="9">
        <f t="shared" si="5"/>
        <v>2.4305555555553804E-4</v>
      </c>
      <c r="P38" s="28" t="s">
        <v>609</v>
      </c>
      <c r="Q38" s="28" t="s">
        <v>609</v>
      </c>
      <c r="R38" s="28" t="s">
        <v>609</v>
      </c>
      <c r="S38" s="3"/>
    </row>
    <row r="39" spans="1:19" x14ac:dyDescent="0.35">
      <c r="B39" s="2" t="s">
        <v>35</v>
      </c>
      <c r="C39" s="2" t="s">
        <v>35</v>
      </c>
      <c r="D39" s="2" t="b">
        <v>1</v>
      </c>
      <c r="E39" s="2" t="s">
        <v>20</v>
      </c>
      <c r="F39" s="2" t="s">
        <v>49</v>
      </c>
      <c r="G39" s="2" t="s">
        <v>9</v>
      </c>
      <c r="H39" s="2">
        <v>2</v>
      </c>
      <c r="I39" s="2" t="s">
        <v>13</v>
      </c>
      <c r="K39" s="6" t="str">
        <f t="shared" si="0"/>
        <v>2018-03-07</v>
      </c>
      <c r="L39" s="9" t="str">
        <f t="shared" si="1"/>
        <v>11:42:55</v>
      </c>
      <c r="N39" t="str">
        <f t="shared" si="4"/>
        <v>00:00:15</v>
      </c>
      <c r="O39" s="9">
        <f t="shared" si="5"/>
        <v>1.7361111111119376E-4</v>
      </c>
      <c r="P39" s="29">
        <f>P34/P36</f>
        <v>3.8807189542483658E-4</v>
      </c>
      <c r="Q39" s="29">
        <f>Q34/Q36</f>
        <v>4.3560606060606065E-4</v>
      </c>
      <c r="R39" s="29">
        <f>R34/R36</f>
        <v>3.0092592592592595E-4</v>
      </c>
      <c r="S39" s="3"/>
    </row>
    <row r="40" spans="1:19" x14ac:dyDescent="0.35">
      <c r="B40" t="s">
        <v>47</v>
      </c>
      <c r="C40" t="s">
        <v>47</v>
      </c>
      <c r="D40" t="b">
        <v>0</v>
      </c>
      <c r="E40" t="s">
        <v>20</v>
      </c>
      <c r="F40" t="s">
        <v>48</v>
      </c>
      <c r="G40" t="s">
        <v>9</v>
      </c>
      <c r="H40">
        <v>2</v>
      </c>
      <c r="I40" t="s">
        <v>10</v>
      </c>
      <c r="K40" s="6" t="str">
        <f t="shared" si="0"/>
        <v>2018-03-07</v>
      </c>
      <c r="L40" s="9" t="str">
        <f t="shared" si="1"/>
        <v>11:43:08</v>
      </c>
      <c r="N40" t="str">
        <f t="shared" si="4"/>
        <v>00:00:13</v>
      </c>
      <c r="O40" s="9">
        <f t="shared" si="5"/>
        <v>1.5046296296294948E-4</v>
      </c>
    </row>
    <row r="41" spans="1:19" x14ac:dyDescent="0.35">
      <c r="K41" s="6"/>
    </row>
    <row r="42" spans="1:19" ht="87" x14ac:dyDescent="0.35">
      <c r="A42" s="7" t="s">
        <v>602</v>
      </c>
      <c r="B42" s="2" t="s">
        <v>35</v>
      </c>
      <c r="C42" s="2" t="s">
        <v>35</v>
      </c>
      <c r="D42" s="2" t="b">
        <v>0</v>
      </c>
      <c r="E42" s="2" t="s">
        <v>7</v>
      </c>
      <c r="F42" s="2" t="s">
        <v>36</v>
      </c>
      <c r="G42" s="2" t="s">
        <v>37</v>
      </c>
      <c r="H42" s="2">
        <v>0</v>
      </c>
      <c r="I42" s="2" t="s">
        <v>38</v>
      </c>
      <c r="K42" s="6" t="str">
        <f t="shared" si="0"/>
        <v>2018-03-07</v>
      </c>
      <c r="L42" s="9" t="str">
        <f t="shared" si="1"/>
        <v>11:32:07</v>
      </c>
    </row>
    <row r="43" spans="1:19" x14ac:dyDescent="0.35">
      <c r="B43" s="1" t="s">
        <v>50</v>
      </c>
      <c r="C43" s="1" t="s">
        <v>50</v>
      </c>
      <c r="D43" s="1" t="b">
        <v>1</v>
      </c>
      <c r="E43" s="1" t="s">
        <v>7</v>
      </c>
      <c r="F43" s="1" t="s">
        <v>177</v>
      </c>
      <c r="G43" s="1" t="s">
        <v>37</v>
      </c>
      <c r="H43" s="1">
        <v>1</v>
      </c>
      <c r="I43" s="1" t="s">
        <v>178</v>
      </c>
      <c r="K43" s="6" t="str">
        <f t="shared" si="0"/>
        <v>2018-03-07</v>
      </c>
      <c r="L43" s="9" t="str">
        <f t="shared" si="1"/>
        <v>11:33:13</v>
      </c>
      <c r="N43" t="str">
        <f t="shared" ref="N43:N58" si="6">TEXT(L43-L42, "hh:mm:ss")</f>
        <v>00:01:06</v>
      </c>
      <c r="O43" s="9">
        <f t="shared" ref="O43:O58" si="7">L43-L42</f>
        <v>7.6388888888889728E-4</v>
      </c>
    </row>
    <row r="44" spans="1:19" x14ac:dyDescent="0.35">
      <c r="B44" s="2" t="s">
        <v>53</v>
      </c>
      <c r="C44" s="2" t="s">
        <v>53</v>
      </c>
      <c r="D44" s="2" t="b">
        <v>1</v>
      </c>
      <c r="E44" s="2" t="s">
        <v>7</v>
      </c>
      <c r="F44" s="2" t="s">
        <v>179</v>
      </c>
      <c r="G44" s="2" t="s">
        <v>37</v>
      </c>
      <c r="H44" s="2">
        <v>2</v>
      </c>
      <c r="I44" s="2" t="s">
        <v>180</v>
      </c>
      <c r="K44" s="6" t="str">
        <f t="shared" si="0"/>
        <v>2018-03-07</v>
      </c>
      <c r="L44" s="9" t="str">
        <f t="shared" si="1"/>
        <v>11:33:49</v>
      </c>
      <c r="N44" t="str">
        <f t="shared" si="6"/>
        <v>00:00:36</v>
      </c>
      <c r="O44" s="9">
        <f t="shared" si="7"/>
        <v>4.1666666666667629E-4</v>
      </c>
    </row>
    <row r="45" spans="1:19" x14ac:dyDescent="0.35">
      <c r="B45" s="1" t="s">
        <v>56</v>
      </c>
      <c r="C45" s="1" t="s">
        <v>56</v>
      </c>
      <c r="D45" s="1" t="b">
        <v>1</v>
      </c>
      <c r="E45" s="1" t="s">
        <v>7</v>
      </c>
      <c r="F45" s="1" t="s">
        <v>181</v>
      </c>
      <c r="G45" s="1" t="s">
        <v>37</v>
      </c>
      <c r="H45" s="1">
        <v>2</v>
      </c>
      <c r="I45" s="1" t="s">
        <v>182</v>
      </c>
      <c r="J45" t="s">
        <v>183</v>
      </c>
      <c r="K45" s="6" t="str">
        <f t="shared" si="0"/>
        <v>2018-03-07</v>
      </c>
      <c r="L45" s="9" t="str">
        <f t="shared" si="1"/>
        <v>11:34:20</v>
      </c>
      <c r="N45" t="str">
        <f t="shared" si="6"/>
        <v>00:00:31</v>
      </c>
      <c r="O45" s="9">
        <f t="shared" si="7"/>
        <v>3.5879629629631538E-4</v>
      </c>
    </row>
    <row r="46" spans="1:19" x14ac:dyDescent="0.35">
      <c r="B46" t="s">
        <v>187</v>
      </c>
      <c r="C46" t="s">
        <v>187</v>
      </c>
      <c r="D46" t="b">
        <v>1</v>
      </c>
      <c r="E46" t="s">
        <v>20</v>
      </c>
      <c r="F46" t="s">
        <v>188</v>
      </c>
      <c r="G46" t="s">
        <v>37</v>
      </c>
      <c r="H46">
        <v>1</v>
      </c>
      <c r="I46" t="s">
        <v>189</v>
      </c>
      <c r="K46" s="6" t="str">
        <f t="shared" si="0"/>
        <v>2018-03-07</v>
      </c>
      <c r="L46" s="9" t="str">
        <f t="shared" si="1"/>
        <v>11:36:56</v>
      </c>
      <c r="N46" t="str">
        <f t="shared" si="6"/>
        <v>00:02:36</v>
      </c>
      <c r="O46" s="9">
        <f t="shared" si="7"/>
        <v>1.8055555555555602E-3</v>
      </c>
    </row>
    <row r="47" spans="1:19" x14ac:dyDescent="0.35">
      <c r="B47" t="s">
        <v>190</v>
      </c>
      <c r="C47" t="s">
        <v>190</v>
      </c>
      <c r="D47" t="b">
        <v>1</v>
      </c>
      <c r="E47" t="s">
        <v>20</v>
      </c>
      <c r="F47" t="s">
        <v>191</v>
      </c>
      <c r="G47" t="s">
        <v>37</v>
      </c>
      <c r="H47">
        <v>1</v>
      </c>
      <c r="I47" t="s">
        <v>192</v>
      </c>
      <c r="K47" s="6" t="str">
        <f t="shared" si="0"/>
        <v>2018-03-07</v>
      </c>
      <c r="L47" s="9" t="str">
        <f t="shared" si="1"/>
        <v>11:38:21</v>
      </c>
      <c r="N47" t="str">
        <f t="shared" si="6"/>
        <v>00:01:25</v>
      </c>
      <c r="O47" s="9">
        <f t="shared" si="7"/>
        <v>9.8379629629624654E-4</v>
      </c>
    </row>
    <row r="48" spans="1:19" ht="29" x14ac:dyDescent="0.35">
      <c r="A48" s="8" t="s">
        <v>607</v>
      </c>
      <c r="B48" t="s">
        <v>193</v>
      </c>
      <c r="C48" t="s">
        <v>193</v>
      </c>
      <c r="D48" t="b">
        <v>1</v>
      </c>
      <c r="E48" t="s">
        <v>20</v>
      </c>
      <c r="F48" t="s">
        <v>194</v>
      </c>
      <c r="G48" t="s">
        <v>37</v>
      </c>
      <c r="H48">
        <v>1</v>
      </c>
      <c r="I48" t="s">
        <v>195</v>
      </c>
      <c r="J48" t="s">
        <v>196</v>
      </c>
      <c r="K48" s="6" t="str">
        <f t="shared" si="0"/>
        <v>2018-03-07</v>
      </c>
      <c r="L48" s="9" t="str">
        <f t="shared" si="1"/>
        <v>11:39:36</v>
      </c>
      <c r="N48" t="str">
        <f t="shared" si="6"/>
        <v>00:01:15</v>
      </c>
      <c r="O48" s="9">
        <f t="shared" si="7"/>
        <v>8.6805555555558023E-4</v>
      </c>
      <c r="P48" s="10"/>
    </row>
    <row r="49" spans="2:18" x14ac:dyDescent="0.35">
      <c r="B49" t="s">
        <v>197</v>
      </c>
      <c r="C49" t="s">
        <v>197</v>
      </c>
      <c r="D49" t="b">
        <v>1</v>
      </c>
      <c r="E49" t="s">
        <v>20</v>
      </c>
      <c r="F49" t="s">
        <v>198</v>
      </c>
      <c r="G49" t="s">
        <v>37</v>
      </c>
      <c r="H49">
        <v>2</v>
      </c>
      <c r="I49" t="s">
        <v>199</v>
      </c>
      <c r="K49" s="6" t="str">
        <f t="shared" si="0"/>
        <v>2018-03-07</v>
      </c>
      <c r="L49" s="9" t="str">
        <f t="shared" si="1"/>
        <v>11:40:13</v>
      </c>
      <c r="N49" t="str">
        <f t="shared" si="6"/>
        <v>00:00:37</v>
      </c>
      <c r="O49" s="9">
        <f t="shared" si="7"/>
        <v>4.2824074074077068E-4</v>
      </c>
      <c r="P49" s="10"/>
    </row>
    <row r="50" spans="2:18" x14ac:dyDescent="0.35">
      <c r="B50" t="s">
        <v>200</v>
      </c>
      <c r="C50" t="s">
        <v>200</v>
      </c>
      <c r="D50" t="b">
        <v>0</v>
      </c>
      <c r="E50" t="s">
        <v>20</v>
      </c>
      <c r="F50" t="s">
        <v>201</v>
      </c>
      <c r="G50" t="s">
        <v>37</v>
      </c>
      <c r="H50">
        <v>1</v>
      </c>
      <c r="I50" t="s">
        <v>192</v>
      </c>
      <c r="K50" s="6" t="str">
        <f t="shared" si="0"/>
        <v>2018-03-07</v>
      </c>
      <c r="L50" s="9" t="str">
        <f t="shared" si="1"/>
        <v>11:40:59</v>
      </c>
      <c r="N50" t="str">
        <f t="shared" si="6"/>
        <v>00:00:46</v>
      </c>
      <c r="O50" s="9">
        <f t="shared" si="7"/>
        <v>5.324074074073426E-4</v>
      </c>
      <c r="P50" s="9"/>
    </row>
    <row r="51" spans="2:18" x14ac:dyDescent="0.35">
      <c r="B51" t="s">
        <v>202</v>
      </c>
      <c r="C51" t="s">
        <v>202</v>
      </c>
      <c r="D51" t="b">
        <v>0</v>
      </c>
      <c r="E51" t="s">
        <v>20</v>
      </c>
      <c r="F51" t="s">
        <v>203</v>
      </c>
      <c r="G51" t="s">
        <v>37</v>
      </c>
      <c r="H51">
        <v>2</v>
      </c>
      <c r="I51" t="s">
        <v>192</v>
      </c>
      <c r="K51" s="6" t="str">
        <f t="shared" si="0"/>
        <v>2018-03-07</v>
      </c>
      <c r="L51" s="9" t="str">
        <f t="shared" si="1"/>
        <v>11:41:14</v>
      </c>
      <c r="N51" t="str">
        <f t="shared" si="6"/>
        <v>00:00:15</v>
      </c>
      <c r="O51" s="9">
        <f t="shared" si="7"/>
        <v>1.7361111111119376E-4</v>
      </c>
      <c r="P51" s="10" t="s">
        <v>611</v>
      </c>
      <c r="Q51" s="10" t="s">
        <v>873</v>
      </c>
      <c r="R51" s="10" t="s">
        <v>874</v>
      </c>
    </row>
    <row r="52" spans="2:18" x14ac:dyDescent="0.35">
      <c r="B52" t="s">
        <v>204</v>
      </c>
      <c r="C52" t="s">
        <v>204</v>
      </c>
      <c r="D52" t="b">
        <v>0</v>
      </c>
      <c r="E52" t="s">
        <v>20</v>
      </c>
      <c r="F52" t="s">
        <v>205</v>
      </c>
      <c r="G52" t="s">
        <v>37</v>
      </c>
      <c r="H52">
        <v>1</v>
      </c>
      <c r="I52" t="s">
        <v>192</v>
      </c>
      <c r="K52" s="6" t="str">
        <f t="shared" si="0"/>
        <v>2018-03-07</v>
      </c>
      <c r="L52" s="9" t="str">
        <f t="shared" si="1"/>
        <v>11:41:35</v>
      </c>
      <c r="N52" t="str">
        <f t="shared" si="6"/>
        <v>00:00:21</v>
      </c>
      <c r="O52" s="9">
        <f t="shared" si="7"/>
        <v>2.4305555555553804E-4</v>
      </c>
      <c r="P52" s="9" t="str">
        <f>TEXT(SUM($O43:$O58), "hh:mm:ss")</f>
        <v>00:17:21</v>
      </c>
      <c r="Q52" s="9" t="str">
        <f>TEXT(SUMIF($D43:$D58, FALSE, $O43:$O58), "hh:mm:ss")</f>
        <v>00:05:17</v>
      </c>
      <c r="R52" s="9" t="str">
        <f>TEXT(SUMIF($D43:$D58, TRUE, $O43:$O58), "hh:mm:ss")</f>
        <v>00:12:04</v>
      </c>
    </row>
    <row r="53" spans="2:18" x14ac:dyDescent="0.35">
      <c r="B53" t="s">
        <v>206</v>
      </c>
      <c r="C53" t="s">
        <v>206</v>
      </c>
      <c r="D53" t="b">
        <v>0</v>
      </c>
      <c r="E53" t="s">
        <v>20</v>
      </c>
      <c r="F53" t="s">
        <v>207</v>
      </c>
      <c r="G53" t="s">
        <v>37</v>
      </c>
      <c r="H53">
        <v>1</v>
      </c>
      <c r="I53" t="s">
        <v>208</v>
      </c>
      <c r="K53" s="6" t="str">
        <f t="shared" si="0"/>
        <v>2018-03-07</v>
      </c>
      <c r="L53" s="9" t="str">
        <f t="shared" si="1"/>
        <v>11:41:58</v>
      </c>
      <c r="N53" t="str">
        <f t="shared" si="6"/>
        <v>00:00:23</v>
      </c>
      <c r="O53" s="9">
        <f t="shared" si="7"/>
        <v>2.6620370370361579E-4</v>
      </c>
      <c r="P53" s="10" t="s">
        <v>875</v>
      </c>
      <c r="Q53" s="10" t="s">
        <v>875</v>
      </c>
      <c r="R53" s="10" t="s">
        <v>875</v>
      </c>
    </row>
    <row r="54" spans="2:18" x14ac:dyDescent="0.35">
      <c r="B54" t="s">
        <v>209</v>
      </c>
      <c r="C54" t="s">
        <v>209</v>
      </c>
      <c r="D54" t="b">
        <v>0</v>
      </c>
      <c r="E54" t="s">
        <v>20</v>
      </c>
      <c r="F54" t="s">
        <v>210</v>
      </c>
      <c r="G54" t="s">
        <v>37</v>
      </c>
      <c r="H54">
        <v>2</v>
      </c>
      <c r="I54" t="s">
        <v>211</v>
      </c>
      <c r="K54" s="6" t="str">
        <f t="shared" si="0"/>
        <v>2018-03-07</v>
      </c>
      <c r="L54" s="9" t="str">
        <f t="shared" si="1"/>
        <v>11:45:30</v>
      </c>
      <c r="N54" t="str">
        <f t="shared" si="6"/>
        <v>00:03:32</v>
      </c>
      <c r="O54" s="9">
        <f t="shared" si="7"/>
        <v>2.4537037037037357E-3</v>
      </c>
      <c r="P54">
        <f>ROWS(D43:D58)</f>
        <v>16</v>
      </c>
      <c r="Q54">
        <f>COUNTIF(D43:D58, FALSE)</f>
        <v>5</v>
      </c>
      <c r="R54">
        <f>COUNTIF(D43:D58, TRUE)</f>
        <v>11</v>
      </c>
    </row>
    <row r="55" spans="2:18" x14ac:dyDescent="0.35">
      <c r="B55" s="3" t="s">
        <v>106</v>
      </c>
      <c r="C55" s="3" t="s">
        <v>106</v>
      </c>
      <c r="D55" s="3" t="b">
        <v>1</v>
      </c>
      <c r="E55" s="3" t="s">
        <v>20</v>
      </c>
      <c r="F55" s="3" t="s">
        <v>212</v>
      </c>
      <c r="G55" s="3" t="s">
        <v>37</v>
      </c>
      <c r="H55" s="3">
        <v>1</v>
      </c>
      <c r="I55" s="3" t="s">
        <v>192</v>
      </c>
      <c r="K55" s="6" t="str">
        <f t="shared" si="0"/>
        <v>2018-03-07</v>
      </c>
      <c r="L55" s="9" t="str">
        <f t="shared" si="1"/>
        <v>11:46:14</v>
      </c>
      <c r="N55" t="str">
        <f t="shared" si="6"/>
        <v>00:00:44</v>
      </c>
      <c r="O55" s="9">
        <f t="shared" si="7"/>
        <v>5.0925925925926485E-4</v>
      </c>
    </row>
    <row r="56" spans="2:18" x14ac:dyDescent="0.35">
      <c r="B56" s="2" t="s">
        <v>110</v>
      </c>
      <c r="C56" s="2" t="s">
        <v>110</v>
      </c>
      <c r="D56" s="2" t="b">
        <v>1</v>
      </c>
      <c r="E56" s="2" t="s">
        <v>20</v>
      </c>
      <c r="F56" s="2" t="s">
        <v>213</v>
      </c>
      <c r="G56" s="2" t="s">
        <v>37</v>
      </c>
      <c r="H56" s="2">
        <v>1</v>
      </c>
      <c r="I56" s="2" t="s">
        <v>214</v>
      </c>
      <c r="K56" s="6" t="str">
        <f t="shared" si="0"/>
        <v>2018-03-07</v>
      </c>
      <c r="L56" s="9" t="str">
        <f t="shared" si="1"/>
        <v>11:47:07</v>
      </c>
      <c r="N56" t="str">
        <f t="shared" si="6"/>
        <v>00:00:53</v>
      </c>
      <c r="O56" s="9">
        <f t="shared" si="7"/>
        <v>6.1342592592589229E-4</v>
      </c>
      <c r="P56" s="10" t="s">
        <v>609</v>
      </c>
      <c r="Q56" s="10" t="s">
        <v>609</v>
      </c>
      <c r="R56" s="10" t="s">
        <v>609</v>
      </c>
    </row>
    <row r="57" spans="2:18" x14ac:dyDescent="0.35">
      <c r="B57" s="1" t="s">
        <v>113</v>
      </c>
      <c r="C57" s="1" t="s">
        <v>113</v>
      </c>
      <c r="D57" s="1" t="b">
        <v>1</v>
      </c>
      <c r="E57" s="1" t="s">
        <v>20</v>
      </c>
      <c r="F57" s="1" t="s">
        <v>215</v>
      </c>
      <c r="G57" s="1" t="s">
        <v>37</v>
      </c>
      <c r="H57" s="1">
        <v>1</v>
      </c>
      <c r="I57" s="1" t="s">
        <v>216</v>
      </c>
      <c r="K57" s="6" t="str">
        <f t="shared" si="0"/>
        <v>2018-03-07</v>
      </c>
      <c r="L57" s="9" t="str">
        <f t="shared" si="1"/>
        <v>11:47:46</v>
      </c>
      <c r="N57" t="str">
        <f t="shared" si="6"/>
        <v>00:00:39</v>
      </c>
      <c r="O57" s="9">
        <f t="shared" si="7"/>
        <v>4.5138888888895945E-4</v>
      </c>
      <c r="P57" s="9">
        <f>P52/P54</f>
        <v>7.5303819444444452E-4</v>
      </c>
      <c r="Q57" s="9">
        <f>Q52/Q54</f>
        <v>7.337962962962963E-4</v>
      </c>
      <c r="R57" s="9">
        <f>R52/R54</f>
        <v>7.6178451178451174E-4</v>
      </c>
    </row>
    <row r="58" spans="2:18" x14ac:dyDescent="0.35">
      <c r="B58" s="1" t="s">
        <v>115</v>
      </c>
      <c r="C58" s="1" t="s">
        <v>115</v>
      </c>
      <c r="D58" s="1" t="b">
        <v>1</v>
      </c>
      <c r="E58" s="1" t="s">
        <v>20</v>
      </c>
      <c r="F58" s="1" t="s">
        <v>217</v>
      </c>
      <c r="G58" s="1" t="s">
        <v>37</v>
      </c>
      <c r="H58" s="1">
        <v>1</v>
      </c>
      <c r="I58" s="1" t="s">
        <v>192</v>
      </c>
      <c r="K58" s="6" t="str">
        <f t="shared" si="0"/>
        <v>2018-03-07</v>
      </c>
      <c r="L58" s="9" t="str">
        <f t="shared" si="1"/>
        <v>11:49:28</v>
      </c>
      <c r="N58" t="str">
        <f t="shared" si="6"/>
        <v>00:01:42</v>
      </c>
      <c r="O58" s="9">
        <f t="shared" si="7"/>
        <v>1.1805555555555181E-3</v>
      </c>
    </row>
    <row r="59" spans="2:18" x14ac:dyDescent="0.35">
      <c r="B59" s="1"/>
      <c r="C59" s="1"/>
      <c r="D59" s="1"/>
      <c r="E59" s="1"/>
      <c r="F59" s="1"/>
      <c r="G59" s="1"/>
      <c r="H59" s="1"/>
      <c r="I59" s="1"/>
      <c r="K59" s="6"/>
    </row>
    <row r="60" spans="2:18" x14ac:dyDescent="0.35">
      <c r="B60" s="1" t="s">
        <v>145</v>
      </c>
      <c r="C60" s="1" t="s">
        <v>145</v>
      </c>
      <c r="D60" s="1" t="b">
        <v>0</v>
      </c>
      <c r="E60" s="1" t="s">
        <v>7</v>
      </c>
      <c r="F60" s="1" t="s">
        <v>146</v>
      </c>
      <c r="G60" s="1" t="s">
        <v>147</v>
      </c>
      <c r="H60" s="1">
        <v>1</v>
      </c>
      <c r="I60" s="1" t="s">
        <v>148</v>
      </c>
      <c r="K60" s="6" t="str">
        <f t="shared" si="0"/>
        <v>2018-03-07</v>
      </c>
      <c r="L60" s="9" t="str">
        <f t="shared" si="1"/>
        <v>11:33:26</v>
      </c>
    </row>
    <row r="61" spans="2:18" x14ac:dyDescent="0.35">
      <c r="B61" s="1" t="s">
        <v>149</v>
      </c>
      <c r="C61" s="1" t="s">
        <v>149</v>
      </c>
      <c r="D61" s="1" t="b">
        <v>0</v>
      </c>
      <c r="E61" s="1" t="s">
        <v>7</v>
      </c>
      <c r="F61" s="1" t="s">
        <v>150</v>
      </c>
      <c r="G61" s="1" t="s">
        <v>147</v>
      </c>
      <c r="H61" s="1">
        <v>1</v>
      </c>
      <c r="I61" s="1" t="s">
        <v>151</v>
      </c>
      <c r="K61" s="6" t="str">
        <f t="shared" si="0"/>
        <v>2018-03-07</v>
      </c>
      <c r="L61" s="9" t="str">
        <f t="shared" si="1"/>
        <v>11:34:31</v>
      </c>
      <c r="N61" t="str">
        <f t="shared" ref="N61:N79" si="8">TEXT(L61-L60, "hh:mm:ss")</f>
        <v>00:01:05</v>
      </c>
      <c r="O61" s="9">
        <f t="shared" ref="O61:O79" si="9">L61-L60</f>
        <v>7.523148148148584E-4</v>
      </c>
    </row>
    <row r="62" spans="2:18" x14ac:dyDescent="0.35">
      <c r="B62" s="5" t="s">
        <v>155</v>
      </c>
      <c r="C62" s="5" t="s">
        <v>155</v>
      </c>
      <c r="D62" s="5" t="b">
        <v>0</v>
      </c>
      <c r="E62" s="5" t="s">
        <v>7</v>
      </c>
      <c r="F62" s="5" t="s">
        <v>156</v>
      </c>
      <c r="G62" s="5" t="s">
        <v>147</v>
      </c>
      <c r="H62" s="5">
        <v>1</v>
      </c>
      <c r="I62" s="5" t="s">
        <v>157</v>
      </c>
      <c r="K62" s="6" t="str">
        <f t="shared" si="0"/>
        <v>2018-03-07</v>
      </c>
      <c r="L62" s="9" t="str">
        <f t="shared" si="1"/>
        <v>11:35:54</v>
      </c>
      <c r="N62" t="str">
        <f t="shared" si="8"/>
        <v>00:01:23</v>
      </c>
      <c r="O62" s="9">
        <f t="shared" si="9"/>
        <v>9.6064814814811328E-4</v>
      </c>
    </row>
    <row r="63" spans="2:18" x14ac:dyDescent="0.35">
      <c r="B63" s="5" t="s">
        <v>158</v>
      </c>
      <c r="C63" s="5" t="s">
        <v>158</v>
      </c>
      <c r="D63" s="5" t="b">
        <v>0</v>
      </c>
      <c r="E63" s="5" t="s">
        <v>7</v>
      </c>
      <c r="F63" s="5" t="s">
        <v>159</v>
      </c>
      <c r="G63" s="5" t="s">
        <v>147</v>
      </c>
      <c r="H63" s="5">
        <v>2</v>
      </c>
      <c r="I63" s="5" t="s">
        <v>160</v>
      </c>
      <c r="K63" s="6" t="str">
        <f t="shared" si="0"/>
        <v>2018-03-07</v>
      </c>
      <c r="L63" s="9" t="str">
        <f t="shared" si="1"/>
        <v>11:36:58</v>
      </c>
      <c r="N63" t="str">
        <f t="shared" si="8"/>
        <v>00:01:04</v>
      </c>
      <c r="O63" s="9">
        <f t="shared" si="9"/>
        <v>7.4074074074076401E-4</v>
      </c>
    </row>
    <row r="64" spans="2:18" x14ac:dyDescent="0.35">
      <c r="B64" t="s">
        <v>161</v>
      </c>
      <c r="C64" t="s">
        <v>161</v>
      </c>
      <c r="D64" t="b">
        <v>1</v>
      </c>
      <c r="E64" t="s">
        <v>20</v>
      </c>
      <c r="F64" t="s">
        <v>162</v>
      </c>
      <c r="G64" t="s">
        <v>147</v>
      </c>
      <c r="H64">
        <v>2</v>
      </c>
      <c r="I64" t="s">
        <v>160</v>
      </c>
      <c r="K64" s="6" t="str">
        <f t="shared" si="0"/>
        <v>2018-03-07</v>
      </c>
      <c r="L64" s="9" t="str">
        <f t="shared" si="1"/>
        <v>11:39:22</v>
      </c>
      <c r="N64" t="str">
        <f t="shared" si="8"/>
        <v>00:02:24</v>
      </c>
      <c r="O64" s="9">
        <f t="shared" si="9"/>
        <v>1.6666666666666496E-3</v>
      </c>
    </row>
    <row r="65" spans="1:18" ht="29" x14ac:dyDescent="0.35">
      <c r="A65" s="8" t="s">
        <v>604</v>
      </c>
      <c r="B65" t="s">
        <v>163</v>
      </c>
      <c r="C65" t="s">
        <v>163</v>
      </c>
      <c r="D65" t="b">
        <v>1</v>
      </c>
      <c r="E65" t="s">
        <v>20</v>
      </c>
      <c r="F65" t="s">
        <v>164</v>
      </c>
      <c r="G65" t="s">
        <v>147</v>
      </c>
      <c r="H65">
        <v>1</v>
      </c>
      <c r="I65" t="s">
        <v>165</v>
      </c>
      <c r="K65" s="6" t="str">
        <f t="shared" si="0"/>
        <v>2018-03-07</v>
      </c>
      <c r="L65" s="9" t="str">
        <f t="shared" si="1"/>
        <v>11:40:05</v>
      </c>
      <c r="N65" t="str">
        <f t="shared" si="8"/>
        <v>00:00:43</v>
      </c>
      <c r="O65" s="9">
        <f t="shared" si="9"/>
        <v>4.9768518518522598E-4</v>
      </c>
    </row>
    <row r="66" spans="1:18" x14ac:dyDescent="0.35">
      <c r="B66" t="s">
        <v>168</v>
      </c>
      <c r="C66" t="s">
        <v>168</v>
      </c>
      <c r="D66" t="b">
        <v>1</v>
      </c>
      <c r="E66" t="s">
        <v>20</v>
      </c>
      <c r="F66" t="s">
        <v>169</v>
      </c>
      <c r="G66" t="s">
        <v>147</v>
      </c>
      <c r="H66">
        <v>1</v>
      </c>
      <c r="I66" t="s">
        <v>148</v>
      </c>
      <c r="K66" s="6" t="str">
        <f t="shared" si="0"/>
        <v>2018-03-07</v>
      </c>
      <c r="L66" s="9" t="str">
        <f t="shared" si="1"/>
        <v>11:42:13</v>
      </c>
      <c r="N66" t="str">
        <f t="shared" si="8"/>
        <v>00:02:08</v>
      </c>
      <c r="O66" s="9">
        <f t="shared" si="9"/>
        <v>1.4814814814814725E-3</v>
      </c>
      <c r="P66" s="10"/>
    </row>
    <row r="67" spans="1:18" x14ac:dyDescent="0.35">
      <c r="B67" t="s">
        <v>172</v>
      </c>
      <c r="C67" t="s">
        <v>172</v>
      </c>
      <c r="D67" t="b">
        <v>1</v>
      </c>
      <c r="E67" t="s">
        <v>20</v>
      </c>
      <c r="F67" t="s">
        <v>173</v>
      </c>
      <c r="G67" t="s">
        <v>147</v>
      </c>
      <c r="H67">
        <v>1</v>
      </c>
      <c r="I67" t="s">
        <v>174</v>
      </c>
      <c r="K67" s="6" t="str">
        <f t="shared" si="0"/>
        <v>2018-03-07</v>
      </c>
      <c r="L67" s="9" t="str">
        <f t="shared" si="1"/>
        <v>11:42:43</v>
      </c>
      <c r="N67" t="str">
        <f t="shared" si="8"/>
        <v>00:00:30</v>
      </c>
      <c r="O67" s="9">
        <f t="shared" si="9"/>
        <v>3.4722222222222099E-4</v>
      </c>
      <c r="P67" s="10"/>
    </row>
    <row r="68" spans="1:18" x14ac:dyDescent="0.35">
      <c r="B68" t="s">
        <v>166</v>
      </c>
      <c r="C68" t="s">
        <v>166</v>
      </c>
      <c r="D68" t="b">
        <v>1</v>
      </c>
      <c r="E68" t="s">
        <v>20</v>
      </c>
      <c r="F68" t="s">
        <v>167</v>
      </c>
      <c r="G68" t="s">
        <v>147</v>
      </c>
      <c r="H68">
        <v>1</v>
      </c>
      <c r="I68" t="s">
        <v>148</v>
      </c>
      <c r="K68" s="6" t="str">
        <f t="shared" si="0"/>
        <v>2018-03-07</v>
      </c>
      <c r="L68" s="9" t="str">
        <f t="shared" si="1"/>
        <v>11:43:02</v>
      </c>
      <c r="N68" t="str">
        <f t="shared" si="8"/>
        <v>00:00:19</v>
      </c>
      <c r="O68" s="9">
        <f t="shared" si="9"/>
        <v>2.1990740740740478E-4</v>
      </c>
      <c r="P68" s="9"/>
    </row>
    <row r="69" spans="1:18" x14ac:dyDescent="0.35">
      <c r="B69" t="s">
        <v>170</v>
      </c>
      <c r="C69" t="s">
        <v>170</v>
      </c>
      <c r="D69" t="b">
        <v>0</v>
      </c>
      <c r="E69" t="s">
        <v>20</v>
      </c>
      <c r="F69" t="s">
        <v>171</v>
      </c>
      <c r="G69" t="s">
        <v>147</v>
      </c>
      <c r="H69">
        <v>1</v>
      </c>
      <c r="I69" t="s">
        <v>148</v>
      </c>
      <c r="K69" s="6" t="str">
        <f t="shared" si="0"/>
        <v>2018-03-07</v>
      </c>
      <c r="L69" s="9" t="str">
        <f t="shared" si="1"/>
        <v>11:43:46</v>
      </c>
      <c r="N69" t="str">
        <f t="shared" si="8"/>
        <v>00:00:44</v>
      </c>
      <c r="O69" s="9">
        <f t="shared" si="9"/>
        <v>5.0925925925926485E-4</v>
      </c>
      <c r="P69" s="10"/>
    </row>
    <row r="70" spans="1:18" x14ac:dyDescent="0.35">
      <c r="B70" t="s">
        <v>175</v>
      </c>
      <c r="C70" t="s">
        <v>175</v>
      </c>
      <c r="D70" t="b">
        <v>0</v>
      </c>
      <c r="E70" t="s">
        <v>20</v>
      </c>
      <c r="F70" t="s">
        <v>176</v>
      </c>
      <c r="G70" t="s">
        <v>147</v>
      </c>
      <c r="H70">
        <v>1</v>
      </c>
      <c r="I70" t="s">
        <v>148</v>
      </c>
      <c r="K70" s="6" t="str">
        <f t="shared" si="0"/>
        <v>2018-03-07</v>
      </c>
      <c r="L70" s="9" t="str">
        <f t="shared" si="1"/>
        <v>11:44:03</v>
      </c>
      <c r="N70" t="str">
        <f t="shared" si="8"/>
        <v>00:00:17</v>
      </c>
      <c r="O70" s="9">
        <f t="shared" si="9"/>
        <v>1.96759259259216E-4</v>
      </c>
      <c r="P70" s="10" t="s">
        <v>611</v>
      </c>
      <c r="Q70" s="10" t="s">
        <v>873</v>
      </c>
      <c r="R70" s="10" t="s">
        <v>874</v>
      </c>
    </row>
    <row r="71" spans="1:18" ht="43.5" x14ac:dyDescent="0.35">
      <c r="A71" s="7" t="s">
        <v>600</v>
      </c>
      <c r="B71" s="6" t="s">
        <v>243</v>
      </c>
      <c r="C71" s="6" t="s">
        <v>243</v>
      </c>
      <c r="D71" s="6" t="b">
        <v>1</v>
      </c>
      <c r="E71" s="6" t="s">
        <v>7</v>
      </c>
      <c r="F71" s="6" t="s">
        <v>286</v>
      </c>
      <c r="G71" s="6" t="s">
        <v>147</v>
      </c>
      <c r="H71" s="6">
        <v>2</v>
      </c>
      <c r="I71" s="6" t="s">
        <v>160</v>
      </c>
      <c r="K71" s="6" t="str">
        <f t="shared" si="0"/>
        <v>2018-03-07</v>
      </c>
      <c r="L71" s="9" t="str">
        <f t="shared" si="1"/>
        <v>11:45:31</v>
      </c>
      <c r="N71" t="str">
        <f t="shared" si="8"/>
        <v>00:01:28</v>
      </c>
      <c r="O71" s="9">
        <f t="shared" si="9"/>
        <v>1.0185185185185297E-3</v>
      </c>
      <c r="P71" s="9" t="str">
        <f>TEXT(SUM($O61:$O77), "hh:mm:ss")</f>
        <v>00:14:56</v>
      </c>
      <c r="Q71" s="9" t="str">
        <f>TEXT(SUMIF($D61:$D77, FALSE, $O61:$O77), "hh:mm:ss")</f>
        <v>00:04:33</v>
      </c>
      <c r="R71" s="9" t="str">
        <f>TEXT(SUMIF($D61:$D77, TRUE, $O61:$O77), "hh:mm:ss")</f>
        <v>00:10:23</v>
      </c>
    </row>
    <row r="72" spans="1:18" x14ac:dyDescent="0.35">
      <c r="B72" s="1" t="s">
        <v>250</v>
      </c>
      <c r="C72" s="1" t="s">
        <v>250</v>
      </c>
      <c r="D72" s="1" t="b">
        <v>1</v>
      </c>
      <c r="E72" s="1" t="s">
        <v>7</v>
      </c>
      <c r="F72" s="1" t="s">
        <v>292</v>
      </c>
      <c r="G72" s="1" t="s">
        <v>147</v>
      </c>
      <c r="H72" s="1">
        <v>1</v>
      </c>
      <c r="I72" s="1" t="s">
        <v>160</v>
      </c>
      <c r="K72" s="6" t="str">
        <f t="shared" ref="K72:K139" si="10">MID(F72,1,10)</f>
        <v>2018-03-07</v>
      </c>
      <c r="L72" s="9" t="str">
        <f t="shared" ref="L72:L139" si="11">MID(F72, 12, 8)</f>
        <v>11:46:08</v>
      </c>
      <c r="N72" t="str">
        <f t="shared" si="8"/>
        <v>00:00:37</v>
      </c>
      <c r="O72" s="9">
        <f t="shared" si="9"/>
        <v>4.2824074074071516E-4</v>
      </c>
      <c r="P72" s="10" t="s">
        <v>875</v>
      </c>
      <c r="Q72" s="10" t="s">
        <v>875</v>
      </c>
      <c r="R72" s="10" t="s">
        <v>875</v>
      </c>
    </row>
    <row r="73" spans="1:18" x14ac:dyDescent="0.35">
      <c r="B73" s="1" t="s">
        <v>253</v>
      </c>
      <c r="C73" s="1" t="s">
        <v>253</v>
      </c>
      <c r="D73" s="1" t="b">
        <v>1</v>
      </c>
      <c r="E73" s="1" t="s">
        <v>7</v>
      </c>
      <c r="F73" s="1" t="s">
        <v>293</v>
      </c>
      <c r="G73" s="1" t="s">
        <v>147</v>
      </c>
      <c r="H73" s="1">
        <v>1</v>
      </c>
      <c r="I73" s="1" t="s">
        <v>148</v>
      </c>
      <c r="K73" s="6" t="str">
        <f t="shared" si="10"/>
        <v>2018-03-07</v>
      </c>
      <c r="L73" s="9" t="str">
        <f t="shared" si="11"/>
        <v>11:46:27</v>
      </c>
      <c r="N73" t="str">
        <f t="shared" si="8"/>
        <v>00:00:19</v>
      </c>
      <c r="O73" s="9">
        <f t="shared" si="9"/>
        <v>2.1990740740740478E-4</v>
      </c>
      <c r="P73">
        <f>ROWS(D61:D77)</f>
        <v>17</v>
      </c>
      <c r="Q73">
        <f>COUNTIF(D61:D77, FALSE)</f>
        <v>5</v>
      </c>
      <c r="R73">
        <f>COUNTIF(D61:D77, TRUE)</f>
        <v>12</v>
      </c>
    </row>
    <row r="74" spans="1:18" x14ac:dyDescent="0.35">
      <c r="B74" s="1" t="s">
        <v>261</v>
      </c>
      <c r="C74" s="1" t="s">
        <v>261</v>
      </c>
      <c r="D74" s="1" t="b">
        <v>1</v>
      </c>
      <c r="E74" s="1" t="s">
        <v>7</v>
      </c>
      <c r="F74" s="1" t="s">
        <v>294</v>
      </c>
      <c r="G74" s="1" t="s">
        <v>147</v>
      </c>
      <c r="H74" s="1">
        <v>1</v>
      </c>
      <c r="I74" s="1" t="s">
        <v>148</v>
      </c>
      <c r="K74" s="6" t="str">
        <f t="shared" si="10"/>
        <v>2018-03-07</v>
      </c>
      <c r="L74" s="9" t="str">
        <f t="shared" si="11"/>
        <v>11:46:32</v>
      </c>
      <c r="N74" t="str">
        <f t="shared" si="8"/>
        <v>00:00:05</v>
      </c>
      <c r="O74" s="9">
        <f t="shared" si="9"/>
        <v>5.7870370370416424E-5</v>
      </c>
    </row>
    <row r="75" spans="1:18" x14ac:dyDescent="0.35">
      <c r="B75" s="2" t="s">
        <v>258</v>
      </c>
      <c r="C75" s="2" t="s">
        <v>258</v>
      </c>
      <c r="D75" s="2" t="b">
        <v>1</v>
      </c>
      <c r="E75" s="2" t="s">
        <v>7</v>
      </c>
      <c r="F75" s="2" t="s">
        <v>302</v>
      </c>
      <c r="G75" s="2" t="s">
        <v>147</v>
      </c>
      <c r="H75" s="2">
        <v>1</v>
      </c>
      <c r="I75" s="2" t="s">
        <v>157</v>
      </c>
      <c r="K75" s="6" t="str">
        <f t="shared" si="10"/>
        <v>2018-03-07</v>
      </c>
      <c r="L75" s="9" t="str">
        <f t="shared" si="11"/>
        <v>11:46:39</v>
      </c>
      <c r="N75" t="str">
        <f t="shared" si="8"/>
        <v>00:00:07</v>
      </c>
      <c r="O75" s="9">
        <f t="shared" si="9"/>
        <v>8.1018518518494176E-5</v>
      </c>
      <c r="P75" s="10" t="s">
        <v>609</v>
      </c>
      <c r="Q75" s="10" t="s">
        <v>609</v>
      </c>
      <c r="R75" s="10" t="s">
        <v>609</v>
      </c>
    </row>
    <row r="76" spans="1:18" x14ac:dyDescent="0.35">
      <c r="B76" s="2" t="s">
        <v>264</v>
      </c>
      <c r="C76" s="2" t="s">
        <v>264</v>
      </c>
      <c r="D76" s="2" t="b">
        <v>1</v>
      </c>
      <c r="E76" s="2" t="s">
        <v>7</v>
      </c>
      <c r="F76" s="2" t="s">
        <v>301</v>
      </c>
      <c r="G76" s="2" t="s">
        <v>147</v>
      </c>
      <c r="H76" s="2">
        <v>2</v>
      </c>
      <c r="I76" s="2" t="s">
        <v>148</v>
      </c>
      <c r="K76" s="6" t="str">
        <f t="shared" si="10"/>
        <v>2018-03-07</v>
      </c>
      <c r="L76" s="9" t="str">
        <f t="shared" si="11"/>
        <v>11:46:51</v>
      </c>
      <c r="N76" t="str">
        <f t="shared" si="8"/>
        <v>00:00:12</v>
      </c>
      <c r="O76" s="9">
        <f t="shared" si="9"/>
        <v>1.388888888889106E-4</v>
      </c>
      <c r="P76" s="9">
        <f>P71/P73</f>
        <v>6.1002178649237468E-4</v>
      </c>
      <c r="Q76" s="9">
        <f>Q71/Q73</f>
        <v>6.3194444444444442E-4</v>
      </c>
      <c r="R76" s="9">
        <f>R71/R73</f>
        <v>6.0088734567901225E-4</v>
      </c>
    </row>
    <row r="77" spans="1:18" x14ac:dyDescent="0.35">
      <c r="B77" s="1" t="s">
        <v>247</v>
      </c>
      <c r="C77" s="1" t="s">
        <v>247</v>
      </c>
      <c r="D77" s="1" t="b">
        <v>1</v>
      </c>
      <c r="E77" s="1" t="s">
        <v>7</v>
      </c>
      <c r="F77" s="1" t="s">
        <v>287</v>
      </c>
      <c r="G77" s="1" t="s">
        <v>147</v>
      </c>
      <c r="H77" s="1">
        <v>0</v>
      </c>
      <c r="I77" s="1" t="s">
        <v>288</v>
      </c>
      <c r="K77" s="6" t="str">
        <f t="shared" si="10"/>
        <v>2018-03-07</v>
      </c>
      <c r="L77" s="9" t="str">
        <f t="shared" si="11"/>
        <v>11:48:22</v>
      </c>
      <c r="N77" t="str">
        <f t="shared" si="8"/>
        <v>00:01:31</v>
      </c>
      <c r="O77" s="9">
        <f t="shared" si="9"/>
        <v>1.0532407407407018E-3</v>
      </c>
    </row>
    <row r="78" spans="1:18" x14ac:dyDescent="0.35">
      <c r="B78" t="s">
        <v>184</v>
      </c>
      <c r="C78" t="s">
        <v>184</v>
      </c>
      <c r="D78" s="25" t="b">
        <v>1</v>
      </c>
      <c r="E78" s="25" t="s">
        <v>20</v>
      </c>
      <c r="F78" s="25" t="s">
        <v>185</v>
      </c>
      <c r="G78" s="25" t="s">
        <v>147</v>
      </c>
      <c r="H78" s="25">
        <v>1</v>
      </c>
      <c r="I78" s="25" t="s">
        <v>186</v>
      </c>
      <c r="J78" s="25"/>
      <c r="K78" s="25" t="str">
        <f t="shared" si="10"/>
        <v>2018-03-07</v>
      </c>
      <c r="L78" s="26" t="str">
        <f t="shared" si="11"/>
        <v>14:53:33</v>
      </c>
      <c r="M78" s="25"/>
      <c r="N78" s="25" t="str">
        <f t="shared" si="8"/>
        <v>03:05:11</v>
      </c>
      <c r="O78" s="26">
        <f t="shared" si="9"/>
        <v>0.12859953703703703</v>
      </c>
    </row>
    <row r="79" spans="1:18" x14ac:dyDescent="0.35">
      <c r="B79" t="s">
        <v>313</v>
      </c>
      <c r="C79" t="s">
        <v>313</v>
      </c>
      <c r="D79" s="25" t="b">
        <v>0</v>
      </c>
      <c r="E79" s="25" t="s">
        <v>20</v>
      </c>
      <c r="F79" s="25" t="s">
        <v>314</v>
      </c>
      <c r="G79" s="25" t="s">
        <v>147</v>
      </c>
      <c r="H79" s="25">
        <v>1</v>
      </c>
      <c r="I79" s="25" t="s">
        <v>315</v>
      </c>
      <c r="J79" s="25"/>
      <c r="K79" s="25" t="str">
        <f t="shared" si="10"/>
        <v>2018-03-07</v>
      </c>
      <c r="L79" s="26" t="str">
        <f t="shared" si="11"/>
        <v>14:57:22</v>
      </c>
      <c r="M79" s="25"/>
      <c r="N79" s="25" t="str">
        <f t="shared" si="8"/>
        <v>00:03:49</v>
      </c>
      <c r="O79" s="26">
        <f t="shared" si="9"/>
        <v>2.6504629629630072E-3</v>
      </c>
    </row>
    <row r="80" spans="1:18" x14ac:dyDescent="0.35">
      <c r="K80" s="6"/>
    </row>
    <row r="81" spans="1:18" x14ac:dyDescent="0.35">
      <c r="B81" t="s">
        <v>134</v>
      </c>
      <c r="C81" t="s">
        <v>134</v>
      </c>
      <c r="D81" t="b">
        <v>0</v>
      </c>
      <c r="E81" t="s">
        <v>20</v>
      </c>
      <c r="F81" t="s">
        <v>135</v>
      </c>
      <c r="G81" t="s">
        <v>108</v>
      </c>
      <c r="H81" t="s">
        <v>136</v>
      </c>
      <c r="K81" s="6" t="str">
        <f t="shared" si="10"/>
        <v>2018-03-07</v>
      </c>
      <c r="L81" s="9" t="str">
        <f t="shared" si="11"/>
        <v>11:30:31</v>
      </c>
    </row>
    <row r="82" spans="1:18" x14ac:dyDescent="0.35">
      <c r="B82" s="3" t="s">
        <v>106</v>
      </c>
      <c r="C82" s="3" t="s">
        <v>106</v>
      </c>
      <c r="D82" s="3" t="b">
        <v>0</v>
      </c>
      <c r="E82" s="3" t="s">
        <v>7</v>
      </c>
      <c r="F82" s="3" t="s">
        <v>107</v>
      </c>
      <c r="G82" s="3" t="s">
        <v>108</v>
      </c>
      <c r="H82" s="3">
        <v>2</v>
      </c>
      <c r="I82" s="3" t="s">
        <v>109</v>
      </c>
      <c r="K82" s="6" t="str">
        <f t="shared" si="10"/>
        <v>2018-03-07</v>
      </c>
      <c r="L82" s="9" t="str">
        <f t="shared" si="11"/>
        <v>11:31:49</v>
      </c>
      <c r="N82" t="str">
        <f t="shared" ref="N82:N98" si="12">TEXT(L82-L81, "hh:mm:ss")</f>
        <v>00:01:18</v>
      </c>
      <c r="O82" s="9">
        <f t="shared" ref="O82:O98" si="13">L82-L81</f>
        <v>9.0277777777775237E-4</v>
      </c>
    </row>
    <row r="83" spans="1:18" ht="17.5" customHeight="1" x14ac:dyDescent="0.35">
      <c r="A83" s="7" t="s">
        <v>601</v>
      </c>
      <c r="B83" s="2" t="s">
        <v>110</v>
      </c>
      <c r="C83" s="2" t="s">
        <v>110</v>
      </c>
      <c r="D83" s="2" t="b">
        <v>0</v>
      </c>
      <c r="E83" s="2" t="s">
        <v>7</v>
      </c>
      <c r="F83" s="2" t="s">
        <v>111</v>
      </c>
      <c r="G83" s="2" t="s">
        <v>108</v>
      </c>
      <c r="H83" s="2">
        <v>1</v>
      </c>
      <c r="I83" s="2" t="s">
        <v>112</v>
      </c>
      <c r="K83" s="6" t="str">
        <f t="shared" si="10"/>
        <v>2018-03-07</v>
      </c>
      <c r="L83" s="9" t="str">
        <f t="shared" si="11"/>
        <v>11:32:59</v>
      </c>
      <c r="N83" t="str">
        <f t="shared" si="12"/>
        <v>00:01:10</v>
      </c>
      <c r="O83" s="9">
        <f t="shared" si="13"/>
        <v>8.101851851851638E-4</v>
      </c>
    </row>
    <row r="84" spans="1:18" x14ac:dyDescent="0.35">
      <c r="B84" s="1" t="s">
        <v>113</v>
      </c>
      <c r="C84" s="1" t="s">
        <v>113</v>
      </c>
      <c r="D84" s="1" t="b">
        <v>0</v>
      </c>
      <c r="E84" s="1" t="s">
        <v>7</v>
      </c>
      <c r="F84" s="1" t="s">
        <v>114</v>
      </c>
      <c r="G84" s="1" t="s">
        <v>108</v>
      </c>
      <c r="H84" s="1">
        <v>1</v>
      </c>
      <c r="I84" s="1" t="s">
        <v>112</v>
      </c>
      <c r="K84" s="6" t="str">
        <f t="shared" si="10"/>
        <v>2018-03-07</v>
      </c>
      <c r="L84" s="9" t="str">
        <f t="shared" si="11"/>
        <v>11:33:36</v>
      </c>
      <c r="N84" t="str">
        <f t="shared" si="12"/>
        <v>00:00:37</v>
      </c>
      <c r="O84" s="9">
        <f t="shared" si="13"/>
        <v>4.2824074074077068E-4</v>
      </c>
    </row>
    <row r="85" spans="1:18" x14ac:dyDescent="0.35">
      <c r="B85" s="1" t="s">
        <v>115</v>
      </c>
      <c r="C85" s="1" t="s">
        <v>115</v>
      </c>
      <c r="D85" s="1" t="b">
        <v>0</v>
      </c>
      <c r="E85" s="1" t="s">
        <v>7</v>
      </c>
      <c r="F85" s="1" t="s">
        <v>116</v>
      </c>
      <c r="G85" s="1" t="s">
        <v>108</v>
      </c>
      <c r="H85" s="1">
        <v>1</v>
      </c>
      <c r="I85" s="1" t="s">
        <v>112</v>
      </c>
      <c r="K85" s="6" t="str">
        <f t="shared" si="10"/>
        <v>2018-03-07</v>
      </c>
      <c r="L85" s="9" t="str">
        <f t="shared" si="11"/>
        <v>11:34:14</v>
      </c>
      <c r="N85" t="str">
        <f t="shared" si="12"/>
        <v>00:00:38</v>
      </c>
      <c r="O85" s="9">
        <f t="shared" si="13"/>
        <v>4.3981481481480955E-4</v>
      </c>
    </row>
    <row r="86" spans="1:18" x14ac:dyDescent="0.35">
      <c r="B86" t="s">
        <v>117</v>
      </c>
      <c r="C86" t="s">
        <v>117</v>
      </c>
      <c r="D86" t="b">
        <v>1</v>
      </c>
      <c r="E86" t="s">
        <v>20</v>
      </c>
      <c r="F86" t="s">
        <v>118</v>
      </c>
      <c r="G86" t="s">
        <v>108</v>
      </c>
      <c r="H86">
        <v>2</v>
      </c>
      <c r="I86" t="s">
        <v>109</v>
      </c>
      <c r="K86" s="6" t="str">
        <f t="shared" si="10"/>
        <v>2018-03-07</v>
      </c>
      <c r="L86" s="9" t="str">
        <f t="shared" si="11"/>
        <v>11:34:43</v>
      </c>
      <c r="N86" t="str">
        <f t="shared" si="12"/>
        <v>00:00:29</v>
      </c>
      <c r="O86" s="9">
        <f t="shared" si="13"/>
        <v>3.3564814814818211E-4</v>
      </c>
    </row>
    <row r="87" spans="1:18" x14ac:dyDescent="0.35">
      <c r="B87" t="s">
        <v>119</v>
      </c>
      <c r="C87" t="s">
        <v>119</v>
      </c>
      <c r="D87" t="b">
        <v>1</v>
      </c>
      <c r="E87" t="s">
        <v>20</v>
      </c>
      <c r="F87" t="s">
        <v>120</v>
      </c>
      <c r="G87" t="s">
        <v>108</v>
      </c>
      <c r="H87">
        <v>1</v>
      </c>
      <c r="I87" t="s">
        <v>112</v>
      </c>
      <c r="K87" s="6" t="str">
        <f t="shared" si="10"/>
        <v>2018-03-07</v>
      </c>
      <c r="L87" s="9" t="str">
        <f t="shared" si="11"/>
        <v>11:35:23</v>
      </c>
      <c r="N87" t="str">
        <f t="shared" si="12"/>
        <v>00:00:40</v>
      </c>
      <c r="O87" s="9">
        <f t="shared" si="13"/>
        <v>4.6296296296294281E-4</v>
      </c>
      <c r="P87" s="10"/>
    </row>
    <row r="88" spans="1:18" x14ac:dyDescent="0.35">
      <c r="B88" t="s">
        <v>121</v>
      </c>
      <c r="C88" t="s">
        <v>121</v>
      </c>
      <c r="D88" t="b">
        <v>1</v>
      </c>
      <c r="E88" t="s">
        <v>20</v>
      </c>
      <c r="F88" t="s">
        <v>122</v>
      </c>
      <c r="G88" t="s">
        <v>108</v>
      </c>
      <c r="H88">
        <v>2</v>
      </c>
      <c r="I88" t="s">
        <v>109</v>
      </c>
      <c r="K88" s="6" t="str">
        <f t="shared" si="10"/>
        <v>2018-03-07</v>
      </c>
      <c r="L88" s="9" t="str">
        <f t="shared" si="11"/>
        <v>11:35:35</v>
      </c>
      <c r="N88" t="str">
        <f t="shared" si="12"/>
        <v>00:00:12</v>
      </c>
      <c r="O88" s="9">
        <f t="shared" si="13"/>
        <v>1.3888888888885509E-4</v>
      </c>
      <c r="P88" s="10"/>
    </row>
    <row r="89" spans="1:18" x14ac:dyDescent="0.35">
      <c r="B89" t="s">
        <v>123</v>
      </c>
      <c r="C89" t="s">
        <v>123</v>
      </c>
      <c r="D89" t="b">
        <v>1</v>
      </c>
      <c r="E89" t="s">
        <v>20</v>
      </c>
      <c r="F89" t="s">
        <v>124</v>
      </c>
      <c r="G89" t="s">
        <v>108</v>
      </c>
      <c r="H89">
        <v>1</v>
      </c>
      <c r="I89" t="s">
        <v>112</v>
      </c>
      <c r="K89" s="6" t="str">
        <f t="shared" si="10"/>
        <v>2018-03-07</v>
      </c>
      <c r="L89" s="9" t="str">
        <f t="shared" si="11"/>
        <v>11:35:51</v>
      </c>
      <c r="N89" t="str">
        <f t="shared" si="12"/>
        <v>00:00:16</v>
      </c>
      <c r="O89" s="9">
        <f t="shared" si="13"/>
        <v>1.8518518518517713E-4</v>
      </c>
      <c r="P89" s="9"/>
    </row>
    <row r="90" spans="1:18" x14ac:dyDescent="0.35">
      <c r="B90" t="s">
        <v>128</v>
      </c>
      <c r="C90" t="s">
        <v>128</v>
      </c>
      <c r="D90" t="b">
        <v>0</v>
      </c>
      <c r="E90" t="s">
        <v>20</v>
      </c>
      <c r="F90" t="s">
        <v>129</v>
      </c>
      <c r="G90" t="s">
        <v>108</v>
      </c>
      <c r="H90">
        <v>2</v>
      </c>
      <c r="I90" t="s">
        <v>109</v>
      </c>
      <c r="K90" s="6" t="str">
        <f t="shared" si="10"/>
        <v>2018-03-07</v>
      </c>
      <c r="L90" s="9" t="str">
        <f t="shared" si="11"/>
        <v>11:37:42</v>
      </c>
      <c r="N90" t="str">
        <f t="shared" si="12"/>
        <v>00:01:51</v>
      </c>
      <c r="O90" s="9">
        <f t="shared" si="13"/>
        <v>1.2847222222222565E-3</v>
      </c>
      <c r="P90" s="10"/>
    </row>
    <row r="91" spans="1:18" x14ac:dyDescent="0.35">
      <c r="B91" t="s">
        <v>130</v>
      </c>
      <c r="C91" t="s">
        <v>130</v>
      </c>
      <c r="D91" t="b">
        <v>0</v>
      </c>
      <c r="E91" t="s">
        <v>20</v>
      </c>
      <c r="F91" t="s">
        <v>131</v>
      </c>
      <c r="G91" t="s">
        <v>108</v>
      </c>
      <c r="H91">
        <v>2</v>
      </c>
      <c r="I91" t="s">
        <v>109</v>
      </c>
      <c r="K91" s="6" t="str">
        <f t="shared" si="10"/>
        <v>2018-03-07</v>
      </c>
      <c r="L91" s="9" t="str">
        <f t="shared" si="11"/>
        <v>11:37:53</v>
      </c>
      <c r="N91" t="str">
        <f t="shared" si="12"/>
        <v>00:00:11</v>
      </c>
      <c r="O91" s="9">
        <f t="shared" si="13"/>
        <v>1.2731481481481621E-4</v>
      </c>
      <c r="P91" s="10" t="s">
        <v>611</v>
      </c>
      <c r="Q91" s="10" t="s">
        <v>873</v>
      </c>
      <c r="R91" s="10" t="s">
        <v>874</v>
      </c>
    </row>
    <row r="92" spans="1:18" ht="17.5" customHeight="1" x14ac:dyDescent="0.35">
      <c r="A92" s="7" t="s">
        <v>606</v>
      </c>
      <c r="B92" t="s">
        <v>125</v>
      </c>
      <c r="C92" t="s">
        <v>125</v>
      </c>
      <c r="D92" t="b">
        <v>1</v>
      </c>
      <c r="E92" t="s">
        <v>20</v>
      </c>
      <c r="F92" t="s">
        <v>126</v>
      </c>
      <c r="G92" t="s">
        <v>108</v>
      </c>
      <c r="H92">
        <v>0</v>
      </c>
      <c r="I92" t="s">
        <v>127</v>
      </c>
      <c r="K92" s="6" t="str">
        <f t="shared" si="10"/>
        <v>2018-03-07</v>
      </c>
      <c r="L92" s="9" t="str">
        <f t="shared" si="11"/>
        <v>11:38:49</v>
      </c>
      <c r="N92" t="str">
        <f t="shared" si="12"/>
        <v>00:00:56</v>
      </c>
      <c r="O92" s="9">
        <f t="shared" si="13"/>
        <v>6.4814814814817545E-4</v>
      </c>
      <c r="P92" s="9" t="str">
        <f>TEXT(SUM($O82:$O98), "hh:mm:ss")</f>
        <v>00:13:55</v>
      </c>
      <c r="Q92" s="9" t="str">
        <f>TEXT(SUMIF($D82:$D98, FALSE, $O82:$O98), "hh:mm:ss")</f>
        <v>00:11:22</v>
      </c>
      <c r="R92" s="9" t="str">
        <f>TEXT(SUMIF($D82:$D98, TRUE, $O82:$O98), "hh:mm:ss")</f>
        <v>00:02:33</v>
      </c>
    </row>
    <row r="93" spans="1:18" x14ac:dyDescent="0.35">
      <c r="B93" t="s">
        <v>132</v>
      </c>
      <c r="C93" t="s">
        <v>132</v>
      </c>
      <c r="D93" t="b">
        <v>0</v>
      </c>
      <c r="E93" t="s">
        <v>20</v>
      </c>
      <c r="F93" t="s">
        <v>133</v>
      </c>
      <c r="G93" t="s">
        <v>108</v>
      </c>
      <c r="H93">
        <v>2</v>
      </c>
      <c r="I93" t="s">
        <v>109</v>
      </c>
      <c r="K93" s="6" t="str">
        <f t="shared" si="10"/>
        <v>2018-03-07</v>
      </c>
      <c r="L93" s="9" t="str">
        <f t="shared" si="11"/>
        <v>11:39:14</v>
      </c>
      <c r="N93" t="str">
        <f t="shared" si="12"/>
        <v>00:00:25</v>
      </c>
      <c r="O93" s="9">
        <f t="shared" si="13"/>
        <v>2.8935185185174905E-4</v>
      </c>
      <c r="P93" s="10" t="s">
        <v>875</v>
      </c>
      <c r="Q93" s="10" t="s">
        <v>875</v>
      </c>
      <c r="R93" s="10" t="s">
        <v>875</v>
      </c>
    </row>
    <row r="94" spans="1:18" x14ac:dyDescent="0.35">
      <c r="B94" t="s">
        <v>137</v>
      </c>
      <c r="C94" t="s">
        <v>137</v>
      </c>
      <c r="D94" t="b">
        <v>0</v>
      </c>
      <c r="E94" t="s">
        <v>20</v>
      </c>
      <c r="F94" t="s">
        <v>138</v>
      </c>
      <c r="G94" t="s">
        <v>108</v>
      </c>
      <c r="H94">
        <v>1</v>
      </c>
      <c r="I94" t="s">
        <v>112</v>
      </c>
      <c r="K94" s="6" t="str">
        <f t="shared" si="10"/>
        <v>2018-03-07</v>
      </c>
      <c r="L94" s="9" t="str">
        <f t="shared" si="11"/>
        <v>11:40:09</v>
      </c>
      <c r="N94" t="str">
        <f t="shared" si="12"/>
        <v>00:00:55</v>
      </c>
      <c r="O94" s="9">
        <f t="shared" si="13"/>
        <v>6.3657407407413658E-4</v>
      </c>
      <c r="P94">
        <f>ROWS(D82:D98)</f>
        <v>17</v>
      </c>
      <c r="Q94">
        <f>COUNTIF(D82:D98, FALSE)</f>
        <v>12</v>
      </c>
      <c r="R94">
        <f>COUNTIF(D82:D98, TRUE)</f>
        <v>5</v>
      </c>
    </row>
    <row r="95" spans="1:18" x14ac:dyDescent="0.35">
      <c r="A95" s="7" t="s">
        <v>599</v>
      </c>
      <c r="B95" s="6" t="s">
        <v>139</v>
      </c>
      <c r="C95" s="6" t="s">
        <v>139</v>
      </c>
      <c r="D95" s="6" t="b">
        <v>0</v>
      </c>
      <c r="E95" s="6" t="s">
        <v>20</v>
      </c>
      <c r="F95" s="6" t="s">
        <v>140</v>
      </c>
      <c r="G95" s="6" t="s">
        <v>108</v>
      </c>
      <c r="H95" s="6">
        <v>1</v>
      </c>
      <c r="I95" s="6" t="s">
        <v>112</v>
      </c>
      <c r="K95" s="6" t="str">
        <f t="shared" si="10"/>
        <v>2018-03-07</v>
      </c>
      <c r="L95" s="9" t="str">
        <f t="shared" si="11"/>
        <v>11:41:13</v>
      </c>
      <c r="N95" t="str">
        <f t="shared" si="12"/>
        <v>00:01:04</v>
      </c>
      <c r="O95" s="9">
        <f t="shared" si="13"/>
        <v>7.407407407407085E-4</v>
      </c>
    </row>
    <row r="96" spans="1:18" x14ac:dyDescent="0.35">
      <c r="A96" s="8" t="s">
        <v>598</v>
      </c>
      <c r="B96" s="6" t="s">
        <v>141</v>
      </c>
      <c r="C96" s="6" t="s">
        <v>141</v>
      </c>
      <c r="D96" s="6" t="b">
        <v>0</v>
      </c>
      <c r="E96" s="6" t="s">
        <v>20</v>
      </c>
      <c r="F96" s="6" t="s">
        <v>142</v>
      </c>
      <c r="G96" s="6" t="s">
        <v>108</v>
      </c>
      <c r="H96" s="6">
        <v>0</v>
      </c>
      <c r="I96" s="6" t="s">
        <v>127</v>
      </c>
      <c r="K96" s="6" t="str">
        <f t="shared" si="10"/>
        <v>2018-03-07</v>
      </c>
      <c r="L96" s="9" t="str">
        <f t="shared" si="11"/>
        <v>11:41:45</v>
      </c>
      <c r="N96" t="str">
        <f t="shared" si="12"/>
        <v>00:00:32</v>
      </c>
      <c r="O96" s="9">
        <f t="shared" si="13"/>
        <v>3.7037037037035425E-4</v>
      </c>
      <c r="P96" s="28" t="s">
        <v>609</v>
      </c>
      <c r="Q96" s="28" t="s">
        <v>609</v>
      </c>
      <c r="R96" s="28" t="s">
        <v>609</v>
      </c>
    </row>
    <row r="97" spans="2:18" x14ac:dyDescent="0.35">
      <c r="B97" s="1" t="s">
        <v>143</v>
      </c>
      <c r="C97" s="1" t="s">
        <v>143</v>
      </c>
      <c r="D97" s="1" t="b">
        <v>0</v>
      </c>
      <c r="E97" s="1" t="s">
        <v>20</v>
      </c>
      <c r="F97" s="1" t="s">
        <v>144</v>
      </c>
      <c r="G97" s="1" t="s">
        <v>108</v>
      </c>
      <c r="H97" s="1">
        <v>0</v>
      </c>
      <c r="I97" s="1" t="s">
        <v>127</v>
      </c>
      <c r="K97" s="6" t="str">
        <f t="shared" si="10"/>
        <v>2018-03-07</v>
      </c>
      <c r="L97" s="9" t="str">
        <f t="shared" si="11"/>
        <v>11:42:20</v>
      </c>
      <c r="N97" t="str">
        <f t="shared" si="12"/>
        <v>00:00:35</v>
      </c>
      <c r="O97" s="9">
        <f t="shared" si="13"/>
        <v>4.0509259259263741E-4</v>
      </c>
      <c r="P97" s="29">
        <f>P92/P94</f>
        <v>5.6849128540305011E-4</v>
      </c>
      <c r="Q97" s="29">
        <f>Q92/Q94</f>
        <v>6.5779320987654317E-4</v>
      </c>
      <c r="R97" s="29">
        <f>R92/R94</f>
        <v>3.5416666666666664E-4</v>
      </c>
    </row>
    <row r="98" spans="2:18" x14ac:dyDescent="0.35">
      <c r="B98" s="5" t="s">
        <v>152</v>
      </c>
      <c r="C98" s="5" t="s">
        <v>152</v>
      </c>
      <c r="D98" s="5" t="b">
        <v>0</v>
      </c>
      <c r="E98" s="5" t="s">
        <v>20</v>
      </c>
      <c r="F98" s="5" t="s">
        <v>153</v>
      </c>
      <c r="G98" s="5" t="s">
        <v>108</v>
      </c>
      <c r="H98" s="5">
        <v>1</v>
      </c>
      <c r="I98" s="5" t="s">
        <v>154</v>
      </c>
      <c r="K98" s="6" t="str">
        <f t="shared" si="10"/>
        <v>2018-03-07</v>
      </c>
      <c r="L98" s="9" t="str">
        <f t="shared" si="11"/>
        <v>11:44:26</v>
      </c>
      <c r="N98" t="str">
        <f t="shared" si="12"/>
        <v>00:02:06</v>
      </c>
      <c r="O98" s="9">
        <f t="shared" si="13"/>
        <v>1.4583333333333393E-3</v>
      </c>
    </row>
    <row r="99" spans="2:18" x14ac:dyDescent="0.35">
      <c r="B99" s="5"/>
      <c r="C99" s="5"/>
      <c r="D99" s="5"/>
      <c r="E99" s="5"/>
      <c r="F99" s="5"/>
      <c r="G99" s="5"/>
      <c r="H99" s="5"/>
      <c r="I99" s="5"/>
      <c r="K99" s="6"/>
    </row>
    <row r="100" spans="2:18" x14ac:dyDescent="0.35">
      <c r="B100" s="6" t="s">
        <v>139</v>
      </c>
      <c r="C100" s="6" t="s">
        <v>139</v>
      </c>
      <c r="D100" s="6" t="b">
        <v>1</v>
      </c>
      <c r="E100" s="6" t="s">
        <v>7</v>
      </c>
      <c r="F100" s="6" t="s">
        <v>221</v>
      </c>
      <c r="G100" s="6" t="s">
        <v>219</v>
      </c>
      <c r="H100" s="6">
        <v>1</v>
      </c>
      <c r="I100" s="6" t="s">
        <v>222</v>
      </c>
      <c r="J100" t="s">
        <v>223</v>
      </c>
      <c r="K100" s="6" t="str">
        <f t="shared" si="10"/>
        <v>2018-03-07</v>
      </c>
      <c r="L100" s="9" t="str">
        <f t="shared" si="11"/>
        <v>11:37:13</v>
      </c>
    </row>
    <row r="101" spans="2:18" x14ac:dyDescent="0.35">
      <c r="B101" s="6" t="s">
        <v>141</v>
      </c>
      <c r="C101" s="6" t="s">
        <v>141</v>
      </c>
      <c r="D101" s="6" t="b">
        <v>1</v>
      </c>
      <c r="E101" s="6" t="s">
        <v>7</v>
      </c>
      <c r="F101" s="6" t="s">
        <v>218</v>
      </c>
      <c r="G101" s="6" t="s">
        <v>219</v>
      </c>
      <c r="H101" s="6">
        <v>1</v>
      </c>
      <c r="I101" s="6" t="s">
        <v>220</v>
      </c>
      <c r="K101" s="6" t="str">
        <f t="shared" si="10"/>
        <v>2018-03-07</v>
      </c>
      <c r="L101" s="9" t="str">
        <f t="shared" si="11"/>
        <v>11:39:11</v>
      </c>
      <c r="N101" t="str">
        <f>TEXT(L101-L100, "hh:mm:ss")</f>
        <v>00:01:58</v>
      </c>
      <c r="O101" s="9">
        <f>L101-L100</f>
        <v>1.3657407407407507E-3</v>
      </c>
    </row>
    <row r="102" spans="2:18" x14ac:dyDescent="0.35">
      <c r="B102" s="1" t="s">
        <v>143</v>
      </c>
      <c r="C102" s="1" t="s">
        <v>143</v>
      </c>
      <c r="D102" s="1" t="b">
        <v>1</v>
      </c>
      <c r="E102" s="1" t="s">
        <v>7</v>
      </c>
      <c r="F102" s="1" t="s">
        <v>224</v>
      </c>
      <c r="G102" s="1" t="s">
        <v>219</v>
      </c>
      <c r="H102" s="1">
        <v>0</v>
      </c>
      <c r="I102" s="1" t="s">
        <v>225</v>
      </c>
      <c r="K102" s="6" t="str">
        <f t="shared" si="10"/>
        <v>2018-03-07</v>
      </c>
      <c r="L102" s="9" t="str">
        <f t="shared" si="11"/>
        <v>11:39:54</v>
      </c>
      <c r="N102" t="str">
        <f t="shared" ref="N102:N117" si="14">TEXT(L102-L101, "hh:mm:ss")</f>
        <v>00:00:43</v>
      </c>
      <c r="O102" s="9">
        <f t="shared" ref="O102:O117" si="15">L102-L101</f>
        <v>4.9768518518517046E-4</v>
      </c>
    </row>
    <row r="103" spans="2:18" x14ac:dyDescent="0.35">
      <c r="B103" s="5" t="s">
        <v>152</v>
      </c>
      <c r="C103" s="5" t="s">
        <v>152</v>
      </c>
      <c r="D103" s="5" t="b">
        <v>1</v>
      </c>
      <c r="E103" s="5" t="s">
        <v>7</v>
      </c>
      <c r="F103" s="5" t="s">
        <v>226</v>
      </c>
      <c r="G103" s="5" t="s">
        <v>219</v>
      </c>
      <c r="H103" s="5">
        <v>0</v>
      </c>
      <c r="I103" s="5" t="s">
        <v>227</v>
      </c>
      <c r="J103" t="s">
        <v>228</v>
      </c>
      <c r="K103" s="6" t="str">
        <f t="shared" si="10"/>
        <v>2018-03-07</v>
      </c>
      <c r="L103" s="9" t="str">
        <f t="shared" si="11"/>
        <v>11:41:52</v>
      </c>
      <c r="N103" t="str">
        <f t="shared" si="14"/>
        <v>00:01:58</v>
      </c>
      <c r="O103" s="9">
        <f t="shared" si="15"/>
        <v>1.3657407407408062E-3</v>
      </c>
    </row>
    <row r="104" spans="2:18" x14ac:dyDescent="0.35">
      <c r="B104" t="s">
        <v>229</v>
      </c>
      <c r="C104" t="s">
        <v>229</v>
      </c>
      <c r="D104" t="b">
        <v>1</v>
      </c>
      <c r="E104" t="s">
        <v>20</v>
      </c>
      <c r="F104" t="s">
        <v>230</v>
      </c>
      <c r="G104" t="s">
        <v>219</v>
      </c>
      <c r="H104">
        <v>1</v>
      </c>
      <c r="I104" t="s">
        <v>231</v>
      </c>
      <c r="K104" s="6" t="str">
        <f t="shared" si="10"/>
        <v>2018-03-07</v>
      </c>
      <c r="L104" s="9" t="str">
        <f t="shared" si="11"/>
        <v>11:43:04</v>
      </c>
      <c r="N104" t="str">
        <f t="shared" si="14"/>
        <v>00:01:12</v>
      </c>
      <c r="O104" s="9">
        <f t="shared" si="15"/>
        <v>8.3333333333329707E-4</v>
      </c>
    </row>
    <row r="105" spans="2:18" x14ac:dyDescent="0.35">
      <c r="B105" t="s">
        <v>232</v>
      </c>
      <c r="C105" t="s">
        <v>232</v>
      </c>
      <c r="D105" t="b">
        <v>1</v>
      </c>
      <c r="E105" t="s">
        <v>20</v>
      </c>
      <c r="F105" t="s">
        <v>233</v>
      </c>
      <c r="G105" t="s">
        <v>219</v>
      </c>
      <c r="H105">
        <v>1</v>
      </c>
      <c r="I105" t="s">
        <v>234</v>
      </c>
      <c r="K105" s="6" t="str">
        <f t="shared" si="10"/>
        <v>2018-03-07</v>
      </c>
      <c r="L105" s="9" t="str">
        <f t="shared" si="11"/>
        <v>11:43:42</v>
      </c>
      <c r="N105" t="str">
        <f t="shared" si="14"/>
        <v>00:00:38</v>
      </c>
      <c r="O105" s="9">
        <f t="shared" si="15"/>
        <v>4.3981481481480955E-4</v>
      </c>
    </row>
    <row r="106" spans="2:18" x14ac:dyDescent="0.35">
      <c r="B106" t="s">
        <v>235</v>
      </c>
      <c r="C106" t="s">
        <v>235</v>
      </c>
      <c r="D106" t="b">
        <v>1</v>
      </c>
      <c r="E106" t="s">
        <v>20</v>
      </c>
      <c r="F106" t="s">
        <v>236</v>
      </c>
      <c r="G106" t="s">
        <v>219</v>
      </c>
      <c r="H106">
        <v>2</v>
      </c>
      <c r="I106" t="s">
        <v>237</v>
      </c>
      <c r="K106" s="6" t="str">
        <f t="shared" si="10"/>
        <v>2018-03-07</v>
      </c>
      <c r="L106" s="9" t="str">
        <f t="shared" si="11"/>
        <v>11:44:10</v>
      </c>
      <c r="N106" t="str">
        <f t="shared" si="14"/>
        <v>00:00:28</v>
      </c>
      <c r="O106" s="9">
        <f t="shared" si="15"/>
        <v>3.2407407407403221E-4</v>
      </c>
    </row>
    <row r="107" spans="2:18" x14ac:dyDescent="0.35">
      <c r="B107" t="s">
        <v>238</v>
      </c>
      <c r="C107" t="s">
        <v>238</v>
      </c>
      <c r="D107" t="b">
        <v>1</v>
      </c>
      <c r="E107" t="s">
        <v>20</v>
      </c>
      <c r="F107" t="s">
        <v>239</v>
      </c>
      <c r="G107" t="s">
        <v>219</v>
      </c>
      <c r="H107">
        <v>2</v>
      </c>
      <c r="I107" t="s">
        <v>240</v>
      </c>
      <c r="K107" s="6" t="str">
        <f t="shared" si="10"/>
        <v>2018-03-07</v>
      </c>
      <c r="L107" s="9" t="str">
        <f t="shared" si="11"/>
        <v>11:45:21</v>
      </c>
      <c r="N107" t="str">
        <f t="shared" si="14"/>
        <v>00:01:11</v>
      </c>
      <c r="O107" s="9">
        <f t="shared" si="15"/>
        <v>8.217592592593137E-4</v>
      </c>
      <c r="P107" s="10"/>
    </row>
    <row r="108" spans="2:18" x14ac:dyDescent="0.35">
      <c r="B108" t="s">
        <v>241</v>
      </c>
      <c r="C108" t="s">
        <v>241</v>
      </c>
      <c r="D108" t="b">
        <v>1</v>
      </c>
      <c r="E108" t="s">
        <v>20</v>
      </c>
      <c r="F108" t="s">
        <v>242</v>
      </c>
      <c r="G108" t="s">
        <v>219</v>
      </c>
      <c r="H108">
        <v>1</v>
      </c>
      <c r="I108" t="s">
        <v>234</v>
      </c>
      <c r="K108" s="6" t="str">
        <f t="shared" si="10"/>
        <v>2018-03-07</v>
      </c>
      <c r="L108" s="9" t="str">
        <f t="shared" si="11"/>
        <v>11:47:02</v>
      </c>
      <c r="N108" t="str">
        <f t="shared" si="14"/>
        <v>00:01:41</v>
      </c>
      <c r="O108" s="9">
        <f t="shared" si="15"/>
        <v>1.1689814814814792E-3</v>
      </c>
      <c r="P108" s="10"/>
    </row>
    <row r="109" spans="2:18" x14ac:dyDescent="0.35">
      <c r="B109" s="2" t="s">
        <v>66</v>
      </c>
      <c r="C109" s="2" t="s">
        <v>66</v>
      </c>
      <c r="D109" s="2" t="b">
        <v>1</v>
      </c>
      <c r="E109" s="2" t="s">
        <v>20</v>
      </c>
      <c r="F109" s="2" t="s">
        <v>360</v>
      </c>
      <c r="G109" s="2" t="s">
        <v>219</v>
      </c>
      <c r="H109" s="2">
        <v>1</v>
      </c>
      <c r="I109" s="2" t="s">
        <v>348</v>
      </c>
      <c r="K109" s="6" t="str">
        <f t="shared" si="10"/>
        <v>2018-03-07</v>
      </c>
      <c r="L109" s="9" t="str">
        <f t="shared" si="11"/>
        <v>11:50:00</v>
      </c>
      <c r="N109" t="str">
        <f t="shared" si="14"/>
        <v>00:02:58</v>
      </c>
      <c r="O109" s="9">
        <f t="shared" si="15"/>
        <v>2.0601851851851927E-3</v>
      </c>
      <c r="P109" s="9"/>
    </row>
    <row r="110" spans="2:18" x14ac:dyDescent="0.35">
      <c r="B110" s="1" t="s">
        <v>65</v>
      </c>
      <c r="C110" s="1" t="s">
        <v>65</v>
      </c>
      <c r="D110" s="1" t="b">
        <v>1</v>
      </c>
      <c r="E110" s="1" t="s">
        <v>20</v>
      </c>
      <c r="F110" s="1" t="s">
        <v>359</v>
      </c>
      <c r="G110" s="1" t="s">
        <v>219</v>
      </c>
      <c r="H110" s="1">
        <v>1</v>
      </c>
      <c r="I110" s="1" t="s">
        <v>354</v>
      </c>
      <c r="K110" s="6" t="str">
        <f t="shared" si="10"/>
        <v>2018-03-07</v>
      </c>
      <c r="L110" s="9" t="str">
        <f t="shared" si="11"/>
        <v>11:51:09</v>
      </c>
      <c r="N110" t="str">
        <f t="shared" si="14"/>
        <v>00:01:09</v>
      </c>
      <c r="O110" s="9">
        <f t="shared" si="15"/>
        <v>7.9861111111106942E-4</v>
      </c>
      <c r="P110" s="10" t="s">
        <v>611</v>
      </c>
      <c r="Q110" s="10" t="s">
        <v>873</v>
      </c>
      <c r="R110" s="10" t="s">
        <v>874</v>
      </c>
    </row>
    <row r="111" spans="2:18" x14ac:dyDescent="0.35">
      <c r="B111" s="1" t="s">
        <v>62</v>
      </c>
      <c r="C111" s="1" t="s">
        <v>62</v>
      </c>
      <c r="D111" s="1" t="b">
        <v>1</v>
      </c>
      <c r="E111" s="1" t="s">
        <v>20</v>
      </c>
      <c r="F111" s="1" t="s">
        <v>358</v>
      </c>
      <c r="G111" s="1" t="s">
        <v>219</v>
      </c>
      <c r="H111" s="1">
        <v>1</v>
      </c>
      <c r="I111" s="1" t="s">
        <v>348</v>
      </c>
      <c r="K111" s="6" t="str">
        <f t="shared" si="10"/>
        <v>2018-03-07</v>
      </c>
      <c r="L111" s="9" t="str">
        <f t="shared" si="11"/>
        <v>11:51:32</v>
      </c>
      <c r="N111" t="str">
        <f t="shared" si="14"/>
        <v>00:00:23</v>
      </c>
      <c r="O111" s="9">
        <f t="shared" si="15"/>
        <v>2.662037037036713E-4</v>
      </c>
      <c r="P111" s="9" t="str">
        <f>TEXT(SUM($O101:$O117), "hh:mm:ss")</f>
        <v>00:16:23</v>
      </c>
      <c r="Q111" s="9" t="str">
        <f>TEXT(SUMIF($D101:$D117, FALSE, $O101:$O117), "hh:mm:ss")</f>
        <v>00:01:50</v>
      </c>
      <c r="R111" s="9" t="str">
        <f>TEXT(SUMIF($D101:$D117, TRUE, $O101:$O117), "hh:mm:ss")</f>
        <v>00:14:33</v>
      </c>
    </row>
    <row r="112" spans="2:18" x14ac:dyDescent="0.35">
      <c r="B112" s="1" t="s">
        <v>58</v>
      </c>
      <c r="C112" s="1" t="s">
        <v>58</v>
      </c>
      <c r="D112" s="1" t="b">
        <v>1</v>
      </c>
      <c r="E112" s="1" t="s">
        <v>20</v>
      </c>
      <c r="F112" s="1" t="s">
        <v>357</v>
      </c>
      <c r="G112" s="1" t="s">
        <v>219</v>
      </c>
      <c r="H112" s="1">
        <v>1</v>
      </c>
      <c r="I112" s="1" t="s">
        <v>348</v>
      </c>
      <c r="K112" s="6" t="str">
        <f t="shared" si="10"/>
        <v>2018-03-07</v>
      </c>
      <c r="L112" s="9" t="str">
        <f t="shared" si="11"/>
        <v>11:51:46</v>
      </c>
      <c r="N112" t="str">
        <f t="shared" si="14"/>
        <v>00:00:14</v>
      </c>
      <c r="O112" s="9">
        <f t="shared" si="15"/>
        <v>1.6203703703709937E-4</v>
      </c>
      <c r="P112" s="10" t="s">
        <v>875</v>
      </c>
      <c r="Q112" s="10" t="s">
        <v>875</v>
      </c>
      <c r="R112" s="10" t="s">
        <v>875</v>
      </c>
    </row>
    <row r="113" spans="1:19" x14ac:dyDescent="0.35">
      <c r="B113" t="s">
        <v>355</v>
      </c>
      <c r="C113" t="s">
        <v>355</v>
      </c>
      <c r="D113" t="b">
        <v>0</v>
      </c>
      <c r="E113" t="s">
        <v>20</v>
      </c>
      <c r="F113" t="s">
        <v>356</v>
      </c>
      <c r="G113" t="s">
        <v>219</v>
      </c>
      <c r="H113">
        <v>1</v>
      </c>
      <c r="I113" t="s">
        <v>354</v>
      </c>
      <c r="K113" s="6" t="str">
        <f t="shared" si="10"/>
        <v>2018-03-07</v>
      </c>
      <c r="L113" s="9" t="str">
        <f t="shared" si="11"/>
        <v>11:52:00</v>
      </c>
      <c r="N113" t="str">
        <f t="shared" si="14"/>
        <v>00:00:14</v>
      </c>
      <c r="O113" s="9">
        <f t="shared" si="15"/>
        <v>1.6203703703704386E-4</v>
      </c>
      <c r="P113">
        <f>ROWS(D101:D117)</f>
        <v>17</v>
      </c>
      <c r="Q113">
        <f>COUNTIF(D101:D117, FALSE)</f>
        <v>5</v>
      </c>
      <c r="R113">
        <f>COUNTIF(D101:D117, TRUE)</f>
        <v>12</v>
      </c>
    </row>
    <row r="114" spans="1:19" x14ac:dyDescent="0.35">
      <c r="B114" t="s">
        <v>352</v>
      </c>
      <c r="C114" t="s">
        <v>352</v>
      </c>
      <c r="D114" t="b">
        <v>0</v>
      </c>
      <c r="E114" t="s">
        <v>20</v>
      </c>
      <c r="F114" t="s">
        <v>353</v>
      </c>
      <c r="G114" t="s">
        <v>219</v>
      </c>
      <c r="H114">
        <v>1</v>
      </c>
      <c r="I114" t="s">
        <v>354</v>
      </c>
      <c r="K114" s="6" t="str">
        <f t="shared" si="10"/>
        <v>2018-03-07</v>
      </c>
      <c r="L114" s="9" t="str">
        <f t="shared" si="11"/>
        <v>11:52:17</v>
      </c>
      <c r="N114" t="str">
        <f t="shared" si="14"/>
        <v>00:00:17</v>
      </c>
      <c r="O114" s="9">
        <f t="shared" si="15"/>
        <v>1.9675925925927151E-4</v>
      </c>
    </row>
    <row r="115" spans="1:19" x14ac:dyDescent="0.35">
      <c r="B115" t="s">
        <v>349</v>
      </c>
      <c r="C115" t="s">
        <v>349</v>
      </c>
      <c r="D115" t="b">
        <v>0</v>
      </c>
      <c r="E115" t="s">
        <v>20</v>
      </c>
      <c r="F115" t="s">
        <v>350</v>
      </c>
      <c r="G115" t="s">
        <v>219</v>
      </c>
      <c r="H115">
        <v>1</v>
      </c>
      <c r="I115" t="s">
        <v>351</v>
      </c>
      <c r="K115" s="6" t="str">
        <f t="shared" si="10"/>
        <v>2018-03-07</v>
      </c>
      <c r="L115" s="9" t="str">
        <f t="shared" si="11"/>
        <v>11:52:31</v>
      </c>
      <c r="N115" t="str">
        <f t="shared" si="14"/>
        <v>00:00:14</v>
      </c>
      <c r="O115" s="9">
        <f t="shared" si="15"/>
        <v>1.6203703703698835E-4</v>
      </c>
      <c r="P115" s="27" t="s">
        <v>609</v>
      </c>
      <c r="Q115" s="27" t="s">
        <v>609</v>
      </c>
      <c r="R115" s="27" t="s">
        <v>609</v>
      </c>
      <c r="S115" s="27" t="s">
        <v>876</v>
      </c>
    </row>
    <row r="116" spans="1:19" x14ac:dyDescent="0.35">
      <c r="B116" t="s">
        <v>346</v>
      </c>
      <c r="C116" t="s">
        <v>346</v>
      </c>
      <c r="D116" t="b">
        <v>0</v>
      </c>
      <c r="E116" t="s">
        <v>20</v>
      </c>
      <c r="F116" t="s">
        <v>347</v>
      </c>
      <c r="G116" t="s">
        <v>219</v>
      </c>
      <c r="H116">
        <v>1</v>
      </c>
      <c r="I116" t="s">
        <v>348</v>
      </c>
      <c r="K116" s="6" t="str">
        <f t="shared" si="10"/>
        <v>2018-03-07</v>
      </c>
      <c r="L116" s="9" t="str">
        <f t="shared" si="11"/>
        <v>11:52:57</v>
      </c>
      <c r="N116" t="str">
        <f t="shared" si="14"/>
        <v>00:00:26</v>
      </c>
      <c r="O116" s="9">
        <f t="shared" si="15"/>
        <v>3.0092592592595446E-4</v>
      </c>
      <c r="P116" s="24">
        <f>P111/P113</f>
        <v>6.6925381263616558E-4</v>
      </c>
      <c r="Q116" s="24">
        <f>Q111/Q113</f>
        <v>2.5462962962962966E-4</v>
      </c>
      <c r="R116" s="24">
        <f>R111/R113</f>
        <v>8.42013888888889E-4</v>
      </c>
      <c r="S116" t="s">
        <v>877</v>
      </c>
    </row>
    <row r="117" spans="1:19" x14ac:dyDescent="0.35">
      <c r="B117" t="s">
        <v>343</v>
      </c>
      <c r="C117" t="s">
        <v>343</v>
      </c>
      <c r="D117" t="b">
        <v>0</v>
      </c>
      <c r="E117" t="s">
        <v>20</v>
      </c>
      <c r="F117" t="s">
        <v>344</v>
      </c>
      <c r="G117" t="s">
        <v>219</v>
      </c>
      <c r="H117">
        <v>1</v>
      </c>
      <c r="I117" t="s">
        <v>345</v>
      </c>
      <c r="K117" s="6" t="str">
        <f t="shared" si="10"/>
        <v>2018-03-07</v>
      </c>
      <c r="L117" s="9" t="str">
        <f t="shared" si="11"/>
        <v>11:53:36</v>
      </c>
      <c r="N117" t="str">
        <f t="shared" si="14"/>
        <v>00:00:39</v>
      </c>
      <c r="O117" s="9">
        <f t="shared" si="15"/>
        <v>4.5138888888884843E-4</v>
      </c>
    </row>
    <row r="118" spans="1:19" x14ac:dyDescent="0.35">
      <c r="K118" s="6"/>
    </row>
    <row r="119" spans="1:19" x14ac:dyDescent="0.35">
      <c r="B119" s="1" t="s">
        <v>58</v>
      </c>
      <c r="C119" s="1" t="s">
        <v>58</v>
      </c>
      <c r="D119" s="1" t="b">
        <v>0</v>
      </c>
      <c r="E119" s="1" t="s">
        <v>7</v>
      </c>
      <c r="F119" s="1" t="s">
        <v>59</v>
      </c>
      <c r="G119" s="1" t="s">
        <v>60</v>
      </c>
      <c r="H119" s="1">
        <v>1</v>
      </c>
      <c r="I119" s="1" t="s">
        <v>61</v>
      </c>
      <c r="K119" s="6" t="str">
        <f t="shared" si="10"/>
        <v>2018-03-07</v>
      </c>
      <c r="L119" s="9" t="str">
        <f t="shared" si="11"/>
        <v>11:32:41</v>
      </c>
    </row>
    <row r="120" spans="1:19" x14ac:dyDescent="0.35">
      <c r="B120" s="1" t="s">
        <v>62</v>
      </c>
      <c r="C120" s="1" t="s">
        <v>62</v>
      </c>
      <c r="D120" s="1" t="b">
        <v>0</v>
      </c>
      <c r="E120" s="1" t="s">
        <v>7</v>
      </c>
      <c r="F120" s="1" t="s">
        <v>63</v>
      </c>
      <c r="G120" s="1" t="s">
        <v>60</v>
      </c>
      <c r="H120" s="1">
        <v>1</v>
      </c>
      <c r="I120" s="1" t="s">
        <v>64</v>
      </c>
      <c r="K120" s="6" t="str">
        <f t="shared" si="10"/>
        <v>2018-03-07</v>
      </c>
      <c r="L120" s="9" t="str">
        <f t="shared" si="11"/>
        <v>11:33:05</v>
      </c>
      <c r="N120" t="str">
        <f>TEXT(L120-L119, "hh:mm:ss")</f>
        <v>00:00:24</v>
      </c>
      <c r="O120" s="9">
        <f>L120-L119</f>
        <v>2.7777777777776569E-4</v>
      </c>
    </row>
    <row r="121" spans="1:19" ht="29" x14ac:dyDescent="0.35">
      <c r="A121" s="7" t="s">
        <v>597</v>
      </c>
      <c r="B121" s="2" t="s">
        <v>66</v>
      </c>
      <c r="C121" s="2" t="s">
        <v>66</v>
      </c>
      <c r="D121" s="2" t="b">
        <v>0</v>
      </c>
      <c r="E121" s="2" t="s">
        <v>7</v>
      </c>
      <c r="F121" s="2" t="s">
        <v>67</v>
      </c>
      <c r="G121" s="2" t="s">
        <v>60</v>
      </c>
      <c r="H121" s="2">
        <v>0</v>
      </c>
      <c r="I121" s="2" t="s">
        <v>68</v>
      </c>
      <c r="K121" s="6" t="str">
        <f t="shared" si="10"/>
        <v>2018-03-07</v>
      </c>
      <c r="L121" s="9" t="str">
        <f t="shared" si="11"/>
        <v>11:33:11</v>
      </c>
      <c r="N121" t="str">
        <f t="shared" ref="N121:N136" si="16">TEXT(L121-L120, "hh:mm:ss")</f>
        <v>00:00:06</v>
      </c>
      <c r="O121" s="9">
        <f t="shared" ref="O121:O136" si="17">L121-L120</f>
        <v>6.94444444444553E-5</v>
      </c>
    </row>
    <row r="122" spans="1:19" x14ac:dyDescent="0.35">
      <c r="B122" t="s">
        <v>69</v>
      </c>
      <c r="C122" t="s">
        <v>69</v>
      </c>
      <c r="D122" t="b">
        <v>1</v>
      </c>
      <c r="E122" t="s">
        <v>20</v>
      </c>
      <c r="F122" t="s">
        <v>70</v>
      </c>
      <c r="G122" t="s">
        <v>60</v>
      </c>
      <c r="H122">
        <v>1</v>
      </c>
      <c r="I122" t="s">
        <v>64</v>
      </c>
      <c r="K122" s="6" t="str">
        <f t="shared" si="10"/>
        <v>2018-03-07</v>
      </c>
      <c r="L122" s="9" t="str">
        <f t="shared" si="11"/>
        <v>11:33:42</v>
      </c>
      <c r="N122" t="str">
        <f t="shared" si="16"/>
        <v>00:00:31</v>
      </c>
      <c r="O122" s="9">
        <f t="shared" si="17"/>
        <v>3.5879629629631538E-4</v>
      </c>
    </row>
    <row r="123" spans="1:19" x14ac:dyDescent="0.35">
      <c r="B123" t="s">
        <v>71</v>
      </c>
      <c r="C123" t="s">
        <v>71</v>
      </c>
      <c r="D123" t="b">
        <v>1</v>
      </c>
      <c r="E123" t="s">
        <v>20</v>
      </c>
      <c r="F123" t="s">
        <v>72</v>
      </c>
      <c r="G123" t="s">
        <v>60</v>
      </c>
      <c r="H123">
        <v>0</v>
      </c>
      <c r="I123" t="s">
        <v>73</v>
      </c>
      <c r="K123" s="6" t="str">
        <f t="shared" si="10"/>
        <v>2018-03-07</v>
      </c>
      <c r="L123" s="9" t="str">
        <f t="shared" si="11"/>
        <v>11:33:52</v>
      </c>
      <c r="N123" t="str">
        <f t="shared" si="16"/>
        <v>00:00:10</v>
      </c>
      <c r="O123" s="9">
        <f t="shared" si="17"/>
        <v>1.1574074074066631E-4</v>
      </c>
    </row>
    <row r="124" spans="1:19" x14ac:dyDescent="0.35">
      <c r="B124" t="s">
        <v>74</v>
      </c>
      <c r="C124" t="s">
        <v>74</v>
      </c>
      <c r="D124" t="b">
        <v>1</v>
      </c>
      <c r="E124" t="s">
        <v>20</v>
      </c>
      <c r="F124" t="s">
        <v>75</v>
      </c>
      <c r="G124" t="s">
        <v>60</v>
      </c>
      <c r="H124">
        <v>1</v>
      </c>
      <c r="I124" t="s">
        <v>64</v>
      </c>
      <c r="K124" s="6" t="str">
        <f t="shared" si="10"/>
        <v>2018-03-07</v>
      </c>
      <c r="L124" s="9" t="str">
        <f t="shared" si="11"/>
        <v>11:34:09</v>
      </c>
      <c r="N124" t="str">
        <f t="shared" si="16"/>
        <v>00:00:17</v>
      </c>
      <c r="O124" s="9">
        <f t="shared" si="17"/>
        <v>1.9675925925927151E-4</v>
      </c>
    </row>
    <row r="125" spans="1:19" x14ac:dyDescent="0.35">
      <c r="B125" t="s">
        <v>76</v>
      </c>
      <c r="C125" t="s">
        <v>76</v>
      </c>
      <c r="D125" t="b">
        <v>1</v>
      </c>
      <c r="E125" t="s">
        <v>20</v>
      </c>
      <c r="F125" t="s">
        <v>77</v>
      </c>
      <c r="G125" t="s">
        <v>60</v>
      </c>
      <c r="H125">
        <v>1</v>
      </c>
      <c r="I125" t="s">
        <v>78</v>
      </c>
      <c r="K125" s="6" t="str">
        <f t="shared" si="10"/>
        <v>2018-03-07</v>
      </c>
      <c r="L125" s="9" t="str">
        <f t="shared" si="11"/>
        <v>11:34:32</v>
      </c>
      <c r="N125" t="str">
        <f t="shared" si="16"/>
        <v>00:00:23</v>
      </c>
      <c r="O125" s="9">
        <f t="shared" si="17"/>
        <v>2.6620370370372681E-4</v>
      </c>
    </row>
    <row r="126" spans="1:19" x14ac:dyDescent="0.35">
      <c r="B126" t="s">
        <v>79</v>
      </c>
      <c r="C126" t="s">
        <v>79</v>
      </c>
      <c r="D126" t="b">
        <v>1</v>
      </c>
      <c r="E126" t="s">
        <v>20</v>
      </c>
      <c r="F126" t="s">
        <v>80</v>
      </c>
      <c r="G126" t="s">
        <v>60</v>
      </c>
      <c r="H126">
        <v>1</v>
      </c>
      <c r="I126" t="s">
        <v>81</v>
      </c>
      <c r="K126" s="6" t="str">
        <f t="shared" si="10"/>
        <v>2018-03-07</v>
      </c>
      <c r="L126" s="9" t="str">
        <f t="shared" si="11"/>
        <v>11:34:47</v>
      </c>
      <c r="N126" t="str">
        <f t="shared" si="16"/>
        <v>00:00:15</v>
      </c>
      <c r="O126" s="9">
        <f t="shared" si="17"/>
        <v>1.7361111111108274E-4</v>
      </c>
      <c r="P126" s="10"/>
    </row>
    <row r="127" spans="1:19" x14ac:dyDescent="0.35">
      <c r="B127" t="s">
        <v>82</v>
      </c>
      <c r="C127" t="s">
        <v>82</v>
      </c>
      <c r="D127" t="b">
        <v>0</v>
      </c>
      <c r="E127" t="s">
        <v>20</v>
      </c>
      <c r="F127" t="s">
        <v>18</v>
      </c>
      <c r="G127" t="s">
        <v>60</v>
      </c>
      <c r="H127">
        <v>1</v>
      </c>
      <c r="I127" t="s">
        <v>83</v>
      </c>
      <c r="K127" s="6" t="str">
        <f t="shared" si="10"/>
        <v>2018-03-07</v>
      </c>
      <c r="L127" s="9" t="str">
        <f t="shared" si="11"/>
        <v>11:35:14</v>
      </c>
      <c r="N127" t="str">
        <f t="shared" si="16"/>
        <v>00:00:27</v>
      </c>
      <c r="O127" s="9">
        <f t="shared" si="17"/>
        <v>3.1249999999999334E-4</v>
      </c>
      <c r="P127" s="10"/>
    </row>
    <row r="128" spans="1:19" x14ac:dyDescent="0.35">
      <c r="B128" t="s">
        <v>84</v>
      </c>
      <c r="C128" t="s">
        <v>84</v>
      </c>
      <c r="D128" t="b">
        <v>0</v>
      </c>
      <c r="E128" t="s">
        <v>20</v>
      </c>
      <c r="F128" t="s">
        <v>85</v>
      </c>
      <c r="G128" t="s">
        <v>60</v>
      </c>
      <c r="H128">
        <v>2</v>
      </c>
      <c r="I128" t="s">
        <v>86</v>
      </c>
      <c r="K128" s="6" t="str">
        <f t="shared" si="10"/>
        <v>2018-03-07</v>
      </c>
      <c r="L128" s="9" t="str">
        <f t="shared" si="11"/>
        <v>11:36:10</v>
      </c>
      <c r="N128" t="str">
        <f t="shared" si="16"/>
        <v>00:00:56</v>
      </c>
      <c r="O128" s="9">
        <f t="shared" si="17"/>
        <v>6.4814814814817545E-4</v>
      </c>
      <c r="P128" s="9"/>
    </row>
    <row r="129" spans="2:18" x14ac:dyDescent="0.35">
      <c r="B129" t="s">
        <v>87</v>
      </c>
      <c r="C129" t="s">
        <v>87</v>
      </c>
      <c r="D129" t="b">
        <v>0</v>
      </c>
      <c r="E129" t="s">
        <v>20</v>
      </c>
      <c r="F129" t="s">
        <v>88</v>
      </c>
      <c r="G129" t="s">
        <v>60</v>
      </c>
      <c r="H129">
        <v>0</v>
      </c>
      <c r="I129" t="s">
        <v>89</v>
      </c>
      <c r="K129" s="6" t="str">
        <f t="shared" si="10"/>
        <v>2018-03-07</v>
      </c>
      <c r="L129" s="9" t="str">
        <f t="shared" si="11"/>
        <v>11:36:17</v>
      </c>
      <c r="N129" t="str">
        <f t="shared" si="16"/>
        <v>00:00:07</v>
      </c>
      <c r="O129" s="9">
        <f t="shared" si="17"/>
        <v>8.1018518518494176E-5</v>
      </c>
      <c r="P129" s="10" t="s">
        <v>611</v>
      </c>
      <c r="Q129" s="10" t="s">
        <v>873</v>
      </c>
      <c r="R129" s="10" t="s">
        <v>874</v>
      </c>
    </row>
    <row r="130" spans="2:18" x14ac:dyDescent="0.35">
      <c r="B130" t="s">
        <v>90</v>
      </c>
      <c r="C130" t="s">
        <v>90</v>
      </c>
      <c r="D130" t="b">
        <v>0</v>
      </c>
      <c r="E130" t="s">
        <v>20</v>
      </c>
      <c r="F130" t="s">
        <v>26</v>
      </c>
      <c r="G130" t="s">
        <v>60</v>
      </c>
      <c r="H130">
        <v>2</v>
      </c>
      <c r="I130" t="s">
        <v>91</v>
      </c>
      <c r="K130" s="6" t="str">
        <f t="shared" si="10"/>
        <v>2018-03-07</v>
      </c>
      <c r="L130" s="9" t="str">
        <f t="shared" si="11"/>
        <v>11:36:37</v>
      </c>
      <c r="N130" t="str">
        <f t="shared" si="16"/>
        <v>00:00:20</v>
      </c>
      <c r="O130" s="9">
        <f t="shared" si="17"/>
        <v>2.3148148148155467E-4</v>
      </c>
      <c r="P130" s="9" t="str">
        <f>TEXT(SUM($O120:$O136), "hh:mm:ss")</f>
        <v>00:07:05</v>
      </c>
      <c r="Q130" s="9" t="str">
        <f>TEXT(SUMIF($D120:$D136, FALSE, $O120:$O136), "hh:mm:ss")</f>
        <v>00:05:29</v>
      </c>
      <c r="R130" s="9" t="str">
        <f>TEXT(SUMIF($D120:$D136, TRUE, $O120:$O136), "hh:mm:ss")</f>
        <v>00:01:36</v>
      </c>
    </row>
    <row r="131" spans="2:18" x14ac:dyDescent="0.35">
      <c r="B131" t="s">
        <v>92</v>
      </c>
      <c r="C131" t="s">
        <v>92</v>
      </c>
      <c r="D131" t="b">
        <v>0</v>
      </c>
      <c r="E131" t="s">
        <v>20</v>
      </c>
      <c r="F131" t="s">
        <v>93</v>
      </c>
      <c r="G131" t="s">
        <v>60</v>
      </c>
      <c r="H131">
        <v>1</v>
      </c>
      <c r="I131" t="s">
        <v>64</v>
      </c>
      <c r="K131" s="6" t="str">
        <f t="shared" si="10"/>
        <v>2018-03-07</v>
      </c>
      <c r="L131" s="9" t="str">
        <f t="shared" si="11"/>
        <v>11:36:47</v>
      </c>
      <c r="N131" t="str">
        <f t="shared" si="16"/>
        <v>00:00:10</v>
      </c>
      <c r="O131" s="9">
        <f t="shared" si="17"/>
        <v>1.1574074074072183E-4</v>
      </c>
      <c r="P131" s="10" t="s">
        <v>875</v>
      </c>
      <c r="Q131" s="10" t="s">
        <v>875</v>
      </c>
      <c r="R131" s="10" t="s">
        <v>875</v>
      </c>
    </row>
    <row r="132" spans="2:18" x14ac:dyDescent="0.35">
      <c r="B132" s="1" t="s">
        <v>94</v>
      </c>
      <c r="C132" s="1" t="s">
        <v>94</v>
      </c>
      <c r="D132" s="1" t="b">
        <v>0</v>
      </c>
      <c r="E132" s="1" t="s">
        <v>20</v>
      </c>
      <c r="F132" s="1" t="s">
        <v>95</v>
      </c>
      <c r="G132" s="1" t="s">
        <v>60</v>
      </c>
      <c r="H132" s="1">
        <v>1</v>
      </c>
      <c r="I132" s="1" t="s">
        <v>96</v>
      </c>
      <c r="K132" s="6" t="str">
        <f t="shared" si="10"/>
        <v>2018-03-07</v>
      </c>
      <c r="L132" s="9" t="str">
        <f t="shared" si="11"/>
        <v>11:37:17</v>
      </c>
      <c r="N132" t="str">
        <f t="shared" si="16"/>
        <v>00:00:30</v>
      </c>
      <c r="O132" s="9">
        <f t="shared" si="17"/>
        <v>3.4722222222222099E-4</v>
      </c>
      <c r="P132">
        <f>ROWS(D120:D136)</f>
        <v>17</v>
      </c>
      <c r="Q132">
        <f>COUNTIF(D120:D136, FALSE)</f>
        <v>12</v>
      </c>
      <c r="R132">
        <f>COUNTIF(D120:D136, TRUE)</f>
        <v>5</v>
      </c>
    </row>
    <row r="133" spans="2:18" x14ac:dyDescent="0.35">
      <c r="B133" s="1" t="s">
        <v>97</v>
      </c>
      <c r="C133" s="1" t="s">
        <v>97</v>
      </c>
      <c r="D133" s="1" t="b">
        <v>0</v>
      </c>
      <c r="E133" s="1" t="s">
        <v>20</v>
      </c>
      <c r="F133" s="1" t="s">
        <v>98</v>
      </c>
      <c r="G133" s="1" t="s">
        <v>60</v>
      </c>
      <c r="H133" s="1">
        <v>0</v>
      </c>
      <c r="I133" s="1" t="s">
        <v>99</v>
      </c>
      <c r="K133" s="6" t="str">
        <f t="shared" si="10"/>
        <v>2018-03-07</v>
      </c>
      <c r="L133" s="9" t="str">
        <f t="shared" si="11"/>
        <v>11:37:20</v>
      </c>
      <c r="N133" t="str">
        <f t="shared" si="16"/>
        <v>00:00:03</v>
      </c>
      <c r="O133" s="9">
        <f t="shared" si="17"/>
        <v>3.4722222222172139E-5</v>
      </c>
    </row>
    <row r="134" spans="2:18" x14ac:dyDescent="0.35">
      <c r="B134" s="1" t="s">
        <v>100</v>
      </c>
      <c r="C134" s="1" t="s">
        <v>100</v>
      </c>
      <c r="D134" s="1" t="b">
        <v>0</v>
      </c>
      <c r="E134" s="1" t="s">
        <v>20</v>
      </c>
      <c r="F134" s="1" t="s">
        <v>31</v>
      </c>
      <c r="G134" s="1" t="s">
        <v>60</v>
      </c>
      <c r="H134" s="1">
        <v>1</v>
      </c>
      <c r="I134" s="1" t="s">
        <v>101</v>
      </c>
      <c r="K134" s="6" t="str">
        <f t="shared" si="10"/>
        <v>2018-03-07</v>
      </c>
      <c r="L134" s="9" t="str">
        <f t="shared" si="11"/>
        <v>11:37:50</v>
      </c>
      <c r="N134" t="str">
        <f t="shared" si="16"/>
        <v>00:00:30</v>
      </c>
      <c r="O134" s="9">
        <f t="shared" si="17"/>
        <v>3.472222222222765E-4</v>
      </c>
      <c r="P134" s="28" t="s">
        <v>609</v>
      </c>
      <c r="Q134" s="28" t="s">
        <v>609</v>
      </c>
      <c r="R134" s="28" t="s">
        <v>609</v>
      </c>
    </row>
    <row r="135" spans="2:18" x14ac:dyDescent="0.35">
      <c r="B135" s="1" t="s">
        <v>102</v>
      </c>
      <c r="C135" s="1" t="s">
        <v>102</v>
      </c>
      <c r="D135" s="1" t="b">
        <v>0</v>
      </c>
      <c r="E135" s="1" t="s">
        <v>20</v>
      </c>
      <c r="F135" s="1" t="s">
        <v>103</v>
      </c>
      <c r="G135" s="1" t="s">
        <v>60</v>
      </c>
      <c r="H135" s="1">
        <v>1</v>
      </c>
      <c r="I135" s="1" t="s">
        <v>104</v>
      </c>
      <c r="J135" t="s">
        <v>105</v>
      </c>
      <c r="K135" s="6" t="str">
        <f t="shared" si="10"/>
        <v>2018-03-07</v>
      </c>
      <c r="L135" s="9" t="str">
        <f t="shared" si="11"/>
        <v>11:38:39</v>
      </c>
      <c r="N135" t="str">
        <f t="shared" si="16"/>
        <v>00:00:49</v>
      </c>
      <c r="O135" s="9">
        <f t="shared" si="17"/>
        <v>5.6712962962962576E-4</v>
      </c>
      <c r="P135" s="29">
        <f>P130/P132</f>
        <v>2.8935185185185184E-4</v>
      </c>
      <c r="Q135" s="29">
        <f>Q130/Q132</f>
        <v>3.1732253086419758E-4</v>
      </c>
      <c r="R135" s="29">
        <f>R130/R132</f>
        <v>2.2222222222222223E-4</v>
      </c>
    </row>
    <row r="136" spans="2:18" x14ac:dyDescent="0.35">
      <c r="B136" s="1" t="s">
        <v>65</v>
      </c>
      <c r="C136" s="1" t="s">
        <v>65</v>
      </c>
      <c r="D136" s="1" t="b">
        <v>0</v>
      </c>
      <c r="E136" s="1" t="s">
        <v>7</v>
      </c>
      <c r="F136" s="1" t="s">
        <v>46</v>
      </c>
      <c r="G136" s="1" t="s">
        <v>60</v>
      </c>
      <c r="H136" s="1">
        <v>1</v>
      </c>
      <c r="I136" s="1" t="s">
        <v>64</v>
      </c>
      <c r="K136" s="6" t="str">
        <f t="shared" si="10"/>
        <v>2018-03-07</v>
      </c>
      <c r="L136" s="9" t="str">
        <f t="shared" si="11"/>
        <v>11:39:46</v>
      </c>
      <c r="N136" t="str">
        <f t="shared" si="16"/>
        <v>00:01:07</v>
      </c>
      <c r="O136" s="9">
        <f t="shared" si="17"/>
        <v>7.7546296296299166E-4</v>
      </c>
    </row>
    <row r="137" spans="2:18" x14ac:dyDescent="0.35">
      <c r="B137" s="1"/>
      <c r="C137" s="1"/>
      <c r="D137" s="1"/>
      <c r="E137" s="1"/>
      <c r="F137" s="1"/>
      <c r="G137" s="1"/>
      <c r="H137" s="1"/>
      <c r="I137" s="1"/>
      <c r="K137" s="6"/>
    </row>
    <row r="138" spans="2:18" x14ac:dyDescent="0.35">
      <c r="B138" s="1" t="s">
        <v>97</v>
      </c>
      <c r="C138" s="1" t="s">
        <v>97</v>
      </c>
      <c r="D138" s="1" t="b">
        <v>1</v>
      </c>
      <c r="E138" s="1" t="s">
        <v>7</v>
      </c>
      <c r="F138" s="1" t="s">
        <v>266</v>
      </c>
      <c r="G138" s="1" t="s">
        <v>256</v>
      </c>
      <c r="H138" s="1">
        <v>0</v>
      </c>
      <c r="I138" s="1" t="s">
        <v>267</v>
      </c>
      <c r="K138" s="6" t="str">
        <f t="shared" si="10"/>
        <v>2018-03-07</v>
      </c>
      <c r="L138" s="9" t="str">
        <f t="shared" si="11"/>
        <v>11:42:35</v>
      </c>
    </row>
    <row r="139" spans="2:18" x14ac:dyDescent="0.35">
      <c r="B139" s="1" t="s">
        <v>100</v>
      </c>
      <c r="C139" s="1" t="s">
        <v>100</v>
      </c>
      <c r="D139" s="1" t="b">
        <v>1</v>
      </c>
      <c r="E139" s="1" t="s">
        <v>7</v>
      </c>
      <c r="F139" s="1" t="s">
        <v>268</v>
      </c>
      <c r="G139" s="1" t="s">
        <v>256</v>
      </c>
      <c r="H139" s="1">
        <v>1</v>
      </c>
      <c r="I139" s="1" t="s">
        <v>269</v>
      </c>
      <c r="K139" s="6" t="str">
        <f t="shared" si="10"/>
        <v>2018-03-07</v>
      </c>
      <c r="L139" s="9" t="str">
        <f t="shared" si="11"/>
        <v>11:43:00</v>
      </c>
      <c r="N139" t="str">
        <f>TEXT(L139-L138, "hh:mm:ss")</f>
        <v>00:00:25</v>
      </c>
      <c r="O139" s="9">
        <f>L139-L138</f>
        <v>2.8935185185186008E-4</v>
      </c>
    </row>
    <row r="140" spans="2:18" x14ac:dyDescent="0.35">
      <c r="B140" s="1" t="s">
        <v>94</v>
      </c>
      <c r="C140" s="1" t="s">
        <v>94</v>
      </c>
      <c r="D140" s="1" t="b">
        <v>1</v>
      </c>
      <c r="E140" s="1" t="s">
        <v>7</v>
      </c>
      <c r="F140" s="1" t="s">
        <v>255</v>
      </c>
      <c r="G140" s="1" t="s">
        <v>256</v>
      </c>
      <c r="H140" s="1">
        <v>1</v>
      </c>
      <c r="I140" s="1" t="s">
        <v>257</v>
      </c>
      <c r="K140" s="6" t="str">
        <f t="shared" ref="K140:K154" si="18">MID(F140,1,10)</f>
        <v>2018-03-07</v>
      </c>
      <c r="L140" s="9" t="str">
        <f t="shared" ref="L140:L154" si="19">MID(F140, 12, 8)</f>
        <v>11:43:19</v>
      </c>
      <c r="N140" t="str">
        <f t="shared" ref="N140:N154" si="20">TEXT(L140-L139, "hh:mm:ss")</f>
        <v>00:00:19</v>
      </c>
      <c r="O140" s="9">
        <f t="shared" ref="O140:O154" si="21">L140-L139</f>
        <v>2.1990740740740478E-4</v>
      </c>
    </row>
    <row r="141" spans="2:18" x14ac:dyDescent="0.35">
      <c r="B141" s="1" t="s">
        <v>102</v>
      </c>
      <c r="C141" s="1" t="s">
        <v>102</v>
      </c>
      <c r="D141" s="1" t="b">
        <v>1</v>
      </c>
      <c r="E141" s="1" t="s">
        <v>7</v>
      </c>
      <c r="F141" s="1" t="s">
        <v>270</v>
      </c>
      <c r="G141" s="1" t="s">
        <v>256</v>
      </c>
      <c r="H141" s="1">
        <v>1</v>
      </c>
      <c r="I141" s="1" t="s">
        <v>271</v>
      </c>
      <c r="J141" t="s">
        <v>272</v>
      </c>
      <c r="K141" s="6" t="str">
        <f t="shared" si="18"/>
        <v>2018-03-07</v>
      </c>
      <c r="L141" s="9" t="str">
        <f t="shared" si="19"/>
        <v>11:43:55</v>
      </c>
      <c r="N141" t="str">
        <f t="shared" si="20"/>
        <v>00:00:36</v>
      </c>
      <c r="O141" s="9">
        <f t="shared" si="21"/>
        <v>4.1666666666667629E-4</v>
      </c>
    </row>
    <row r="142" spans="2:18" x14ac:dyDescent="0.35">
      <c r="B142" t="s">
        <v>279</v>
      </c>
      <c r="C142" t="s">
        <v>279</v>
      </c>
      <c r="D142" t="b">
        <v>1</v>
      </c>
      <c r="E142" t="s">
        <v>20</v>
      </c>
      <c r="F142" t="s">
        <v>280</v>
      </c>
      <c r="G142" t="s">
        <v>256</v>
      </c>
      <c r="H142">
        <v>1</v>
      </c>
      <c r="I142" t="s">
        <v>281</v>
      </c>
      <c r="K142" s="6" t="str">
        <f t="shared" si="18"/>
        <v>2018-03-07</v>
      </c>
      <c r="L142" s="9" t="str">
        <f t="shared" si="19"/>
        <v>11:46:24</v>
      </c>
      <c r="N142" t="str">
        <f t="shared" si="20"/>
        <v>00:02:29</v>
      </c>
      <c r="O142" s="9">
        <f t="shared" si="21"/>
        <v>1.7245370370370661E-3</v>
      </c>
    </row>
    <row r="143" spans="2:18" x14ac:dyDescent="0.35">
      <c r="B143" t="s">
        <v>295</v>
      </c>
      <c r="C143" t="s">
        <v>295</v>
      </c>
      <c r="D143" t="b">
        <v>1</v>
      </c>
      <c r="E143" t="s">
        <v>20</v>
      </c>
      <c r="F143" t="s">
        <v>296</v>
      </c>
      <c r="G143" t="s">
        <v>256</v>
      </c>
      <c r="H143">
        <v>1</v>
      </c>
      <c r="I143" t="s">
        <v>297</v>
      </c>
      <c r="K143" s="6" t="str">
        <f t="shared" si="18"/>
        <v>2018-03-07</v>
      </c>
      <c r="L143" s="9" t="str">
        <f t="shared" si="19"/>
        <v>11:46:43</v>
      </c>
      <c r="N143" t="str">
        <f t="shared" si="20"/>
        <v>00:00:19</v>
      </c>
      <c r="O143" s="9">
        <f t="shared" si="21"/>
        <v>2.1990740740740478E-4</v>
      </c>
    </row>
    <row r="144" spans="2:18" x14ac:dyDescent="0.35">
      <c r="B144" t="s">
        <v>282</v>
      </c>
      <c r="C144" t="s">
        <v>282</v>
      </c>
      <c r="D144" t="b">
        <v>1</v>
      </c>
      <c r="E144" t="s">
        <v>20</v>
      </c>
      <c r="F144" t="s">
        <v>283</v>
      </c>
      <c r="G144" t="s">
        <v>256</v>
      </c>
      <c r="H144">
        <v>0</v>
      </c>
      <c r="I144" t="s">
        <v>284</v>
      </c>
      <c r="J144" t="s">
        <v>285</v>
      </c>
      <c r="K144" s="6" t="str">
        <f t="shared" si="18"/>
        <v>2018-03-07</v>
      </c>
      <c r="L144" s="9" t="str">
        <f t="shared" si="19"/>
        <v>11:47:08</v>
      </c>
      <c r="N144" t="str">
        <f t="shared" si="20"/>
        <v>00:00:25</v>
      </c>
      <c r="O144" s="9">
        <f t="shared" si="21"/>
        <v>2.8935185185186008E-4</v>
      </c>
    </row>
    <row r="145" spans="2:18" x14ac:dyDescent="0.35">
      <c r="B145" t="s">
        <v>289</v>
      </c>
      <c r="C145" t="s">
        <v>289</v>
      </c>
      <c r="D145" t="b">
        <v>1</v>
      </c>
      <c r="E145" t="s">
        <v>20</v>
      </c>
      <c r="F145" t="s">
        <v>290</v>
      </c>
      <c r="G145" t="s">
        <v>256</v>
      </c>
      <c r="H145">
        <v>1</v>
      </c>
      <c r="I145" t="s">
        <v>291</v>
      </c>
      <c r="K145" s="6" t="str">
        <f t="shared" si="18"/>
        <v>2018-03-07</v>
      </c>
      <c r="L145" s="9" t="str">
        <f t="shared" si="19"/>
        <v>11:47:31</v>
      </c>
      <c r="N145" t="str">
        <f t="shared" si="20"/>
        <v>00:00:23</v>
      </c>
      <c r="O145" s="9">
        <f t="shared" si="21"/>
        <v>2.662037037036713E-4</v>
      </c>
      <c r="P145" s="10"/>
    </row>
    <row r="146" spans="2:18" x14ac:dyDescent="0.35">
      <c r="B146" t="s">
        <v>298</v>
      </c>
      <c r="C146" t="s">
        <v>298</v>
      </c>
      <c r="D146" t="b">
        <v>1</v>
      </c>
      <c r="E146" t="s">
        <v>20</v>
      </c>
      <c r="F146" t="s">
        <v>299</v>
      </c>
      <c r="G146" t="s">
        <v>256</v>
      </c>
      <c r="H146">
        <v>1</v>
      </c>
      <c r="I146" t="s">
        <v>300</v>
      </c>
      <c r="K146" s="6" t="str">
        <f t="shared" si="18"/>
        <v>2018-03-07</v>
      </c>
      <c r="L146" s="9" t="str">
        <f t="shared" si="19"/>
        <v>11:47:48</v>
      </c>
      <c r="N146" t="str">
        <f t="shared" si="20"/>
        <v>00:00:17</v>
      </c>
      <c r="O146" s="9">
        <f t="shared" si="21"/>
        <v>1.9675925925927151E-4</v>
      </c>
      <c r="P146" s="10"/>
    </row>
    <row r="147" spans="2:18" x14ac:dyDescent="0.35">
      <c r="B147" t="s">
        <v>303</v>
      </c>
      <c r="C147" t="s">
        <v>303</v>
      </c>
      <c r="D147" t="b">
        <v>0</v>
      </c>
      <c r="E147" t="s">
        <v>20</v>
      </c>
      <c r="F147" t="s">
        <v>304</v>
      </c>
      <c r="G147" t="s">
        <v>256</v>
      </c>
      <c r="H147">
        <v>1</v>
      </c>
      <c r="I147" t="s">
        <v>305</v>
      </c>
      <c r="K147" s="6" t="str">
        <f t="shared" si="18"/>
        <v>2018-03-07</v>
      </c>
      <c r="L147" s="9" t="str">
        <f t="shared" si="19"/>
        <v>11:48:26</v>
      </c>
      <c r="N147" t="str">
        <f t="shared" si="20"/>
        <v>00:00:38</v>
      </c>
      <c r="O147" s="9">
        <f t="shared" si="21"/>
        <v>4.3981481481480955E-4</v>
      </c>
      <c r="P147" s="10" t="s">
        <v>611</v>
      </c>
      <c r="Q147" s="10" t="s">
        <v>873</v>
      </c>
      <c r="R147" s="10" t="s">
        <v>874</v>
      </c>
    </row>
    <row r="148" spans="2:18" x14ac:dyDescent="0.35">
      <c r="B148" t="s">
        <v>306</v>
      </c>
      <c r="C148" t="s">
        <v>306</v>
      </c>
      <c r="D148" t="b">
        <v>0</v>
      </c>
      <c r="E148" t="s">
        <v>20</v>
      </c>
      <c r="F148" t="s">
        <v>307</v>
      </c>
      <c r="G148" t="s">
        <v>256</v>
      </c>
      <c r="H148">
        <v>1</v>
      </c>
      <c r="I148" t="s">
        <v>308</v>
      </c>
      <c r="K148" s="6" t="str">
        <f t="shared" si="18"/>
        <v>2018-03-07</v>
      </c>
      <c r="L148" s="9" t="str">
        <f t="shared" si="19"/>
        <v>11:48:36</v>
      </c>
      <c r="N148" t="str">
        <f t="shared" si="20"/>
        <v>00:00:10</v>
      </c>
      <c r="O148" s="9">
        <f t="shared" si="21"/>
        <v>1.1574074074077734E-4</v>
      </c>
      <c r="P148" s="9" t="str">
        <f>TEXT(SUM($O139:$O154), "hh:mm:ss")</f>
        <v>00:09:52</v>
      </c>
      <c r="Q148" s="9" t="str">
        <f>TEXT(SUMIF($D139:$D154, FALSE, $O139:$O154), "hh:mm:ss")</f>
        <v>00:02:48</v>
      </c>
      <c r="R148" s="9" t="str">
        <f>TEXT(SUMIF($D139:$D154, TRUE, $O139:$O154), "hh:mm:ss")</f>
        <v>00:07:04</v>
      </c>
    </row>
    <row r="149" spans="2:18" x14ac:dyDescent="0.35">
      <c r="B149" t="s">
        <v>309</v>
      </c>
      <c r="C149" t="s">
        <v>309</v>
      </c>
      <c r="D149" t="b">
        <v>0</v>
      </c>
      <c r="E149" t="s">
        <v>20</v>
      </c>
      <c r="F149" t="s">
        <v>310</v>
      </c>
      <c r="G149" t="s">
        <v>256</v>
      </c>
      <c r="H149">
        <v>1</v>
      </c>
      <c r="I149" t="s">
        <v>311</v>
      </c>
      <c r="J149" t="s">
        <v>312</v>
      </c>
      <c r="K149" s="6" t="str">
        <f t="shared" si="18"/>
        <v>2018-03-07</v>
      </c>
      <c r="L149" s="9" t="str">
        <f t="shared" si="19"/>
        <v>11:49:24</v>
      </c>
      <c r="N149" t="str">
        <f t="shared" si="20"/>
        <v>00:00:48</v>
      </c>
      <c r="O149" s="9">
        <f t="shared" si="21"/>
        <v>5.5555555555553138E-4</v>
      </c>
      <c r="P149" s="10" t="s">
        <v>875</v>
      </c>
      <c r="Q149" s="10" t="s">
        <v>875</v>
      </c>
      <c r="R149" s="10" t="s">
        <v>875</v>
      </c>
    </row>
    <row r="150" spans="2:18" x14ac:dyDescent="0.35">
      <c r="B150" t="s">
        <v>316</v>
      </c>
      <c r="C150" t="s">
        <v>316</v>
      </c>
      <c r="D150" t="b">
        <v>0</v>
      </c>
      <c r="E150" t="s">
        <v>20</v>
      </c>
      <c r="F150" t="s">
        <v>317</v>
      </c>
      <c r="G150" t="s">
        <v>256</v>
      </c>
      <c r="H150">
        <v>1</v>
      </c>
      <c r="I150" t="s">
        <v>269</v>
      </c>
      <c r="J150" t="s">
        <v>318</v>
      </c>
      <c r="K150" s="6" t="str">
        <f t="shared" si="18"/>
        <v>2018-03-07</v>
      </c>
      <c r="L150" s="9" t="str">
        <f t="shared" si="19"/>
        <v>11:50:36</v>
      </c>
      <c r="N150" t="str">
        <f t="shared" si="20"/>
        <v>00:01:12</v>
      </c>
      <c r="O150" s="9">
        <f t="shared" si="21"/>
        <v>8.3333333333335258E-4</v>
      </c>
      <c r="P150">
        <f>ROWS(D139:D154)</f>
        <v>16</v>
      </c>
      <c r="Q150">
        <f>COUNTIF(D139:D154, FALSE)</f>
        <v>4</v>
      </c>
      <c r="R150">
        <f>COUNTIF(D139:D154, TRUE)</f>
        <v>12</v>
      </c>
    </row>
    <row r="151" spans="2:18" x14ac:dyDescent="0.35">
      <c r="B151" s="1" t="s">
        <v>145</v>
      </c>
      <c r="C151" s="1" t="s">
        <v>145</v>
      </c>
      <c r="D151" s="1" t="b">
        <v>1</v>
      </c>
      <c r="E151" s="1" t="s">
        <v>20</v>
      </c>
      <c r="F151" s="1" t="s">
        <v>321</v>
      </c>
      <c r="G151" s="1" t="s">
        <v>256</v>
      </c>
      <c r="H151" s="1">
        <v>1</v>
      </c>
      <c r="I151" s="1" t="s">
        <v>322</v>
      </c>
      <c r="K151" s="6" t="str">
        <f t="shared" si="18"/>
        <v>2018-03-07</v>
      </c>
      <c r="L151" s="9" t="str">
        <f t="shared" si="19"/>
        <v>11:50:52</v>
      </c>
      <c r="N151" t="str">
        <f t="shared" si="20"/>
        <v>00:00:16</v>
      </c>
      <c r="O151" s="9">
        <f t="shared" si="21"/>
        <v>1.8518518518512161E-4</v>
      </c>
    </row>
    <row r="152" spans="2:18" x14ac:dyDescent="0.35">
      <c r="B152" s="1" t="s">
        <v>149</v>
      </c>
      <c r="C152" s="1" t="s">
        <v>149</v>
      </c>
      <c r="D152" s="1" t="b">
        <v>1</v>
      </c>
      <c r="E152" s="1" t="s">
        <v>20</v>
      </c>
      <c r="F152" s="1" t="s">
        <v>319</v>
      </c>
      <c r="G152" s="1" t="s">
        <v>256</v>
      </c>
      <c r="H152" s="1">
        <v>1</v>
      </c>
      <c r="I152" s="1" t="s">
        <v>320</v>
      </c>
      <c r="K152" s="6" t="str">
        <f t="shared" si="18"/>
        <v>2018-03-07</v>
      </c>
      <c r="L152" s="9" t="str">
        <f t="shared" si="19"/>
        <v>11:51:06</v>
      </c>
      <c r="N152" t="str">
        <f t="shared" si="20"/>
        <v>00:00:14</v>
      </c>
      <c r="O152" s="9">
        <f t="shared" si="21"/>
        <v>1.6203703703704386E-4</v>
      </c>
      <c r="P152" s="10" t="s">
        <v>609</v>
      </c>
      <c r="Q152" s="10" t="s">
        <v>609</v>
      </c>
      <c r="R152" s="10" t="s">
        <v>609</v>
      </c>
    </row>
    <row r="153" spans="2:18" x14ac:dyDescent="0.35">
      <c r="B153" s="5" t="s">
        <v>155</v>
      </c>
      <c r="C153" s="5" t="s">
        <v>155</v>
      </c>
      <c r="D153" s="5" t="b">
        <v>1</v>
      </c>
      <c r="E153" s="5" t="s">
        <v>20</v>
      </c>
      <c r="F153" s="5" t="s">
        <v>323</v>
      </c>
      <c r="G153" s="5" t="s">
        <v>256</v>
      </c>
      <c r="H153" s="5">
        <v>0</v>
      </c>
      <c r="I153" s="5" t="s">
        <v>324</v>
      </c>
      <c r="J153" t="s">
        <v>325</v>
      </c>
      <c r="K153" s="6" t="str">
        <f t="shared" si="18"/>
        <v>2018-03-07</v>
      </c>
      <c r="L153" s="9" t="str">
        <f t="shared" si="19"/>
        <v>11:51:52</v>
      </c>
      <c r="N153" t="str">
        <f t="shared" si="20"/>
        <v>00:00:46</v>
      </c>
      <c r="O153" s="9">
        <f t="shared" si="21"/>
        <v>5.3240740740745363E-4</v>
      </c>
      <c r="P153" s="9">
        <f>P148/P150</f>
        <v>4.2824074074074075E-4</v>
      </c>
      <c r="Q153" s="9">
        <f>Q148/Q150</f>
        <v>4.8611111111111104E-4</v>
      </c>
      <c r="R153" s="9">
        <f>R148/R150</f>
        <v>4.0895061728395062E-4</v>
      </c>
    </row>
    <row r="154" spans="2:18" x14ac:dyDescent="0.35">
      <c r="B154" s="5" t="s">
        <v>158</v>
      </c>
      <c r="C154" s="5" t="s">
        <v>158</v>
      </c>
      <c r="D154" s="5" t="b">
        <v>1</v>
      </c>
      <c r="E154" s="5" t="s">
        <v>20</v>
      </c>
      <c r="F154" s="5" t="s">
        <v>327</v>
      </c>
      <c r="G154" s="5" t="s">
        <v>256</v>
      </c>
      <c r="H154" s="5">
        <v>1</v>
      </c>
      <c r="I154" s="5" t="s">
        <v>305</v>
      </c>
      <c r="K154" s="6" t="str">
        <f t="shared" si="18"/>
        <v>2018-03-07</v>
      </c>
      <c r="L154" s="9" t="str">
        <f t="shared" si="19"/>
        <v>11:52:27</v>
      </c>
      <c r="N154" t="str">
        <f t="shared" si="20"/>
        <v>00:00:35</v>
      </c>
      <c r="O154" s="9">
        <f t="shared" si="21"/>
        <v>4.050925925925819E-4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zoomScale="65" zoomScaleNormal="65" workbookViewId="0">
      <selection activeCell="R150" sqref="R150"/>
    </sheetView>
  </sheetViews>
  <sheetFormatPr defaultRowHeight="14.5" x14ac:dyDescent="0.35"/>
  <cols>
    <col min="1" max="2" width="27" style="7" customWidth="1"/>
    <col min="3" max="3" width="25.26953125" bestFit="1" customWidth="1"/>
    <col min="4" max="4" width="25.26953125" hidden="1" customWidth="1"/>
    <col min="5" max="5" width="7.1796875" customWidth="1"/>
    <col min="6" max="6" width="14.36328125" bestFit="1" customWidth="1"/>
    <col min="7" max="7" width="18.36328125" bestFit="1" customWidth="1"/>
    <col min="9" max="9" width="5.26953125" bestFit="1" customWidth="1"/>
    <col min="10" max="10" width="15.453125" customWidth="1"/>
    <col min="12" max="12" width="15.453125" customWidth="1"/>
  </cols>
  <sheetData>
    <row r="1" spans="1:13" x14ac:dyDescent="0.35">
      <c r="A1" s="7" t="s">
        <v>605</v>
      </c>
      <c r="C1" t="s">
        <v>0</v>
      </c>
      <c r="E1" t="s">
        <v>593</v>
      </c>
      <c r="F1" t="s">
        <v>1</v>
      </c>
      <c r="G1" t="s">
        <v>2</v>
      </c>
      <c r="H1" t="s">
        <v>3</v>
      </c>
      <c r="I1" t="s">
        <v>4</v>
      </c>
      <c r="J1" t="s">
        <v>5</v>
      </c>
      <c r="L1" s="10" t="s">
        <v>867</v>
      </c>
      <c r="M1" s="10" t="s">
        <v>868</v>
      </c>
    </row>
    <row r="2" spans="1:13" x14ac:dyDescent="0.35">
      <c r="C2" t="s">
        <v>134</v>
      </c>
      <c r="D2" t="s">
        <v>134</v>
      </c>
      <c r="E2" t="b">
        <v>0</v>
      </c>
      <c r="F2" t="s">
        <v>20</v>
      </c>
      <c r="G2" t="s">
        <v>135</v>
      </c>
      <c r="H2" t="s">
        <v>108</v>
      </c>
      <c r="I2" t="s">
        <v>136</v>
      </c>
    </row>
    <row r="3" spans="1:13" x14ac:dyDescent="0.35">
      <c r="B3" s="7" t="s">
        <v>832</v>
      </c>
      <c r="C3" s="1" t="s">
        <v>250</v>
      </c>
      <c r="D3" s="1" t="s">
        <v>250</v>
      </c>
      <c r="E3" s="1" t="b">
        <v>0</v>
      </c>
      <c r="F3" s="1" t="s">
        <v>20</v>
      </c>
      <c r="G3" s="1" t="s">
        <v>251</v>
      </c>
      <c r="H3" s="1" t="s">
        <v>245</v>
      </c>
      <c r="I3" s="1">
        <v>1</v>
      </c>
      <c r="J3" s="1" t="s">
        <v>252</v>
      </c>
      <c r="K3">
        <f>LEN(J3)</f>
        <v>44</v>
      </c>
      <c r="L3">
        <f>IF(E3=FALSE,K3,"")</f>
        <v>44</v>
      </c>
      <c r="M3" t="str">
        <f>IF(E3=TRUE,K3,"")</f>
        <v/>
      </c>
    </row>
    <row r="4" spans="1:13" x14ac:dyDescent="0.35">
      <c r="C4" s="1" t="s">
        <v>250</v>
      </c>
      <c r="D4" s="1" t="s">
        <v>250</v>
      </c>
      <c r="E4" s="1" t="b">
        <v>1</v>
      </c>
      <c r="F4" s="1" t="s">
        <v>7</v>
      </c>
      <c r="G4" s="1" t="s">
        <v>292</v>
      </c>
      <c r="H4" s="1" t="s">
        <v>147</v>
      </c>
      <c r="I4" s="1">
        <v>1</v>
      </c>
      <c r="J4" s="1" t="s">
        <v>160</v>
      </c>
      <c r="K4">
        <f t="shared" ref="K4:K67" si="0">LEN(J4)</f>
        <v>38</v>
      </c>
      <c r="L4" t="str">
        <f t="shared" ref="L4:L67" si="1">IF(E4=FALSE,K4,"")</f>
        <v/>
      </c>
      <c r="M4">
        <f t="shared" ref="M4:M67" si="2">IF(E4=TRUE,K4,"")</f>
        <v>38</v>
      </c>
    </row>
    <row r="5" spans="1:13" x14ac:dyDescent="0.35">
      <c r="B5" s="7" t="s">
        <v>832</v>
      </c>
      <c r="C5" s="1" t="s">
        <v>253</v>
      </c>
      <c r="D5" s="1" t="s">
        <v>253</v>
      </c>
      <c r="E5" s="1" t="b">
        <v>0</v>
      </c>
      <c r="F5" s="1" t="s">
        <v>20</v>
      </c>
      <c r="G5" s="1" t="s">
        <v>40</v>
      </c>
      <c r="H5" s="1" t="s">
        <v>245</v>
      </c>
      <c r="I5" s="1">
        <v>1</v>
      </c>
      <c r="J5" s="1" t="s">
        <v>254</v>
      </c>
      <c r="K5">
        <f t="shared" si="0"/>
        <v>39</v>
      </c>
      <c r="L5">
        <f t="shared" si="1"/>
        <v>39</v>
      </c>
      <c r="M5" t="str">
        <f t="shared" si="2"/>
        <v/>
      </c>
    </row>
    <row r="6" spans="1:13" x14ac:dyDescent="0.35">
      <c r="C6" s="1" t="s">
        <v>253</v>
      </c>
      <c r="D6" s="1" t="s">
        <v>253</v>
      </c>
      <c r="E6" s="1" t="b">
        <v>1</v>
      </c>
      <c r="F6" s="1" t="s">
        <v>7</v>
      </c>
      <c r="G6" s="1" t="s">
        <v>293</v>
      </c>
      <c r="H6" s="1" t="s">
        <v>147</v>
      </c>
      <c r="I6" s="1">
        <v>1</v>
      </c>
      <c r="J6" s="1" t="s">
        <v>148</v>
      </c>
      <c r="K6">
        <f t="shared" si="0"/>
        <v>43</v>
      </c>
      <c r="L6" t="str">
        <f t="shared" si="1"/>
        <v/>
      </c>
      <c r="M6">
        <f t="shared" si="2"/>
        <v>43</v>
      </c>
    </row>
    <row r="7" spans="1:13" x14ac:dyDescent="0.35">
      <c r="B7" s="7" t="s">
        <v>832</v>
      </c>
      <c r="C7" s="1" t="s">
        <v>261</v>
      </c>
      <c r="D7" s="1" t="s">
        <v>261</v>
      </c>
      <c r="E7" s="1" t="b">
        <v>0</v>
      </c>
      <c r="F7" s="1" t="s">
        <v>20</v>
      </c>
      <c r="G7" s="1" t="s">
        <v>262</v>
      </c>
      <c r="H7" s="1" t="s">
        <v>245</v>
      </c>
      <c r="I7" s="1">
        <v>1</v>
      </c>
      <c r="J7" s="1" t="s">
        <v>263</v>
      </c>
      <c r="K7">
        <f t="shared" si="0"/>
        <v>47</v>
      </c>
      <c r="L7">
        <f t="shared" si="1"/>
        <v>47</v>
      </c>
      <c r="M7" t="str">
        <f t="shared" si="2"/>
        <v/>
      </c>
    </row>
    <row r="8" spans="1:13" x14ac:dyDescent="0.35">
      <c r="C8" s="1" t="s">
        <v>261</v>
      </c>
      <c r="D8" s="1" t="s">
        <v>261</v>
      </c>
      <c r="E8" s="1" t="b">
        <v>1</v>
      </c>
      <c r="F8" s="1" t="s">
        <v>7</v>
      </c>
      <c r="G8" s="1" t="s">
        <v>294</v>
      </c>
      <c r="H8" s="1" t="s">
        <v>147</v>
      </c>
      <c r="I8" s="1">
        <v>1</v>
      </c>
      <c r="J8" s="1" t="s">
        <v>148</v>
      </c>
      <c r="K8">
        <f t="shared" si="0"/>
        <v>43</v>
      </c>
      <c r="L8" t="str">
        <f t="shared" si="1"/>
        <v/>
      </c>
      <c r="M8">
        <f t="shared" si="2"/>
        <v>43</v>
      </c>
    </row>
    <row r="9" spans="1:13" x14ac:dyDescent="0.35">
      <c r="C9" t="s">
        <v>274</v>
      </c>
      <c r="D9" t="s">
        <v>274</v>
      </c>
      <c r="E9" t="b">
        <v>1</v>
      </c>
      <c r="F9" t="s">
        <v>20</v>
      </c>
      <c r="G9" t="s">
        <v>275</v>
      </c>
      <c r="H9" t="s">
        <v>245</v>
      </c>
      <c r="I9">
        <v>1</v>
      </c>
      <c r="J9" t="s">
        <v>263</v>
      </c>
      <c r="K9">
        <f t="shared" si="0"/>
        <v>47</v>
      </c>
      <c r="L9" t="str">
        <f t="shared" si="1"/>
        <v/>
      </c>
      <c r="M9">
        <f t="shared" si="2"/>
        <v>47</v>
      </c>
    </row>
    <row r="10" spans="1:13" x14ac:dyDescent="0.35">
      <c r="C10" t="s">
        <v>161</v>
      </c>
      <c r="D10" t="s">
        <v>161</v>
      </c>
      <c r="E10" t="b">
        <v>1</v>
      </c>
      <c r="F10" t="s">
        <v>20</v>
      </c>
      <c r="G10" t="s">
        <v>162</v>
      </c>
      <c r="H10" t="s">
        <v>147</v>
      </c>
      <c r="I10">
        <v>2</v>
      </c>
      <c r="J10" t="s">
        <v>160</v>
      </c>
      <c r="K10">
        <f t="shared" si="0"/>
        <v>38</v>
      </c>
      <c r="L10" t="str">
        <f t="shared" si="1"/>
        <v/>
      </c>
      <c r="M10">
        <f t="shared" si="2"/>
        <v>38</v>
      </c>
    </row>
    <row r="11" spans="1:13" x14ac:dyDescent="0.35">
      <c r="B11" s="7" t="s">
        <v>832</v>
      </c>
      <c r="C11" s="1" t="s">
        <v>102</v>
      </c>
      <c r="D11" s="1" t="s">
        <v>102</v>
      </c>
      <c r="E11" s="1" t="b">
        <v>0</v>
      </c>
      <c r="F11" s="1" t="s">
        <v>20</v>
      </c>
      <c r="G11" s="1" t="s">
        <v>103</v>
      </c>
      <c r="H11" s="1" t="s">
        <v>60</v>
      </c>
      <c r="I11" s="1">
        <v>1</v>
      </c>
      <c r="J11" s="1" t="s">
        <v>853</v>
      </c>
      <c r="K11">
        <f t="shared" si="0"/>
        <v>73</v>
      </c>
      <c r="L11">
        <f t="shared" si="1"/>
        <v>73</v>
      </c>
      <c r="M11" t="str">
        <f t="shared" si="2"/>
        <v/>
      </c>
    </row>
    <row r="12" spans="1:13" x14ac:dyDescent="0.35">
      <c r="C12" s="1" t="s">
        <v>102</v>
      </c>
      <c r="D12" s="1" t="s">
        <v>102</v>
      </c>
      <c r="E12" s="1" t="b">
        <v>1</v>
      </c>
      <c r="F12" s="1" t="s">
        <v>7</v>
      </c>
      <c r="G12" s="1" t="s">
        <v>270</v>
      </c>
      <c r="H12" s="1" t="s">
        <v>256</v>
      </c>
      <c r="I12" s="1">
        <v>1</v>
      </c>
      <c r="J12" s="1" t="s">
        <v>854</v>
      </c>
      <c r="K12">
        <f t="shared" si="0"/>
        <v>105</v>
      </c>
      <c r="L12" t="str">
        <f t="shared" si="1"/>
        <v/>
      </c>
      <c r="M12">
        <f t="shared" si="2"/>
        <v>105</v>
      </c>
    </row>
    <row r="13" spans="1:13" x14ac:dyDescent="0.35">
      <c r="C13" t="s">
        <v>295</v>
      </c>
      <c r="D13" t="s">
        <v>295</v>
      </c>
      <c r="E13" t="b">
        <v>1</v>
      </c>
      <c r="F13" t="s">
        <v>20</v>
      </c>
      <c r="G13" t="s">
        <v>296</v>
      </c>
      <c r="H13" t="s">
        <v>256</v>
      </c>
      <c r="I13">
        <v>1</v>
      </c>
      <c r="J13" t="s">
        <v>297</v>
      </c>
      <c r="K13">
        <f t="shared" si="0"/>
        <v>40</v>
      </c>
      <c r="L13" t="str">
        <f t="shared" si="1"/>
        <v/>
      </c>
      <c r="M13">
        <f t="shared" si="2"/>
        <v>40</v>
      </c>
    </row>
    <row r="14" spans="1:13" x14ac:dyDescent="0.35">
      <c r="C14" t="s">
        <v>326</v>
      </c>
      <c r="D14" t="s">
        <v>326</v>
      </c>
      <c r="E14" t="b">
        <v>0</v>
      </c>
      <c r="F14" t="s">
        <v>20</v>
      </c>
      <c r="G14" t="s">
        <v>292</v>
      </c>
      <c r="H14" t="s">
        <v>245</v>
      </c>
      <c r="I14">
        <v>1</v>
      </c>
      <c r="J14" t="s">
        <v>278</v>
      </c>
      <c r="K14">
        <f t="shared" si="0"/>
        <v>48</v>
      </c>
      <c r="L14">
        <f t="shared" si="1"/>
        <v>48</v>
      </c>
      <c r="M14" t="str">
        <f t="shared" si="2"/>
        <v/>
      </c>
    </row>
    <row r="15" spans="1:13" x14ac:dyDescent="0.35">
      <c r="C15" t="s">
        <v>229</v>
      </c>
      <c r="D15" t="s">
        <v>229</v>
      </c>
      <c r="E15" t="b">
        <v>1</v>
      </c>
      <c r="F15" t="s">
        <v>20</v>
      </c>
      <c r="G15" t="s">
        <v>230</v>
      </c>
      <c r="H15" t="s">
        <v>219</v>
      </c>
      <c r="I15">
        <v>1</v>
      </c>
      <c r="J15" t="s">
        <v>231</v>
      </c>
      <c r="K15">
        <f t="shared" si="0"/>
        <v>34</v>
      </c>
      <c r="L15" t="str">
        <f t="shared" si="1"/>
        <v/>
      </c>
      <c r="M15">
        <f t="shared" si="2"/>
        <v>34</v>
      </c>
    </row>
    <row r="16" spans="1:13" x14ac:dyDescent="0.35">
      <c r="C16" t="s">
        <v>289</v>
      </c>
      <c r="D16" t="s">
        <v>289</v>
      </c>
      <c r="E16" t="b">
        <v>1</v>
      </c>
      <c r="F16" t="s">
        <v>20</v>
      </c>
      <c r="G16" t="s">
        <v>290</v>
      </c>
      <c r="H16" t="s">
        <v>256</v>
      </c>
      <c r="I16">
        <v>1</v>
      </c>
      <c r="J16" t="s">
        <v>291</v>
      </c>
      <c r="K16">
        <f t="shared" si="0"/>
        <v>41</v>
      </c>
      <c r="L16" t="str">
        <f t="shared" si="1"/>
        <v/>
      </c>
      <c r="M16">
        <f t="shared" si="2"/>
        <v>41</v>
      </c>
    </row>
    <row r="17" spans="1:13" x14ac:dyDescent="0.35">
      <c r="C17" t="s">
        <v>232</v>
      </c>
      <c r="D17" t="s">
        <v>232</v>
      </c>
      <c r="E17" t="b">
        <v>1</v>
      </c>
      <c r="F17" t="s">
        <v>20</v>
      </c>
      <c r="G17" t="s">
        <v>233</v>
      </c>
      <c r="H17" t="s">
        <v>219</v>
      </c>
      <c r="I17">
        <v>1</v>
      </c>
      <c r="J17" t="s">
        <v>234</v>
      </c>
      <c r="K17">
        <f t="shared" si="0"/>
        <v>57</v>
      </c>
      <c r="L17" t="str">
        <f t="shared" si="1"/>
        <v/>
      </c>
      <c r="M17">
        <f t="shared" si="2"/>
        <v>57</v>
      </c>
    </row>
    <row r="18" spans="1:13" x14ac:dyDescent="0.35">
      <c r="C18" t="s">
        <v>329</v>
      </c>
      <c r="D18" t="s">
        <v>329</v>
      </c>
      <c r="E18" t="b">
        <v>0</v>
      </c>
      <c r="F18" t="s">
        <v>20</v>
      </c>
      <c r="G18" t="s">
        <v>330</v>
      </c>
      <c r="H18" t="s">
        <v>245</v>
      </c>
      <c r="I18">
        <v>1</v>
      </c>
      <c r="J18" t="s">
        <v>331</v>
      </c>
      <c r="K18">
        <f t="shared" si="0"/>
        <v>44</v>
      </c>
      <c r="L18">
        <f t="shared" si="1"/>
        <v>44</v>
      </c>
      <c r="M18" t="str">
        <f t="shared" si="2"/>
        <v/>
      </c>
    </row>
    <row r="19" spans="1:13" x14ac:dyDescent="0.35">
      <c r="C19" s="4" t="s">
        <v>332</v>
      </c>
      <c r="D19" s="4" t="s">
        <v>332</v>
      </c>
      <c r="E19" s="4" t="b">
        <v>0</v>
      </c>
      <c r="F19" s="4" t="s">
        <v>20</v>
      </c>
      <c r="G19" s="4" t="s">
        <v>333</v>
      </c>
      <c r="H19" s="4" t="s">
        <v>245</v>
      </c>
      <c r="I19" s="4">
        <v>1</v>
      </c>
      <c r="J19" s="4" t="s">
        <v>331</v>
      </c>
      <c r="K19">
        <f t="shared" si="0"/>
        <v>44</v>
      </c>
      <c r="L19">
        <f t="shared" si="1"/>
        <v>44</v>
      </c>
      <c r="M19" t="str">
        <f t="shared" si="2"/>
        <v/>
      </c>
    </row>
    <row r="20" spans="1:13" x14ac:dyDescent="0.35">
      <c r="B20" s="7" t="s">
        <v>833</v>
      </c>
      <c r="C20" s="2" t="s">
        <v>6</v>
      </c>
      <c r="D20" s="2" t="s">
        <v>6</v>
      </c>
      <c r="E20" s="2" t="b">
        <v>0</v>
      </c>
      <c r="F20" s="2" t="s">
        <v>7</v>
      </c>
      <c r="G20" s="2" t="s">
        <v>8</v>
      </c>
      <c r="H20" s="2" t="s">
        <v>9</v>
      </c>
      <c r="I20" s="2">
        <v>1</v>
      </c>
      <c r="J20" s="2" t="s">
        <v>10</v>
      </c>
      <c r="K20">
        <f t="shared" si="0"/>
        <v>32</v>
      </c>
      <c r="L20">
        <f t="shared" si="1"/>
        <v>32</v>
      </c>
      <c r="M20" t="str">
        <f t="shared" si="2"/>
        <v/>
      </c>
    </row>
    <row r="21" spans="1:13" ht="29" x14ac:dyDescent="0.35">
      <c r="A21" s="7" t="s">
        <v>603</v>
      </c>
      <c r="C21" s="2" t="s">
        <v>6</v>
      </c>
      <c r="D21" s="2" t="s">
        <v>6</v>
      </c>
      <c r="E21" s="2" t="b">
        <v>1</v>
      </c>
      <c r="F21" s="2" t="s">
        <v>20</v>
      </c>
      <c r="G21" s="2" t="s">
        <v>336</v>
      </c>
      <c r="H21" s="2" t="s">
        <v>245</v>
      </c>
      <c r="I21" s="2">
        <v>2</v>
      </c>
      <c r="J21" s="2" t="s">
        <v>337</v>
      </c>
      <c r="K21">
        <f t="shared" si="0"/>
        <v>45</v>
      </c>
      <c r="L21" t="str">
        <f t="shared" si="1"/>
        <v/>
      </c>
      <c r="M21">
        <f t="shared" si="2"/>
        <v>45</v>
      </c>
    </row>
    <row r="22" spans="1:13" x14ac:dyDescent="0.35">
      <c r="B22" s="7" t="s">
        <v>833</v>
      </c>
      <c r="C22" s="2" t="s">
        <v>11</v>
      </c>
      <c r="D22" s="2" t="s">
        <v>11</v>
      </c>
      <c r="E22" s="2" t="b">
        <v>0</v>
      </c>
      <c r="F22" s="2" t="s">
        <v>7</v>
      </c>
      <c r="G22" s="2" t="s">
        <v>12</v>
      </c>
      <c r="H22" s="2" t="s">
        <v>9</v>
      </c>
      <c r="I22" s="2">
        <v>1</v>
      </c>
      <c r="J22" s="2" t="s">
        <v>13</v>
      </c>
      <c r="K22">
        <f t="shared" si="0"/>
        <v>31</v>
      </c>
      <c r="L22">
        <f t="shared" si="1"/>
        <v>31</v>
      </c>
      <c r="M22" t="str">
        <f t="shared" si="2"/>
        <v/>
      </c>
    </row>
    <row r="23" spans="1:13" ht="43.5" x14ac:dyDescent="0.35">
      <c r="A23" s="7" t="s">
        <v>808</v>
      </c>
      <c r="C23" s="2" t="s">
        <v>11</v>
      </c>
      <c r="D23" s="2" t="s">
        <v>11</v>
      </c>
      <c r="E23" s="2" t="b">
        <v>1</v>
      </c>
      <c r="F23" s="2" t="s">
        <v>20</v>
      </c>
      <c r="G23" s="2" t="s">
        <v>338</v>
      </c>
      <c r="H23" s="2" t="s">
        <v>245</v>
      </c>
      <c r="I23" s="2">
        <v>2</v>
      </c>
      <c r="J23" s="2" t="s">
        <v>339</v>
      </c>
      <c r="K23">
        <f t="shared" si="0"/>
        <v>44</v>
      </c>
      <c r="L23" t="str">
        <f t="shared" si="1"/>
        <v/>
      </c>
      <c r="M23">
        <f t="shared" si="2"/>
        <v>44</v>
      </c>
    </row>
    <row r="24" spans="1:13" x14ac:dyDescent="0.35">
      <c r="B24" s="7" t="s">
        <v>832</v>
      </c>
      <c r="C24" s="1" t="s">
        <v>14</v>
      </c>
      <c r="D24" s="1" t="s">
        <v>14</v>
      </c>
      <c r="E24" s="1" t="b">
        <v>0</v>
      </c>
      <c r="F24" s="1" t="s">
        <v>7</v>
      </c>
      <c r="G24" s="1" t="s">
        <v>15</v>
      </c>
      <c r="H24" s="1" t="s">
        <v>9</v>
      </c>
      <c r="I24" s="1">
        <v>1</v>
      </c>
      <c r="J24" s="1" t="s">
        <v>16</v>
      </c>
      <c r="K24">
        <f t="shared" si="0"/>
        <v>39</v>
      </c>
      <c r="L24">
        <f t="shared" si="1"/>
        <v>39</v>
      </c>
      <c r="M24" t="str">
        <f t="shared" si="2"/>
        <v/>
      </c>
    </row>
    <row r="25" spans="1:13" x14ac:dyDescent="0.35">
      <c r="C25" s="1" t="s">
        <v>14</v>
      </c>
      <c r="D25" s="1" t="s">
        <v>14</v>
      </c>
      <c r="E25" s="1" t="b">
        <v>1</v>
      </c>
      <c r="F25" s="1" t="s">
        <v>20</v>
      </c>
      <c r="G25" s="1" t="s">
        <v>340</v>
      </c>
      <c r="H25" s="1" t="s">
        <v>245</v>
      </c>
      <c r="I25" s="1">
        <v>1</v>
      </c>
      <c r="J25" s="1" t="s">
        <v>331</v>
      </c>
      <c r="K25">
        <f t="shared" si="0"/>
        <v>44</v>
      </c>
      <c r="L25" t="str">
        <f t="shared" si="1"/>
        <v/>
      </c>
      <c r="M25">
        <f t="shared" si="2"/>
        <v>44</v>
      </c>
    </row>
    <row r="26" spans="1:13" x14ac:dyDescent="0.35">
      <c r="C26" t="s">
        <v>349</v>
      </c>
      <c r="D26" t="s">
        <v>349</v>
      </c>
      <c r="E26" t="b">
        <v>0</v>
      </c>
      <c r="F26" t="s">
        <v>20</v>
      </c>
      <c r="G26" t="s">
        <v>350</v>
      </c>
      <c r="H26" t="s">
        <v>219</v>
      </c>
      <c r="I26">
        <v>1</v>
      </c>
      <c r="J26" t="s">
        <v>351</v>
      </c>
      <c r="K26">
        <f t="shared" si="0"/>
        <v>100</v>
      </c>
      <c r="L26">
        <f t="shared" si="1"/>
        <v>100</v>
      </c>
      <c r="M26" t="str">
        <f t="shared" si="2"/>
        <v/>
      </c>
    </row>
    <row r="27" spans="1:13" x14ac:dyDescent="0.35">
      <c r="B27" s="7" t="s">
        <v>832</v>
      </c>
      <c r="C27" s="1" t="s">
        <v>149</v>
      </c>
      <c r="D27" s="1" t="s">
        <v>149</v>
      </c>
      <c r="E27" s="1" t="b">
        <v>0</v>
      </c>
      <c r="F27" s="1" t="s">
        <v>7</v>
      </c>
      <c r="G27" s="1" t="s">
        <v>150</v>
      </c>
      <c r="H27" s="1" t="s">
        <v>147</v>
      </c>
      <c r="I27" s="1">
        <v>1</v>
      </c>
      <c r="J27" s="1" t="s">
        <v>151</v>
      </c>
      <c r="K27">
        <f t="shared" si="0"/>
        <v>50</v>
      </c>
      <c r="L27">
        <f t="shared" si="1"/>
        <v>50</v>
      </c>
      <c r="M27" t="str">
        <f t="shared" si="2"/>
        <v/>
      </c>
    </row>
    <row r="28" spans="1:13" x14ac:dyDescent="0.35">
      <c r="C28" s="1" t="s">
        <v>149</v>
      </c>
      <c r="D28" s="1" t="s">
        <v>149</v>
      </c>
      <c r="E28" s="1" t="b">
        <v>1</v>
      </c>
      <c r="F28" s="1" t="s">
        <v>20</v>
      </c>
      <c r="G28" s="1" t="s">
        <v>319</v>
      </c>
      <c r="H28" s="1" t="s">
        <v>256</v>
      </c>
      <c r="I28" s="1">
        <v>1</v>
      </c>
      <c r="J28" s="1" t="s">
        <v>320</v>
      </c>
      <c r="K28">
        <f t="shared" si="0"/>
        <v>28</v>
      </c>
      <c r="L28" t="str">
        <f t="shared" si="1"/>
        <v/>
      </c>
      <c r="M28">
        <f t="shared" si="2"/>
        <v>28</v>
      </c>
    </row>
    <row r="29" spans="1:13" x14ac:dyDescent="0.35">
      <c r="B29" s="7" t="s">
        <v>834</v>
      </c>
      <c r="C29" s="5" t="s">
        <v>17</v>
      </c>
      <c r="D29" s="5" t="s">
        <v>17</v>
      </c>
      <c r="E29" s="5" t="b">
        <v>0</v>
      </c>
      <c r="F29" s="5" t="s">
        <v>7</v>
      </c>
      <c r="G29" s="5" t="s">
        <v>18</v>
      </c>
      <c r="H29" s="5" t="s">
        <v>9</v>
      </c>
      <c r="I29" s="5">
        <v>2</v>
      </c>
      <c r="J29" s="5" t="s">
        <v>10</v>
      </c>
      <c r="K29">
        <f t="shared" si="0"/>
        <v>32</v>
      </c>
      <c r="L29">
        <f t="shared" si="1"/>
        <v>32</v>
      </c>
      <c r="M29" t="str">
        <f t="shared" si="2"/>
        <v/>
      </c>
    </row>
    <row r="30" spans="1:13" x14ac:dyDescent="0.35">
      <c r="A30" s="7" t="s">
        <v>809</v>
      </c>
      <c r="C30" s="5" t="s">
        <v>17</v>
      </c>
      <c r="D30" s="5" t="s">
        <v>17</v>
      </c>
      <c r="E30" s="5" t="b">
        <v>1</v>
      </c>
      <c r="F30" s="5" t="s">
        <v>20</v>
      </c>
      <c r="G30" s="5" t="s">
        <v>341</v>
      </c>
      <c r="H30" s="5" t="s">
        <v>245</v>
      </c>
      <c r="I30" s="5">
        <v>1</v>
      </c>
      <c r="J30" s="5" t="s">
        <v>331</v>
      </c>
      <c r="K30">
        <f t="shared" si="0"/>
        <v>44</v>
      </c>
      <c r="L30" t="str">
        <f t="shared" si="1"/>
        <v/>
      </c>
      <c r="M30">
        <f t="shared" si="2"/>
        <v>44</v>
      </c>
    </row>
    <row r="31" spans="1:13" x14ac:dyDescent="0.35">
      <c r="C31" t="s">
        <v>27</v>
      </c>
      <c r="D31" t="s">
        <v>27</v>
      </c>
      <c r="E31" t="b">
        <v>1</v>
      </c>
      <c r="F31" t="s">
        <v>20</v>
      </c>
      <c r="G31" t="s">
        <v>28</v>
      </c>
      <c r="H31" t="s">
        <v>9</v>
      </c>
      <c r="I31">
        <v>2</v>
      </c>
      <c r="J31" t="s">
        <v>29</v>
      </c>
      <c r="K31">
        <f t="shared" si="0"/>
        <v>31</v>
      </c>
      <c r="L31" t="str">
        <f t="shared" si="1"/>
        <v/>
      </c>
      <c r="M31">
        <f t="shared" si="2"/>
        <v>31</v>
      </c>
    </row>
    <row r="32" spans="1:13" x14ac:dyDescent="0.35">
      <c r="C32" t="s">
        <v>32</v>
      </c>
      <c r="D32" t="s">
        <v>32</v>
      </c>
      <c r="E32" t="b">
        <v>0</v>
      </c>
      <c r="F32" t="s">
        <v>20</v>
      </c>
      <c r="G32" t="s">
        <v>33</v>
      </c>
      <c r="H32" t="s">
        <v>9</v>
      </c>
      <c r="I32">
        <v>1</v>
      </c>
      <c r="J32" t="s">
        <v>34</v>
      </c>
      <c r="K32">
        <f t="shared" si="0"/>
        <v>41</v>
      </c>
      <c r="L32">
        <f t="shared" si="1"/>
        <v>41</v>
      </c>
      <c r="M32" t="str">
        <f t="shared" si="2"/>
        <v/>
      </c>
    </row>
    <row r="33" spans="1:13" x14ac:dyDescent="0.35">
      <c r="C33" t="s">
        <v>39</v>
      </c>
      <c r="D33" t="s">
        <v>39</v>
      </c>
      <c r="E33" t="b">
        <v>0</v>
      </c>
      <c r="F33" t="s">
        <v>20</v>
      </c>
      <c r="G33" t="s">
        <v>40</v>
      </c>
      <c r="H33" t="s">
        <v>9</v>
      </c>
      <c r="I33">
        <v>1</v>
      </c>
      <c r="J33" t="s">
        <v>41</v>
      </c>
      <c r="K33">
        <f t="shared" si="0"/>
        <v>103</v>
      </c>
      <c r="L33">
        <f t="shared" si="1"/>
        <v>103</v>
      </c>
      <c r="M33" t="str">
        <f t="shared" si="2"/>
        <v/>
      </c>
    </row>
    <row r="34" spans="1:13" x14ac:dyDescent="0.35">
      <c r="C34" t="s">
        <v>166</v>
      </c>
      <c r="D34" t="s">
        <v>166</v>
      </c>
      <c r="E34" t="b">
        <v>1</v>
      </c>
      <c r="F34" t="s">
        <v>20</v>
      </c>
      <c r="G34" t="s">
        <v>167</v>
      </c>
      <c r="H34" t="s">
        <v>147</v>
      </c>
      <c r="I34">
        <v>1</v>
      </c>
      <c r="J34" t="s">
        <v>148</v>
      </c>
      <c r="K34">
        <f t="shared" si="0"/>
        <v>43</v>
      </c>
      <c r="L34" t="str">
        <f t="shared" si="1"/>
        <v/>
      </c>
      <c r="M34">
        <f t="shared" si="2"/>
        <v>43</v>
      </c>
    </row>
    <row r="35" spans="1:13" x14ac:dyDescent="0.35">
      <c r="C35" t="s">
        <v>42</v>
      </c>
      <c r="D35" t="s">
        <v>42</v>
      </c>
      <c r="E35" t="b">
        <v>0</v>
      </c>
      <c r="F35" t="s">
        <v>20</v>
      </c>
      <c r="G35" t="s">
        <v>43</v>
      </c>
      <c r="H35" t="s">
        <v>9</v>
      </c>
      <c r="I35">
        <v>2</v>
      </c>
      <c r="J35" t="s">
        <v>44</v>
      </c>
      <c r="K35">
        <f t="shared" si="0"/>
        <v>44</v>
      </c>
      <c r="L35">
        <f t="shared" si="1"/>
        <v>44</v>
      </c>
      <c r="M35" t="str">
        <f t="shared" si="2"/>
        <v/>
      </c>
    </row>
    <row r="36" spans="1:13" x14ac:dyDescent="0.35">
      <c r="C36" t="s">
        <v>355</v>
      </c>
      <c r="D36" t="s">
        <v>355</v>
      </c>
      <c r="E36" t="b">
        <v>0</v>
      </c>
      <c r="F36" t="s">
        <v>20</v>
      </c>
      <c r="G36" t="s">
        <v>356</v>
      </c>
      <c r="H36" t="s">
        <v>219</v>
      </c>
      <c r="I36">
        <v>1</v>
      </c>
      <c r="J36" t="s">
        <v>354</v>
      </c>
      <c r="K36">
        <f t="shared" si="0"/>
        <v>62</v>
      </c>
      <c r="L36">
        <f t="shared" si="1"/>
        <v>62</v>
      </c>
      <c r="M36" t="str">
        <f t="shared" si="2"/>
        <v/>
      </c>
    </row>
    <row r="37" spans="1:13" x14ac:dyDescent="0.35">
      <c r="C37" t="s">
        <v>45</v>
      </c>
      <c r="D37" t="s">
        <v>45</v>
      </c>
      <c r="E37" t="b">
        <v>0</v>
      </c>
      <c r="F37" t="s">
        <v>20</v>
      </c>
      <c r="G37" t="s">
        <v>46</v>
      </c>
      <c r="H37" t="s">
        <v>9</v>
      </c>
      <c r="I37">
        <v>1</v>
      </c>
      <c r="J37" t="s">
        <v>13</v>
      </c>
      <c r="K37">
        <f t="shared" si="0"/>
        <v>31</v>
      </c>
      <c r="L37">
        <f t="shared" si="1"/>
        <v>31</v>
      </c>
      <c r="M37" t="str">
        <f t="shared" si="2"/>
        <v/>
      </c>
    </row>
    <row r="38" spans="1:13" ht="87" x14ac:dyDescent="0.35">
      <c r="A38" s="7" t="s">
        <v>602</v>
      </c>
      <c r="B38" s="7" t="s">
        <v>835</v>
      </c>
      <c r="C38" s="2" t="s">
        <v>35</v>
      </c>
      <c r="D38" s="2" t="s">
        <v>35</v>
      </c>
      <c r="E38" s="2" t="b">
        <v>0</v>
      </c>
      <c r="F38" s="2" t="s">
        <v>7</v>
      </c>
      <c r="G38" s="2" t="s">
        <v>36</v>
      </c>
      <c r="H38" s="2" t="s">
        <v>37</v>
      </c>
      <c r="I38" s="2">
        <v>0</v>
      </c>
      <c r="J38" s="2" t="s">
        <v>38</v>
      </c>
      <c r="K38">
        <f t="shared" si="0"/>
        <v>98</v>
      </c>
      <c r="L38">
        <f t="shared" si="1"/>
        <v>98</v>
      </c>
      <c r="M38" t="str">
        <f t="shared" si="2"/>
        <v/>
      </c>
    </row>
    <row r="39" spans="1:13" x14ac:dyDescent="0.35">
      <c r="C39" s="2" t="s">
        <v>35</v>
      </c>
      <c r="D39" s="2" t="s">
        <v>35</v>
      </c>
      <c r="E39" s="2" t="b">
        <v>1</v>
      </c>
      <c r="F39" s="2" t="s">
        <v>20</v>
      </c>
      <c r="G39" s="2" t="s">
        <v>49</v>
      </c>
      <c r="H39" s="2" t="s">
        <v>9</v>
      </c>
      <c r="I39" s="2">
        <v>2</v>
      </c>
      <c r="J39" s="2" t="s">
        <v>13</v>
      </c>
      <c r="K39">
        <f t="shared" si="0"/>
        <v>31</v>
      </c>
      <c r="L39" t="str">
        <f t="shared" si="1"/>
        <v/>
      </c>
      <c r="M39">
        <f t="shared" si="2"/>
        <v>31</v>
      </c>
    </row>
    <row r="40" spans="1:13" x14ac:dyDescent="0.35">
      <c r="B40" s="7" t="s">
        <v>832</v>
      </c>
      <c r="C40" s="1" t="s">
        <v>62</v>
      </c>
      <c r="D40" s="1" t="s">
        <v>62</v>
      </c>
      <c r="E40" s="1" t="b">
        <v>0</v>
      </c>
      <c r="F40" s="1" t="s">
        <v>7</v>
      </c>
      <c r="G40" s="1" t="s">
        <v>63</v>
      </c>
      <c r="H40" s="1" t="s">
        <v>60</v>
      </c>
      <c r="I40" s="1">
        <v>1</v>
      </c>
      <c r="J40" s="1" t="s">
        <v>64</v>
      </c>
      <c r="K40">
        <f t="shared" si="0"/>
        <v>9</v>
      </c>
      <c r="L40">
        <f t="shared" si="1"/>
        <v>9</v>
      </c>
      <c r="M40" t="str">
        <f t="shared" si="2"/>
        <v/>
      </c>
    </row>
    <row r="41" spans="1:13" x14ac:dyDescent="0.35">
      <c r="C41" s="1" t="s">
        <v>62</v>
      </c>
      <c r="D41" s="1" t="s">
        <v>62</v>
      </c>
      <c r="E41" s="1" t="b">
        <v>1</v>
      </c>
      <c r="F41" s="1" t="s">
        <v>20</v>
      </c>
      <c r="G41" s="1" t="s">
        <v>358</v>
      </c>
      <c r="H41" s="1" t="s">
        <v>219</v>
      </c>
      <c r="I41" s="1">
        <v>1</v>
      </c>
      <c r="J41" s="1" t="s">
        <v>348</v>
      </c>
      <c r="K41">
        <f t="shared" si="0"/>
        <v>61</v>
      </c>
      <c r="L41" t="str">
        <f t="shared" si="1"/>
        <v/>
      </c>
      <c r="M41">
        <f t="shared" si="2"/>
        <v>61</v>
      </c>
    </row>
    <row r="42" spans="1:13" x14ac:dyDescent="0.35">
      <c r="C42" t="s">
        <v>309</v>
      </c>
      <c r="D42" t="s">
        <v>309</v>
      </c>
      <c r="E42" t="b">
        <v>0</v>
      </c>
      <c r="F42" t="s">
        <v>20</v>
      </c>
      <c r="G42" t="s">
        <v>310</v>
      </c>
      <c r="H42" t="s">
        <v>256</v>
      </c>
      <c r="I42">
        <v>1</v>
      </c>
      <c r="J42" t="s">
        <v>851</v>
      </c>
      <c r="K42">
        <f t="shared" si="0"/>
        <v>81</v>
      </c>
      <c r="L42">
        <f t="shared" si="1"/>
        <v>81</v>
      </c>
      <c r="M42" t="str">
        <f t="shared" si="2"/>
        <v/>
      </c>
    </row>
    <row r="43" spans="1:13" x14ac:dyDescent="0.35">
      <c r="B43" s="7" t="s">
        <v>832</v>
      </c>
      <c r="C43" s="1" t="s">
        <v>65</v>
      </c>
      <c r="D43" s="1" t="s">
        <v>65</v>
      </c>
      <c r="E43" s="1" t="b">
        <v>0</v>
      </c>
      <c r="F43" s="1" t="s">
        <v>7</v>
      </c>
      <c r="G43" s="1" t="s">
        <v>46</v>
      </c>
      <c r="H43" s="1" t="s">
        <v>60</v>
      </c>
      <c r="I43" s="1">
        <v>1</v>
      </c>
      <c r="J43" s="1" t="s">
        <v>64</v>
      </c>
      <c r="K43">
        <f t="shared" si="0"/>
        <v>9</v>
      </c>
      <c r="L43">
        <f t="shared" si="1"/>
        <v>9</v>
      </c>
      <c r="M43" t="str">
        <f t="shared" si="2"/>
        <v/>
      </c>
    </row>
    <row r="44" spans="1:13" x14ac:dyDescent="0.35">
      <c r="C44" s="1" t="s">
        <v>65</v>
      </c>
      <c r="D44" s="1" t="s">
        <v>65</v>
      </c>
      <c r="E44" s="1" t="b">
        <v>1</v>
      </c>
      <c r="F44" s="1" t="s">
        <v>20</v>
      </c>
      <c r="G44" s="1" t="s">
        <v>359</v>
      </c>
      <c r="H44" s="1" t="s">
        <v>219</v>
      </c>
      <c r="I44" s="1">
        <v>1</v>
      </c>
      <c r="J44" s="1" t="s">
        <v>354</v>
      </c>
      <c r="K44">
        <f t="shared" si="0"/>
        <v>62</v>
      </c>
      <c r="L44" t="str">
        <f t="shared" si="1"/>
        <v/>
      </c>
      <c r="M44">
        <f t="shared" si="2"/>
        <v>62</v>
      </c>
    </row>
    <row r="45" spans="1:13" x14ac:dyDescent="0.35">
      <c r="B45" s="7" t="s">
        <v>832</v>
      </c>
      <c r="C45" s="1" t="s">
        <v>50</v>
      </c>
      <c r="D45" s="1" t="s">
        <v>50</v>
      </c>
      <c r="E45" s="1" t="b">
        <v>0</v>
      </c>
      <c r="F45" s="1" t="s">
        <v>20</v>
      </c>
      <c r="G45" s="1" t="s">
        <v>51</v>
      </c>
      <c r="H45" s="1" t="s">
        <v>9</v>
      </c>
      <c r="I45" s="1">
        <v>1</v>
      </c>
      <c r="J45" s="1" t="s">
        <v>52</v>
      </c>
      <c r="K45">
        <f t="shared" si="0"/>
        <v>57</v>
      </c>
      <c r="L45">
        <f t="shared" si="1"/>
        <v>57</v>
      </c>
      <c r="M45" t="str">
        <f t="shared" si="2"/>
        <v/>
      </c>
    </row>
    <row r="46" spans="1:13" x14ac:dyDescent="0.35">
      <c r="C46" s="1" t="s">
        <v>50</v>
      </c>
      <c r="D46" s="1" t="s">
        <v>50</v>
      </c>
      <c r="E46" s="1" t="b">
        <v>1</v>
      </c>
      <c r="F46" s="1" t="s">
        <v>7</v>
      </c>
      <c r="G46" s="1" t="s">
        <v>177</v>
      </c>
      <c r="H46" s="1" t="s">
        <v>37</v>
      </c>
      <c r="I46" s="1">
        <v>1</v>
      </c>
      <c r="J46" s="1" t="s">
        <v>178</v>
      </c>
      <c r="K46">
        <f t="shared" si="0"/>
        <v>15</v>
      </c>
      <c r="L46" t="str">
        <f t="shared" si="1"/>
        <v/>
      </c>
      <c r="M46">
        <f t="shared" si="2"/>
        <v>15</v>
      </c>
    </row>
    <row r="47" spans="1:13" x14ac:dyDescent="0.35">
      <c r="C47" t="s">
        <v>74</v>
      </c>
      <c r="D47" t="s">
        <v>74</v>
      </c>
      <c r="E47" t="b">
        <v>1</v>
      </c>
      <c r="F47" t="s">
        <v>20</v>
      </c>
      <c r="G47" t="s">
        <v>75</v>
      </c>
      <c r="H47" t="s">
        <v>60</v>
      </c>
      <c r="I47">
        <v>1</v>
      </c>
      <c r="J47" t="s">
        <v>64</v>
      </c>
      <c r="K47">
        <f t="shared" si="0"/>
        <v>9</v>
      </c>
      <c r="L47" t="str">
        <f t="shared" si="1"/>
        <v/>
      </c>
      <c r="M47">
        <f t="shared" si="2"/>
        <v>9</v>
      </c>
    </row>
    <row r="48" spans="1:13" x14ac:dyDescent="0.35">
      <c r="B48" s="7" t="s">
        <v>832</v>
      </c>
      <c r="C48" s="1" t="s">
        <v>56</v>
      </c>
      <c r="D48" s="1" t="s">
        <v>56</v>
      </c>
      <c r="E48" s="1" t="b">
        <v>0</v>
      </c>
      <c r="F48" s="1" t="s">
        <v>20</v>
      </c>
      <c r="G48" s="1" t="s">
        <v>57</v>
      </c>
      <c r="H48" s="1" t="s">
        <v>9</v>
      </c>
      <c r="I48" s="1">
        <v>2</v>
      </c>
      <c r="J48" s="1" t="s">
        <v>13</v>
      </c>
      <c r="K48">
        <f t="shared" si="0"/>
        <v>31</v>
      </c>
      <c r="L48">
        <f t="shared" si="1"/>
        <v>31</v>
      </c>
      <c r="M48" t="str">
        <f t="shared" si="2"/>
        <v/>
      </c>
    </row>
    <row r="49" spans="1:13" x14ac:dyDescent="0.35">
      <c r="C49" s="1" t="s">
        <v>56</v>
      </c>
      <c r="D49" s="1" t="s">
        <v>56</v>
      </c>
      <c r="E49" s="1" t="b">
        <v>1</v>
      </c>
      <c r="F49" s="1" t="s">
        <v>7</v>
      </c>
      <c r="G49" s="1" t="s">
        <v>181</v>
      </c>
      <c r="H49" s="1" t="s">
        <v>37</v>
      </c>
      <c r="I49" s="1">
        <v>2</v>
      </c>
      <c r="J49" s="1" t="s">
        <v>852</v>
      </c>
      <c r="K49">
        <f t="shared" si="0"/>
        <v>60</v>
      </c>
      <c r="L49" t="str">
        <f t="shared" si="1"/>
        <v/>
      </c>
      <c r="M49">
        <f t="shared" si="2"/>
        <v>60</v>
      </c>
    </row>
    <row r="50" spans="1:13" x14ac:dyDescent="0.35">
      <c r="C50" t="s">
        <v>184</v>
      </c>
      <c r="D50" t="s">
        <v>184</v>
      </c>
      <c r="E50" t="b">
        <v>1</v>
      </c>
      <c r="F50" t="s">
        <v>20</v>
      </c>
      <c r="G50" t="s">
        <v>185</v>
      </c>
      <c r="H50" t="s">
        <v>147</v>
      </c>
      <c r="I50">
        <v>1</v>
      </c>
      <c r="J50" t="s">
        <v>186</v>
      </c>
      <c r="K50">
        <f t="shared" si="0"/>
        <v>48</v>
      </c>
      <c r="L50" t="str">
        <f t="shared" si="1"/>
        <v/>
      </c>
      <c r="M50">
        <f t="shared" si="2"/>
        <v>48</v>
      </c>
    </row>
    <row r="51" spans="1:13" x14ac:dyDescent="0.35">
      <c r="C51" t="s">
        <v>187</v>
      </c>
      <c r="D51" t="s">
        <v>187</v>
      </c>
      <c r="E51" t="b">
        <v>1</v>
      </c>
      <c r="F51" t="s">
        <v>20</v>
      </c>
      <c r="G51" t="s">
        <v>188</v>
      </c>
      <c r="H51" t="s">
        <v>37</v>
      </c>
      <c r="I51">
        <v>1</v>
      </c>
      <c r="J51" t="s">
        <v>189</v>
      </c>
      <c r="K51">
        <f t="shared" si="0"/>
        <v>23</v>
      </c>
      <c r="L51" t="str">
        <f t="shared" si="1"/>
        <v/>
      </c>
      <c r="M51">
        <f t="shared" si="2"/>
        <v>23</v>
      </c>
    </row>
    <row r="52" spans="1:13" x14ac:dyDescent="0.35">
      <c r="C52" t="s">
        <v>82</v>
      </c>
      <c r="D52" t="s">
        <v>82</v>
      </c>
      <c r="E52" t="b">
        <v>0</v>
      </c>
      <c r="F52" t="s">
        <v>20</v>
      </c>
      <c r="G52" t="s">
        <v>18</v>
      </c>
      <c r="H52" t="s">
        <v>60</v>
      </c>
      <c r="I52">
        <v>1</v>
      </c>
      <c r="J52" t="s">
        <v>83</v>
      </c>
      <c r="K52">
        <f t="shared" si="0"/>
        <v>12</v>
      </c>
      <c r="L52">
        <f t="shared" si="1"/>
        <v>12</v>
      </c>
      <c r="M52" t="str">
        <f t="shared" si="2"/>
        <v/>
      </c>
    </row>
    <row r="53" spans="1:13" x14ac:dyDescent="0.35">
      <c r="C53" t="s">
        <v>84</v>
      </c>
      <c r="D53" t="s">
        <v>84</v>
      </c>
      <c r="E53" t="b">
        <v>0</v>
      </c>
      <c r="F53" t="s">
        <v>20</v>
      </c>
      <c r="G53" t="s">
        <v>85</v>
      </c>
      <c r="H53" t="s">
        <v>60</v>
      </c>
      <c r="I53">
        <v>2</v>
      </c>
      <c r="J53" t="s">
        <v>86</v>
      </c>
      <c r="K53">
        <f t="shared" si="0"/>
        <v>57</v>
      </c>
      <c r="L53">
        <f t="shared" si="1"/>
        <v>57</v>
      </c>
      <c r="M53" t="str">
        <f t="shared" si="2"/>
        <v/>
      </c>
    </row>
    <row r="54" spans="1:13" x14ac:dyDescent="0.35">
      <c r="C54" t="s">
        <v>200</v>
      </c>
      <c r="D54" t="s">
        <v>200</v>
      </c>
      <c r="E54" t="b">
        <v>0</v>
      </c>
      <c r="F54" t="s">
        <v>20</v>
      </c>
      <c r="G54" t="s">
        <v>201</v>
      </c>
      <c r="H54" t="s">
        <v>37</v>
      </c>
      <c r="I54">
        <v>1</v>
      </c>
      <c r="J54" t="s">
        <v>192</v>
      </c>
      <c r="K54">
        <f t="shared" si="0"/>
        <v>76</v>
      </c>
      <c r="L54">
        <f t="shared" si="1"/>
        <v>76</v>
      </c>
      <c r="M54" t="str">
        <f t="shared" si="2"/>
        <v/>
      </c>
    </row>
    <row r="55" spans="1:13" x14ac:dyDescent="0.35">
      <c r="C55" t="s">
        <v>92</v>
      </c>
      <c r="D55" t="s">
        <v>92</v>
      </c>
      <c r="E55" t="b">
        <v>0</v>
      </c>
      <c r="F55" t="s">
        <v>20</v>
      </c>
      <c r="G55" t="s">
        <v>93</v>
      </c>
      <c r="H55" t="s">
        <v>60</v>
      </c>
      <c r="I55">
        <v>1</v>
      </c>
      <c r="J55" t="s">
        <v>64</v>
      </c>
      <c r="K55">
        <f t="shared" si="0"/>
        <v>9</v>
      </c>
      <c r="L55">
        <f t="shared" si="1"/>
        <v>9</v>
      </c>
      <c r="M55" t="str">
        <f t="shared" si="2"/>
        <v/>
      </c>
    </row>
    <row r="56" spans="1:13" x14ac:dyDescent="0.35">
      <c r="C56" t="s">
        <v>306</v>
      </c>
      <c r="D56" t="s">
        <v>306</v>
      </c>
      <c r="E56" t="b">
        <v>0</v>
      </c>
      <c r="F56" t="s">
        <v>20</v>
      </c>
      <c r="G56" t="s">
        <v>307</v>
      </c>
      <c r="H56" t="s">
        <v>256</v>
      </c>
      <c r="I56">
        <v>1</v>
      </c>
      <c r="J56" t="s">
        <v>308</v>
      </c>
      <c r="K56">
        <f t="shared" si="0"/>
        <v>34</v>
      </c>
      <c r="L56">
        <f t="shared" si="1"/>
        <v>34</v>
      </c>
      <c r="M56" t="str">
        <f t="shared" si="2"/>
        <v/>
      </c>
    </row>
    <row r="57" spans="1:13" x14ac:dyDescent="0.35">
      <c r="C57" t="s">
        <v>209</v>
      </c>
      <c r="D57" t="s">
        <v>209</v>
      </c>
      <c r="E57" t="b">
        <v>0</v>
      </c>
      <c r="F57" t="s">
        <v>20</v>
      </c>
      <c r="G57" t="s">
        <v>210</v>
      </c>
      <c r="H57" t="s">
        <v>37</v>
      </c>
      <c r="I57">
        <v>2</v>
      </c>
      <c r="J57" t="s">
        <v>211</v>
      </c>
      <c r="K57">
        <f t="shared" si="0"/>
        <v>26</v>
      </c>
      <c r="L57">
        <f t="shared" si="1"/>
        <v>26</v>
      </c>
      <c r="M57" t="str">
        <f t="shared" si="2"/>
        <v/>
      </c>
    </row>
    <row r="58" spans="1:13" ht="29" x14ac:dyDescent="0.35">
      <c r="B58" s="7" t="s">
        <v>836</v>
      </c>
      <c r="C58" s="3" t="s">
        <v>106</v>
      </c>
      <c r="D58" s="3" t="s">
        <v>106</v>
      </c>
      <c r="E58" s="3" t="b">
        <v>0</v>
      </c>
      <c r="F58" s="3" t="s">
        <v>7</v>
      </c>
      <c r="G58" s="3" t="s">
        <v>107</v>
      </c>
      <c r="H58" s="3" t="s">
        <v>108</v>
      </c>
      <c r="I58" s="3">
        <v>2</v>
      </c>
      <c r="J58" s="3" t="s">
        <v>109</v>
      </c>
      <c r="K58">
        <f t="shared" si="0"/>
        <v>6</v>
      </c>
      <c r="L58">
        <f t="shared" si="1"/>
        <v>6</v>
      </c>
      <c r="M58" t="str">
        <f t="shared" si="2"/>
        <v/>
      </c>
    </row>
    <row r="59" spans="1:13" ht="58" x14ac:dyDescent="0.35">
      <c r="A59" s="7" t="s">
        <v>810</v>
      </c>
      <c r="C59" s="3" t="s">
        <v>106</v>
      </c>
      <c r="D59" s="3" t="s">
        <v>106</v>
      </c>
      <c r="E59" s="3" t="b">
        <v>1</v>
      </c>
      <c r="F59" s="3" t="s">
        <v>20</v>
      </c>
      <c r="G59" s="3" t="s">
        <v>212</v>
      </c>
      <c r="H59" s="3" t="s">
        <v>37</v>
      </c>
      <c r="I59" s="3">
        <v>1</v>
      </c>
      <c r="J59" s="3" t="s">
        <v>192</v>
      </c>
      <c r="K59">
        <f t="shared" si="0"/>
        <v>76</v>
      </c>
      <c r="L59" t="str">
        <f t="shared" si="1"/>
        <v/>
      </c>
      <c r="M59">
        <f t="shared" si="2"/>
        <v>76</v>
      </c>
    </row>
    <row r="60" spans="1:13" x14ac:dyDescent="0.35">
      <c r="C60" t="s">
        <v>79</v>
      </c>
      <c r="D60" t="s">
        <v>79</v>
      </c>
      <c r="E60" t="b">
        <v>1</v>
      </c>
      <c r="F60" t="s">
        <v>20</v>
      </c>
      <c r="G60" t="s">
        <v>80</v>
      </c>
      <c r="H60" t="s">
        <v>60</v>
      </c>
      <c r="I60">
        <v>1</v>
      </c>
      <c r="J60" t="s">
        <v>81</v>
      </c>
      <c r="K60">
        <f t="shared" si="0"/>
        <v>42</v>
      </c>
      <c r="L60" t="str">
        <f t="shared" si="1"/>
        <v/>
      </c>
      <c r="M60">
        <f t="shared" si="2"/>
        <v>42</v>
      </c>
    </row>
    <row r="61" spans="1:13" ht="29" x14ac:dyDescent="0.35">
      <c r="A61" s="7" t="s">
        <v>601</v>
      </c>
      <c r="B61" s="7" t="s">
        <v>837</v>
      </c>
      <c r="C61" s="2" t="s">
        <v>110</v>
      </c>
      <c r="D61" s="2" t="s">
        <v>110</v>
      </c>
      <c r="E61" s="2" t="b">
        <v>0</v>
      </c>
      <c r="F61" s="2" t="s">
        <v>7</v>
      </c>
      <c r="G61" s="2" t="s">
        <v>111</v>
      </c>
      <c r="H61" s="2" t="s">
        <v>108</v>
      </c>
      <c r="I61" s="2">
        <v>1</v>
      </c>
      <c r="J61" s="2" t="s">
        <v>112</v>
      </c>
      <c r="K61">
        <f t="shared" si="0"/>
        <v>8</v>
      </c>
      <c r="L61">
        <f t="shared" si="1"/>
        <v>8</v>
      </c>
      <c r="M61" t="str">
        <f t="shared" si="2"/>
        <v/>
      </c>
    </row>
    <row r="62" spans="1:13" x14ac:dyDescent="0.35">
      <c r="C62" s="2" t="s">
        <v>110</v>
      </c>
      <c r="D62" s="2" t="s">
        <v>110</v>
      </c>
      <c r="E62" s="2" t="b">
        <v>1</v>
      </c>
      <c r="F62" s="2" t="s">
        <v>20</v>
      </c>
      <c r="G62" s="2" t="s">
        <v>213</v>
      </c>
      <c r="H62" s="2" t="s">
        <v>37</v>
      </c>
      <c r="I62" s="2">
        <v>1</v>
      </c>
      <c r="J62" s="2" t="s">
        <v>214</v>
      </c>
      <c r="K62">
        <f t="shared" si="0"/>
        <v>41</v>
      </c>
      <c r="L62" t="str">
        <f t="shared" si="1"/>
        <v/>
      </c>
      <c r="M62">
        <f t="shared" si="2"/>
        <v>41</v>
      </c>
    </row>
    <row r="63" spans="1:13" x14ac:dyDescent="0.35">
      <c r="C63" t="s">
        <v>238</v>
      </c>
      <c r="D63" t="s">
        <v>238</v>
      </c>
      <c r="E63" t="b">
        <v>1</v>
      </c>
      <c r="F63" t="s">
        <v>20</v>
      </c>
      <c r="G63" t="s">
        <v>239</v>
      </c>
      <c r="H63" t="s">
        <v>219</v>
      </c>
      <c r="I63">
        <v>2</v>
      </c>
      <c r="J63" t="s">
        <v>240</v>
      </c>
      <c r="K63">
        <f t="shared" si="0"/>
        <v>216</v>
      </c>
      <c r="L63" t="str">
        <f t="shared" si="1"/>
        <v/>
      </c>
      <c r="M63">
        <f t="shared" si="2"/>
        <v>216</v>
      </c>
    </row>
    <row r="64" spans="1:13" x14ac:dyDescent="0.35">
      <c r="C64" t="s">
        <v>303</v>
      </c>
      <c r="D64" t="s">
        <v>303</v>
      </c>
      <c r="E64" t="b">
        <v>0</v>
      </c>
      <c r="F64" t="s">
        <v>20</v>
      </c>
      <c r="G64" t="s">
        <v>304</v>
      </c>
      <c r="H64" t="s">
        <v>256</v>
      </c>
      <c r="I64">
        <v>1</v>
      </c>
      <c r="J64" t="s">
        <v>305</v>
      </c>
      <c r="K64">
        <f t="shared" si="0"/>
        <v>33</v>
      </c>
      <c r="L64">
        <f t="shared" si="1"/>
        <v>33</v>
      </c>
      <c r="M64" t="str">
        <f t="shared" si="2"/>
        <v/>
      </c>
    </row>
    <row r="65" spans="1:13" x14ac:dyDescent="0.35">
      <c r="C65" t="s">
        <v>316</v>
      </c>
      <c r="D65" t="s">
        <v>316</v>
      </c>
      <c r="E65" t="b">
        <v>0</v>
      </c>
      <c r="F65" t="s">
        <v>20</v>
      </c>
      <c r="G65" t="s">
        <v>317</v>
      </c>
      <c r="H65" t="s">
        <v>256</v>
      </c>
      <c r="I65">
        <v>1</v>
      </c>
      <c r="J65" t="s">
        <v>855</v>
      </c>
      <c r="K65">
        <f t="shared" si="0"/>
        <v>87</v>
      </c>
      <c r="L65">
        <f t="shared" si="1"/>
        <v>87</v>
      </c>
      <c r="M65" t="str">
        <f t="shared" si="2"/>
        <v/>
      </c>
    </row>
    <row r="66" spans="1:13" x14ac:dyDescent="0.35">
      <c r="B66" s="7" t="s">
        <v>832</v>
      </c>
      <c r="C66" s="1" t="s">
        <v>115</v>
      </c>
      <c r="D66" s="1" t="s">
        <v>115</v>
      </c>
      <c r="E66" s="1" t="b">
        <v>0</v>
      </c>
      <c r="F66" s="1" t="s">
        <v>7</v>
      </c>
      <c r="G66" s="1" t="s">
        <v>116</v>
      </c>
      <c r="H66" s="1" t="s">
        <v>108</v>
      </c>
      <c r="I66" s="1">
        <v>1</v>
      </c>
      <c r="J66" s="1" t="s">
        <v>112</v>
      </c>
      <c r="K66">
        <f t="shared" si="0"/>
        <v>8</v>
      </c>
      <c r="L66">
        <f t="shared" si="1"/>
        <v>8</v>
      </c>
      <c r="M66" t="str">
        <f t="shared" si="2"/>
        <v/>
      </c>
    </row>
    <row r="67" spans="1:13" x14ac:dyDescent="0.35">
      <c r="C67" s="1" t="s">
        <v>115</v>
      </c>
      <c r="D67" s="1" t="s">
        <v>115</v>
      </c>
      <c r="E67" s="1" t="b">
        <v>1</v>
      </c>
      <c r="F67" s="1" t="s">
        <v>20</v>
      </c>
      <c r="G67" s="1" t="s">
        <v>217</v>
      </c>
      <c r="H67" s="1" t="s">
        <v>37</v>
      </c>
      <c r="I67" s="1">
        <v>1</v>
      </c>
      <c r="J67" s="1" t="s">
        <v>192</v>
      </c>
      <c r="K67">
        <f t="shared" si="0"/>
        <v>76</v>
      </c>
      <c r="L67" t="str">
        <f t="shared" si="1"/>
        <v/>
      </c>
      <c r="M67">
        <f t="shared" si="2"/>
        <v>76</v>
      </c>
    </row>
    <row r="68" spans="1:13" x14ac:dyDescent="0.35">
      <c r="C68" t="s">
        <v>117</v>
      </c>
      <c r="D68" t="s">
        <v>117</v>
      </c>
      <c r="E68" t="b">
        <v>1</v>
      </c>
      <c r="F68" t="s">
        <v>20</v>
      </c>
      <c r="G68" t="s">
        <v>118</v>
      </c>
      <c r="H68" t="s">
        <v>108</v>
      </c>
      <c r="I68">
        <v>2</v>
      </c>
      <c r="J68" t="s">
        <v>109</v>
      </c>
      <c r="K68">
        <f t="shared" ref="K68:K131" si="3">LEN(J68)</f>
        <v>6</v>
      </c>
      <c r="L68" t="str">
        <f t="shared" ref="L68:L131" si="4">IF(E68=FALSE,K68,"")</f>
        <v/>
      </c>
      <c r="M68">
        <f t="shared" ref="M68:M131" si="5">IF(E68=TRUE,K68,"")</f>
        <v>6</v>
      </c>
    </row>
    <row r="69" spans="1:13" x14ac:dyDescent="0.35">
      <c r="C69" t="s">
        <v>119</v>
      </c>
      <c r="D69" t="s">
        <v>119</v>
      </c>
      <c r="E69" t="b">
        <v>1</v>
      </c>
      <c r="F69" t="s">
        <v>20</v>
      </c>
      <c r="G69" t="s">
        <v>120</v>
      </c>
      <c r="H69" t="s">
        <v>108</v>
      </c>
      <c r="I69">
        <v>1</v>
      </c>
      <c r="J69" t="s">
        <v>112</v>
      </c>
      <c r="K69">
        <f t="shared" si="3"/>
        <v>8</v>
      </c>
      <c r="L69" t="str">
        <f t="shared" si="4"/>
        <v/>
      </c>
      <c r="M69">
        <f t="shared" si="5"/>
        <v>8</v>
      </c>
    </row>
    <row r="70" spans="1:13" x14ac:dyDescent="0.35">
      <c r="C70" t="s">
        <v>121</v>
      </c>
      <c r="D70" t="s">
        <v>121</v>
      </c>
      <c r="E70" t="b">
        <v>1</v>
      </c>
      <c r="F70" t="s">
        <v>20</v>
      </c>
      <c r="G70" t="s">
        <v>122</v>
      </c>
      <c r="H70" t="s">
        <v>108</v>
      </c>
      <c r="I70">
        <v>2</v>
      </c>
      <c r="J70" t="s">
        <v>109</v>
      </c>
      <c r="K70">
        <f t="shared" si="3"/>
        <v>6</v>
      </c>
      <c r="L70" t="str">
        <f t="shared" si="4"/>
        <v/>
      </c>
      <c r="M70">
        <f t="shared" si="5"/>
        <v>6</v>
      </c>
    </row>
    <row r="71" spans="1:13" x14ac:dyDescent="0.35">
      <c r="C71" t="s">
        <v>123</v>
      </c>
      <c r="D71" t="s">
        <v>123</v>
      </c>
      <c r="E71" t="b">
        <v>1</v>
      </c>
      <c r="F71" t="s">
        <v>20</v>
      </c>
      <c r="G71" t="s">
        <v>124</v>
      </c>
      <c r="H71" t="s">
        <v>108</v>
      </c>
      <c r="I71">
        <v>1</v>
      </c>
      <c r="J71" t="s">
        <v>112</v>
      </c>
      <c r="K71">
        <f t="shared" si="3"/>
        <v>8</v>
      </c>
      <c r="L71" t="str">
        <f t="shared" si="4"/>
        <v/>
      </c>
      <c r="M71">
        <f t="shared" si="5"/>
        <v>8</v>
      </c>
    </row>
    <row r="72" spans="1:13" x14ac:dyDescent="0.35">
      <c r="B72" s="7" t="s">
        <v>832</v>
      </c>
      <c r="C72" s="1" t="s">
        <v>145</v>
      </c>
      <c r="D72" s="1" t="s">
        <v>145</v>
      </c>
      <c r="E72" s="1" t="b">
        <v>0</v>
      </c>
      <c r="F72" s="1" t="s">
        <v>7</v>
      </c>
      <c r="G72" s="1" t="s">
        <v>146</v>
      </c>
      <c r="H72" s="1" t="s">
        <v>147</v>
      </c>
      <c r="I72" s="1">
        <v>1</v>
      </c>
      <c r="J72" s="1" t="s">
        <v>148</v>
      </c>
      <c r="K72">
        <f t="shared" si="3"/>
        <v>43</v>
      </c>
      <c r="L72">
        <f t="shared" si="4"/>
        <v>43</v>
      </c>
      <c r="M72" t="str">
        <f t="shared" si="5"/>
        <v/>
      </c>
    </row>
    <row r="73" spans="1:13" x14ac:dyDescent="0.35">
      <c r="C73" s="1" t="s">
        <v>145</v>
      </c>
      <c r="D73" s="1" t="s">
        <v>145</v>
      </c>
      <c r="E73" s="1" t="b">
        <v>1</v>
      </c>
      <c r="F73" s="1" t="s">
        <v>20</v>
      </c>
      <c r="G73" s="1" t="s">
        <v>321</v>
      </c>
      <c r="H73" s="1" t="s">
        <v>256</v>
      </c>
      <c r="I73" s="1">
        <v>1</v>
      </c>
      <c r="J73" s="1" t="s">
        <v>322</v>
      </c>
      <c r="K73">
        <f t="shared" si="3"/>
        <v>28</v>
      </c>
      <c r="L73" t="str">
        <f t="shared" si="4"/>
        <v/>
      </c>
      <c r="M73">
        <f t="shared" si="5"/>
        <v>28</v>
      </c>
    </row>
    <row r="74" spans="1:13" ht="29" x14ac:dyDescent="0.35">
      <c r="B74" s="7" t="s">
        <v>838</v>
      </c>
      <c r="C74" s="6" t="s">
        <v>243</v>
      </c>
      <c r="D74" s="6" t="s">
        <v>243</v>
      </c>
      <c r="E74" s="6" t="b">
        <v>0</v>
      </c>
      <c r="F74" s="6" t="s">
        <v>20</v>
      </c>
      <c r="G74" s="6" t="s">
        <v>244</v>
      </c>
      <c r="H74" s="6" t="s">
        <v>245</v>
      </c>
      <c r="I74" s="6">
        <v>1</v>
      </c>
      <c r="J74" s="6" t="s">
        <v>246</v>
      </c>
      <c r="K74">
        <f t="shared" si="3"/>
        <v>41</v>
      </c>
      <c r="L74">
        <f t="shared" si="4"/>
        <v>41</v>
      </c>
      <c r="M74" t="str">
        <f t="shared" si="5"/>
        <v/>
      </c>
    </row>
    <row r="75" spans="1:13" ht="43.5" x14ac:dyDescent="0.35">
      <c r="A75" s="7" t="s">
        <v>600</v>
      </c>
      <c r="C75" s="6" t="s">
        <v>243</v>
      </c>
      <c r="D75" s="6" t="s">
        <v>243</v>
      </c>
      <c r="E75" s="6" t="b">
        <v>1</v>
      </c>
      <c r="F75" s="6" t="s">
        <v>7</v>
      </c>
      <c r="G75" s="6" t="s">
        <v>286</v>
      </c>
      <c r="H75" s="6" t="s">
        <v>147</v>
      </c>
      <c r="I75" s="6">
        <v>2</v>
      </c>
      <c r="J75" s="6" t="s">
        <v>160</v>
      </c>
      <c r="K75">
        <f t="shared" si="3"/>
        <v>38</v>
      </c>
      <c r="L75" t="str">
        <f t="shared" si="4"/>
        <v/>
      </c>
      <c r="M75">
        <f t="shared" si="5"/>
        <v>38</v>
      </c>
    </row>
    <row r="76" spans="1:13" x14ac:dyDescent="0.35">
      <c r="C76" t="s">
        <v>168</v>
      </c>
      <c r="D76" t="s">
        <v>168</v>
      </c>
      <c r="E76" t="b">
        <v>1</v>
      </c>
      <c r="F76" t="s">
        <v>20</v>
      </c>
      <c r="G76" t="s">
        <v>169</v>
      </c>
      <c r="H76" t="s">
        <v>147</v>
      </c>
      <c r="I76">
        <v>1</v>
      </c>
      <c r="J76" t="s">
        <v>148</v>
      </c>
      <c r="K76">
        <f t="shared" si="3"/>
        <v>43</v>
      </c>
      <c r="L76" t="str">
        <f t="shared" si="4"/>
        <v/>
      </c>
      <c r="M76">
        <f t="shared" si="5"/>
        <v>43</v>
      </c>
    </row>
    <row r="77" spans="1:13" x14ac:dyDescent="0.35">
      <c r="B77" s="7" t="s">
        <v>832</v>
      </c>
      <c r="C77" s="1" t="s">
        <v>58</v>
      </c>
      <c r="D77" s="1" t="s">
        <v>58</v>
      </c>
      <c r="E77" s="1" t="b">
        <v>0</v>
      </c>
      <c r="F77" s="1" t="s">
        <v>7</v>
      </c>
      <c r="G77" s="1" t="s">
        <v>59</v>
      </c>
      <c r="H77" s="1" t="s">
        <v>60</v>
      </c>
      <c r="I77" s="1">
        <v>1</v>
      </c>
      <c r="J77" s="1" t="s">
        <v>61</v>
      </c>
      <c r="K77">
        <f t="shared" si="3"/>
        <v>5</v>
      </c>
      <c r="L77">
        <f t="shared" si="4"/>
        <v>5</v>
      </c>
      <c r="M77" t="str">
        <f t="shared" si="5"/>
        <v/>
      </c>
    </row>
    <row r="78" spans="1:13" x14ac:dyDescent="0.35">
      <c r="C78" s="1" t="s">
        <v>58</v>
      </c>
      <c r="D78" s="1" t="s">
        <v>58</v>
      </c>
      <c r="E78" s="1" t="b">
        <v>1</v>
      </c>
      <c r="F78" s="1" t="s">
        <v>20</v>
      </c>
      <c r="G78" s="1" t="s">
        <v>357</v>
      </c>
      <c r="H78" s="1" t="s">
        <v>219</v>
      </c>
      <c r="I78" s="1">
        <v>1</v>
      </c>
      <c r="J78" s="1" t="s">
        <v>348</v>
      </c>
      <c r="K78">
        <f t="shared" si="3"/>
        <v>61</v>
      </c>
      <c r="L78" t="str">
        <f t="shared" si="4"/>
        <v/>
      </c>
      <c r="M78">
        <f t="shared" si="5"/>
        <v>61</v>
      </c>
    </row>
    <row r="79" spans="1:13" x14ac:dyDescent="0.35">
      <c r="C79" t="s">
        <v>128</v>
      </c>
      <c r="D79" t="s">
        <v>128</v>
      </c>
      <c r="E79" t="b">
        <v>0</v>
      </c>
      <c r="F79" t="s">
        <v>20</v>
      </c>
      <c r="G79" t="s">
        <v>129</v>
      </c>
      <c r="H79" t="s">
        <v>108</v>
      </c>
      <c r="I79">
        <v>2</v>
      </c>
      <c r="J79" t="s">
        <v>109</v>
      </c>
      <c r="K79">
        <f t="shared" si="3"/>
        <v>6</v>
      </c>
      <c r="L79">
        <f t="shared" si="4"/>
        <v>6</v>
      </c>
      <c r="M79" t="str">
        <f t="shared" si="5"/>
        <v/>
      </c>
    </row>
    <row r="80" spans="1:13" ht="43.5" x14ac:dyDescent="0.35">
      <c r="A80" s="7" t="s">
        <v>606</v>
      </c>
      <c r="C80" t="s">
        <v>125</v>
      </c>
      <c r="D80" t="s">
        <v>125</v>
      </c>
      <c r="E80" t="b">
        <v>1</v>
      </c>
      <c r="F80" t="s">
        <v>20</v>
      </c>
      <c r="G80" t="s">
        <v>126</v>
      </c>
      <c r="H80" t="s">
        <v>108</v>
      </c>
      <c r="I80">
        <v>0</v>
      </c>
      <c r="J80" t="s">
        <v>127</v>
      </c>
      <c r="K80">
        <f t="shared" si="3"/>
        <v>24</v>
      </c>
      <c r="L80" t="str">
        <f t="shared" si="4"/>
        <v/>
      </c>
      <c r="M80">
        <f t="shared" si="5"/>
        <v>24</v>
      </c>
    </row>
    <row r="81" spans="1:13" x14ac:dyDescent="0.35">
      <c r="A81" s="7" t="s">
        <v>599</v>
      </c>
      <c r="B81" s="7" t="s">
        <v>832</v>
      </c>
      <c r="C81" s="6" t="s">
        <v>139</v>
      </c>
      <c r="D81" s="6" t="s">
        <v>139</v>
      </c>
      <c r="E81" s="6" t="b">
        <v>0</v>
      </c>
      <c r="F81" s="6" t="s">
        <v>20</v>
      </c>
      <c r="G81" s="6" t="s">
        <v>140</v>
      </c>
      <c r="H81" s="6" t="s">
        <v>108</v>
      </c>
      <c r="I81" s="6">
        <v>1</v>
      </c>
      <c r="J81" s="6" t="s">
        <v>112</v>
      </c>
      <c r="K81">
        <f t="shared" si="3"/>
        <v>8</v>
      </c>
      <c r="L81">
        <f t="shared" si="4"/>
        <v>8</v>
      </c>
      <c r="M81" t="str">
        <f t="shared" si="5"/>
        <v/>
      </c>
    </row>
    <row r="82" spans="1:13" x14ac:dyDescent="0.35">
      <c r="C82" s="6" t="s">
        <v>139</v>
      </c>
      <c r="D82" s="6" t="s">
        <v>139</v>
      </c>
      <c r="E82" s="6" t="b">
        <v>1</v>
      </c>
      <c r="F82" s="6" t="s">
        <v>7</v>
      </c>
      <c r="G82" s="6" t="s">
        <v>221</v>
      </c>
      <c r="H82" s="6" t="s">
        <v>219</v>
      </c>
      <c r="I82" s="6">
        <v>1</v>
      </c>
      <c r="J82" s="6" t="s">
        <v>856</v>
      </c>
      <c r="K82">
        <f t="shared" si="3"/>
        <v>92</v>
      </c>
      <c r="L82" t="str">
        <f t="shared" si="4"/>
        <v/>
      </c>
      <c r="M82">
        <f t="shared" si="5"/>
        <v>92</v>
      </c>
    </row>
    <row r="83" spans="1:13" x14ac:dyDescent="0.35">
      <c r="A83" s="8" t="s">
        <v>598</v>
      </c>
      <c r="B83" s="8" t="s">
        <v>839</v>
      </c>
      <c r="C83" s="6" t="s">
        <v>141</v>
      </c>
      <c r="D83" s="6" t="s">
        <v>141</v>
      </c>
      <c r="E83" s="6" t="b">
        <v>0</v>
      </c>
      <c r="F83" s="6" t="s">
        <v>20</v>
      </c>
      <c r="G83" s="6" t="s">
        <v>142</v>
      </c>
      <c r="H83" s="6" t="s">
        <v>108</v>
      </c>
      <c r="I83" s="6">
        <v>0</v>
      </c>
      <c r="J83" s="6" t="s">
        <v>127</v>
      </c>
      <c r="K83">
        <f t="shared" si="3"/>
        <v>24</v>
      </c>
      <c r="L83">
        <f t="shared" si="4"/>
        <v>24</v>
      </c>
      <c r="M83" t="str">
        <f t="shared" si="5"/>
        <v/>
      </c>
    </row>
    <row r="84" spans="1:13" x14ac:dyDescent="0.35">
      <c r="C84" s="6" t="s">
        <v>141</v>
      </c>
      <c r="D84" s="6" t="s">
        <v>141</v>
      </c>
      <c r="E84" s="6" t="b">
        <v>1</v>
      </c>
      <c r="F84" s="6" t="s">
        <v>7</v>
      </c>
      <c r="G84" s="6" t="s">
        <v>218</v>
      </c>
      <c r="H84" s="6" t="s">
        <v>219</v>
      </c>
      <c r="I84" s="6">
        <v>1</v>
      </c>
      <c r="J84" s="6" t="s">
        <v>220</v>
      </c>
      <c r="K84">
        <f t="shared" si="3"/>
        <v>65</v>
      </c>
      <c r="L84" t="str">
        <f t="shared" si="4"/>
        <v/>
      </c>
      <c r="M84">
        <f t="shared" si="5"/>
        <v>65</v>
      </c>
    </row>
    <row r="85" spans="1:13" x14ac:dyDescent="0.35">
      <c r="B85" s="7" t="s">
        <v>832</v>
      </c>
      <c r="C85" s="1" t="s">
        <v>143</v>
      </c>
      <c r="D85" s="1" t="s">
        <v>143</v>
      </c>
      <c r="E85" s="1" t="b">
        <v>0</v>
      </c>
      <c r="F85" s="1" t="s">
        <v>20</v>
      </c>
      <c r="G85" s="1" t="s">
        <v>144</v>
      </c>
      <c r="H85" s="1" t="s">
        <v>108</v>
      </c>
      <c r="I85" s="1">
        <v>0</v>
      </c>
      <c r="J85" s="1" t="s">
        <v>127</v>
      </c>
      <c r="K85">
        <f t="shared" si="3"/>
        <v>24</v>
      </c>
      <c r="L85">
        <f t="shared" si="4"/>
        <v>24</v>
      </c>
      <c r="M85" t="str">
        <f t="shared" si="5"/>
        <v/>
      </c>
    </row>
    <row r="86" spans="1:13" x14ac:dyDescent="0.35">
      <c r="C86" s="1" t="s">
        <v>143</v>
      </c>
      <c r="D86" s="1" t="s">
        <v>143</v>
      </c>
      <c r="E86" s="1" t="b">
        <v>1</v>
      </c>
      <c r="F86" s="1" t="s">
        <v>7</v>
      </c>
      <c r="G86" s="1" t="s">
        <v>224</v>
      </c>
      <c r="H86" s="1" t="s">
        <v>219</v>
      </c>
      <c r="I86" s="1">
        <v>0</v>
      </c>
      <c r="J86" s="1" t="s">
        <v>225</v>
      </c>
      <c r="K86">
        <f t="shared" si="3"/>
        <v>59</v>
      </c>
      <c r="L86" t="str">
        <f t="shared" si="4"/>
        <v/>
      </c>
      <c r="M86">
        <f t="shared" si="5"/>
        <v>59</v>
      </c>
    </row>
    <row r="87" spans="1:13" ht="58" x14ac:dyDescent="0.35">
      <c r="A87" s="7" t="s">
        <v>811</v>
      </c>
      <c r="B87" s="7" t="s">
        <v>834</v>
      </c>
      <c r="C87" s="5" t="s">
        <v>155</v>
      </c>
      <c r="D87" s="5" t="s">
        <v>155</v>
      </c>
      <c r="E87" s="5" t="b">
        <v>0</v>
      </c>
      <c r="F87" s="5" t="s">
        <v>7</v>
      </c>
      <c r="G87" s="5" t="s">
        <v>156</v>
      </c>
      <c r="H87" s="5" t="s">
        <v>147</v>
      </c>
      <c r="I87" s="5">
        <v>1</v>
      </c>
      <c r="J87" s="5" t="s">
        <v>157</v>
      </c>
      <c r="K87">
        <f t="shared" si="3"/>
        <v>52</v>
      </c>
      <c r="L87">
        <f t="shared" si="4"/>
        <v>52</v>
      </c>
      <c r="M87" t="str">
        <f t="shared" si="5"/>
        <v/>
      </c>
    </row>
    <row r="88" spans="1:13" x14ac:dyDescent="0.35">
      <c r="C88" s="5" t="s">
        <v>155</v>
      </c>
      <c r="D88" s="5" t="s">
        <v>155</v>
      </c>
      <c r="E88" s="5" t="b">
        <v>1</v>
      </c>
      <c r="F88" s="5" t="s">
        <v>20</v>
      </c>
      <c r="G88" s="5" t="s">
        <v>323</v>
      </c>
      <c r="H88" s="5" t="s">
        <v>256</v>
      </c>
      <c r="I88" s="5">
        <v>0</v>
      </c>
      <c r="J88" s="5" t="s">
        <v>857</v>
      </c>
      <c r="K88">
        <f t="shared" si="3"/>
        <v>90</v>
      </c>
      <c r="L88" t="str">
        <f t="shared" si="4"/>
        <v/>
      </c>
      <c r="M88">
        <f t="shared" si="5"/>
        <v>90</v>
      </c>
    </row>
    <row r="89" spans="1:13" x14ac:dyDescent="0.35">
      <c r="C89" t="s">
        <v>282</v>
      </c>
      <c r="D89" t="s">
        <v>282</v>
      </c>
      <c r="E89" t="b">
        <v>1</v>
      </c>
      <c r="F89" t="s">
        <v>20</v>
      </c>
      <c r="G89" t="s">
        <v>283</v>
      </c>
      <c r="H89" t="s">
        <v>256</v>
      </c>
      <c r="I89">
        <v>0</v>
      </c>
      <c r="J89" t="s">
        <v>858</v>
      </c>
      <c r="K89">
        <f t="shared" si="3"/>
        <v>89</v>
      </c>
      <c r="L89" t="str">
        <f t="shared" si="4"/>
        <v/>
      </c>
      <c r="M89">
        <f t="shared" si="5"/>
        <v>89</v>
      </c>
    </row>
    <row r="90" spans="1:13" x14ac:dyDescent="0.35">
      <c r="B90" s="7" t="s">
        <v>832</v>
      </c>
      <c r="C90" s="1" t="s">
        <v>113</v>
      </c>
      <c r="D90" s="1" t="s">
        <v>113</v>
      </c>
      <c r="E90" s="1" t="b">
        <v>0</v>
      </c>
      <c r="F90" s="1" t="s">
        <v>7</v>
      </c>
      <c r="G90" s="1" t="s">
        <v>114</v>
      </c>
      <c r="H90" s="1" t="s">
        <v>108</v>
      </c>
      <c r="I90" s="1">
        <v>1</v>
      </c>
      <c r="J90" s="1" t="s">
        <v>112</v>
      </c>
      <c r="K90">
        <f t="shared" si="3"/>
        <v>8</v>
      </c>
      <c r="L90">
        <f t="shared" si="4"/>
        <v>8</v>
      </c>
      <c r="M90" t="str">
        <f t="shared" si="5"/>
        <v/>
      </c>
    </row>
    <row r="91" spans="1:13" x14ac:dyDescent="0.35">
      <c r="C91" s="1" t="s">
        <v>113</v>
      </c>
      <c r="D91" s="1" t="s">
        <v>113</v>
      </c>
      <c r="E91" s="1" t="b">
        <v>1</v>
      </c>
      <c r="F91" s="1" t="s">
        <v>20</v>
      </c>
      <c r="G91" s="1" t="s">
        <v>215</v>
      </c>
      <c r="H91" s="1" t="s">
        <v>37</v>
      </c>
      <c r="I91" s="1">
        <v>1</v>
      </c>
      <c r="J91" s="1" t="s">
        <v>216</v>
      </c>
      <c r="K91">
        <f t="shared" si="3"/>
        <v>100</v>
      </c>
      <c r="L91" t="str">
        <f t="shared" si="4"/>
        <v/>
      </c>
      <c r="M91">
        <f t="shared" si="5"/>
        <v>100</v>
      </c>
    </row>
    <row r="92" spans="1:13" x14ac:dyDescent="0.35">
      <c r="C92" t="s">
        <v>241</v>
      </c>
      <c r="D92" t="s">
        <v>241</v>
      </c>
      <c r="E92" t="b">
        <v>1</v>
      </c>
      <c r="F92" t="s">
        <v>20</v>
      </c>
      <c r="G92" t="s">
        <v>242</v>
      </c>
      <c r="H92" t="s">
        <v>219</v>
      </c>
      <c r="I92">
        <v>1</v>
      </c>
      <c r="J92" t="s">
        <v>234</v>
      </c>
      <c r="K92">
        <f t="shared" si="3"/>
        <v>57</v>
      </c>
      <c r="L92" t="str">
        <f t="shared" si="4"/>
        <v/>
      </c>
      <c r="M92">
        <f t="shared" si="5"/>
        <v>57</v>
      </c>
    </row>
    <row r="93" spans="1:13" x14ac:dyDescent="0.35">
      <c r="C93" t="s">
        <v>298</v>
      </c>
      <c r="D93" t="s">
        <v>298</v>
      </c>
      <c r="E93" t="b">
        <v>1</v>
      </c>
      <c r="F93" t="s">
        <v>20</v>
      </c>
      <c r="G93" t="s">
        <v>299</v>
      </c>
      <c r="H93" t="s">
        <v>256</v>
      </c>
      <c r="I93">
        <v>1</v>
      </c>
      <c r="J93" t="s">
        <v>300</v>
      </c>
      <c r="K93">
        <f t="shared" si="3"/>
        <v>66</v>
      </c>
      <c r="L93" t="str">
        <f t="shared" si="4"/>
        <v/>
      </c>
      <c r="M93">
        <f t="shared" si="5"/>
        <v>66</v>
      </c>
    </row>
    <row r="94" spans="1:13" x14ac:dyDescent="0.35">
      <c r="C94" t="s">
        <v>172</v>
      </c>
      <c r="D94" t="s">
        <v>172</v>
      </c>
      <c r="E94" t="b">
        <v>1</v>
      </c>
      <c r="F94" t="s">
        <v>20</v>
      </c>
      <c r="G94" t="s">
        <v>173</v>
      </c>
      <c r="H94" t="s">
        <v>147</v>
      </c>
      <c r="I94">
        <v>1</v>
      </c>
      <c r="J94" t="s">
        <v>174</v>
      </c>
      <c r="K94">
        <f t="shared" si="3"/>
        <v>44</v>
      </c>
      <c r="L94" t="str">
        <f t="shared" si="4"/>
        <v/>
      </c>
      <c r="M94">
        <f t="shared" si="5"/>
        <v>44</v>
      </c>
    </row>
    <row r="95" spans="1:13" x14ac:dyDescent="0.35">
      <c r="C95" t="s">
        <v>206</v>
      </c>
      <c r="D95" t="s">
        <v>206</v>
      </c>
      <c r="E95" t="b">
        <v>0</v>
      </c>
      <c r="F95" t="s">
        <v>20</v>
      </c>
      <c r="G95" t="s">
        <v>207</v>
      </c>
      <c r="H95" t="s">
        <v>37</v>
      </c>
      <c r="I95">
        <v>1</v>
      </c>
      <c r="J95" t="s">
        <v>208</v>
      </c>
      <c r="K95">
        <f t="shared" si="3"/>
        <v>57</v>
      </c>
      <c r="L95">
        <f t="shared" si="4"/>
        <v>57</v>
      </c>
      <c r="M95" t="str">
        <f t="shared" si="5"/>
        <v/>
      </c>
    </row>
    <row r="96" spans="1:13" x14ac:dyDescent="0.35">
      <c r="C96" t="s">
        <v>204</v>
      </c>
      <c r="D96" t="s">
        <v>204</v>
      </c>
      <c r="E96" t="b">
        <v>0</v>
      </c>
      <c r="F96" t="s">
        <v>20</v>
      </c>
      <c r="G96" t="s">
        <v>205</v>
      </c>
      <c r="H96" t="s">
        <v>37</v>
      </c>
      <c r="I96">
        <v>1</v>
      </c>
      <c r="J96" t="s">
        <v>192</v>
      </c>
      <c r="K96">
        <f t="shared" si="3"/>
        <v>76</v>
      </c>
      <c r="L96">
        <f t="shared" si="4"/>
        <v>76</v>
      </c>
      <c r="M96" t="str">
        <f t="shared" si="5"/>
        <v/>
      </c>
    </row>
    <row r="97" spans="1:13" x14ac:dyDescent="0.35">
      <c r="C97" t="s">
        <v>202</v>
      </c>
      <c r="D97" t="s">
        <v>202</v>
      </c>
      <c r="E97" t="b">
        <v>0</v>
      </c>
      <c r="F97" t="s">
        <v>20</v>
      </c>
      <c r="G97" t="s">
        <v>203</v>
      </c>
      <c r="H97" t="s">
        <v>37</v>
      </c>
      <c r="I97">
        <v>2</v>
      </c>
      <c r="J97" t="s">
        <v>192</v>
      </c>
      <c r="K97">
        <f t="shared" si="3"/>
        <v>76</v>
      </c>
      <c r="L97">
        <f t="shared" si="4"/>
        <v>76</v>
      </c>
      <c r="M97" t="str">
        <f t="shared" si="5"/>
        <v/>
      </c>
    </row>
    <row r="98" spans="1:13" x14ac:dyDescent="0.35">
      <c r="C98" t="s">
        <v>313</v>
      </c>
      <c r="D98" t="s">
        <v>313</v>
      </c>
      <c r="E98" t="b">
        <v>0</v>
      </c>
      <c r="F98" t="s">
        <v>20</v>
      </c>
      <c r="G98" t="s">
        <v>314</v>
      </c>
      <c r="H98" t="s">
        <v>147</v>
      </c>
      <c r="I98">
        <v>1</v>
      </c>
      <c r="J98" t="s">
        <v>315</v>
      </c>
      <c r="K98">
        <f t="shared" si="3"/>
        <v>42</v>
      </c>
      <c r="L98">
        <f t="shared" si="4"/>
        <v>42</v>
      </c>
      <c r="M98" t="str">
        <f t="shared" si="5"/>
        <v/>
      </c>
    </row>
    <row r="99" spans="1:13" x14ac:dyDescent="0.35">
      <c r="C99" t="s">
        <v>197</v>
      </c>
      <c r="D99" t="s">
        <v>197</v>
      </c>
      <c r="E99" t="b">
        <v>1</v>
      </c>
      <c r="F99" t="s">
        <v>20</v>
      </c>
      <c r="G99" t="s">
        <v>198</v>
      </c>
      <c r="H99" t="s">
        <v>37</v>
      </c>
      <c r="I99">
        <v>2</v>
      </c>
      <c r="J99" t="s">
        <v>199</v>
      </c>
      <c r="K99">
        <f t="shared" si="3"/>
        <v>40</v>
      </c>
      <c r="L99" t="str">
        <f t="shared" si="4"/>
        <v/>
      </c>
      <c r="M99">
        <f t="shared" si="5"/>
        <v>40</v>
      </c>
    </row>
    <row r="100" spans="1:13" ht="29" x14ac:dyDescent="0.35">
      <c r="A100" s="8" t="s">
        <v>607</v>
      </c>
      <c r="B100" s="8"/>
      <c r="C100" t="s">
        <v>193</v>
      </c>
      <c r="D100" t="s">
        <v>193</v>
      </c>
      <c r="E100" t="b">
        <v>1</v>
      </c>
      <c r="F100" t="s">
        <v>20</v>
      </c>
      <c r="G100" t="s">
        <v>194</v>
      </c>
      <c r="H100" t="s">
        <v>37</v>
      </c>
      <c r="I100">
        <v>1</v>
      </c>
      <c r="J100" t="s">
        <v>859</v>
      </c>
      <c r="K100">
        <f t="shared" si="3"/>
        <v>109</v>
      </c>
      <c r="L100" t="str">
        <f t="shared" si="4"/>
        <v/>
      </c>
      <c r="M100">
        <f t="shared" si="5"/>
        <v>109</v>
      </c>
    </row>
    <row r="101" spans="1:13" x14ac:dyDescent="0.35">
      <c r="C101" t="s">
        <v>190</v>
      </c>
      <c r="D101" t="s">
        <v>190</v>
      </c>
      <c r="E101" t="b">
        <v>1</v>
      </c>
      <c r="F101" t="s">
        <v>20</v>
      </c>
      <c r="G101" t="s">
        <v>191</v>
      </c>
      <c r="H101" t="s">
        <v>37</v>
      </c>
      <c r="I101">
        <v>1</v>
      </c>
      <c r="J101" t="s">
        <v>192</v>
      </c>
      <c r="K101">
        <f t="shared" si="3"/>
        <v>76</v>
      </c>
      <c r="L101" t="str">
        <f t="shared" si="4"/>
        <v/>
      </c>
      <c r="M101">
        <f t="shared" si="5"/>
        <v>76</v>
      </c>
    </row>
    <row r="102" spans="1:13" ht="29" x14ac:dyDescent="0.35">
      <c r="A102" s="7" t="s">
        <v>597</v>
      </c>
      <c r="B102" s="7" t="s">
        <v>838</v>
      </c>
      <c r="C102" s="2" t="s">
        <v>66</v>
      </c>
      <c r="D102" s="2" t="s">
        <v>66</v>
      </c>
      <c r="E102" s="2" t="b">
        <v>0</v>
      </c>
      <c r="F102" s="2" t="s">
        <v>7</v>
      </c>
      <c r="G102" s="2" t="s">
        <v>67</v>
      </c>
      <c r="H102" s="2" t="s">
        <v>60</v>
      </c>
      <c r="I102" s="2">
        <v>0</v>
      </c>
      <c r="J102" s="2" t="s">
        <v>68</v>
      </c>
      <c r="K102">
        <f t="shared" si="3"/>
        <v>42</v>
      </c>
      <c r="L102">
        <f t="shared" si="4"/>
        <v>42</v>
      </c>
      <c r="M102" t="str">
        <f t="shared" si="5"/>
        <v/>
      </c>
    </row>
    <row r="103" spans="1:13" x14ac:dyDescent="0.35">
      <c r="C103" s="2" t="s">
        <v>66</v>
      </c>
      <c r="D103" s="2" t="s">
        <v>66</v>
      </c>
      <c r="E103" s="2" t="b">
        <v>1</v>
      </c>
      <c r="F103" s="2" t="s">
        <v>20</v>
      </c>
      <c r="G103" s="2" t="s">
        <v>360</v>
      </c>
      <c r="H103" s="2" t="s">
        <v>219</v>
      </c>
      <c r="I103" s="2">
        <v>1</v>
      </c>
      <c r="J103" s="2" t="s">
        <v>348</v>
      </c>
      <c r="K103">
        <f t="shared" si="3"/>
        <v>61</v>
      </c>
      <c r="L103" t="str">
        <f t="shared" si="4"/>
        <v/>
      </c>
      <c r="M103">
        <f t="shared" si="5"/>
        <v>61</v>
      </c>
    </row>
    <row r="104" spans="1:13" x14ac:dyDescent="0.35">
      <c r="C104" t="s">
        <v>69</v>
      </c>
      <c r="D104" t="s">
        <v>69</v>
      </c>
      <c r="E104" t="b">
        <v>1</v>
      </c>
      <c r="F104" t="s">
        <v>20</v>
      </c>
      <c r="G104" t="s">
        <v>70</v>
      </c>
      <c r="H104" t="s">
        <v>60</v>
      </c>
      <c r="I104">
        <v>1</v>
      </c>
      <c r="J104" t="s">
        <v>64</v>
      </c>
      <c r="K104">
        <f t="shared" si="3"/>
        <v>9</v>
      </c>
      <c r="L104" t="str">
        <f t="shared" si="4"/>
        <v/>
      </c>
      <c r="M104">
        <f t="shared" si="5"/>
        <v>9</v>
      </c>
    </row>
    <row r="105" spans="1:13" x14ac:dyDescent="0.35">
      <c r="C105" t="s">
        <v>71</v>
      </c>
      <c r="D105" t="s">
        <v>71</v>
      </c>
      <c r="E105" t="b">
        <v>1</v>
      </c>
      <c r="F105" t="s">
        <v>20</v>
      </c>
      <c r="G105" t="s">
        <v>72</v>
      </c>
      <c r="H105" t="s">
        <v>60</v>
      </c>
      <c r="I105">
        <v>0</v>
      </c>
      <c r="J105" t="s">
        <v>73</v>
      </c>
      <c r="K105">
        <f t="shared" si="3"/>
        <v>33</v>
      </c>
      <c r="L105" t="str">
        <f t="shared" si="4"/>
        <v/>
      </c>
      <c r="M105">
        <f t="shared" si="5"/>
        <v>33</v>
      </c>
    </row>
    <row r="106" spans="1:13" ht="58" x14ac:dyDescent="0.35">
      <c r="A106" s="7" t="s">
        <v>596</v>
      </c>
      <c r="B106" s="7" t="s">
        <v>832</v>
      </c>
      <c r="C106" s="2" t="s">
        <v>53</v>
      </c>
      <c r="D106" s="2" t="s">
        <v>53</v>
      </c>
      <c r="E106" s="2" t="b">
        <v>0</v>
      </c>
      <c r="F106" s="2" t="s">
        <v>20</v>
      </c>
      <c r="G106" s="2" t="s">
        <v>54</v>
      </c>
      <c r="H106" s="2" t="s">
        <v>9</v>
      </c>
      <c r="I106" s="2">
        <v>2</v>
      </c>
      <c r="J106" s="2" t="s">
        <v>55</v>
      </c>
      <c r="K106">
        <f t="shared" si="3"/>
        <v>63</v>
      </c>
      <c r="L106">
        <f t="shared" si="4"/>
        <v>63</v>
      </c>
      <c r="M106" t="str">
        <f t="shared" si="5"/>
        <v/>
      </c>
    </row>
    <row r="107" spans="1:13" x14ac:dyDescent="0.35">
      <c r="C107" s="2" t="s">
        <v>53</v>
      </c>
      <c r="D107" s="2" t="s">
        <v>53</v>
      </c>
      <c r="E107" s="2" t="b">
        <v>1</v>
      </c>
      <c r="F107" s="2" t="s">
        <v>7</v>
      </c>
      <c r="G107" s="2" t="s">
        <v>179</v>
      </c>
      <c r="H107" s="2" t="s">
        <v>37</v>
      </c>
      <c r="I107" s="2">
        <v>2</v>
      </c>
      <c r="J107" s="2" t="s">
        <v>180</v>
      </c>
      <c r="K107">
        <f t="shared" si="3"/>
        <v>49</v>
      </c>
      <c r="L107" t="str">
        <f t="shared" si="4"/>
        <v/>
      </c>
      <c r="M107">
        <f t="shared" si="5"/>
        <v>49</v>
      </c>
    </row>
    <row r="108" spans="1:13" x14ac:dyDescent="0.35">
      <c r="C108" t="s">
        <v>76</v>
      </c>
      <c r="D108" t="s">
        <v>76</v>
      </c>
      <c r="E108" t="b">
        <v>1</v>
      </c>
      <c r="F108" t="s">
        <v>20</v>
      </c>
      <c r="G108" t="s">
        <v>77</v>
      </c>
      <c r="H108" t="s">
        <v>60</v>
      </c>
      <c r="I108">
        <v>1</v>
      </c>
      <c r="J108" t="s">
        <v>78</v>
      </c>
      <c r="K108">
        <f t="shared" si="3"/>
        <v>33</v>
      </c>
      <c r="L108" t="str">
        <f t="shared" si="4"/>
        <v/>
      </c>
      <c r="M108">
        <f t="shared" si="5"/>
        <v>33</v>
      </c>
    </row>
    <row r="109" spans="1:13" x14ac:dyDescent="0.35">
      <c r="C109" t="s">
        <v>132</v>
      </c>
      <c r="D109" t="s">
        <v>132</v>
      </c>
      <c r="E109" t="b">
        <v>0</v>
      </c>
      <c r="F109" t="s">
        <v>20</v>
      </c>
      <c r="G109" t="s">
        <v>133</v>
      </c>
      <c r="H109" t="s">
        <v>108</v>
      </c>
      <c r="I109">
        <v>2</v>
      </c>
      <c r="J109" t="s">
        <v>109</v>
      </c>
      <c r="K109">
        <f t="shared" si="3"/>
        <v>6</v>
      </c>
      <c r="L109">
        <f t="shared" si="4"/>
        <v>6</v>
      </c>
      <c r="M109" t="str">
        <f t="shared" si="5"/>
        <v/>
      </c>
    </row>
    <row r="110" spans="1:13" x14ac:dyDescent="0.35">
      <c r="C110" t="s">
        <v>47</v>
      </c>
      <c r="D110" t="s">
        <v>47</v>
      </c>
      <c r="E110" t="b">
        <v>0</v>
      </c>
      <c r="F110" t="s">
        <v>20</v>
      </c>
      <c r="G110" t="s">
        <v>48</v>
      </c>
      <c r="H110" t="s">
        <v>9</v>
      </c>
      <c r="I110">
        <v>2</v>
      </c>
      <c r="J110" t="s">
        <v>10</v>
      </c>
      <c r="K110">
        <f t="shared" si="3"/>
        <v>32</v>
      </c>
      <c r="L110">
        <f t="shared" si="4"/>
        <v>32</v>
      </c>
      <c r="M110" t="str">
        <f t="shared" si="5"/>
        <v/>
      </c>
    </row>
    <row r="111" spans="1:13" x14ac:dyDescent="0.35">
      <c r="C111" t="s">
        <v>90</v>
      </c>
      <c r="D111" t="s">
        <v>90</v>
      </c>
      <c r="E111" t="b">
        <v>0</v>
      </c>
      <c r="F111" t="s">
        <v>20</v>
      </c>
      <c r="G111" t="s">
        <v>26</v>
      </c>
      <c r="H111" t="s">
        <v>60</v>
      </c>
      <c r="I111">
        <v>2</v>
      </c>
      <c r="J111" t="s">
        <v>91</v>
      </c>
      <c r="K111">
        <f t="shared" si="3"/>
        <v>45</v>
      </c>
      <c r="L111">
        <f t="shared" si="4"/>
        <v>45</v>
      </c>
      <c r="M111" t="str">
        <f t="shared" si="5"/>
        <v/>
      </c>
    </row>
    <row r="112" spans="1:13" x14ac:dyDescent="0.35">
      <c r="B112" s="7" t="s">
        <v>832</v>
      </c>
      <c r="C112" s="1" t="s">
        <v>94</v>
      </c>
      <c r="D112" s="1" t="s">
        <v>94</v>
      </c>
      <c r="E112" s="1" t="b">
        <v>0</v>
      </c>
      <c r="F112" s="1" t="s">
        <v>20</v>
      </c>
      <c r="G112" s="1" t="s">
        <v>95</v>
      </c>
      <c r="H112" s="1" t="s">
        <v>60</v>
      </c>
      <c r="I112" s="1">
        <v>1</v>
      </c>
      <c r="J112" s="1" t="s">
        <v>96</v>
      </c>
      <c r="K112">
        <f t="shared" si="3"/>
        <v>47</v>
      </c>
      <c r="L112">
        <f t="shared" si="4"/>
        <v>47</v>
      </c>
      <c r="M112" t="str">
        <f t="shared" si="5"/>
        <v/>
      </c>
    </row>
    <row r="113" spans="1:13" x14ac:dyDescent="0.35">
      <c r="C113" s="1" t="s">
        <v>94</v>
      </c>
      <c r="D113" s="1" t="s">
        <v>94</v>
      </c>
      <c r="E113" s="1" t="b">
        <v>1</v>
      </c>
      <c r="F113" s="1" t="s">
        <v>7</v>
      </c>
      <c r="G113" s="1" t="s">
        <v>255</v>
      </c>
      <c r="H113" s="1" t="s">
        <v>256</v>
      </c>
      <c r="I113" s="1">
        <v>1</v>
      </c>
      <c r="J113" s="1" t="s">
        <v>257</v>
      </c>
      <c r="K113">
        <f t="shared" si="3"/>
        <v>41</v>
      </c>
      <c r="L113" t="str">
        <f t="shared" si="4"/>
        <v/>
      </c>
      <c r="M113">
        <f t="shared" si="5"/>
        <v>41</v>
      </c>
    </row>
    <row r="114" spans="1:13" x14ac:dyDescent="0.35">
      <c r="B114" s="7" t="s">
        <v>832</v>
      </c>
      <c r="C114" s="1" t="s">
        <v>100</v>
      </c>
      <c r="D114" s="1" t="s">
        <v>100</v>
      </c>
      <c r="E114" s="1" t="b">
        <v>0</v>
      </c>
      <c r="F114" s="1" t="s">
        <v>20</v>
      </c>
      <c r="G114" s="1" t="s">
        <v>31</v>
      </c>
      <c r="H114" s="1" t="s">
        <v>60</v>
      </c>
      <c r="I114" s="1">
        <v>1</v>
      </c>
      <c r="J114" s="1" t="s">
        <v>101</v>
      </c>
      <c r="K114">
        <f t="shared" si="3"/>
        <v>54</v>
      </c>
      <c r="L114">
        <f t="shared" si="4"/>
        <v>54</v>
      </c>
      <c r="M114" t="str">
        <f t="shared" si="5"/>
        <v/>
      </c>
    </row>
    <row r="115" spans="1:13" x14ac:dyDescent="0.35">
      <c r="C115" s="1" t="s">
        <v>100</v>
      </c>
      <c r="D115" s="1" t="s">
        <v>100</v>
      </c>
      <c r="E115" s="1" t="b">
        <v>1</v>
      </c>
      <c r="F115" s="1" t="s">
        <v>7</v>
      </c>
      <c r="G115" s="1" t="s">
        <v>268</v>
      </c>
      <c r="H115" s="1" t="s">
        <v>256</v>
      </c>
      <c r="I115" s="1">
        <v>1</v>
      </c>
      <c r="J115" s="1" t="s">
        <v>269</v>
      </c>
      <c r="K115">
        <f t="shared" si="3"/>
        <v>32</v>
      </c>
      <c r="L115" t="str">
        <f t="shared" si="4"/>
        <v/>
      </c>
      <c r="M115">
        <f t="shared" si="5"/>
        <v>32</v>
      </c>
    </row>
    <row r="116" spans="1:13" ht="29" x14ac:dyDescent="0.35">
      <c r="A116" s="8" t="s">
        <v>604</v>
      </c>
      <c r="B116" s="8"/>
      <c r="C116" t="s">
        <v>163</v>
      </c>
      <c r="D116" t="s">
        <v>163</v>
      </c>
      <c r="E116" t="b">
        <v>1</v>
      </c>
      <c r="F116" t="s">
        <v>20</v>
      </c>
      <c r="G116" t="s">
        <v>164</v>
      </c>
      <c r="H116" t="s">
        <v>147</v>
      </c>
      <c r="I116">
        <v>1</v>
      </c>
      <c r="J116" t="s">
        <v>165</v>
      </c>
      <c r="K116">
        <f t="shared" si="3"/>
        <v>82</v>
      </c>
      <c r="L116" t="str">
        <f t="shared" si="4"/>
        <v/>
      </c>
      <c r="M116">
        <f t="shared" si="5"/>
        <v>82</v>
      </c>
    </row>
    <row r="117" spans="1:13" x14ac:dyDescent="0.35">
      <c r="C117" t="s">
        <v>30</v>
      </c>
      <c r="D117" t="s">
        <v>30</v>
      </c>
      <c r="E117" t="b">
        <v>1</v>
      </c>
      <c r="F117" t="s">
        <v>20</v>
      </c>
      <c r="G117" t="s">
        <v>31</v>
      </c>
      <c r="H117" t="s">
        <v>9</v>
      </c>
      <c r="I117">
        <v>1</v>
      </c>
      <c r="J117" t="s">
        <v>13</v>
      </c>
      <c r="K117">
        <f t="shared" si="3"/>
        <v>31</v>
      </c>
      <c r="L117" t="str">
        <f t="shared" si="4"/>
        <v/>
      </c>
      <c r="M117">
        <f t="shared" si="5"/>
        <v>31</v>
      </c>
    </row>
    <row r="118" spans="1:13" x14ac:dyDescent="0.35">
      <c r="C118" t="s">
        <v>279</v>
      </c>
      <c r="D118" t="s">
        <v>279</v>
      </c>
      <c r="E118" t="b">
        <v>1</v>
      </c>
      <c r="F118" t="s">
        <v>20</v>
      </c>
      <c r="G118" t="s">
        <v>280</v>
      </c>
      <c r="H118" t="s">
        <v>256</v>
      </c>
      <c r="I118">
        <v>1</v>
      </c>
      <c r="J118" t="s">
        <v>281</v>
      </c>
      <c r="K118">
        <f t="shared" si="3"/>
        <v>38</v>
      </c>
      <c r="L118" t="str">
        <f t="shared" si="4"/>
        <v/>
      </c>
      <c r="M118">
        <f t="shared" si="5"/>
        <v>38</v>
      </c>
    </row>
    <row r="119" spans="1:13" x14ac:dyDescent="0.35">
      <c r="C119" t="s">
        <v>25</v>
      </c>
      <c r="D119" t="s">
        <v>25</v>
      </c>
      <c r="E119" t="b">
        <v>1</v>
      </c>
      <c r="F119" t="s">
        <v>20</v>
      </c>
      <c r="G119" t="s">
        <v>26</v>
      </c>
      <c r="H119" t="s">
        <v>9</v>
      </c>
      <c r="I119">
        <v>1</v>
      </c>
      <c r="J119" t="s">
        <v>13</v>
      </c>
      <c r="K119">
        <f t="shared" si="3"/>
        <v>31</v>
      </c>
      <c r="L119" t="str">
        <f t="shared" si="4"/>
        <v/>
      </c>
      <c r="M119">
        <f t="shared" si="5"/>
        <v>31</v>
      </c>
    </row>
    <row r="120" spans="1:13" x14ac:dyDescent="0.35">
      <c r="C120" t="s">
        <v>23</v>
      </c>
      <c r="D120" t="s">
        <v>23</v>
      </c>
      <c r="E120" t="b">
        <v>1</v>
      </c>
      <c r="F120" t="s">
        <v>20</v>
      </c>
      <c r="G120" t="s">
        <v>24</v>
      </c>
      <c r="H120" t="s">
        <v>9</v>
      </c>
      <c r="I120">
        <v>1</v>
      </c>
      <c r="J120" t="s">
        <v>13</v>
      </c>
      <c r="K120">
        <f t="shared" si="3"/>
        <v>31</v>
      </c>
      <c r="L120" t="str">
        <f t="shared" si="4"/>
        <v/>
      </c>
      <c r="M120">
        <f t="shared" si="5"/>
        <v>31</v>
      </c>
    </row>
    <row r="121" spans="1:13" x14ac:dyDescent="0.35">
      <c r="C121" t="s">
        <v>19</v>
      </c>
      <c r="D121" t="s">
        <v>19</v>
      </c>
      <c r="E121" t="b">
        <v>1</v>
      </c>
      <c r="F121" t="s">
        <v>20</v>
      </c>
      <c r="G121" t="s">
        <v>21</v>
      </c>
      <c r="H121" t="s">
        <v>9</v>
      </c>
      <c r="I121">
        <v>2</v>
      </c>
      <c r="J121" t="s">
        <v>22</v>
      </c>
      <c r="K121">
        <f t="shared" si="3"/>
        <v>31</v>
      </c>
      <c r="L121" t="str">
        <f t="shared" si="4"/>
        <v/>
      </c>
      <c r="M121">
        <f t="shared" si="5"/>
        <v>31</v>
      </c>
    </row>
    <row r="122" spans="1:13" x14ac:dyDescent="0.35">
      <c r="C122" t="s">
        <v>352</v>
      </c>
      <c r="D122" t="s">
        <v>352</v>
      </c>
      <c r="E122" t="b">
        <v>0</v>
      </c>
      <c r="F122" t="s">
        <v>20</v>
      </c>
      <c r="G122" t="s">
        <v>353</v>
      </c>
      <c r="H122" t="s">
        <v>219</v>
      </c>
      <c r="I122">
        <v>1</v>
      </c>
      <c r="J122" t="s">
        <v>354</v>
      </c>
      <c r="K122">
        <f t="shared" si="3"/>
        <v>62</v>
      </c>
      <c r="L122">
        <f t="shared" si="4"/>
        <v>62</v>
      </c>
      <c r="M122" t="str">
        <f t="shared" si="5"/>
        <v/>
      </c>
    </row>
    <row r="123" spans="1:13" x14ac:dyDescent="0.35">
      <c r="C123" t="s">
        <v>346</v>
      </c>
      <c r="D123" t="s">
        <v>346</v>
      </c>
      <c r="E123" t="b">
        <v>0</v>
      </c>
      <c r="F123" t="s">
        <v>20</v>
      </c>
      <c r="G123" t="s">
        <v>347</v>
      </c>
      <c r="H123" t="s">
        <v>219</v>
      </c>
      <c r="I123">
        <v>1</v>
      </c>
      <c r="J123" t="s">
        <v>348</v>
      </c>
      <c r="K123">
        <f t="shared" si="3"/>
        <v>61</v>
      </c>
      <c r="L123">
        <f t="shared" si="4"/>
        <v>61</v>
      </c>
      <c r="M123" t="str">
        <f t="shared" si="5"/>
        <v/>
      </c>
    </row>
    <row r="124" spans="1:13" x14ac:dyDescent="0.35">
      <c r="C124" t="s">
        <v>343</v>
      </c>
      <c r="D124" t="s">
        <v>343</v>
      </c>
      <c r="E124" t="b">
        <v>0</v>
      </c>
      <c r="F124" t="s">
        <v>20</v>
      </c>
      <c r="G124" t="s">
        <v>344</v>
      </c>
      <c r="H124" t="s">
        <v>219</v>
      </c>
      <c r="I124">
        <v>1</v>
      </c>
      <c r="J124" t="s">
        <v>345</v>
      </c>
      <c r="K124">
        <f t="shared" si="3"/>
        <v>99</v>
      </c>
      <c r="L124">
        <f t="shared" si="4"/>
        <v>99</v>
      </c>
      <c r="M124" t="str">
        <f t="shared" si="5"/>
        <v/>
      </c>
    </row>
    <row r="125" spans="1:13" x14ac:dyDescent="0.35">
      <c r="C125" t="s">
        <v>235</v>
      </c>
      <c r="D125" t="s">
        <v>235</v>
      </c>
      <c r="E125" t="b">
        <v>1</v>
      </c>
      <c r="F125" t="s">
        <v>20</v>
      </c>
      <c r="G125" t="s">
        <v>236</v>
      </c>
      <c r="H125" t="s">
        <v>219</v>
      </c>
      <c r="I125">
        <v>2</v>
      </c>
      <c r="J125" t="s">
        <v>237</v>
      </c>
      <c r="K125">
        <f t="shared" si="3"/>
        <v>57</v>
      </c>
      <c r="L125" t="str">
        <f t="shared" si="4"/>
        <v/>
      </c>
      <c r="M125">
        <f t="shared" si="5"/>
        <v>57</v>
      </c>
    </row>
    <row r="126" spans="1:13" x14ac:dyDescent="0.35">
      <c r="C126" t="s">
        <v>334</v>
      </c>
      <c r="D126" t="s">
        <v>334</v>
      </c>
      <c r="E126" t="b">
        <v>0</v>
      </c>
      <c r="F126" t="s">
        <v>20</v>
      </c>
      <c r="G126" t="s">
        <v>335</v>
      </c>
      <c r="H126" t="s">
        <v>245</v>
      </c>
      <c r="I126">
        <v>1</v>
      </c>
      <c r="J126" t="s">
        <v>331</v>
      </c>
      <c r="K126">
        <f t="shared" si="3"/>
        <v>44</v>
      </c>
      <c r="L126">
        <f t="shared" si="4"/>
        <v>44</v>
      </c>
      <c r="M126" t="str">
        <f t="shared" si="5"/>
        <v/>
      </c>
    </row>
    <row r="127" spans="1:13" ht="29" x14ac:dyDescent="0.35">
      <c r="A127" s="16" t="s">
        <v>813</v>
      </c>
      <c r="B127" s="16" t="s">
        <v>840</v>
      </c>
      <c r="C127" s="5" t="s">
        <v>158</v>
      </c>
      <c r="D127" s="5" t="s">
        <v>158</v>
      </c>
      <c r="E127" s="5" t="b">
        <v>0</v>
      </c>
      <c r="F127" s="5" t="s">
        <v>7</v>
      </c>
      <c r="G127" s="5" t="s">
        <v>159</v>
      </c>
      <c r="H127" s="5" t="s">
        <v>147</v>
      </c>
      <c r="I127" s="5">
        <v>2</v>
      </c>
      <c r="J127" s="5" t="s">
        <v>160</v>
      </c>
      <c r="K127">
        <f t="shared" si="3"/>
        <v>38</v>
      </c>
      <c r="L127">
        <f t="shared" si="4"/>
        <v>38</v>
      </c>
      <c r="M127" t="str">
        <f t="shared" si="5"/>
        <v/>
      </c>
    </row>
    <row r="128" spans="1:13" x14ac:dyDescent="0.35">
      <c r="C128" s="5" t="s">
        <v>158</v>
      </c>
      <c r="D128" s="5" t="s">
        <v>158</v>
      </c>
      <c r="E128" s="5" t="b">
        <v>1</v>
      </c>
      <c r="F128" s="5" t="s">
        <v>20</v>
      </c>
      <c r="G128" s="5" t="s">
        <v>327</v>
      </c>
      <c r="H128" s="5" t="s">
        <v>256</v>
      </c>
      <c r="I128" s="5">
        <v>1</v>
      </c>
      <c r="J128" s="5" t="s">
        <v>305</v>
      </c>
      <c r="K128">
        <f t="shared" si="3"/>
        <v>33</v>
      </c>
      <c r="L128" t="str">
        <f t="shared" si="4"/>
        <v/>
      </c>
      <c r="M128">
        <f t="shared" si="5"/>
        <v>33</v>
      </c>
    </row>
    <row r="129" spans="1:13" x14ac:dyDescent="0.35">
      <c r="C129" t="s">
        <v>175</v>
      </c>
      <c r="D129" t="s">
        <v>175</v>
      </c>
      <c r="E129" t="b">
        <v>0</v>
      </c>
      <c r="F129" t="s">
        <v>20</v>
      </c>
      <c r="G129" t="s">
        <v>176</v>
      </c>
      <c r="H129" t="s">
        <v>147</v>
      </c>
      <c r="I129">
        <v>1</v>
      </c>
      <c r="J129" t="s">
        <v>148</v>
      </c>
      <c r="K129">
        <f t="shared" si="3"/>
        <v>43</v>
      </c>
      <c r="L129">
        <f t="shared" si="4"/>
        <v>43</v>
      </c>
      <c r="M129" t="str">
        <f t="shared" si="5"/>
        <v/>
      </c>
    </row>
    <row r="130" spans="1:13" x14ac:dyDescent="0.35">
      <c r="C130" t="s">
        <v>328</v>
      </c>
      <c r="D130" t="s">
        <v>328</v>
      </c>
      <c r="E130" t="b">
        <v>0</v>
      </c>
      <c r="F130" t="s">
        <v>20</v>
      </c>
      <c r="G130" t="s">
        <v>296</v>
      </c>
      <c r="H130" t="s">
        <v>245</v>
      </c>
      <c r="I130">
        <v>1</v>
      </c>
      <c r="J130" t="s">
        <v>278</v>
      </c>
      <c r="K130">
        <f t="shared" si="3"/>
        <v>48</v>
      </c>
      <c r="L130">
        <f t="shared" si="4"/>
        <v>48</v>
      </c>
      <c r="M130" t="str">
        <f t="shared" si="5"/>
        <v/>
      </c>
    </row>
    <row r="131" spans="1:13" ht="43.5" x14ac:dyDescent="0.35">
      <c r="A131" s="7" t="s">
        <v>812</v>
      </c>
      <c r="B131" s="7" t="s">
        <v>834</v>
      </c>
      <c r="C131" s="5" t="s">
        <v>152</v>
      </c>
      <c r="D131" s="5" t="s">
        <v>152</v>
      </c>
      <c r="E131" s="5" t="b">
        <v>0</v>
      </c>
      <c r="F131" s="5" t="s">
        <v>20</v>
      </c>
      <c r="G131" s="5" t="s">
        <v>153</v>
      </c>
      <c r="H131" s="5" t="s">
        <v>108</v>
      </c>
      <c r="I131" s="5">
        <v>1</v>
      </c>
      <c r="J131" s="5" t="s">
        <v>154</v>
      </c>
      <c r="K131">
        <f t="shared" si="3"/>
        <v>137</v>
      </c>
      <c r="L131">
        <f t="shared" si="4"/>
        <v>137</v>
      </c>
      <c r="M131" t="str">
        <f t="shared" si="5"/>
        <v/>
      </c>
    </row>
    <row r="132" spans="1:13" x14ac:dyDescent="0.35">
      <c r="C132" s="5" t="s">
        <v>152</v>
      </c>
      <c r="D132" s="5" t="s">
        <v>152</v>
      </c>
      <c r="E132" s="5" t="b">
        <v>1</v>
      </c>
      <c r="F132" s="5" t="s">
        <v>7</v>
      </c>
      <c r="G132" s="5" t="s">
        <v>226</v>
      </c>
      <c r="H132" s="5" t="s">
        <v>219</v>
      </c>
      <c r="I132" s="5">
        <v>0</v>
      </c>
      <c r="J132" s="5" t="s">
        <v>860</v>
      </c>
      <c r="K132">
        <f t="shared" ref="K132:K145" si="6">LEN(J132)</f>
        <v>132</v>
      </c>
      <c r="L132" t="str">
        <f t="shared" ref="L132:L145" si="7">IF(E132=FALSE,K132,"")</f>
        <v/>
      </c>
      <c r="M132">
        <f t="shared" ref="M132:M145" si="8">IF(E132=TRUE,K132,"")</f>
        <v>132</v>
      </c>
    </row>
    <row r="133" spans="1:13" ht="29" x14ac:dyDescent="0.35">
      <c r="A133" s="8" t="s">
        <v>608</v>
      </c>
      <c r="B133" s="8"/>
      <c r="C133" t="s">
        <v>276</v>
      </c>
      <c r="D133" t="s">
        <v>276</v>
      </c>
      <c r="E133" t="b">
        <v>1</v>
      </c>
      <c r="F133" t="s">
        <v>20</v>
      </c>
      <c r="G133" t="s">
        <v>277</v>
      </c>
      <c r="H133" t="s">
        <v>245</v>
      </c>
      <c r="I133">
        <v>1</v>
      </c>
      <c r="J133" t="s">
        <v>278</v>
      </c>
      <c r="K133">
        <f t="shared" si="6"/>
        <v>48</v>
      </c>
      <c r="L133" t="str">
        <f t="shared" si="7"/>
        <v/>
      </c>
      <c r="M133">
        <f t="shared" si="8"/>
        <v>48</v>
      </c>
    </row>
    <row r="134" spans="1:13" x14ac:dyDescent="0.35">
      <c r="C134" t="s">
        <v>137</v>
      </c>
      <c r="D134" t="s">
        <v>137</v>
      </c>
      <c r="E134" t="b">
        <v>0</v>
      </c>
      <c r="F134" t="s">
        <v>20</v>
      </c>
      <c r="G134" t="s">
        <v>138</v>
      </c>
      <c r="H134" t="s">
        <v>108</v>
      </c>
      <c r="I134">
        <v>1</v>
      </c>
      <c r="J134" t="s">
        <v>112</v>
      </c>
      <c r="K134">
        <f t="shared" si="6"/>
        <v>8</v>
      </c>
      <c r="L134">
        <f t="shared" si="7"/>
        <v>8</v>
      </c>
      <c r="M134" t="str">
        <f t="shared" si="8"/>
        <v/>
      </c>
    </row>
    <row r="135" spans="1:13" ht="29" x14ac:dyDescent="0.35">
      <c r="A135" s="7" t="s">
        <v>595</v>
      </c>
      <c r="B135" s="7" t="s">
        <v>838</v>
      </c>
      <c r="C135" s="2" t="s">
        <v>264</v>
      </c>
      <c r="D135" s="2" t="s">
        <v>264</v>
      </c>
      <c r="E135" s="2" t="b">
        <v>0</v>
      </c>
      <c r="F135" s="2" t="s">
        <v>20</v>
      </c>
      <c r="G135" s="2" t="s">
        <v>265</v>
      </c>
      <c r="H135" s="2" t="s">
        <v>245</v>
      </c>
      <c r="I135" s="2">
        <v>1</v>
      </c>
      <c r="J135" s="2" t="s">
        <v>263</v>
      </c>
      <c r="K135">
        <f t="shared" si="6"/>
        <v>47</v>
      </c>
      <c r="L135">
        <f t="shared" si="7"/>
        <v>47</v>
      </c>
      <c r="M135" t="str">
        <f t="shared" si="8"/>
        <v/>
      </c>
    </row>
    <row r="136" spans="1:13" x14ac:dyDescent="0.35">
      <c r="C136" s="2" t="s">
        <v>264</v>
      </c>
      <c r="D136" s="2" t="s">
        <v>264</v>
      </c>
      <c r="E136" s="2" t="b">
        <v>1</v>
      </c>
      <c r="F136" s="2" t="s">
        <v>7</v>
      </c>
      <c r="G136" s="2" t="s">
        <v>301</v>
      </c>
      <c r="H136" s="2" t="s">
        <v>147</v>
      </c>
      <c r="I136" s="2">
        <v>2</v>
      </c>
      <c r="J136" s="2" t="s">
        <v>148</v>
      </c>
      <c r="K136">
        <f t="shared" si="6"/>
        <v>43</v>
      </c>
      <c r="L136" t="str">
        <f t="shared" si="7"/>
        <v/>
      </c>
      <c r="M136">
        <f t="shared" si="8"/>
        <v>43</v>
      </c>
    </row>
    <row r="137" spans="1:13" x14ac:dyDescent="0.35">
      <c r="C137" t="s">
        <v>170</v>
      </c>
      <c r="D137" t="s">
        <v>170</v>
      </c>
      <c r="E137" t="b">
        <v>0</v>
      </c>
      <c r="F137" t="s">
        <v>20</v>
      </c>
      <c r="G137" t="s">
        <v>171</v>
      </c>
      <c r="H137" t="s">
        <v>147</v>
      </c>
      <c r="I137">
        <v>1</v>
      </c>
      <c r="J137" t="s">
        <v>148</v>
      </c>
      <c r="K137">
        <f t="shared" si="6"/>
        <v>43</v>
      </c>
      <c r="L137">
        <f t="shared" si="7"/>
        <v>43</v>
      </c>
      <c r="M137" t="str">
        <f t="shared" si="8"/>
        <v/>
      </c>
    </row>
    <row r="138" spans="1:13" ht="29" x14ac:dyDescent="0.35">
      <c r="A138" s="7" t="s">
        <v>594</v>
      </c>
      <c r="B138" s="7" t="s">
        <v>838</v>
      </c>
      <c r="C138" s="2" t="s">
        <v>258</v>
      </c>
      <c r="D138" s="2" t="s">
        <v>258</v>
      </c>
      <c r="E138" s="2" t="b">
        <v>0</v>
      </c>
      <c r="F138" s="2" t="s">
        <v>20</v>
      </c>
      <c r="G138" s="2" t="s">
        <v>259</v>
      </c>
      <c r="H138" s="2" t="s">
        <v>245</v>
      </c>
      <c r="I138" s="2">
        <v>0</v>
      </c>
      <c r="J138" s="2" t="s">
        <v>260</v>
      </c>
      <c r="K138">
        <f t="shared" si="6"/>
        <v>62</v>
      </c>
      <c r="L138">
        <f t="shared" si="7"/>
        <v>62</v>
      </c>
      <c r="M138" t="str">
        <f t="shared" si="8"/>
        <v/>
      </c>
    </row>
    <row r="139" spans="1:13" x14ac:dyDescent="0.35">
      <c r="C139" s="2" t="s">
        <v>258</v>
      </c>
      <c r="D139" s="2" t="s">
        <v>258</v>
      </c>
      <c r="E139" s="2" t="b">
        <v>1</v>
      </c>
      <c r="F139" s="2" t="s">
        <v>7</v>
      </c>
      <c r="G139" s="2" t="s">
        <v>302</v>
      </c>
      <c r="H139" s="2" t="s">
        <v>147</v>
      </c>
      <c r="I139" s="2">
        <v>1</v>
      </c>
      <c r="J139" s="2" t="s">
        <v>157</v>
      </c>
      <c r="K139">
        <f t="shared" si="6"/>
        <v>52</v>
      </c>
      <c r="L139" t="str">
        <f t="shared" si="7"/>
        <v/>
      </c>
      <c r="M139">
        <f t="shared" si="8"/>
        <v>52</v>
      </c>
    </row>
    <row r="140" spans="1:13" x14ac:dyDescent="0.35">
      <c r="B140" s="7" t="s">
        <v>832</v>
      </c>
      <c r="C140" s="1" t="s">
        <v>97</v>
      </c>
      <c r="D140" s="1" t="s">
        <v>97</v>
      </c>
      <c r="E140" s="1" t="b">
        <v>0</v>
      </c>
      <c r="F140" s="1" t="s">
        <v>20</v>
      </c>
      <c r="G140" s="1" t="s">
        <v>98</v>
      </c>
      <c r="H140" s="1" t="s">
        <v>60</v>
      </c>
      <c r="I140" s="1">
        <v>0</v>
      </c>
      <c r="J140" s="1" t="s">
        <v>99</v>
      </c>
      <c r="K140">
        <f t="shared" si="6"/>
        <v>29</v>
      </c>
      <c r="L140">
        <f t="shared" si="7"/>
        <v>29</v>
      </c>
      <c r="M140" t="str">
        <f t="shared" si="8"/>
        <v/>
      </c>
    </row>
    <row r="141" spans="1:13" x14ac:dyDescent="0.35">
      <c r="C141" s="1" t="s">
        <v>97</v>
      </c>
      <c r="D141" s="1" t="s">
        <v>97</v>
      </c>
      <c r="E141" s="1" t="b">
        <v>1</v>
      </c>
      <c r="F141" s="1" t="s">
        <v>7</v>
      </c>
      <c r="G141" s="1" t="s">
        <v>266</v>
      </c>
      <c r="H141" s="1" t="s">
        <v>256</v>
      </c>
      <c r="I141" s="1">
        <v>0</v>
      </c>
      <c r="J141" s="1" t="s">
        <v>267</v>
      </c>
      <c r="K141">
        <f t="shared" si="6"/>
        <v>7</v>
      </c>
      <c r="L141" t="str">
        <f t="shared" si="7"/>
        <v/>
      </c>
      <c r="M141">
        <f t="shared" si="8"/>
        <v>7</v>
      </c>
    </row>
    <row r="142" spans="1:13" x14ac:dyDescent="0.35">
      <c r="C142" t="s">
        <v>87</v>
      </c>
      <c r="D142" t="s">
        <v>87</v>
      </c>
      <c r="E142" t="b">
        <v>0</v>
      </c>
      <c r="F142" t="s">
        <v>20</v>
      </c>
      <c r="G142" t="s">
        <v>88</v>
      </c>
      <c r="H142" t="s">
        <v>60</v>
      </c>
      <c r="I142">
        <v>0</v>
      </c>
      <c r="J142" t="s">
        <v>89</v>
      </c>
      <c r="K142">
        <f t="shared" si="6"/>
        <v>33</v>
      </c>
      <c r="L142">
        <f t="shared" si="7"/>
        <v>33</v>
      </c>
      <c r="M142" t="str">
        <f t="shared" si="8"/>
        <v/>
      </c>
    </row>
    <row r="143" spans="1:13" x14ac:dyDescent="0.35">
      <c r="C143" t="s">
        <v>130</v>
      </c>
      <c r="D143" t="s">
        <v>130</v>
      </c>
      <c r="E143" t="b">
        <v>0</v>
      </c>
      <c r="F143" t="s">
        <v>20</v>
      </c>
      <c r="G143" t="s">
        <v>131</v>
      </c>
      <c r="H143" t="s">
        <v>108</v>
      </c>
      <c r="I143">
        <v>2</v>
      </c>
      <c r="J143" t="s">
        <v>109</v>
      </c>
      <c r="K143">
        <f t="shared" si="6"/>
        <v>6</v>
      </c>
      <c r="L143">
        <f t="shared" si="7"/>
        <v>6</v>
      </c>
      <c r="M143" t="str">
        <f t="shared" si="8"/>
        <v/>
      </c>
    </row>
    <row r="144" spans="1:13" x14ac:dyDescent="0.35">
      <c r="B144" s="7" t="s">
        <v>832</v>
      </c>
      <c r="C144" s="1" t="s">
        <v>247</v>
      </c>
      <c r="D144" s="1" t="s">
        <v>247</v>
      </c>
      <c r="E144" s="1" t="b">
        <v>0</v>
      </c>
      <c r="F144" s="1" t="s">
        <v>20</v>
      </c>
      <c r="G144" s="1" t="s">
        <v>248</v>
      </c>
      <c r="H144" s="1" t="s">
        <v>245</v>
      </c>
      <c r="I144" s="1">
        <v>0</v>
      </c>
      <c r="J144" s="1" t="s">
        <v>249</v>
      </c>
      <c r="K144">
        <f t="shared" si="6"/>
        <v>13</v>
      </c>
      <c r="L144">
        <f t="shared" si="7"/>
        <v>13</v>
      </c>
      <c r="M144" t="str">
        <f t="shared" si="8"/>
        <v/>
      </c>
    </row>
    <row r="145" spans="1:18" x14ac:dyDescent="0.35">
      <c r="C145" s="1" t="s">
        <v>247</v>
      </c>
      <c r="D145" s="1" t="s">
        <v>247</v>
      </c>
      <c r="E145" s="1" t="b">
        <v>1</v>
      </c>
      <c r="F145" s="1" t="s">
        <v>7</v>
      </c>
      <c r="G145" s="1" t="s">
        <v>287</v>
      </c>
      <c r="H145" s="1" t="s">
        <v>147</v>
      </c>
      <c r="I145" s="1">
        <v>0</v>
      </c>
      <c r="J145" s="1" t="s">
        <v>288</v>
      </c>
      <c r="K145">
        <f t="shared" si="6"/>
        <v>50</v>
      </c>
      <c r="L145" t="str">
        <f t="shared" si="7"/>
        <v/>
      </c>
      <c r="M145">
        <f t="shared" si="8"/>
        <v>50</v>
      </c>
    </row>
    <row r="147" spans="1:18" x14ac:dyDescent="0.35">
      <c r="J147" s="10" t="s">
        <v>861</v>
      </c>
      <c r="L147" s="10" t="s">
        <v>864</v>
      </c>
      <c r="M147" s="10" t="s">
        <v>609</v>
      </c>
      <c r="N147" s="10" t="s">
        <v>866</v>
      </c>
      <c r="O147" s="10" t="s">
        <v>869</v>
      </c>
      <c r="P147" s="10" t="s">
        <v>870</v>
      </c>
      <c r="R147" s="10" t="s">
        <v>871</v>
      </c>
    </row>
    <row r="148" spans="1:18" x14ac:dyDescent="0.35">
      <c r="A148" s="17" t="s">
        <v>814</v>
      </c>
      <c r="B148" s="17"/>
      <c r="I148" t="s">
        <v>862</v>
      </c>
      <c r="K148">
        <f>SUMIF(E3:E145,FALSE,K3:K145)</f>
        <v>3069</v>
      </c>
      <c r="L148">
        <f>COUNTIF(E3:E145,FALSE)</f>
        <v>71</v>
      </c>
      <c r="M148">
        <f>AVERAGE(L3:L145)</f>
        <v>43.225352112676056</v>
      </c>
      <c r="N148">
        <f>MEDIAN(L3:L145)</f>
        <v>43</v>
      </c>
      <c r="O148">
        <f>_xlfn.STDEV.S(L3:L145)</f>
        <v>27.481524798150996</v>
      </c>
      <c r="P148">
        <f>COUNTIF(L3:L145, "&gt;10")</f>
        <v>58</v>
      </c>
      <c r="R148">
        <f>P148/L148</f>
        <v>0.81690140845070425</v>
      </c>
    </row>
    <row r="149" spans="1:18" x14ac:dyDescent="0.35">
      <c r="A149" s="17"/>
      <c r="B149" s="17"/>
      <c r="I149" t="s">
        <v>863</v>
      </c>
      <c r="K149">
        <f>SUMIF(E3:E145,TRUE,K3:K145)</f>
        <v>3558</v>
      </c>
      <c r="L149">
        <f>COUNTIF(E3:E145,TRUE)</f>
        <v>72</v>
      </c>
      <c r="M149">
        <f>AVERAGE(M3:M145)</f>
        <v>49.416666666666664</v>
      </c>
      <c r="N149">
        <f>MEDIAN(M3:M145)</f>
        <v>43</v>
      </c>
      <c r="O149">
        <f>_xlfn.STDEV.S(M3:M145)</f>
        <v>32.252415566266585</v>
      </c>
      <c r="P149">
        <f>COUNTIF(M3:M145, "&gt;10")</f>
        <v>65</v>
      </c>
      <c r="R149">
        <f>P149/L149</f>
        <v>0.90277777777777779</v>
      </c>
    </row>
    <row r="150" spans="1:18" x14ac:dyDescent="0.35">
      <c r="A150" s="17"/>
      <c r="B150" s="17"/>
    </row>
    <row r="151" spans="1:18" x14ac:dyDescent="0.35">
      <c r="A151" s="17"/>
      <c r="B151" s="17"/>
    </row>
    <row r="152" spans="1:18" x14ac:dyDescent="0.35">
      <c r="A152" s="17"/>
      <c r="B152" s="17"/>
    </row>
    <row r="153" spans="1:18" ht="15.5" x14ac:dyDescent="0.35">
      <c r="A153" s="7" t="s">
        <v>825</v>
      </c>
      <c r="C153" s="18" t="s">
        <v>815</v>
      </c>
    </row>
    <row r="155" spans="1:18" ht="15.5" x14ac:dyDescent="0.35">
      <c r="A155" s="7" t="s">
        <v>826</v>
      </c>
      <c r="C155" s="18" t="s">
        <v>816</v>
      </c>
    </row>
    <row r="157" spans="1:18" ht="15.5" x14ac:dyDescent="0.35">
      <c r="A157" s="7" t="s">
        <v>827</v>
      </c>
      <c r="C157" s="18" t="s">
        <v>817</v>
      </c>
    </row>
    <row r="158" spans="1:18" ht="15.5" x14ac:dyDescent="0.35">
      <c r="A158" s="7" t="s">
        <v>828</v>
      </c>
      <c r="C158" s="18" t="s">
        <v>818</v>
      </c>
    </row>
    <row r="159" spans="1:18" ht="15.5" x14ac:dyDescent="0.35">
      <c r="A159" s="7" t="s">
        <v>829</v>
      </c>
      <c r="C159" s="18" t="s">
        <v>819</v>
      </c>
    </row>
    <row r="160" spans="1:18" ht="15.5" x14ac:dyDescent="0.35">
      <c r="A160" s="7" t="s">
        <v>830</v>
      </c>
      <c r="C160" s="18" t="s">
        <v>820</v>
      </c>
    </row>
    <row r="161" spans="1:3" ht="15.5" x14ac:dyDescent="0.35">
      <c r="A161" s="7" t="s">
        <v>830</v>
      </c>
      <c r="C161" s="18" t="s">
        <v>821</v>
      </c>
    </row>
    <row r="164" spans="1:3" ht="15.5" x14ac:dyDescent="0.35">
      <c r="A164" s="7" t="s">
        <v>830</v>
      </c>
      <c r="C164" s="18" t="s">
        <v>822</v>
      </c>
    </row>
    <row r="167" spans="1:3" ht="15.5" x14ac:dyDescent="0.35">
      <c r="A167" s="7" t="s">
        <v>830</v>
      </c>
      <c r="C167" s="18" t="s">
        <v>823</v>
      </c>
    </row>
    <row r="169" spans="1:3" ht="15.5" x14ac:dyDescent="0.35">
      <c r="C169" s="18" t="s">
        <v>850</v>
      </c>
    </row>
    <row r="170" spans="1:3" x14ac:dyDescent="0.35">
      <c r="C170" t="s">
        <v>276</v>
      </c>
    </row>
    <row r="171" spans="1:3" ht="15.5" x14ac:dyDescent="0.35">
      <c r="C171" s="18" t="s">
        <v>824</v>
      </c>
    </row>
    <row r="172" spans="1:3" x14ac:dyDescent="0.35">
      <c r="A172" s="7" t="s">
        <v>831</v>
      </c>
    </row>
    <row r="173" spans="1:3" ht="15" thickBot="1" x14ac:dyDescent="0.4">
      <c r="A173" s="17"/>
      <c r="B173" s="17"/>
    </row>
    <row r="174" spans="1:3" ht="16" thickBot="1" x14ac:dyDescent="0.4">
      <c r="A174" s="19" t="s">
        <v>841</v>
      </c>
      <c r="B174" s="19">
        <v>21</v>
      </c>
    </row>
    <row r="175" spans="1:3" ht="31.5" thickBot="1" x14ac:dyDescent="0.4">
      <c r="A175" s="19" t="s">
        <v>842</v>
      </c>
      <c r="B175" s="20"/>
    </row>
    <row r="176" spans="1:3" ht="31.5" thickBot="1" x14ac:dyDescent="0.4">
      <c r="A176" s="19" t="s">
        <v>843</v>
      </c>
      <c r="B176" s="19">
        <v>3</v>
      </c>
    </row>
    <row r="177" spans="1:2" ht="31.5" thickBot="1" x14ac:dyDescent="0.4">
      <c r="A177" s="19" t="s">
        <v>844</v>
      </c>
      <c r="B177" s="19">
        <v>1</v>
      </c>
    </row>
    <row r="178" spans="1:2" ht="31.5" thickBot="1" x14ac:dyDescent="0.4">
      <c r="A178" s="19" t="s">
        <v>845</v>
      </c>
      <c r="B178" s="19">
        <v>1</v>
      </c>
    </row>
    <row r="179" spans="1:2" ht="31.5" thickBot="1" x14ac:dyDescent="0.4">
      <c r="A179" s="19" t="s">
        <v>846</v>
      </c>
      <c r="B179" s="19">
        <v>3</v>
      </c>
    </row>
    <row r="180" spans="1:2" ht="31.5" thickBot="1" x14ac:dyDescent="0.4">
      <c r="A180" s="19" t="s">
        <v>847</v>
      </c>
      <c r="B180" s="19">
        <v>4</v>
      </c>
    </row>
    <row r="181" spans="1:2" ht="16" thickBot="1" x14ac:dyDescent="0.4">
      <c r="A181" s="19" t="s">
        <v>848</v>
      </c>
      <c r="B181" s="19">
        <v>1</v>
      </c>
    </row>
    <row r="182" spans="1:2" ht="31.5" thickBot="1" x14ac:dyDescent="0.4">
      <c r="A182" s="19" t="s">
        <v>849</v>
      </c>
      <c r="B182" s="19">
        <v>1</v>
      </c>
    </row>
    <row r="183" spans="1:2" ht="15" thickBot="1" x14ac:dyDescent="0.4">
      <c r="A183" s="20"/>
      <c r="B183" s="20"/>
    </row>
    <row r="185" spans="1:2" ht="15" thickBot="1" x14ac:dyDescent="0.4"/>
    <row r="186" spans="1:2" ht="16" thickBot="1" x14ac:dyDescent="0.4">
      <c r="A186" s="19" t="s">
        <v>841</v>
      </c>
      <c r="B186" s="19">
        <v>21</v>
      </c>
    </row>
    <row r="187" spans="1:2" ht="31.5" thickBot="1" x14ac:dyDescent="0.4">
      <c r="A187" s="19" t="s">
        <v>846</v>
      </c>
      <c r="B187" s="19">
        <v>3</v>
      </c>
    </row>
    <row r="188" spans="1:2" ht="31.5" thickBot="1" x14ac:dyDescent="0.4">
      <c r="A188" s="21" t="s">
        <v>847</v>
      </c>
      <c r="B188" s="21">
        <v>4</v>
      </c>
    </row>
    <row r="189" spans="1:2" ht="31.5" thickBot="1" x14ac:dyDescent="0.4">
      <c r="A189" s="21" t="s">
        <v>844</v>
      </c>
      <c r="B189" s="21">
        <v>1</v>
      </c>
    </row>
    <row r="190" spans="1:2" ht="16" thickBot="1" x14ac:dyDescent="0.4">
      <c r="A190" s="21" t="s">
        <v>848</v>
      </c>
      <c r="B190" s="21">
        <v>1</v>
      </c>
    </row>
    <row r="191" spans="1:2" ht="31.5" thickBot="1" x14ac:dyDescent="0.4">
      <c r="A191" s="22" t="s">
        <v>845</v>
      </c>
      <c r="B191" s="22">
        <v>1</v>
      </c>
    </row>
    <row r="192" spans="1:2" ht="31.5" thickBot="1" x14ac:dyDescent="0.4">
      <c r="A192" s="22" t="s">
        <v>849</v>
      </c>
      <c r="B192" s="22">
        <v>1</v>
      </c>
    </row>
    <row r="193" spans="1:2" ht="31.5" thickBot="1" x14ac:dyDescent="0.4">
      <c r="A193" s="22" t="s">
        <v>843</v>
      </c>
      <c r="B193" s="22">
        <v>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4"/>
  <sheetViews>
    <sheetView topLeftCell="F78" workbookViewId="0">
      <selection activeCell="P11" sqref="P11:P12"/>
    </sheetView>
  </sheetViews>
  <sheetFormatPr defaultRowHeight="14.5" x14ac:dyDescent="0.35"/>
  <cols>
    <col min="1" max="1" width="27" style="7" hidden="1" customWidth="1"/>
    <col min="2" max="3" width="25.26953125" hidden="1" customWidth="1"/>
    <col min="4" max="4" width="5.6328125" hidden="1" customWidth="1"/>
    <col min="5" max="5" width="14.36328125" hidden="1" customWidth="1"/>
    <col min="6" max="6" width="32.36328125" customWidth="1"/>
    <col min="7" max="7" width="13.54296875" customWidth="1"/>
    <col min="8" max="8" width="5.26953125" hidden="1" customWidth="1"/>
    <col min="9" max="9" width="0" hidden="1" customWidth="1"/>
    <col min="11" max="11" width="12.81640625" customWidth="1"/>
    <col min="12" max="12" width="12.6328125" style="9" customWidth="1"/>
    <col min="13" max="13" width="22.54296875" customWidth="1"/>
    <col min="14" max="14" width="10" customWidth="1"/>
    <col min="15" max="15" width="8.7265625" style="9"/>
  </cols>
  <sheetData>
    <row r="1" spans="1:18" x14ac:dyDescent="0.35">
      <c r="B1" s="6" t="s">
        <v>243</v>
      </c>
      <c r="C1" s="6" t="s">
        <v>243</v>
      </c>
      <c r="D1" s="6" t="b">
        <v>0</v>
      </c>
      <c r="E1" s="6" t="s">
        <v>20</v>
      </c>
      <c r="F1" s="6" t="s">
        <v>244</v>
      </c>
      <c r="G1" s="6" t="s">
        <v>245</v>
      </c>
      <c r="H1" s="6">
        <v>1</v>
      </c>
      <c r="I1" s="6" t="s">
        <v>246</v>
      </c>
      <c r="K1" s="6" t="str">
        <f>MID(F1,1,10)</f>
        <v>2018-03-07</v>
      </c>
      <c r="L1" s="9" t="str">
        <f>MID(F1, 12, 8)</f>
        <v>11:36:51</v>
      </c>
      <c r="M1" t="str">
        <f>CONCATENATE(K1, " ", L1)</f>
        <v>2018-03-07 11:36:51</v>
      </c>
      <c r="R1" s="10" t="s">
        <v>612</v>
      </c>
    </row>
    <row r="2" spans="1:18" x14ac:dyDescent="0.35">
      <c r="B2" s="1" t="s">
        <v>247</v>
      </c>
      <c r="C2" s="1" t="s">
        <v>247</v>
      </c>
      <c r="D2" s="1" t="b">
        <v>0</v>
      </c>
      <c r="E2" s="1" t="s">
        <v>20</v>
      </c>
      <c r="F2" s="1" t="s">
        <v>248</v>
      </c>
      <c r="G2" s="1" t="s">
        <v>245</v>
      </c>
      <c r="H2" s="1">
        <v>0</v>
      </c>
      <c r="I2" s="1" t="s">
        <v>249</v>
      </c>
      <c r="K2" s="6" t="str">
        <f t="shared" ref="K2:K71" si="0">MID(F2,1,10)</f>
        <v>2018-03-07</v>
      </c>
      <c r="L2" s="9" t="str">
        <f t="shared" ref="L2:L71" si="1">MID(F2, 12, 8)</f>
        <v>11:37:34</v>
      </c>
      <c r="N2" t="str">
        <f>TEXT(L2-L1, "hh:mm:ss")</f>
        <v>00:00:43</v>
      </c>
      <c r="O2" s="9">
        <f>L2-L1</f>
        <v>4.9768518518522598E-4</v>
      </c>
      <c r="R2" t="str">
        <f>TEXT((P12+P34+P52+P70+P91+P111+P130+P149)/8, "hh:mm:ss")</f>
        <v>00:00:49</v>
      </c>
    </row>
    <row r="3" spans="1:18" x14ac:dyDescent="0.35">
      <c r="B3" s="1" t="s">
        <v>250</v>
      </c>
      <c r="C3" s="1" t="s">
        <v>250</v>
      </c>
      <c r="D3" s="1" t="b">
        <v>0</v>
      </c>
      <c r="E3" s="1" t="s">
        <v>20</v>
      </c>
      <c r="F3" s="1" t="s">
        <v>251</v>
      </c>
      <c r="G3" s="1" t="s">
        <v>245</v>
      </c>
      <c r="H3" s="1">
        <v>1</v>
      </c>
      <c r="I3" s="1" t="s">
        <v>252</v>
      </c>
      <c r="K3" s="6" t="str">
        <f t="shared" si="0"/>
        <v>2018-03-07</v>
      </c>
      <c r="L3" s="9" t="str">
        <f t="shared" si="1"/>
        <v>11:39:18</v>
      </c>
      <c r="N3" t="str">
        <f t="shared" ref="N3:N18" si="2">TEXT(L3-L2, "hh:mm:ss")</f>
        <v>00:01:44</v>
      </c>
      <c r="O3" s="9">
        <f t="shared" ref="O3:O18" si="3">L3-L2</f>
        <v>1.2037037037036513E-3</v>
      </c>
      <c r="R3" t="s">
        <v>613</v>
      </c>
    </row>
    <row r="4" spans="1:18" x14ac:dyDescent="0.35">
      <c r="B4" s="1" t="s">
        <v>253</v>
      </c>
      <c r="C4" s="1" t="s">
        <v>253</v>
      </c>
      <c r="D4" s="1" t="b">
        <v>0</v>
      </c>
      <c r="E4" s="1" t="s">
        <v>20</v>
      </c>
      <c r="F4" s="1" t="s">
        <v>40</v>
      </c>
      <c r="G4" s="1" t="s">
        <v>245</v>
      </c>
      <c r="H4" s="1">
        <v>1</v>
      </c>
      <c r="I4" s="1" t="s">
        <v>254</v>
      </c>
      <c r="K4" s="6" t="str">
        <f t="shared" si="0"/>
        <v>2018-03-07</v>
      </c>
      <c r="L4" s="9" t="str">
        <f t="shared" si="1"/>
        <v>11:40:03</v>
      </c>
      <c r="N4" t="str">
        <f t="shared" si="2"/>
        <v>00:00:45</v>
      </c>
      <c r="O4" s="9">
        <f t="shared" si="3"/>
        <v>5.2083333333335924E-4</v>
      </c>
    </row>
    <row r="5" spans="1:18" ht="29" x14ac:dyDescent="0.35">
      <c r="A5" s="7" t="s">
        <v>594</v>
      </c>
      <c r="B5" s="2" t="s">
        <v>258</v>
      </c>
      <c r="C5" s="2" t="s">
        <v>258</v>
      </c>
      <c r="D5" s="2" t="b">
        <v>0</v>
      </c>
      <c r="E5" s="2" t="s">
        <v>20</v>
      </c>
      <c r="F5" s="2" t="s">
        <v>259</v>
      </c>
      <c r="G5" s="2" t="s">
        <v>245</v>
      </c>
      <c r="H5" s="2">
        <v>0</v>
      </c>
      <c r="I5" s="2" t="s">
        <v>260</v>
      </c>
      <c r="K5" s="6" t="str">
        <f t="shared" si="0"/>
        <v>2018-03-07</v>
      </c>
      <c r="L5" s="9" t="str">
        <f t="shared" si="1"/>
        <v>11:40:44</v>
      </c>
      <c r="N5" t="str">
        <f t="shared" si="2"/>
        <v>00:00:41</v>
      </c>
      <c r="O5" s="9">
        <f t="shared" si="3"/>
        <v>4.745370370370372E-4</v>
      </c>
    </row>
    <row r="6" spans="1:18" x14ac:dyDescent="0.35">
      <c r="B6" s="1" t="s">
        <v>261</v>
      </c>
      <c r="C6" s="1" t="s">
        <v>261</v>
      </c>
      <c r="D6" s="1" t="b">
        <v>0</v>
      </c>
      <c r="E6" s="1" t="s">
        <v>20</v>
      </c>
      <c r="F6" s="1" t="s">
        <v>262</v>
      </c>
      <c r="G6" s="1" t="s">
        <v>245</v>
      </c>
      <c r="H6" s="1">
        <v>1</v>
      </c>
      <c r="I6" s="1" t="s">
        <v>263</v>
      </c>
      <c r="K6" s="6" t="str">
        <f t="shared" si="0"/>
        <v>2018-03-07</v>
      </c>
      <c r="L6" s="9" t="str">
        <f t="shared" si="1"/>
        <v>11:41:39</v>
      </c>
      <c r="N6" t="str">
        <f t="shared" si="2"/>
        <v>00:00:55</v>
      </c>
      <c r="O6" s="9">
        <f t="shared" si="3"/>
        <v>6.3657407407402555E-4</v>
      </c>
    </row>
    <row r="7" spans="1:18" ht="29" x14ac:dyDescent="0.35">
      <c r="A7" s="7" t="s">
        <v>595</v>
      </c>
      <c r="B7" s="2" t="s">
        <v>264</v>
      </c>
      <c r="C7" s="2" t="s">
        <v>264</v>
      </c>
      <c r="D7" s="2" t="b">
        <v>0</v>
      </c>
      <c r="E7" s="2" t="s">
        <v>20</v>
      </c>
      <c r="F7" s="2" t="s">
        <v>265</v>
      </c>
      <c r="G7" s="2" t="s">
        <v>245</v>
      </c>
      <c r="H7" s="2">
        <v>1</v>
      </c>
      <c r="I7" s="2" t="s">
        <v>263</v>
      </c>
      <c r="K7" s="6" t="str">
        <f t="shared" si="0"/>
        <v>2018-03-07</v>
      </c>
      <c r="L7" s="9" t="str">
        <f t="shared" si="1"/>
        <v>11:43:05</v>
      </c>
      <c r="N7" t="str">
        <f t="shared" si="2"/>
        <v>00:01:26</v>
      </c>
      <c r="O7" s="9">
        <f t="shared" si="3"/>
        <v>9.9537037037039644E-4</v>
      </c>
    </row>
    <row r="8" spans="1:18" x14ac:dyDescent="0.35">
      <c r="B8" t="s">
        <v>274</v>
      </c>
      <c r="C8" t="s">
        <v>274</v>
      </c>
      <c r="D8" t="b">
        <v>1</v>
      </c>
      <c r="E8" t="s">
        <v>20</v>
      </c>
      <c r="F8" t="s">
        <v>275</v>
      </c>
      <c r="G8" t="s">
        <v>245</v>
      </c>
      <c r="H8">
        <v>1</v>
      </c>
      <c r="I8" t="s">
        <v>263</v>
      </c>
      <c r="K8" s="6" t="str">
        <f t="shared" si="0"/>
        <v>2018-03-07</v>
      </c>
      <c r="L8" s="9" t="str">
        <f t="shared" si="1"/>
        <v>11:43:54</v>
      </c>
      <c r="N8" t="str">
        <f t="shared" si="2"/>
        <v>00:00:49</v>
      </c>
      <c r="O8" s="9">
        <f t="shared" si="3"/>
        <v>5.6712962962968128E-4</v>
      </c>
      <c r="P8" s="10"/>
    </row>
    <row r="9" spans="1:18" x14ac:dyDescent="0.35">
      <c r="B9" t="s">
        <v>326</v>
      </c>
      <c r="C9" t="s">
        <v>326</v>
      </c>
      <c r="D9" t="b">
        <v>0</v>
      </c>
      <c r="E9" t="s">
        <v>20</v>
      </c>
      <c r="F9" t="s">
        <v>292</v>
      </c>
      <c r="G9" t="s">
        <v>245</v>
      </c>
      <c r="H9">
        <v>1</v>
      </c>
      <c r="I9" t="s">
        <v>278</v>
      </c>
      <c r="K9" s="6" t="str">
        <f t="shared" si="0"/>
        <v>2018-03-07</v>
      </c>
      <c r="L9" s="9" t="str">
        <f t="shared" si="1"/>
        <v>11:46:08</v>
      </c>
      <c r="N9" t="str">
        <f t="shared" si="2"/>
        <v>00:02:14</v>
      </c>
      <c r="O9" s="9">
        <f t="shared" si="3"/>
        <v>1.5509259259258723E-3</v>
      </c>
      <c r="P9" s="10" t="s">
        <v>611</v>
      </c>
    </row>
    <row r="10" spans="1:18" x14ac:dyDescent="0.35">
      <c r="B10" t="s">
        <v>328</v>
      </c>
      <c r="C10" t="s">
        <v>328</v>
      </c>
      <c r="D10" t="b">
        <v>0</v>
      </c>
      <c r="E10" t="s">
        <v>20</v>
      </c>
      <c r="F10" t="s">
        <v>296</v>
      </c>
      <c r="G10" t="s">
        <v>245</v>
      </c>
      <c r="H10">
        <v>1</v>
      </c>
      <c r="I10" t="s">
        <v>278</v>
      </c>
      <c r="K10" s="6" t="str">
        <f t="shared" si="0"/>
        <v>2018-03-07</v>
      </c>
      <c r="L10" s="9" t="str">
        <f t="shared" si="1"/>
        <v>11:46:43</v>
      </c>
      <c r="N10" t="str">
        <f t="shared" si="2"/>
        <v>00:00:35</v>
      </c>
      <c r="O10" s="9">
        <f t="shared" si="3"/>
        <v>4.0509259259263741E-4</v>
      </c>
      <c r="P10" s="9" t="str">
        <f>TEXT(SUM(O2:O18), "hh:mm:ss")</f>
        <v>00:20:21</v>
      </c>
    </row>
    <row r="11" spans="1:18" x14ac:dyDescent="0.35">
      <c r="B11" t="s">
        <v>329</v>
      </c>
      <c r="C11" t="s">
        <v>329</v>
      </c>
      <c r="D11" t="b">
        <v>0</v>
      </c>
      <c r="E11" t="s">
        <v>20</v>
      </c>
      <c r="F11" t="s">
        <v>330</v>
      </c>
      <c r="G11" t="s">
        <v>245</v>
      </c>
      <c r="H11">
        <v>1</v>
      </c>
      <c r="I11" t="s">
        <v>331</v>
      </c>
      <c r="K11" s="6" t="str">
        <f t="shared" si="0"/>
        <v>2018-03-07</v>
      </c>
      <c r="L11" s="9" t="str">
        <f t="shared" si="1"/>
        <v>11:47:17</v>
      </c>
      <c r="N11" t="str">
        <f t="shared" si="2"/>
        <v>00:00:34</v>
      </c>
      <c r="O11" s="9">
        <f t="shared" si="3"/>
        <v>3.9351851851848751E-4</v>
      </c>
      <c r="P11" s="10" t="s">
        <v>609</v>
      </c>
    </row>
    <row r="12" spans="1:18" x14ac:dyDescent="0.35">
      <c r="B12" s="4" t="s">
        <v>332</v>
      </c>
      <c r="C12" s="4" t="s">
        <v>332</v>
      </c>
      <c r="D12" s="4" t="b">
        <v>0</v>
      </c>
      <c r="E12" s="4" t="s">
        <v>20</v>
      </c>
      <c r="F12" s="4" t="s">
        <v>333</v>
      </c>
      <c r="G12" s="4" t="s">
        <v>245</v>
      </c>
      <c r="H12" s="4">
        <v>1</v>
      </c>
      <c r="I12" s="4" t="s">
        <v>331</v>
      </c>
      <c r="K12" s="6" t="str">
        <f t="shared" si="0"/>
        <v>2018-03-07</v>
      </c>
      <c r="L12" s="9" t="str">
        <f t="shared" si="1"/>
        <v>11:48:06</v>
      </c>
      <c r="N12" t="str">
        <f t="shared" si="2"/>
        <v>00:00:49</v>
      </c>
      <c r="O12" s="9">
        <f t="shared" si="3"/>
        <v>5.6712962962962576E-4</v>
      </c>
      <c r="P12" t="str">
        <f>TEXT(SUM(O2:O18)/ROWS(O2:O18), "hh:mm:ss")</f>
        <v>00:01:12</v>
      </c>
    </row>
    <row r="13" spans="1:18" x14ac:dyDescent="0.35">
      <c r="B13" t="s">
        <v>334</v>
      </c>
      <c r="C13" t="s">
        <v>334</v>
      </c>
      <c r="D13" t="b">
        <v>0</v>
      </c>
      <c r="E13" t="s">
        <v>20</v>
      </c>
      <c r="F13" t="s">
        <v>335</v>
      </c>
      <c r="G13" t="s">
        <v>245</v>
      </c>
      <c r="H13">
        <v>1</v>
      </c>
      <c r="I13" t="s">
        <v>331</v>
      </c>
      <c r="K13" s="6" t="str">
        <f t="shared" si="0"/>
        <v>2018-03-07</v>
      </c>
      <c r="L13" s="9" t="str">
        <f t="shared" si="1"/>
        <v>11:48:16</v>
      </c>
      <c r="N13" t="str">
        <f t="shared" si="2"/>
        <v>00:00:10</v>
      </c>
      <c r="O13" s="9">
        <f t="shared" si="3"/>
        <v>1.1574074074072183E-4</v>
      </c>
    </row>
    <row r="14" spans="1:18" ht="29" x14ac:dyDescent="0.35">
      <c r="A14" s="7" t="s">
        <v>603</v>
      </c>
      <c r="B14" s="2" t="s">
        <v>6</v>
      </c>
      <c r="C14" s="2" t="s">
        <v>6</v>
      </c>
      <c r="D14" s="2" t="b">
        <v>1</v>
      </c>
      <c r="E14" s="2" t="s">
        <v>20</v>
      </c>
      <c r="F14" s="2" t="s">
        <v>336</v>
      </c>
      <c r="G14" s="2" t="s">
        <v>245</v>
      </c>
      <c r="H14" s="2">
        <v>2</v>
      </c>
      <c r="I14" s="2" t="s">
        <v>337</v>
      </c>
      <c r="K14" s="6" t="str">
        <f t="shared" si="0"/>
        <v>2018-03-07</v>
      </c>
      <c r="L14" s="9" t="str">
        <f t="shared" si="1"/>
        <v>11:48:49</v>
      </c>
      <c r="N14" t="str">
        <f t="shared" si="2"/>
        <v>00:00:33</v>
      </c>
      <c r="O14" s="9">
        <f t="shared" si="3"/>
        <v>3.8194444444450415E-4</v>
      </c>
    </row>
    <row r="15" spans="1:18" x14ac:dyDescent="0.35">
      <c r="B15" s="3" t="s">
        <v>11</v>
      </c>
      <c r="C15" s="3" t="s">
        <v>11</v>
      </c>
      <c r="D15" s="3" t="b">
        <v>1</v>
      </c>
      <c r="E15" s="3" t="s">
        <v>20</v>
      </c>
      <c r="F15" s="3" t="s">
        <v>338</v>
      </c>
      <c r="G15" s="3" t="s">
        <v>245</v>
      </c>
      <c r="H15" s="3">
        <v>2</v>
      </c>
      <c r="I15" s="3" t="s">
        <v>339</v>
      </c>
      <c r="K15" s="6" t="str">
        <f t="shared" si="0"/>
        <v>2018-03-07</v>
      </c>
      <c r="L15" s="9" t="str">
        <f t="shared" si="1"/>
        <v>11:49:31</v>
      </c>
      <c r="N15" t="str">
        <f t="shared" si="2"/>
        <v>00:00:42</v>
      </c>
      <c r="O15" s="9">
        <f t="shared" si="3"/>
        <v>4.8611111111107608E-4</v>
      </c>
    </row>
    <row r="16" spans="1:18" x14ac:dyDescent="0.35">
      <c r="B16" s="1" t="s">
        <v>14</v>
      </c>
      <c r="C16" s="1" t="s">
        <v>14</v>
      </c>
      <c r="D16" s="1" t="b">
        <v>1</v>
      </c>
      <c r="E16" s="1" t="s">
        <v>20</v>
      </c>
      <c r="F16" s="1" t="s">
        <v>340</v>
      </c>
      <c r="G16" s="1" t="s">
        <v>245</v>
      </c>
      <c r="H16" s="1">
        <v>1</v>
      </c>
      <c r="I16" s="1" t="s">
        <v>331</v>
      </c>
      <c r="K16" s="6" t="str">
        <f t="shared" si="0"/>
        <v>2018-03-07</v>
      </c>
      <c r="L16" s="9" t="str">
        <f t="shared" si="1"/>
        <v>11:49:51</v>
      </c>
      <c r="N16" t="str">
        <f t="shared" si="2"/>
        <v>00:00:20</v>
      </c>
      <c r="O16" s="9">
        <f t="shared" si="3"/>
        <v>2.3148148148144365E-4</v>
      </c>
    </row>
    <row r="17" spans="1:16" x14ac:dyDescent="0.35">
      <c r="B17" s="5" t="s">
        <v>17</v>
      </c>
      <c r="C17" s="5" t="s">
        <v>17</v>
      </c>
      <c r="D17" s="5" t="b">
        <v>1</v>
      </c>
      <c r="E17" s="5" t="s">
        <v>20</v>
      </c>
      <c r="F17" s="5" t="s">
        <v>341</v>
      </c>
      <c r="G17" s="5" t="s">
        <v>245</v>
      </c>
      <c r="H17" s="5">
        <v>1</v>
      </c>
      <c r="I17" s="5" t="s">
        <v>331</v>
      </c>
      <c r="K17" s="6" t="str">
        <f t="shared" si="0"/>
        <v>2018-03-07</v>
      </c>
      <c r="L17" s="9" t="str">
        <f t="shared" si="1"/>
        <v>11:50:19</v>
      </c>
      <c r="N17" t="str">
        <f t="shared" si="2"/>
        <v>00:00:28</v>
      </c>
      <c r="O17" s="9">
        <f t="shared" si="3"/>
        <v>3.2407407407414324E-4</v>
      </c>
    </row>
    <row r="18" spans="1:16" ht="29" x14ac:dyDescent="0.35">
      <c r="A18" s="8" t="s">
        <v>608</v>
      </c>
      <c r="B18" t="s">
        <v>276</v>
      </c>
      <c r="C18" t="s">
        <v>276</v>
      </c>
      <c r="D18" t="b">
        <v>1</v>
      </c>
      <c r="E18" t="s">
        <v>20</v>
      </c>
      <c r="F18" t="s">
        <v>277</v>
      </c>
      <c r="G18" t="s">
        <v>245</v>
      </c>
      <c r="H18">
        <v>1</v>
      </c>
      <c r="I18" t="s">
        <v>278</v>
      </c>
      <c r="K18" s="6" t="str">
        <f t="shared" si="0"/>
        <v>2018-03-07</v>
      </c>
      <c r="L18" s="9" t="str">
        <f t="shared" si="1"/>
        <v>11:57:12</v>
      </c>
      <c r="N18" t="str">
        <f t="shared" si="2"/>
        <v>00:06:53</v>
      </c>
      <c r="O18" s="9">
        <f t="shared" si="3"/>
        <v>4.7800925925925442E-3</v>
      </c>
    </row>
    <row r="19" spans="1:16" x14ac:dyDescent="0.35">
      <c r="A19" s="8"/>
      <c r="K19" s="6"/>
      <c r="N19" s="11"/>
    </row>
    <row r="20" spans="1:16" x14ac:dyDescent="0.35">
      <c r="A20" s="8"/>
      <c r="K20" s="6"/>
      <c r="N20" s="12"/>
    </row>
    <row r="21" spans="1:16" x14ac:dyDescent="0.35">
      <c r="A21" s="8"/>
      <c r="K21" s="6"/>
      <c r="N21" s="4"/>
    </row>
    <row r="22" spans="1:16" x14ac:dyDescent="0.35">
      <c r="A22" s="8"/>
      <c r="K22" s="6"/>
    </row>
    <row r="23" spans="1:16" x14ac:dyDescent="0.35">
      <c r="B23" s="2" t="s">
        <v>6</v>
      </c>
      <c r="C23" s="2" t="s">
        <v>6</v>
      </c>
      <c r="D23" s="2" t="b">
        <v>0</v>
      </c>
      <c r="E23" s="2" t="s">
        <v>7</v>
      </c>
      <c r="F23" s="2" t="s">
        <v>8</v>
      </c>
      <c r="G23" s="2" t="s">
        <v>9</v>
      </c>
      <c r="H23" s="2">
        <v>1</v>
      </c>
      <c r="I23" s="2" t="s">
        <v>10</v>
      </c>
      <c r="K23" s="6" t="str">
        <f t="shared" si="0"/>
        <v>2018-03-07</v>
      </c>
      <c r="L23" s="9" t="str">
        <f t="shared" si="1"/>
        <v>11:33:38</v>
      </c>
    </row>
    <row r="24" spans="1:16" x14ac:dyDescent="0.35">
      <c r="B24" s="3" t="s">
        <v>11</v>
      </c>
      <c r="C24" s="3" t="s">
        <v>11</v>
      </c>
      <c r="D24" s="3" t="b">
        <v>0</v>
      </c>
      <c r="E24" s="3" t="s">
        <v>7</v>
      </c>
      <c r="F24" s="3" t="s">
        <v>12</v>
      </c>
      <c r="G24" s="3" t="s">
        <v>9</v>
      </c>
      <c r="H24" s="3">
        <v>1</v>
      </c>
      <c r="I24" s="3" t="s">
        <v>13</v>
      </c>
      <c r="K24" s="6" t="str">
        <f t="shared" si="0"/>
        <v>2018-03-07</v>
      </c>
      <c r="L24" s="9" t="str">
        <f t="shared" si="1"/>
        <v>11:34:10</v>
      </c>
      <c r="N24" t="str">
        <f>TEXT(L24-L23, "hh:mm:ss")</f>
        <v>00:00:32</v>
      </c>
      <c r="O24" s="9">
        <f>L24-L23</f>
        <v>3.7037037037035425E-4</v>
      </c>
    </row>
    <row r="25" spans="1:16" x14ac:dyDescent="0.35">
      <c r="B25" s="5" t="s">
        <v>17</v>
      </c>
      <c r="C25" s="5" t="s">
        <v>17</v>
      </c>
      <c r="D25" s="5" t="b">
        <v>0</v>
      </c>
      <c r="E25" s="5" t="s">
        <v>7</v>
      </c>
      <c r="F25" s="5" t="s">
        <v>18</v>
      </c>
      <c r="G25" s="5" t="s">
        <v>9</v>
      </c>
      <c r="H25" s="5">
        <v>2</v>
      </c>
      <c r="I25" s="5" t="s">
        <v>10</v>
      </c>
      <c r="K25" s="6" t="str">
        <f t="shared" si="0"/>
        <v>2018-03-07</v>
      </c>
      <c r="L25" s="9" t="str">
        <f t="shared" si="1"/>
        <v>11:35:14</v>
      </c>
      <c r="N25" t="str">
        <f t="shared" ref="N25:N40" si="4">TEXT(L25-L24, "hh:mm:ss")</f>
        <v>00:01:04</v>
      </c>
      <c r="O25" s="9">
        <f t="shared" ref="O25:O40" si="5">L25-L24</f>
        <v>7.407407407407085E-4</v>
      </c>
    </row>
    <row r="26" spans="1:16" x14ac:dyDescent="0.35">
      <c r="B26" s="1" t="s">
        <v>14</v>
      </c>
      <c r="C26" s="1" t="s">
        <v>14</v>
      </c>
      <c r="D26" s="1" t="b">
        <v>0</v>
      </c>
      <c r="E26" s="1" t="s">
        <v>7</v>
      </c>
      <c r="F26" s="1" t="s">
        <v>15</v>
      </c>
      <c r="G26" s="1" t="s">
        <v>9</v>
      </c>
      <c r="H26" s="1">
        <v>1</v>
      </c>
      <c r="I26" s="1" t="s">
        <v>16</v>
      </c>
      <c r="K26" s="6" t="str">
        <f t="shared" si="0"/>
        <v>2018-03-07</v>
      </c>
      <c r="L26" s="9" t="str">
        <f t="shared" si="1"/>
        <v>11:35:29</v>
      </c>
      <c r="N26" t="str">
        <f t="shared" si="4"/>
        <v>00:00:15</v>
      </c>
      <c r="O26" s="9">
        <f t="shared" si="5"/>
        <v>1.7361111111113825E-4</v>
      </c>
    </row>
    <row r="27" spans="1:16" x14ac:dyDescent="0.35">
      <c r="B27" t="s">
        <v>19</v>
      </c>
      <c r="C27" t="s">
        <v>19</v>
      </c>
      <c r="D27" t="b">
        <v>1</v>
      </c>
      <c r="E27" t="s">
        <v>20</v>
      </c>
      <c r="F27" t="s">
        <v>21</v>
      </c>
      <c r="G27" t="s">
        <v>9</v>
      </c>
      <c r="H27">
        <v>2</v>
      </c>
      <c r="I27" t="s">
        <v>22</v>
      </c>
      <c r="K27" s="6" t="str">
        <f t="shared" si="0"/>
        <v>2018-03-07</v>
      </c>
      <c r="L27" s="9" t="str">
        <f t="shared" si="1"/>
        <v>11:36:04</v>
      </c>
      <c r="N27" t="str">
        <f t="shared" si="4"/>
        <v>00:00:35</v>
      </c>
      <c r="O27" s="9">
        <f t="shared" si="5"/>
        <v>4.050925925925819E-4</v>
      </c>
    </row>
    <row r="28" spans="1:16" x14ac:dyDescent="0.35">
      <c r="B28" t="s">
        <v>23</v>
      </c>
      <c r="C28" t="s">
        <v>23</v>
      </c>
      <c r="D28" t="b">
        <v>1</v>
      </c>
      <c r="E28" t="s">
        <v>20</v>
      </c>
      <c r="F28" t="s">
        <v>24</v>
      </c>
      <c r="G28" t="s">
        <v>9</v>
      </c>
      <c r="H28">
        <v>1</v>
      </c>
      <c r="I28" t="s">
        <v>13</v>
      </c>
      <c r="K28" s="6" t="str">
        <f t="shared" si="0"/>
        <v>2018-03-07</v>
      </c>
      <c r="L28" s="9" t="str">
        <f t="shared" si="1"/>
        <v>11:36:19</v>
      </c>
      <c r="N28" t="str">
        <f t="shared" si="4"/>
        <v>00:00:15</v>
      </c>
      <c r="O28" s="9">
        <f t="shared" si="5"/>
        <v>1.7361111111113825E-4</v>
      </c>
    </row>
    <row r="29" spans="1:16" x14ac:dyDescent="0.35">
      <c r="B29" t="s">
        <v>25</v>
      </c>
      <c r="C29" t="s">
        <v>25</v>
      </c>
      <c r="D29" t="b">
        <v>1</v>
      </c>
      <c r="E29" t="s">
        <v>20</v>
      </c>
      <c r="F29" t="s">
        <v>26</v>
      </c>
      <c r="G29" t="s">
        <v>9</v>
      </c>
      <c r="H29">
        <v>1</v>
      </c>
      <c r="I29" t="s">
        <v>13</v>
      </c>
      <c r="K29" s="6" t="str">
        <f t="shared" si="0"/>
        <v>2018-03-07</v>
      </c>
      <c r="L29" s="9" t="str">
        <f t="shared" si="1"/>
        <v>11:36:37</v>
      </c>
      <c r="N29" t="str">
        <f t="shared" si="4"/>
        <v>00:00:18</v>
      </c>
      <c r="O29" s="9">
        <f t="shared" si="5"/>
        <v>2.083333333333659E-4</v>
      </c>
    </row>
    <row r="30" spans="1:16" x14ac:dyDescent="0.35">
      <c r="B30" t="s">
        <v>27</v>
      </c>
      <c r="C30" t="s">
        <v>27</v>
      </c>
      <c r="D30" t="b">
        <v>1</v>
      </c>
      <c r="E30" t="s">
        <v>20</v>
      </c>
      <c r="F30" t="s">
        <v>28</v>
      </c>
      <c r="G30" t="s">
        <v>9</v>
      </c>
      <c r="H30">
        <v>2</v>
      </c>
      <c r="I30" t="s">
        <v>29</v>
      </c>
      <c r="K30" s="6" t="str">
        <f t="shared" si="0"/>
        <v>2018-03-07</v>
      </c>
      <c r="L30" s="9" t="str">
        <f t="shared" si="1"/>
        <v>11:37:03</v>
      </c>
      <c r="N30" t="str">
        <f t="shared" si="4"/>
        <v>00:00:26</v>
      </c>
      <c r="O30" s="9">
        <f t="shared" si="5"/>
        <v>3.0092592592589895E-4</v>
      </c>
      <c r="P30" s="10"/>
    </row>
    <row r="31" spans="1:16" x14ac:dyDescent="0.35">
      <c r="B31" t="s">
        <v>30</v>
      </c>
      <c r="C31" t="s">
        <v>30</v>
      </c>
      <c r="D31" t="b">
        <v>1</v>
      </c>
      <c r="E31" t="s">
        <v>20</v>
      </c>
      <c r="F31" t="s">
        <v>31</v>
      </c>
      <c r="G31" t="s">
        <v>9</v>
      </c>
      <c r="H31">
        <v>1</v>
      </c>
      <c r="I31" t="s">
        <v>13</v>
      </c>
      <c r="K31" s="6" t="str">
        <f t="shared" si="0"/>
        <v>2018-03-07</v>
      </c>
      <c r="L31" s="9" t="str">
        <f t="shared" si="1"/>
        <v>11:37:50</v>
      </c>
      <c r="N31" t="str">
        <f t="shared" si="4"/>
        <v>00:00:47</v>
      </c>
      <c r="O31" s="9">
        <f t="shared" si="5"/>
        <v>5.439814814814925E-4</v>
      </c>
      <c r="P31" s="10"/>
    </row>
    <row r="32" spans="1:16" x14ac:dyDescent="0.35">
      <c r="B32" t="s">
        <v>32</v>
      </c>
      <c r="C32" t="s">
        <v>32</v>
      </c>
      <c r="D32" t="b">
        <v>0</v>
      </c>
      <c r="E32" t="s">
        <v>20</v>
      </c>
      <c r="F32" t="s">
        <v>33</v>
      </c>
      <c r="G32" t="s">
        <v>9</v>
      </c>
      <c r="H32">
        <v>1</v>
      </c>
      <c r="I32" t="s">
        <v>34</v>
      </c>
      <c r="K32" s="6" t="str">
        <f t="shared" si="0"/>
        <v>2018-03-07</v>
      </c>
      <c r="L32" s="9" t="str">
        <f t="shared" si="1"/>
        <v>11:38:12</v>
      </c>
      <c r="N32" t="str">
        <f t="shared" si="4"/>
        <v>00:00:22</v>
      </c>
      <c r="O32" s="9">
        <f t="shared" si="5"/>
        <v>2.5462962962963243E-4</v>
      </c>
      <c r="P32" s="9"/>
    </row>
    <row r="33" spans="1:16" x14ac:dyDescent="0.35">
      <c r="B33" t="s">
        <v>42</v>
      </c>
      <c r="C33" t="s">
        <v>42</v>
      </c>
      <c r="D33" t="b">
        <v>0</v>
      </c>
      <c r="E33" t="s">
        <v>20</v>
      </c>
      <c r="F33" t="s">
        <v>43</v>
      </c>
      <c r="G33" t="s">
        <v>9</v>
      </c>
      <c r="H33">
        <v>2</v>
      </c>
      <c r="I33" t="s">
        <v>44</v>
      </c>
      <c r="K33" s="6" t="str">
        <f t="shared" si="0"/>
        <v>2018-03-07</v>
      </c>
      <c r="L33" s="9" t="str">
        <f t="shared" si="1"/>
        <v>11:39:28</v>
      </c>
      <c r="N33" t="str">
        <f t="shared" si="4"/>
        <v>00:01:16</v>
      </c>
      <c r="O33" s="9">
        <f t="shared" si="5"/>
        <v>8.796296296296191E-4</v>
      </c>
      <c r="P33" s="10" t="s">
        <v>609</v>
      </c>
    </row>
    <row r="34" spans="1:16" x14ac:dyDescent="0.35">
      <c r="B34" t="s">
        <v>45</v>
      </c>
      <c r="C34" t="s">
        <v>45</v>
      </c>
      <c r="D34" t="b">
        <v>0</v>
      </c>
      <c r="E34" t="s">
        <v>20</v>
      </c>
      <c r="F34" t="s">
        <v>46</v>
      </c>
      <c r="G34" t="s">
        <v>9</v>
      </c>
      <c r="H34">
        <v>1</v>
      </c>
      <c r="I34" t="s">
        <v>13</v>
      </c>
      <c r="K34" s="6" t="str">
        <f t="shared" si="0"/>
        <v>2018-03-07</v>
      </c>
      <c r="L34" s="9" t="str">
        <f t="shared" si="1"/>
        <v>11:39:46</v>
      </c>
      <c r="N34" t="str">
        <f t="shared" si="4"/>
        <v>00:00:18</v>
      </c>
      <c r="O34" s="9">
        <f t="shared" si="5"/>
        <v>2.083333333333659E-4</v>
      </c>
      <c r="P34" t="str">
        <f>TEXT(SUM(O24:O40)/ROWS(O24:O40), "hh:mm:ss")</f>
        <v>00:00:34</v>
      </c>
    </row>
    <row r="35" spans="1:16" x14ac:dyDescent="0.35">
      <c r="B35" t="s">
        <v>39</v>
      </c>
      <c r="C35" t="s">
        <v>39</v>
      </c>
      <c r="D35" t="b">
        <v>0</v>
      </c>
      <c r="E35" t="s">
        <v>20</v>
      </c>
      <c r="F35" t="s">
        <v>40</v>
      </c>
      <c r="G35" t="s">
        <v>9</v>
      </c>
      <c r="H35">
        <v>1</v>
      </c>
      <c r="I35" t="s">
        <v>41</v>
      </c>
      <c r="K35" s="6" t="str">
        <f t="shared" si="0"/>
        <v>2018-03-07</v>
      </c>
      <c r="L35" s="9" t="str">
        <f t="shared" si="1"/>
        <v>11:40:03</v>
      </c>
      <c r="N35" t="str">
        <f t="shared" si="4"/>
        <v>00:00:17</v>
      </c>
      <c r="O35" s="9">
        <f t="shared" si="5"/>
        <v>1.96759259259216E-4</v>
      </c>
    </row>
    <row r="36" spans="1:16" x14ac:dyDescent="0.35">
      <c r="B36" s="1" t="s">
        <v>56</v>
      </c>
      <c r="C36" s="1" t="s">
        <v>56</v>
      </c>
      <c r="D36" s="1" t="b">
        <v>0</v>
      </c>
      <c r="E36" s="1" t="s">
        <v>20</v>
      </c>
      <c r="F36" s="1" t="s">
        <v>57</v>
      </c>
      <c r="G36" s="1" t="s">
        <v>9</v>
      </c>
      <c r="H36" s="1">
        <v>2</v>
      </c>
      <c r="I36" s="1" t="s">
        <v>13</v>
      </c>
      <c r="K36" s="6" t="str">
        <f t="shared" si="0"/>
        <v>2018-03-07</v>
      </c>
      <c r="L36" s="9" t="str">
        <f t="shared" si="1"/>
        <v>11:41:59</v>
      </c>
      <c r="N36" t="str">
        <f t="shared" si="4"/>
        <v>00:01:56</v>
      </c>
      <c r="O36" s="9">
        <f t="shared" si="5"/>
        <v>1.3425925925926174E-3</v>
      </c>
    </row>
    <row r="37" spans="1:16" ht="58" x14ac:dyDescent="0.35">
      <c r="A37" s="7" t="s">
        <v>596</v>
      </c>
      <c r="B37" s="2" t="s">
        <v>53</v>
      </c>
      <c r="C37" s="2" t="s">
        <v>53</v>
      </c>
      <c r="D37" s="2" t="b">
        <v>0</v>
      </c>
      <c r="E37" s="2" t="s">
        <v>20</v>
      </c>
      <c r="F37" s="2" t="s">
        <v>54</v>
      </c>
      <c r="G37" s="2" t="s">
        <v>9</v>
      </c>
      <c r="H37" s="2">
        <v>2</v>
      </c>
      <c r="I37" s="2" t="s">
        <v>55</v>
      </c>
      <c r="K37" s="6" t="str">
        <f t="shared" si="0"/>
        <v>2018-03-07</v>
      </c>
      <c r="L37" s="9" t="str">
        <f t="shared" si="1"/>
        <v>11:42:19</v>
      </c>
      <c r="N37" t="str">
        <f t="shared" si="4"/>
        <v>00:00:20</v>
      </c>
      <c r="O37" s="9">
        <f t="shared" si="5"/>
        <v>2.3148148148144365E-4</v>
      </c>
    </row>
    <row r="38" spans="1:16" x14ac:dyDescent="0.35">
      <c r="B38" s="1" t="s">
        <v>50</v>
      </c>
      <c r="C38" s="1" t="s">
        <v>50</v>
      </c>
      <c r="D38" s="1" t="b">
        <v>0</v>
      </c>
      <c r="E38" s="1" t="s">
        <v>20</v>
      </c>
      <c r="F38" s="1" t="s">
        <v>51</v>
      </c>
      <c r="G38" s="1" t="s">
        <v>9</v>
      </c>
      <c r="H38" s="1">
        <v>1</v>
      </c>
      <c r="I38" s="1" t="s">
        <v>52</v>
      </c>
      <c r="K38" s="6" t="str">
        <f t="shared" si="0"/>
        <v>2018-03-07</v>
      </c>
      <c r="L38" s="9" t="str">
        <f t="shared" si="1"/>
        <v>11:42:40</v>
      </c>
      <c r="N38" t="str">
        <f t="shared" si="4"/>
        <v>00:00:21</v>
      </c>
      <c r="O38" s="9">
        <f t="shared" si="5"/>
        <v>2.4305555555553804E-4</v>
      </c>
    </row>
    <row r="39" spans="1:16" x14ac:dyDescent="0.35">
      <c r="B39" s="2" t="s">
        <v>35</v>
      </c>
      <c r="C39" s="2" t="s">
        <v>35</v>
      </c>
      <c r="D39" s="2" t="b">
        <v>1</v>
      </c>
      <c r="E39" s="2" t="s">
        <v>20</v>
      </c>
      <c r="F39" s="2" t="s">
        <v>49</v>
      </c>
      <c r="G39" s="2" t="s">
        <v>9</v>
      </c>
      <c r="H39" s="2">
        <v>2</v>
      </c>
      <c r="I39" s="2" t="s">
        <v>13</v>
      </c>
      <c r="K39" s="6" t="str">
        <f t="shared" si="0"/>
        <v>2018-03-07</v>
      </c>
      <c r="L39" s="9" t="str">
        <f t="shared" si="1"/>
        <v>11:42:55</v>
      </c>
      <c r="N39" t="str">
        <f t="shared" si="4"/>
        <v>00:00:15</v>
      </c>
      <c r="O39" s="9">
        <f t="shared" si="5"/>
        <v>1.7361111111119376E-4</v>
      </c>
    </row>
    <row r="40" spans="1:16" x14ac:dyDescent="0.35">
      <c r="B40" t="s">
        <v>47</v>
      </c>
      <c r="C40" t="s">
        <v>47</v>
      </c>
      <c r="D40" t="b">
        <v>0</v>
      </c>
      <c r="E40" t="s">
        <v>20</v>
      </c>
      <c r="F40" t="s">
        <v>48</v>
      </c>
      <c r="G40" t="s">
        <v>9</v>
      </c>
      <c r="H40">
        <v>2</v>
      </c>
      <c r="I40" t="s">
        <v>10</v>
      </c>
      <c r="K40" s="6" t="str">
        <f t="shared" si="0"/>
        <v>2018-03-07</v>
      </c>
      <c r="L40" s="9" t="str">
        <f t="shared" si="1"/>
        <v>11:43:08</v>
      </c>
      <c r="N40" t="str">
        <f t="shared" si="4"/>
        <v>00:00:13</v>
      </c>
      <c r="O40" s="9">
        <f t="shared" si="5"/>
        <v>1.5046296296294948E-4</v>
      </c>
    </row>
    <row r="41" spans="1:16" x14ac:dyDescent="0.35">
      <c r="K41" s="6"/>
    </row>
    <row r="42" spans="1:16" ht="87" x14ac:dyDescent="0.35">
      <c r="A42" s="7" t="s">
        <v>602</v>
      </c>
      <c r="B42" s="2" t="s">
        <v>35</v>
      </c>
      <c r="C42" s="2" t="s">
        <v>35</v>
      </c>
      <c r="D42" s="2" t="b">
        <v>0</v>
      </c>
      <c r="E42" s="2" t="s">
        <v>7</v>
      </c>
      <c r="F42" s="2" t="s">
        <v>36</v>
      </c>
      <c r="G42" s="2" t="s">
        <v>37</v>
      </c>
      <c r="H42" s="2">
        <v>0</v>
      </c>
      <c r="I42" s="2" t="s">
        <v>38</v>
      </c>
      <c r="K42" s="6" t="str">
        <f t="shared" si="0"/>
        <v>2018-03-07</v>
      </c>
      <c r="L42" s="9" t="str">
        <f t="shared" si="1"/>
        <v>11:32:07</v>
      </c>
    </row>
    <row r="43" spans="1:16" x14ac:dyDescent="0.35">
      <c r="B43" s="1" t="s">
        <v>50</v>
      </c>
      <c r="C43" s="1" t="s">
        <v>50</v>
      </c>
      <c r="D43" s="1" t="b">
        <v>1</v>
      </c>
      <c r="E43" s="1" t="s">
        <v>7</v>
      </c>
      <c r="F43" s="1" t="s">
        <v>177</v>
      </c>
      <c r="G43" s="1" t="s">
        <v>37</v>
      </c>
      <c r="H43" s="1">
        <v>1</v>
      </c>
      <c r="I43" s="1" t="s">
        <v>178</v>
      </c>
      <c r="K43" s="6" t="str">
        <f t="shared" si="0"/>
        <v>2018-03-07</v>
      </c>
      <c r="L43" s="9" t="str">
        <f t="shared" si="1"/>
        <v>11:33:13</v>
      </c>
      <c r="N43" t="str">
        <f t="shared" ref="N43:N58" si="6">TEXT(L43-L42, "hh:mm:ss")</f>
        <v>00:01:06</v>
      </c>
      <c r="O43" s="9">
        <f t="shared" ref="O43:O58" si="7">L43-L42</f>
        <v>7.6388888888889728E-4</v>
      </c>
    </row>
    <row r="44" spans="1:16" x14ac:dyDescent="0.35">
      <c r="B44" s="2" t="s">
        <v>53</v>
      </c>
      <c r="C44" s="2" t="s">
        <v>53</v>
      </c>
      <c r="D44" s="2" t="b">
        <v>1</v>
      </c>
      <c r="E44" s="2" t="s">
        <v>7</v>
      </c>
      <c r="F44" s="2" t="s">
        <v>179</v>
      </c>
      <c r="G44" s="2" t="s">
        <v>37</v>
      </c>
      <c r="H44" s="2">
        <v>2</v>
      </c>
      <c r="I44" s="2" t="s">
        <v>180</v>
      </c>
      <c r="K44" s="6" t="str">
        <f t="shared" si="0"/>
        <v>2018-03-07</v>
      </c>
      <c r="L44" s="9" t="str">
        <f t="shared" si="1"/>
        <v>11:33:49</v>
      </c>
      <c r="N44" t="str">
        <f t="shared" si="6"/>
        <v>00:00:36</v>
      </c>
      <c r="O44" s="9">
        <f t="shared" si="7"/>
        <v>4.1666666666667629E-4</v>
      </c>
    </row>
    <row r="45" spans="1:16" x14ac:dyDescent="0.35">
      <c r="B45" s="1" t="s">
        <v>56</v>
      </c>
      <c r="C45" s="1" t="s">
        <v>56</v>
      </c>
      <c r="D45" s="1" t="b">
        <v>1</v>
      </c>
      <c r="E45" s="1" t="s">
        <v>7</v>
      </c>
      <c r="F45" s="1" t="s">
        <v>181</v>
      </c>
      <c r="G45" s="1" t="s">
        <v>37</v>
      </c>
      <c r="H45" s="1">
        <v>2</v>
      </c>
      <c r="I45" s="1" t="s">
        <v>182</v>
      </c>
      <c r="J45" t="s">
        <v>183</v>
      </c>
      <c r="K45" s="6" t="str">
        <f t="shared" si="0"/>
        <v>2018-03-07</v>
      </c>
      <c r="L45" s="9" t="str">
        <f t="shared" si="1"/>
        <v>11:34:20</v>
      </c>
      <c r="N45" t="str">
        <f t="shared" si="6"/>
        <v>00:00:31</v>
      </c>
      <c r="O45" s="9">
        <f t="shared" si="7"/>
        <v>3.5879629629631538E-4</v>
      </c>
    </row>
    <row r="46" spans="1:16" x14ac:dyDescent="0.35">
      <c r="B46" t="s">
        <v>187</v>
      </c>
      <c r="C46" t="s">
        <v>187</v>
      </c>
      <c r="D46" t="b">
        <v>1</v>
      </c>
      <c r="E46" t="s">
        <v>20</v>
      </c>
      <c r="F46" t="s">
        <v>188</v>
      </c>
      <c r="G46" t="s">
        <v>37</v>
      </c>
      <c r="H46">
        <v>1</v>
      </c>
      <c r="I46" t="s">
        <v>189</v>
      </c>
      <c r="K46" s="6" t="str">
        <f t="shared" si="0"/>
        <v>2018-03-07</v>
      </c>
      <c r="L46" s="9" t="str">
        <f t="shared" si="1"/>
        <v>11:36:56</v>
      </c>
      <c r="N46" t="str">
        <f t="shared" si="6"/>
        <v>00:02:36</v>
      </c>
      <c r="O46" s="9">
        <f t="shared" si="7"/>
        <v>1.8055555555555602E-3</v>
      </c>
    </row>
    <row r="47" spans="1:16" x14ac:dyDescent="0.35">
      <c r="B47" t="s">
        <v>190</v>
      </c>
      <c r="C47" t="s">
        <v>190</v>
      </c>
      <c r="D47" t="b">
        <v>1</v>
      </c>
      <c r="E47" t="s">
        <v>20</v>
      </c>
      <c r="F47" t="s">
        <v>191</v>
      </c>
      <c r="G47" t="s">
        <v>37</v>
      </c>
      <c r="H47">
        <v>1</v>
      </c>
      <c r="I47" t="s">
        <v>192</v>
      </c>
      <c r="K47" s="6" t="str">
        <f t="shared" si="0"/>
        <v>2018-03-07</v>
      </c>
      <c r="L47" s="9" t="str">
        <f t="shared" si="1"/>
        <v>11:38:21</v>
      </c>
      <c r="N47" t="str">
        <f t="shared" si="6"/>
        <v>00:01:25</v>
      </c>
      <c r="O47" s="9">
        <f t="shared" si="7"/>
        <v>9.8379629629624654E-4</v>
      </c>
    </row>
    <row r="48" spans="1:16" ht="29" x14ac:dyDescent="0.35">
      <c r="A48" s="8" t="s">
        <v>607</v>
      </c>
      <c r="B48" t="s">
        <v>193</v>
      </c>
      <c r="C48" t="s">
        <v>193</v>
      </c>
      <c r="D48" t="b">
        <v>1</v>
      </c>
      <c r="E48" t="s">
        <v>20</v>
      </c>
      <c r="F48" t="s">
        <v>194</v>
      </c>
      <c r="G48" t="s">
        <v>37</v>
      </c>
      <c r="H48">
        <v>1</v>
      </c>
      <c r="I48" t="s">
        <v>195</v>
      </c>
      <c r="J48" t="s">
        <v>196</v>
      </c>
      <c r="K48" s="6" t="str">
        <f t="shared" si="0"/>
        <v>2018-03-07</v>
      </c>
      <c r="L48" s="9" t="str">
        <f t="shared" si="1"/>
        <v>11:39:36</v>
      </c>
      <c r="N48" t="str">
        <f t="shared" si="6"/>
        <v>00:01:15</v>
      </c>
      <c r="O48" s="9">
        <f t="shared" si="7"/>
        <v>8.6805555555558023E-4</v>
      </c>
      <c r="P48" s="10"/>
    </row>
    <row r="49" spans="2:16" x14ac:dyDescent="0.35">
      <c r="B49" t="s">
        <v>197</v>
      </c>
      <c r="C49" t="s">
        <v>197</v>
      </c>
      <c r="D49" t="b">
        <v>1</v>
      </c>
      <c r="E49" t="s">
        <v>20</v>
      </c>
      <c r="F49" t="s">
        <v>198</v>
      </c>
      <c r="G49" t="s">
        <v>37</v>
      </c>
      <c r="H49">
        <v>2</v>
      </c>
      <c r="I49" t="s">
        <v>199</v>
      </c>
      <c r="K49" s="6" t="str">
        <f t="shared" si="0"/>
        <v>2018-03-07</v>
      </c>
      <c r="L49" s="9" t="str">
        <f t="shared" si="1"/>
        <v>11:40:13</v>
      </c>
      <c r="N49" t="str">
        <f t="shared" si="6"/>
        <v>00:00:37</v>
      </c>
      <c r="O49" s="9">
        <f t="shared" si="7"/>
        <v>4.2824074074077068E-4</v>
      </c>
      <c r="P49" s="10"/>
    </row>
    <row r="50" spans="2:16" x14ac:dyDescent="0.35">
      <c r="B50" t="s">
        <v>200</v>
      </c>
      <c r="C50" t="s">
        <v>200</v>
      </c>
      <c r="D50" t="b">
        <v>0</v>
      </c>
      <c r="E50" t="s">
        <v>20</v>
      </c>
      <c r="F50" t="s">
        <v>201</v>
      </c>
      <c r="G50" t="s">
        <v>37</v>
      </c>
      <c r="H50">
        <v>1</v>
      </c>
      <c r="I50" t="s">
        <v>192</v>
      </c>
      <c r="K50" s="6" t="str">
        <f t="shared" si="0"/>
        <v>2018-03-07</v>
      </c>
      <c r="L50" s="9" t="str">
        <f t="shared" si="1"/>
        <v>11:40:59</v>
      </c>
      <c r="N50" t="str">
        <f t="shared" si="6"/>
        <v>00:00:46</v>
      </c>
      <c r="O50" s="9">
        <f t="shared" si="7"/>
        <v>5.324074074073426E-4</v>
      </c>
      <c r="P50" s="9"/>
    </row>
    <row r="51" spans="2:16" x14ac:dyDescent="0.35">
      <c r="B51" t="s">
        <v>202</v>
      </c>
      <c r="C51" t="s">
        <v>202</v>
      </c>
      <c r="D51" t="b">
        <v>0</v>
      </c>
      <c r="E51" t="s">
        <v>20</v>
      </c>
      <c r="F51" t="s">
        <v>203</v>
      </c>
      <c r="G51" t="s">
        <v>37</v>
      </c>
      <c r="H51">
        <v>2</v>
      </c>
      <c r="I51" t="s">
        <v>192</v>
      </c>
      <c r="K51" s="6" t="str">
        <f t="shared" si="0"/>
        <v>2018-03-07</v>
      </c>
      <c r="L51" s="9" t="str">
        <f t="shared" si="1"/>
        <v>11:41:14</v>
      </c>
      <c r="N51" t="str">
        <f t="shared" si="6"/>
        <v>00:00:15</v>
      </c>
      <c r="O51" s="9">
        <f t="shared" si="7"/>
        <v>1.7361111111119376E-4</v>
      </c>
      <c r="P51" s="10" t="s">
        <v>609</v>
      </c>
    </row>
    <row r="52" spans="2:16" x14ac:dyDescent="0.35">
      <c r="B52" t="s">
        <v>204</v>
      </c>
      <c r="C52" t="s">
        <v>204</v>
      </c>
      <c r="D52" t="b">
        <v>0</v>
      </c>
      <c r="E52" t="s">
        <v>20</v>
      </c>
      <c r="F52" t="s">
        <v>205</v>
      </c>
      <c r="G52" t="s">
        <v>37</v>
      </c>
      <c r="H52">
        <v>1</v>
      </c>
      <c r="I52" t="s">
        <v>192</v>
      </c>
      <c r="K52" s="6" t="str">
        <f t="shared" si="0"/>
        <v>2018-03-07</v>
      </c>
      <c r="L52" s="9" t="str">
        <f t="shared" si="1"/>
        <v>11:41:35</v>
      </c>
      <c r="N52" t="str">
        <f t="shared" si="6"/>
        <v>00:00:21</v>
      </c>
      <c r="O52" s="9">
        <f t="shared" si="7"/>
        <v>2.4305555555553804E-4</v>
      </c>
      <c r="P52" t="str">
        <f>TEXT(SUM(O43:O58)/ROWS(O43:O58), "hh:mm:ss")</f>
        <v>00:01:05</v>
      </c>
    </row>
    <row r="53" spans="2:16" x14ac:dyDescent="0.35">
      <c r="B53" t="s">
        <v>206</v>
      </c>
      <c r="C53" t="s">
        <v>206</v>
      </c>
      <c r="D53" t="b">
        <v>0</v>
      </c>
      <c r="E53" t="s">
        <v>20</v>
      </c>
      <c r="F53" t="s">
        <v>207</v>
      </c>
      <c r="G53" t="s">
        <v>37</v>
      </c>
      <c r="H53">
        <v>1</v>
      </c>
      <c r="I53" t="s">
        <v>208</v>
      </c>
      <c r="K53" s="6" t="str">
        <f t="shared" si="0"/>
        <v>2018-03-07</v>
      </c>
      <c r="L53" s="9" t="str">
        <f t="shared" si="1"/>
        <v>11:41:58</v>
      </c>
      <c r="N53" t="str">
        <f t="shared" si="6"/>
        <v>00:00:23</v>
      </c>
      <c r="O53" s="9">
        <f t="shared" si="7"/>
        <v>2.6620370370361579E-4</v>
      </c>
    </row>
    <row r="54" spans="2:16" x14ac:dyDescent="0.35">
      <c r="B54" t="s">
        <v>209</v>
      </c>
      <c r="C54" t="s">
        <v>209</v>
      </c>
      <c r="D54" t="b">
        <v>0</v>
      </c>
      <c r="E54" t="s">
        <v>20</v>
      </c>
      <c r="F54" t="s">
        <v>210</v>
      </c>
      <c r="G54" t="s">
        <v>37</v>
      </c>
      <c r="H54">
        <v>2</v>
      </c>
      <c r="I54" t="s">
        <v>211</v>
      </c>
      <c r="K54" s="6" t="str">
        <f t="shared" si="0"/>
        <v>2018-03-07</v>
      </c>
      <c r="L54" s="9" t="str">
        <f t="shared" si="1"/>
        <v>11:45:30</v>
      </c>
      <c r="N54" t="str">
        <f t="shared" si="6"/>
        <v>00:03:32</v>
      </c>
      <c r="O54" s="9">
        <f t="shared" si="7"/>
        <v>2.4537037037037357E-3</v>
      </c>
    </row>
    <row r="55" spans="2:16" x14ac:dyDescent="0.35">
      <c r="B55" s="3" t="s">
        <v>106</v>
      </c>
      <c r="C55" s="3" t="s">
        <v>106</v>
      </c>
      <c r="D55" s="3" t="b">
        <v>1</v>
      </c>
      <c r="E55" s="3" t="s">
        <v>20</v>
      </c>
      <c r="F55" s="3" t="s">
        <v>212</v>
      </c>
      <c r="G55" s="3" t="s">
        <v>37</v>
      </c>
      <c r="H55" s="3">
        <v>1</v>
      </c>
      <c r="I55" s="3" t="s">
        <v>192</v>
      </c>
      <c r="K55" s="6" t="str">
        <f t="shared" si="0"/>
        <v>2018-03-07</v>
      </c>
      <c r="L55" s="9" t="str">
        <f t="shared" si="1"/>
        <v>11:46:14</v>
      </c>
      <c r="N55" t="str">
        <f t="shared" si="6"/>
        <v>00:00:44</v>
      </c>
      <c r="O55" s="9">
        <f t="shared" si="7"/>
        <v>5.0925925925926485E-4</v>
      </c>
    </row>
    <row r="56" spans="2:16" x14ac:dyDescent="0.35">
      <c r="B56" s="2" t="s">
        <v>110</v>
      </c>
      <c r="C56" s="2" t="s">
        <v>110</v>
      </c>
      <c r="D56" s="2" t="b">
        <v>1</v>
      </c>
      <c r="E56" s="2" t="s">
        <v>20</v>
      </c>
      <c r="F56" s="2" t="s">
        <v>213</v>
      </c>
      <c r="G56" s="2" t="s">
        <v>37</v>
      </c>
      <c r="H56" s="2">
        <v>1</v>
      </c>
      <c r="I56" s="2" t="s">
        <v>214</v>
      </c>
      <c r="K56" s="6" t="str">
        <f t="shared" si="0"/>
        <v>2018-03-07</v>
      </c>
      <c r="L56" s="9" t="str">
        <f t="shared" si="1"/>
        <v>11:47:07</v>
      </c>
      <c r="N56" t="str">
        <f t="shared" si="6"/>
        <v>00:00:53</v>
      </c>
      <c r="O56" s="9">
        <f t="shared" si="7"/>
        <v>6.1342592592589229E-4</v>
      </c>
    </row>
    <row r="57" spans="2:16" x14ac:dyDescent="0.35">
      <c r="B57" s="1" t="s">
        <v>113</v>
      </c>
      <c r="C57" s="1" t="s">
        <v>113</v>
      </c>
      <c r="D57" s="1" t="b">
        <v>1</v>
      </c>
      <c r="E57" s="1" t="s">
        <v>20</v>
      </c>
      <c r="F57" s="1" t="s">
        <v>215</v>
      </c>
      <c r="G57" s="1" t="s">
        <v>37</v>
      </c>
      <c r="H57" s="1">
        <v>1</v>
      </c>
      <c r="I57" s="1" t="s">
        <v>216</v>
      </c>
      <c r="K57" s="6" t="str">
        <f t="shared" si="0"/>
        <v>2018-03-07</v>
      </c>
      <c r="L57" s="9" t="str">
        <f t="shared" si="1"/>
        <v>11:47:46</v>
      </c>
      <c r="N57" t="str">
        <f t="shared" si="6"/>
        <v>00:00:39</v>
      </c>
      <c r="O57" s="9">
        <f t="shared" si="7"/>
        <v>4.5138888888895945E-4</v>
      </c>
    </row>
    <row r="58" spans="2:16" x14ac:dyDescent="0.35">
      <c r="B58" s="1" t="s">
        <v>115</v>
      </c>
      <c r="C58" s="1" t="s">
        <v>115</v>
      </c>
      <c r="D58" s="1" t="b">
        <v>1</v>
      </c>
      <c r="E58" s="1" t="s">
        <v>20</v>
      </c>
      <c r="F58" s="1" t="s">
        <v>217</v>
      </c>
      <c r="G58" s="1" t="s">
        <v>37</v>
      </c>
      <c r="H58" s="1">
        <v>1</v>
      </c>
      <c r="I58" s="1" t="s">
        <v>192</v>
      </c>
      <c r="K58" s="6" t="str">
        <f t="shared" si="0"/>
        <v>2018-03-07</v>
      </c>
      <c r="L58" s="9" t="str">
        <f t="shared" si="1"/>
        <v>11:49:28</v>
      </c>
      <c r="N58" t="str">
        <f t="shared" si="6"/>
        <v>00:01:42</v>
      </c>
      <c r="O58" s="9">
        <f t="shared" si="7"/>
        <v>1.1805555555555181E-3</v>
      </c>
    </row>
    <row r="59" spans="2:16" x14ac:dyDescent="0.35">
      <c r="B59" s="1"/>
      <c r="C59" s="1"/>
      <c r="D59" s="1"/>
      <c r="E59" s="1"/>
      <c r="F59" s="1"/>
      <c r="G59" s="1"/>
      <c r="H59" s="1"/>
      <c r="I59" s="1"/>
      <c r="K59" s="6"/>
    </row>
    <row r="60" spans="2:16" x14ac:dyDescent="0.35">
      <c r="B60" s="1" t="s">
        <v>145</v>
      </c>
      <c r="C60" s="1" t="s">
        <v>145</v>
      </c>
      <c r="D60" s="1" t="b">
        <v>0</v>
      </c>
      <c r="E60" s="1" t="s">
        <v>7</v>
      </c>
      <c r="F60" s="1" t="s">
        <v>146</v>
      </c>
      <c r="G60" s="1" t="s">
        <v>147</v>
      </c>
      <c r="H60" s="1">
        <v>1</v>
      </c>
      <c r="I60" s="1" t="s">
        <v>148</v>
      </c>
      <c r="K60" s="6" t="str">
        <f t="shared" si="0"/>
        <v>2018-03-07</v>
      </c>
      <c r="L60" s="9" t="str">
        <f t="shared" si="1"/>
        <v>11:33:26</v>
      </c>
    </row>
    <row r="61" spans="2:16" x14ac:dyDescent="0.35">
      <c r="B61" s="1" t="s">
        <v>149</v>
      </c>
      <c r="C61" s="1" t="s">
        <v>149</v>
      </c>
      <c r="D61" s="1" t="b">
        <v>0</v>
      </c>
      <c r="E61" s="1" t="s">
        <v>7</v>
      </c>
      <c r="F61" s="1" t="s">
        <v>150</v>
      </c>
      <c r="G61" s="1" t="s">
        <v>147</v>
      </c>
      <c r="H61" s="1">
        <v>1</v>
      </c>
      <c r="I61" s="1" t="s">
        <v>151</v>
      </c>
      <c r="K61" s="6" t="str">
        <f t="shared" si="0"/>
        <v>2018-03-07</v>
      </c>
      <c r="L61" s="9" t="str">
        <f t="shared" si="1"/>
        <v>11:34:31</v>
      </c>
      <c r="N61" t="str">
        <f t="shared" ref="N61:N76" si="8">TEXT(L61-L60, "hh:mm:ss")</f>
        <v>00:01:05</v>
      </c>
      <c r="O61" s="9">
        <f t="shared" ref="O61:O76" si="9">L61-L60</f>
        <v>7.523148148148584E-4</v>
      </c>
    </row>
    <row r="62" spans="2:16" x14ac:dyDescent="0.35">
      <c r="B62" s="5" t="s">
        <v>155</v>
      </c>
      <c r="C62" s="5" t="s">
        <v>155</v>
      </c>
      <c r="D62" s="5" t="b">
        <v>0</v>
      </c>
      <c r="E62" s="5" t="s">
        <v>7</v>
      </c>
      <c r="F62" s="5" t="s">
        <v>156</v>
      </c>
      <c r="G62" s="5" t="s">
        <v>147</v>
      </c>
      <c r="H62" s="5">
        <v>1</v>
      </c>
      <c r="I62" s="5" t="s">
        <v>157</v>
      </c>
      <c r="K62" s="6" t="str">
        <f t="shared" si="0"/>
        <v>2018-03-07</v>
      </c>
      <c r="L62" s="9" t="str">
        <f t="shared" si="1"/>
        <v>11:35:54</v>
      </c>
      <c r="N62" t="str">
        <f t="shared" si="8"/>
        <v>00:01:23</v>
      </c>
      <c r="O62" s="9">
        <f t="shared" si="9"/>
        <v>9.6064814814811328E-4</v>
      </c>
    </row>
    <row r="63" spans="2:16" x14ac:dyDescent="0.35">
      <c r="B63" s="5" t="s">
        <v>158</v>
      </c>
      <c r="C63" s="5" t="s">
        <v>158</v>
      </c>
      <c r="D63" s="5" t="b">
        <v>0</v>
      </c>
      <c r="E63" s="5" t="s">
        <v>7</v>
      </c>
      <c r="F63" s="5" t="s">
        <v>159</v>
      </c>
      <c r="G63" s="5" t="s">
        <v>147</v>
      </c>
      <c r="H63" s="5">
        <v>2</v>
      </c>
      <c r="I63" s="5" t="s">
        <v>160</v>
      </c>
      <c r="K63" s="6" t="str">
        <f t="shared" si="0"/>
        <v>2018-03-07</v>
      </c>
      <c r="L63" s="9" t="str">
        <f t="shared" si="1"/>
        <v>11:36:58</v>
      </c>
      <c r="N63" t="str">
        <f t="shared" si="8"/>
        <v>00:01:04</v>
      </c>
      <c r="O63" s="9">
        <f t="shared" si="9"/>
        <v>7.4074074074076401E-4</v>
      </c>
    </row>
    <row r="64" spans="2:16" x14ac:dyDescent="0.35">
      <c r="B64" t="s">
        <v>161</v>
      </c>
      <c r="C64" t="s">
        <v>161</v>
      </c>
      <c r="D64" t="b">
        <v>1</v>
      </c>
      <c r="E64" t="s">
        <v>20</v>
      </c>
      <c r="F64" t="s">
        <v>162</v>
      </c>
      <c r="G64" t="s">
        <v>147</v>
      </c>
      <c r="H64">
        <v>2</v>
      </c>
      <c r="I64" t="s">
        <v>160</v>
      </c>
      <c r="K64" s="6" t="str">
        <f t="shared" si="0"/>
        <v>2018-03-07</v>
      </c>
      <c r="L64" s="9" t="str">
        <f t="shared" si="1"/>
        <v>11:39:22</v>
      </c>
      <c r="N64" t="str">
        <f t="shared" si="8"/>
        <v>00:02:24</v>
      </c>
      <c r="O64" s="9">
        <f t="shared" si="9"/>
        <v>1.6666666666666496E-3</v>
      </c>
    </row>
    <row r="65" spans="1:16" ht="29" x14ac:dyDescent="0.35">
      <c r="A65" s="8" t="s">
        <v>604</v>
      </c>
      <c r="B65" t="s">
        <v>163</v>
      </c>
      <c r="C65" t="s">
        <v>163</v>
      </c>
      <c r="D65" t="b">
        <v>1</v>
      </c>
      <c r="E65" t="s">
        <v>20</v>
      </c>
      <c r="F65" t="s">
        <v>164</v>
      </c>
      <c r="G65" t="s">
        <v>147</v>
      </c>
      <c r="H65">
        <v>1</v>
      </c>
      <c r="I65" t="s">
        <v>165</v>
      </c>
      <c r="K65" s="6" t="str">
        <f t="shared" si="0"/>
        <v>2018-03-07</v>
      </c>
      <c r="L65" s="9" t="str">
        <f t="shared" si="1"/>
        <v>11:40:05</v>
      </c>
      <c r="N65" t="str">
        <f t="shared" si="8"/>
        <v>00:00:43</v>
      </c>
      <c r="O65" s="9">
        <f t="shared" si="9"/>
        <v>4.9768518518522598E-4</v>
      </c>
    </row>
    <row r="66" spans="1:16" x14ac:dyDescent="0.35">
      <c r="B66" t="s">
        <v>168</v>
      </c>
      <c r="C66" t="s">
        <v>168</v>
      </c>
      <c r="D66" t="b">
        <v>1</v>
      </c>
      <c r="E66" t="s">
        <v>20</v>
      </c>
      <c r="F66" t="s">
        <v>169</v>
      </c>
      <c r="G66" t="s">
        <v>147</v>
      </c>
      <c r="H66">
        <v>1</v>
      </c>
      <c r="I66" t="s">
        <v>148</v>
      </c>
      <c r="K66" s="6" t="str">
        <f t="shared" si="0"/>
        <v>2018-03-07</v>
      </c>
      <c r="L66" s="9" t="str">
        <f t="shared" si="1"/>
        <v>11:42:13</v>
      </c>
      <c r="N66" t="str">
        <f t="shared" si="8"/>
        <v>00:02:08</v>
      </c>
      <c r="O66" s="9">
        <f t="shared" si="9"/>
        <v>1.4814814814814725E-3</v>
      </c>
      <c r="P66" s="10"/>
    </row>
    <row r="67" spans="1:16" x14ac:dyDescent="0.35">
      <c r="B67" t="s">
        <v>172</v>
      </c>
      <c r="C67" t="s">
        <v>172</v>
      </c>
      <c r="D67" t="b">
        <v>1</v>
      </c>
      <c r="E67" t="s">
        <v>20</v>
      </c>
      <c r="F67" t="s">
        <v>173</v>
      </c>
      <c r="G67" t="s">
        <v>147</v>
      </c>
      <c r="H67">
        <v>1</v>
      </c>
      <c r="I67" t="s">
        <v>174</v>
      </c>
      <c r="K67" s="6" t="str">
        <f t="shared" si="0"/>
        <v>2018-03-07</v>
      </c>
      <c r="L67" s="9" t="str">
        <f t="shared" si="1"/>
        <v>11:42:43</v>
      </c>
      <c r="N67" t="str">
        <f t="shared" si="8"/>
        <v>00:00:30</v>
      </c>
      <c r="O67" s="9">
        <f t="shared" si="9"/>
        <v>3.4722222222222099E-4</v>
      </c>
      <c r="P67" s="10"/>
    </row>
    <row r="68" spans="1:16" x14ac:dyDescent="0.35">
      <c r="B68" t="s">
        <v>166</v>
      </c>
      <c r="C68" t="s">
        <v>166</v>
      </c>
      <c r="D68" t="b">
        <v>1</v>
      </c>
      <c r="E68" t="s">
        <v>20</v>
      </c>
      <c r="F68" t="s">
        <v>167</v>
      </c>
      <c r="G68" t="s">
        <v>147</v>
      </c>
      <c r="H68">
        <v>1</v>
      </c>
      <c r="I68" t="s">
        <v>148</v>
      </c>
      <c r="K68" s="6" t="str">
        <f t="shared" si="0"/>
        <v>2018-03-07</v>
      </c>
      <c r="L68" s="9" t="str">
        <f t="shared" si="1"/>
        <v>11:43:02</v>
      </c>
      <c r="N68" t="str">
        <f t="shared" si="8"/>
        <v>00:00:19</v>
      </c>
      <c r="O68" s="9">
        <f t="shared" si="9"/>
        <v>2.1990740740740478E-4</v>
      </c>
      <c r="P68" s="9"/>
    </row>
    <row r="69" spans="1:16" x14ac:dyDescent="0.35">
      <c r="B69" t="s">
        <v>170</v>
      </c>
      <c r="C69" t="s">
        <v>170</v>
      </c>
      <c r="D69" t="b">
        <v>0</v>
      </c>
      <c r="E69" t="s">
        <v>20</v>
      </c>
      <c r="F69" t="s">
        <v>171</v>
      </c>
      <c r="G69" t="s">
        <v>147</v>
      </c>
      <c r="H69">
        <v>1</v>
      </c>
      <c r="I69" t="s">
        <v>148</v>
      </c>
      <c r="K69" s="6" t="str">
        <f t="shared" si="0"/>
        <v>2018-03-07</v>
      </c>
      <c r="L69" s="9" t="str">
        <f t="shared" si="1"/>
        <v>11:43:46</v>
      </c>
      <c r="N69" t="str">
        <f t="shared" si="8"/>
        <v>00:00:44</v>
      </c>
      <c r="O69" s="9">
        <f t="shared" si="9"/>
        <v>5.0925925925926485E-4</v>
      </c>
      <c r="P69" s="10" t="s">
        <v>609</v>
      </c>
    </row>
    <row r="70" spans="1:16" x14ac:dyDescent="0.35">
      <c r="B70" t="s">
        <v>175</v>
      </c>
      <c r="C70" t="s">
        <v>175</v>
      </c>
      <c r="D70" t="b">
        <v>0</v>
      </c>
      <c r="E70" t="s">
        <v>20</v>
      </c>
      <c r="F70" t="s">
        <v>176</v>
      </c>
      <c r="G70" t="s">
        <v>147</v>
      </c>
      <c r="H70">
        <v>1</v>
      </c>
      <c r="I70" t="s">
        <v>148</v>
      </c>
      <c r="K70" s="6" t="str">
        <f t="shared" si="0"/>
        <v>2018-03-07</v>
      </c>
      <c r="L70" s="9" t="str">
        <f t="shared" si="1"/>
        <v>11:44:03</v>
      </c>
      <c r="N70" t="str">
        <f t="shared" si="8"/>
        <v>00:00:17</v>
      </c>
      <c r="O70" s="9">
        <f t="shared" si="9"/>
        <v>1.96759259259216E-4</v>
      </c>
      <c r="P70" t="str">
        <f>TEXT(SUM(O61:O77)/ROWS(O61:O77), "hh:mm:ss")</f>
        <v>00:00:53</v>
      </c>
    </row>
    <row r="71" spans="1:16" ht="43.5" x14ac:dyDescent="0.35">
      <c r="A71" s="7" t="s">
        <v>600</v>
      </c>
      <c r="B71" s="6" t="s">
        <v>243</v>
      </c>
      <c r="C71" s="6" t="s">
        <v>243</v>
      </c>
      <c r="D71" s="6" t="b">
        <v>1</v>
      </c>
      <c r="E71" s="6" t="s">
        <v>7</v>
      </c>
      <c r="F71" s="6" t="s">
        <v>286</v>
      </c>
      <c r="G71" s="6" t="s">
        <v>147</v>
      </c>
      <c r="H71" s="6">
        <v>2</v>
      </c>
      <c r="I71" s="6" t="s">
        <v>160</v>
      </c>
      <c r="K71" s="6" t="str">
        <f t="shared" si="0"/>
        <v>2018-03-07</v>
      </c>
      <c r="L71" s="9" t="str">
        <f t="shared" si="1"/>
        <v>11:45:31</v>
      </c>
      <c r="N71" t="str">
        <f t="shared" si="8"/>
        <v>00:01:28</v>
      </c>
      <c r="O71" s="9">
        <f t="shared" si="9"/>
        <v>1.0185185185185297E-3</v>
      </c>
    </row>
    <row r="72" spans="1:16" x14ac:dyDescent="0.35">
      <c r="B72" s="1" t="s">
        <v>250</v>
      </c>
      <c r="C72" s="1" t="s">
        <v>250</v>
      </c>
      <c r="D72" s="1" t="b">
        <v>1</v>
      </c>
      <c r="E72" s="1" t="s">
        <v>7</v>
      </c>
      <c r="F72" s="1" t="s">
        <v>292</v>
      </c>
      <c r="G72" s="1" t="s">
        <v>147</v>
      </c>
      <c r="H72" s="1">
        <v>1</v>
      </c>
      <c r="I72" s="1" t="s">
        <v>160</v>
      </c>
      <c r="K72" s="6" t="str">
        <f t="shared" ref="K72:K139" si="10">MID(F72,1,10)</f>
        <v>2018-03-07</v>
      </c>
      <c r="L72" s="9" t="str">
        <f t="shared" ref="L72:L139" si="11">MID(F72, 12, 8)</f>
        <v>11:46:08</v>
      </c>
      <c r="N72" t="str">
        <f t="shared" si="8"/>
        <v>00:00:37</v>
      </c>
      <c r="O72" s="9">
        <f t="shared" si="9"/>
        <v>4.2824074074071516E-4</v>
      </c>
    </row>
    <row r="73" spans="1:16" x14ac:dyDescent="0.35">
      <c r="B73" s="1" t="s">
        <v>253</v>
      </c>
      <c r="C73" s="1" t="s">
        <v>253</v>
      </c>
      <c r="D73" s="1" t="b">
        <v>1</v>
      </c>
      <c r="E73" s="1" t="s">
        <v>7</v>
      </c>
      <c r="F73" s="1" t="s">
        <v>293</v>
      </c>
      <c r="G73" s="1" t="s">
        <v>147</v>
      </c>
      <c r="H73" s="1">
        <v>1</v>
      </c>
      <c r="I73" s="1" t="s">
        <v>148</v>
      </c>
      <c r="K73" s="6" t="str">
        <f t="shared" si="10"/>
        <v>2018-03-07</v>
      </c>
      <c r="L73" s="9" t="str">
        <f t="shared" si="11"/>
        <v>11:46:27</v>
      </c>
      <c r="N73" t="str">
        <f t="shared" si="8"/>
        <v>00:00:19</v>
      </c>
      <c r="O73" s="9">
        <f t="shared" si="9"/>
        <v>2.1990740740740478E-4</v>
      </c>
    </row>
    <row r="74" spans="1:16" x14ac:dyDescent="0.35">
      <c r="B74" s="1" t="s">
        <v>261</v>
      </c>
      <c r="C74" s="1" t="s">
        <v>261</v>
      </c>
      <c r="D74" s="1" t="b">
        <v>1</v>
      </c>
      <c r="E74" s="1" t="s">
        <v>7</v>
      </c>
      <c r="F74" s="1" t="s">
        <v>294</v>
      </c>
      <c r="G74" s="1" t="s">
        <v>147</v>
      </c>
      <c r="H74" s="1">
        <v>1</v>
      </c>
      <c r="I74" s="1" t="s">
        <v>148</v>
      </c>
      <c r="K74" s="6" t="str">
        <f t="shared" si="10"/>
        <v>2018-03-07</v>
      </c>
      <c r="L74" s="9" t="str">
        <f t="shared" si="11"/>
        <v>11:46:32</v>
      </c>
      <c r="N74" t="str">
        <f t="shared" si="8"/>
        <v>00:00:05</v>
      </c>
      <c r="O74" s="9">
        <f t="shared" si="9"/>
        <v>5.7870370370416424E-5</v>
      </c>
    </row>
    <row r="75" spans="1:16" x14ac:dyDescent="0.35">
      <c r="B75" s="2" t="s">
        <v>258</v>
      </c>
      <c r="C75" s="2" t="s">
        <v>258</v>
      </c>
      <c r="D75" s="2" t="b">
        <v>1</v>
      </c>
      <c r="E75" s="2" t="s">
        <v>7</v>
      </c>
      <c r="F75" s="2" t="s">
        <v>302</v>
      </c>
      <c r="G75" s="2" t="s">
        <v>147</v>
      </c>
      <c r="H75" s="2">
        <v>1</v>
      </c>
      <c r="I75" s="2" t="s">
        <v>157</v>
      </c>
      <c r="K75" s="6" t="str">
        <f t="shared" si="10"/>
        <v>2018-03-07</v>
      </c>
      <c r="L75" s="9" t="str">
        <f t="shared" si="11"/>
        <v>11:46:39</v>
      </c>
      <c r="N75" t="str">
        <f t="shared" si="8"/>
        <v>00:00:07</v>
      </c>
      <c r="O75" s="9">
        <f t="shared" si="9"/>
        <v>8.1018518518494176E-5</v>
      </c>
    </row>
    <row r="76" spans="1:16" x14ac:dyDescent="0.35">
      <c r="B76" s="2" t="s">
        <v>264</v>
      </c>
      <c r="C76" s="2" t="s">
        <v>264</v>
      </c>
      <c r="D76" s="2" t="b">
        <v>1</v>
      </c>
      <c r="E76" s="2" t="s">
        <v>7</v>
      </c>
      <c r="F76" s="2" t="s">
        <v>301</v>
      </c>
      <c r="G76" s="2" t="s">
        <v>147</v>
      </c>
      <c r="H76" s="2">
        <v>2</v>
      </c>
      <c r="I76" s="2" t="s">
        <v>148</v>
      </c>
      <c r="K76" s="6" t="str">
        <f t="shared" si="10"/>
        <v>2018-03-07</v>
      </c>
      <c r="L76" s="9" t="str">
        <f t="shared" si="11"/>
        <v>11:46:51</v>
      </c>
      <c r="N76" t="str">
        <f t="shared" si="8"/>
        <v>00:00:12</v>
      </c>
      <c r="O76" s="9">
        <f t="shared" si="9"/>
        <v>1.388888888889106E-4</v>
      </c>
    </row>
    <row r="77" spans="1:16" x14ac:dyDescent="0.35">
      <c r="B77" s="1" t="s">
        <v>247</v>
      </c>
      <c r="C77" s="1" t="s">
        <v>247</v>
      </c>
      <c r="D77" s="1" t="b">
        <v>1</v>
      </c>
      <c r="E77" s="1" t="s">
        <v>7</v>
      </c>
      <c r="F77" s="1" t="s">
        <v>287</v>
      </c>
      <c r="G77" s="1" t="s">
        <v>147</v>
      </c>
      <c r="H77" s="1">
        <v>0</v>
      </c>
      <c r="I77" s="1" t="s">
        <v>288</v>
      </c>
      <c r="K77" s="6" t="str">
        <f t="shared" si="10"/>
        <v>2018-03-07</v>
      </c>
      <c r="L77" s="9" t="str">
        <f t="shared" si="11"/>
        <v>11:48:22</v>
      </c>
      <c r="N77" t="str">
        <f t="shared" ref="N77:N79" si="12">TEXT(L77-L76, "hh:mm:ss")</f>
        <v>00:01:31</v>
      </c>
      <c r="O77" s="9">
        <f t="shared" ref="O77:O79" si="13">L77-L76</f>
        <v>1.0532407407407018E-3</v>
      </c>
    </row>
    <row r="78" spans="1:16" x14ac:dyDescent="0.35">
      <c r="B78" t="s">
        <v>184</v>
      </c>
      <c r="C78" t="s">
        <v>184</v>
      </c>
      <c r="D78" t="b">
        <v>1</v>
      </c>
      <c r="E78" t="s">
        <v>20</v>
      </c>
      <c r="F78" t="s">
        <v>185</v>
      </c>
      <c r="G78" t="s">
        <v>147</v>
      </c>
      <c r="H78">
        <v>1</v>
      </c>
      <c r="I78" t="s">
        <v>186</v>
      </c>
      <c r="K78" s="6" t="str">
        <f t="shared" si="10"/>
        <v>2018-03-07</v>
      </c>
      <c r="L78" s="9" t="str">
        <f t="shared" si="11"/>
        <v>14:53:33</v>
      </c>
      <c r="N78" s="13" t="str">
        <f t="shared" si="12"/>
        <v>03:05:11</v>
      </c>
      <c r="O78" s="14">
        <f t="shared" si="13"/>
        <v>0.12859953703703703</v>
      </c>
    </row>
    <row r="79" spans="1:16" x14ac:dyDescent="0.35">
      <c r="B79" t="s">
        <v>313</v>
      </c>
      <c r="C79" t="s">
        <v>313</v>
      </c>
      <c r="D79" t="b">
        <v>0</v>
      </c>
      <c r="E79" t="s">
        <v>20</v>
      </c>
      <c r="F79" t="s">
        <v>314</v>
      </c>
      <c r="G79" t="s">
        <v>147</v>
      </c>
      <c r="H79">
        <v>1</v>
      </c>
      <c r="I79" t="s">
        <v>315</v>
      </c>
      <c r="K79" s="6" t="str">
        <f t="shared" si="10"/>
        <v>2018-03-07</v>
      </c>
      <c r="L79" s="9" t="str">
        <f t="shared" si="11"/>
        <v>14:57:22</v>
      </c>
      <c r="N79" s="13" t="str">
        <f t="shared" si="12"/>
        <v>00:03:49</v>
      </c>
      <c r="O79" s="14">
        <f t="shared" si="13"/>
        <v>2.6504629629630072E-3</v>
      </c>
    </row>
    <row r="80" spans="1:16" x14ac:dyDescent="0.35">
      <c r="K80" s="6"/>
    </row>
    <row r="81" spans="1:16" x14ac:dyDescent="0.35">
      <c r="B81" t="s">
        <v>134</v>
      </c>
      <c r="C81" t="s">
        <v>134</v>
      </c>
      <c r="D81" t="b">
        <v>0</v>
      </c>
      <c r="E81" t="s">
        <v>20</v>
      </c>
      <c r="F81" t="s">
        <v>135</v>
      </c>
      <c r="G81" t="s">
        <v>108</v>
      </c>
      <c r="H81" t="s">
        <v>136</v>
      </c>
      <c r="K81" s="6" t="str">
        <f t="shared" si="10"/>
        <v>2018-03-07</v>
      </c>
      <c r="L81" s="9" t="str">
        <f t="shared" si="11"/>
        <v>11:30:31</v>
      </c>
    </row>
    <row r="82" spans="1:16" x14ac:dyDescent="0.35">
      <c r="B82" s="3" t="s">
        <v>106</v>
      </c>
      <c r="C82" s="3" t="s">
        <v>106</v>
      </c>
      <c r="D82" s="3" t="b">
        <v>0</v>
      </c>
      <c r="E82" s="3" t="s">
        <v>7</v>
      </c>
      <c r="F82" s="3" t="s">
        <v>107</v>
      </c>
      <c r="G82" s="3" t="s">
        <v>108</v>
      </c>
      <c r="H82" s="3">
        <v>2</v>
      </c>
      <c r="I82" s="3" t="s">
        <v>109</v>
      </c>
      <c r="K82" s="6" t="str">
        <f t="shared" si="10"/>
        <v>2018-03-07</v>
      </c>
      <c r="L82" s="9" t="str">
        <f t="shared" si="11"/>
        <v>11:31:49</v>
      </c>
      <c r="N82" t="str">
        <f t="shared" ref="N82:N97" si="14">TEXT(L82-L81, "hh:mm:ss")</f>
        <v>00:01:18</v>
      </c>
      <c r="O82" s="9">
        <f t="shared" ref="O82:O97" si="15">L82-L81</f>
        <v>9.0277777777775237E-4</v>
      </c>
    </row>
    <row r="83" spans="1:16" ht="29" x14ac:dyDescent="0.35">
      <c r="A83" s="7" t="s">
        <v>601</v>
      </c>
      <c r="B83" s="2" t="s">
        <v>110</v>
      </c>
      <c r="C83" s="2" t="s">
        <v>110</v>
      </c>
      <c r="D83" s="2" t="b">
        <v>0</v>
      </c>
      <c r="E83" s="2" t="s">
        <v>7</v>
      </c>
      <c r="F83" s="2" t="s">
        <v>111</v>
      </c>
      <c r="G83" s="2" t="s">
        <v>108</v>
      </c>
      <c r="H83" s="2">
        <v>1</v>
      </c>
      <c r="I83" s="2" t="s">
        <v>112</v>
      </c>
      <c r="K83" s="6" t="str">
        <f t="shared" si="10"/>
        <v>2018-03-07</v>
      </c>
      <c r="L83" s="9" t="str">
        <f t="shared" si="11"/>
        <v>11:32:59</v>
      </c>
      <c r="N83" t="str">
        <f t="shared" si="14"/>
        <v>00:01:10</v>
      </c>
      <c r="O83" s="9">
        <f t="shared" si="15"/>
        <v>8.101851851851638E-4</v>
      </c>
    </row>
    <row r="84" spans="1:16" x14ac:dyDescent="0.35">
      <c r="B84" s="1" t="s">
        <v>113</v>
      </c>
      <c r="C84" s="1" t="s">
        <v>113</v>
      </c>
      <c r="D84" s="1" t="b">
        <v>0</v>
      </c>
      <c r="E84" s="1" t="s">
        <v>7</v>
      </c>
      <c r="F84" s="1" t="s">
        <v>114</v>
      </c>
      <c r="G84" s="1" t="s">
        <v>108</v>
      </c>
      <c r="H84" s="1">
        <v>1</v>
      </c>
      <c r="I84" s="1" t="s">
        <v>112</v>
      </c>
      <c r="K84" s="6" t="str">
        <f t="shared" si="10"/>
        <v>2018-03-07</v>
      </c>
      <c r="L84" s="9" t="str">
        <f t="shared" si="11"/>
        <v>11:33:36</v>
      </c>
      <c r="N84" t="str">
        <f t="shared" si="14"/>
        <v>00:00:37</v>
      </c>
      <c r="O84" s="9">
        <f t="shared" si="15"/>
        <v>4.2824074074077068E-4</v>
      </c>
    </row>
    <row r="85" spans="1:16" x14ac:dyDescent="0.35">
      <c r="B85" s="1" t="s">
        <v>115</v>
      </c>
      <c r="C85" s="1" t="s">
        <v>115</v>
      </c>
      <c r="D85" s="1" t="b">
        <v>0</v>
      </c>
      <c r="E85" s="1" t="s">
        <v>7</v>
      </c>
      <c r="F85" s="1" t="s">
        <v>116</v>
      </c>
      <c r="G85" s="1" t="s">
        <v>108</v>
      </c>
      <c r="H85" s="1">
        <v>1</v>
      </c>
      <c r="I85" s="1" t="s">
        <v>112</v>
      </c>
      <c r="K85" s="6" t="str">
        <f t="shared" si="10"/>
        <v>2018-03-07</v>
      </c>
      <c r="L85" s="9" t="str">
        <f t="shared" si="11"/>
        <v>11:34:14</v>
      </c>
      <c r="N85" t="str">
        <f t="shared" si="14"/>
        <v>00:00:38</v>
      </c>
      <c r="O85" s="9">
        <f t="shared" si="15"/>
        <v>4.3981481481480955E-4</v>
      </c>
    </row>
    <row r="86" spans="1:16" x14ac:dyDescent="0.35">
      <c r="B86" t="s">
        <v>117</v>
      </c>
      <c r="C86" t="s">
        <v>117</v>
      </c>
      <c r="D86" t="b">
        <v>1</v>
      </c>
      <c r="E86" t="s">
        <v>20</v>
      </c>
      <c r="F86" t="s">
        <v>118</v>
      </c>
      <c r="G86" t="s">
        <v>108</v>
      </c>
      <c r="H86">
        <v>2</v>
      </c>
      <c r="I86" t="s">
        <v>109</v>
      </c>
      <c r="K86" s="6" t="str">
        <f t="shared" si="10"/>
        <v>2018-03-07</v>
      </c>
      <c r="L86" s="9" t="str">
        <f t="shared" si="11"/>
        <v>11:34:43</v>
      </c>
      <c r="N86" t="str">
        <f t="shared" si="14"/>
        <v>00:00:29</v>
      </c>
      <c r="O86" s="9">
        <f t="shared" si="15"/>
        <v>3.3564814814818211E-4</v>
      </c>
    </row>
    <row r="87" spans="1:16" x14ac:dyDescent="0.35">
      <c r="B87" t="s">
        <v>119</v>
      </c>
      <c r="C87" t="s">
        <v>119</v>
      </c>
      <c r="D87" t="b">
        <v>1</v>
      </c>
      <c r="E87" t="s">
        <v>20</v>
      </c>
      <c r="F87" t="s">
        <v>120</v>
      </c>
      <c r="G87" t="s">
        <v>108</v>
      </c>
      <c r="H87">
        <v>1</v>
      </c>
      <c r="I87" t="s">
        <v>112</v>
      </c>
      <c r="K87" s="6" t="str">
        <f t="shared" si="10"/>
        <v>2018-03-07</v>
      </c>
      <c r="L87" s="9" t="str">
        <f t="shared" si="11"/>
        <v>11:35:23</v>
      </c>
      <c r="N87" t="str">
        <f t="shared" si="14"/>
        <v>00:00:40</v>
      </c>
      <c r="O87" s="9">
        <f t="shared" si="15"/>
        <v>4.6296296296294281E-4</v>
      </c>
      <c r="P87" s="10"/>
    </row>
    <row r="88" spans="1:16" x14ac:dyDescent="0.35">
      <c r="B88" t="s">
        <v>121</v>
      </c>
      <c r="C88" t="s">
        <v>121</v>
      </c>
      <c r="D88" t="b">
        <v>1</v>
      </c>
      <c r="E88" t="s">
        <v>20</v>
      </c>
      <c r="F88" t="s">
        <v>122</v>
      </c>
      <c r="G88" t="s">
        <v>108</v>
      </c>
      <c r="H88">
        <v>2</v>
      </c>
      <c r="I88" t="s">
        <v>109</v>
      </c>
      <c r="K88" s="6" t="str">
        <f t="shared" si="10"/>
        <v>2018-03-07</v>
      </c>
      <c r="L88" s="9" t="str">
        <f t="shared" si="11"/>
        <v>11:35:35</v>
      </c>
      <c r="N88" t="str">
        <f t="shared" si="14"/>
        <v>00:00:12</v>
      </c>
      <c r="O88" s="9">
        <f t="shared" si="15"/>
        <v>1.3888888888885509E-4</v>
      </c>
      <c r="P88" s="10"/>
    </row>
    <row r="89" spans="1:16" x14ac:dyDescent="0.35">
      <c r="B89" t="s">
        <v>123</v>
      </c>
      <c r="C89" t="s">
        <v>123</v>
      </c>
      <c r="D89" t="b">
        <v>1</v>
      </c>
      <c r="E89" t="s">
        <v>20</v>
      </c>
      <c r="F89" t="s">
        <v>124</v>
      </c>
      <c r="G89" t="s">
        <v>108</v>
      </c>
      <c r="H89">
        <v>1</v>
      </c>
      <c r="I89" t="s">
        <v>112</v>
      </c>
      <c r="K89" s="6" t="str">
        <f t="shared" si="10"/>
        <v>2018-03-07</v>
      </c>
      <c r="L89" s="9" t="str">
        <f t="shared" si="11"/>
        <v>11:35:51</v>
      </c>
      <c r="N89" t="str">
        <f t="shared" si="14"/>
        <v>00:00:16</v>
      </c>
      <c r="O89" s="9">
        <f t="shared" si="15"/>
        <v>1.8518518518517713E-4</v>
      </c>
      <c r="P89" s="9"/>
    </row>
    <row r="90" spans="1:16" x14ac:dyDescent="0.35">
      <c r="B90" t="s">
        <v>128</v>
      </c>
      <c r="C90" t="s">
        <v>128</v>
      </c>
      <c r="D90" t="b">
        <v>0</v>
      </c>
      <c r="E90" t="s">
        <v>20</v>
      </c>
      <c r="F90" t="s">
        <v>129</v>
      </c>
      <c r="G90" t="s">
        <v>108</v>
      </c>
      <c r="H90">
        <v>2</v>
      </c>
      <c r="I90" t="s">
        <v>109</v>
      </c>
      <c r="K90" s="6" t="str">
        <f t="shared" si="10"/>
        <v>2018-03-07</v>
      </c>
      <c r="L90" s="9" t="str">
        <f t="shared" si="11"/>
        <v>11:37:42</v>
      </c>
      <c r="N90" t="str">
        <f t="shared" si="14"/>
        <v>00:01:51</v>
      </c>
      <c r="O90" s="9">
        <f t="shared" si="15"/>
        <v>1.2847222222222565E-3</v>
      </c>
      <c r="P90" s="10" t="s">
        <v>609</v>
      </c>
    </row>
    <row r="91" spans="1:16" x14ac:dyDescent="0.35">
      <c r="B91" t="s">
        <v>130</v>
      </c>
      <c r="C91" t="s">
        <v>130</v>
      </c>
      <c r="D91" t="b">
        <v>0</v>
      </c>
      <c r="E91" t="s">
        <v>20</v>
      </c>
      <c r="F91" t="s">
        <v>131</v>
      </c>
      <c r="G91" t="s">
        <v>108</v>
      </c>
      <c r="H91">
        <v>2</v>
      </c>
      <c r="I91" t="s">
        <v>109</v>
      </c>
      <c r="K91" s="6" t="str">
        <f t="shared" si="10"/>
        <v>2018-03-07</v>
      </c>
      <c r="L91" s="9" t="str">
        <f t="shared" si="11"/>
        <v>11:37:53</v>
      </c>
      <c r="N91" t="str">
        <f t="shared" si="14"/>
        <v>00:00:11</v>
      </c>
      <c r="O91" s="9">
        <f t="shared" si="15"/>
        <v>1.2731481481481621E-4</v>
      </c>
      <c r="P91" t="str">
        <f>TEXT(SUM(O82:O98)/ROWS(O82:O98), "hh:mm:ss")</f>
        <v>00:00:49</v>
      </c>
    </row>
    <row r="92" spans="1:16" ht="43.5" x14ac:dyDescent="0.35">
      <c r="A92" s="7" t="s">
        <v>606</v>
      </c>
      <c r="B92" t="s">
        <v>125</v>
      </c>
      <c r="C92" t="s">
        <v>125</v>
      </c>
      <c r="D92" t="b">
        <v>1</v>
      </c>
      <c r="E92" t="s">
        <v>20</v>
      </c>
      <c r="F92" t="s">
        <v>126</v>
      </c>
      <c r="G92" t="s">
        <v>108</v>
      </c>
      <c r="H92">
        <v>0</v>
      </c>
      <c r="I92" t="s">
        <v>127</v>
      </c>
      <c r="K92" s="6" t="str">
        <f t="shared" si="10"/>
        <v>2018-03-07</v>
      </c>
      <c r="L92" s="9" t="str">
        <f t="shared" si="11"/>
        <v>11:38:49</v>
      </c>
      <c r="N92" t="str">
        <f t="shared" si="14"/>
        <v>00:00:56</v>
      </c>
      <c r="O92" s="9">
        <f t="shared" si="15"/>
        <v>6.4814814814817545E-4</v>
      </c>
    </row>
    <row r="93" spans="1:16" x14ac:dyDescent="0.35">
      <c r="B93" t="s">
        <v>132</v>
      </c>
      <c r="C93" t="s">
        <v>132</v>
      </c>
      <c r="D93" t="b">
        <v>0</v>
      </c>
      <c r="E93" t="s">
        <v>20</v>
      </c>
      <c r="F93" t="s">
        <v>133</v>
      </c>
      <c r="G93" t="s">
        <v>108</v>
      </c>
      <c r="H93">
        <v>2</v>
      </c>
      <c r="I93" t="s">
        <v>109</v>
      </c>
      <c r="K93" s="6" t="str">
        <f t="shared" si="10"/>
        <v>2018-03-07</v>
      </c>
      <c r="L93" s="9" t="str">
        <f t="shared" si="11"/>
        <v>11:39:14</v>
      </c>
      <c r="N93" t="str">
        <f t="shared" si="14"/>
        <v>00:00:25</v>
      </c>
      <c r="O93" s="9">
        <f t="shared" si="15"/>
        <v>2.8935185185174905E-4</v>
      </c>
    </row>
    <row r="94" spans="1:16" x14ac:dyDescent="0.35">
      <c r="B94" t="s">
        <v>137</v>
      </c>
      <c r="C94" t="s">
        <v>137</v>
      </c>
      <c r="D94" t="b">
        <v>0</v>
      </c>
      <c r="E94" t="s">
        <v>20</v>
      </c>
      <c r="F94" t="s">
        <v>138</v>
      </c>
      <c r="G94" t="s">
        <v>108</v>
      </c>
      <c r="H94">
        <v>1</v>
      </c>
      <c r="I94" t="s">
        <v>112</v>
      </c>
      <c r="K94" s="6" t="str">
        <f t="shared" si="10"/>
        <v>2018-03-07</v>
      </c>
      <c r="L94" s="9" t="str">
        <f t="shared" si="11"/>
        <v>11:40:09</v>
      </c>
      <c r="N94" t="str">
        <f t="shared" si="14"/>
        <v>00:00:55</v>
      </c>
      <c r="O94" s="9">
        <f t="shared" si="15"/>
        <v>6.3657407407413658E-4</v>
      </c>
    </row>
    <row r="95" spans="1:16" x14ac:dyDescent="0.35">
      <c r="A95" s="7" t="s">
        <v>599</v>
      </c>
      <c r="B95" s="6" t="s">
        <v>139</v>
      </c>
      <c r="C95" s="6" t="s">
        <v>139</v>
      </c>
      <c r="D95" s="6" t="b">
        <v>0</v>
      </c>
      <c r="E95" s="6" t="s">
        <v>20</v>
      </c>
      <c r="F95" s="6" t="s">
        <v>140</v>
      </c>
      <c r="G95" s="6" t="s">
        <v>108</v>
      </c>
      <c r="H95" s="6">
        <v>1</v>
      </c>
      <c r="I95" s="6" t="s">
        <v>112</v>
      </c>
      <c r="K95" s="6" t="str">
        <f t="shared" si="10"/>
        <v>2018-03-07</v>
      </c>
      <c r="L95" s="9" t="str">
        <f t="shared" si="11"/>
        <v>11:41:13</v>
      </c>
      <c r="N95" t="str">
        <f t="shared" si="14"/>
        <v>00:01:04</v>
      </c>
      <c r="O95" s="9">
        <f t="shared" si="15"/>
        <v>7.407407407407085E-4</v>
      </c>
    </row>
    <row r="96" spans="1:16" x14ac:dyDescent="0.35">
      <c r="A96" s="8" t="s">
        <v>598</v>
      </c>
      <c r="B96" s="6" t="s">
        <v>141</v>
      </c>
      <c r="C96" s="6" t="s">
        <v>141</v>
      </c>
      <c r="D96" s="6" t="b">
        <v>0</v>
      </c>
      <c r="E96" s="6" t="s">
        <v>20</v>
      </c>
      <c r="F96" s="6" t="s">
        <v>142</v>
      </c>
      <c r="G96" s="6" t="s">
        <v>108</v>
      </c>
      <c r="H96" s="6">
        <v>0</v>
      </c>
      <c r="I96" s="6" t="s">
        <v>127</v>
      </c>
      <c r="K96" s="6" t="str">
        <f t="shared" si="10"/>
        <v>2018-03-07</v>
      </c>
      <c r="L96" s="9" t="str">
        <f t="shared" si="11"/>
        <v>11:41:45</v>
      </c>
      <c r="N96" t="str">
        <f t="shared" si="14"/>
        <v>00:00:32</v>
      </c>
      <c r="O96" s="9">
        <f t="shared" si="15"/>
        <v>3.7037037037035425E-4</v>
      </c>
    </row>
    <row r="97" spans="2:16" x14ac:dyDescent="0.35">
      <c r="B97" s="1" t="s">
        <v>143</v>
      </c>
      <c r="C97" s="1" t="s">
        <v>143</v>
      </c>
      <c r="D97" s="1" t="b">
        <v>0</v>
      </c>
      <c r="E97" s="1" t="s">
        <v>20</v>
      </c>
      <c r="F97" s="1" t="s">
        <v>144</v>
      </c>
      <c r="G97" s="1" t="s">
        <v>108</v>
      </c>
      <c r="H97" s="1">
        <v>0</v>
      </c>
      <c r="I97" s="1" t="s">
        <v>127</v>
      </c>
      <c r="K97" s="6" t="str">
        <f t="shared" si="10"/>
        <v>2018-03-07</v>
      </c>
      <c r="L97" s="9" t="str">
        <f t="shared" si="11"/>
        <v>11:42:20</v>
      </c>
      <c r="N97" t="str">
        <f t="shared" si="14"/>
        <v>00:00:35</v>
      </c>
      <c r="O97" s="9">
        <f t="shared" si="15"/>
        <v>4.0509259259263741E-4</v>
      </c>
    </row>
    <row r="98" spans="2:16" x14ac:dyDescent="0.35">
      <c r="B98" s="5" t="s">
        <v>152</v>
      </c>
      <c r="C98" s="5" t="s">
        <v>152</v>
      </c>
      <c r="D98" s="5" t="b">
        <v>0</v>
      </c>
      <c r="E98" s="5" t="s">
        <v>20</v>
      </c>
      <c r="F98" s="5" t="s">
        <v>153</v>
      </c>
      <c r="G98" s="5" t="s">
        <v>108</v>
      </c>
      <c r="H98" s="5">
        <v>1</v>
      </c>
      <c r="I98" s="5" t="s">
        <v>154</v>
      </c>
      <c r="K98" s="6" t="str">
        <f t="shared" si="10"/>
        <v>2018-03-07</v>
      </c>
      <c r="L98" s="9" t="str">
        <f t="shared" si="11"/>
        <v>11:44:26</v>
      </c>
      <c r="N98" t="str">
        <f t="shared" ref="N98" si="16">TEXT(L98-L97, "hh:mm:ss")</f>
        <v>00:02:06</v>
      </c>
      <c r="O98" s="9">
        <f t="shared" ref="O98" si="17">L98-L97</f>
        <v>1.4583333333333393E-3</v>
      </c>
    </row>
    <row r="99" spans="2:16" x14ac:dyDescent="0.35">
      <c r="B99" s="5"/>
      <c r="C99" s="5"/>
      <c r="D99" s="5"/>
      <c r="E99" s="5"/>
      <c r="F99" s="5"/>
      <c r="G99" s="5"/>
      <c r="H99" s="5"/>
      <c r="I99" s="5"/>
      <c r="K99" s="6"/>
    </row>
    <row r="100" spans="2:16" x14ac:dyDescent="0.35">
      <c r="B100" s="6" t="s">
        <v>139</v>
      </c>
      <c r="C100" s="6" t="s">
        <v>139</v>
      </c>
      <c r="D100" s="6" t="b">
        <v>1</v>
      </c>
      <c r="E100" s="6" t="s">
        <v>7</v>
      </c>
      <c r="F100" s="6" t="s">
        <v>221</v>
      </c>
      <c r="G100" s="6" t="s">
        <v>219</v>
      </c>
      <c r="H100" s="6">
        <v>1</v>
      </c>
      <c r="I100" s="6" t="s">
        <v>222</v>
      </c>
      <c r="J100" t="s">
        <v>223</v>
      </c>
      <c r="K100" s="6" t="str">
        <f t="shared" si="10"/>
        <v>2018-03-07</v>
      </c>
      <c r="L100" s="9" t="str">
        <f t="shared" si="11"/>
        <v>11:37:13</v>
      </c>
    </row>
    <row r="101" spans="2:16" x14ac:dyDescent="0.35">
      <c r="B101" s="6" t="s">
        <v>141</v>
      </c>
      <c r="C101" s="6" t="s">
        <v>141</v>
      </c>
      <c r="D101" s="6" t="b">
        <v>1</v>
      </c>
      <c r="E101" s="6" t="s">
        <v>7</v>
      </c>
      <c r="F101" s="6" t="s">
        <v>218</v>
      </c>
      <c r="G101" s="6" t="s">
        <v>219</v>
      </c>
      <c r="H101" s="6">
        <v>1</v>
      </c>
      <c r="I101" s="6" t="s">
        <v>220</v>
      </c>
      <c r="K101" s="6" t="str">
        <f t="shared" si="10"/>
        <v>2018-03-07</v>
      </c>
      <c r="L101" s="9" t="str">
        <f t="shared" si="11"/>
        <v>11:39:11</v>
      </c>
      <c r="N101" t="str">
        <f>TEXT(L101-L100, "hh:mm:ss")</f>
        <v>00:01:58</v>
      </c>
      <c r="O101" s="9">
        <f>L101-L100</f>
        <v>1.3657407407407507E-3</v>
      </c>
    </row>
    <row r="102" spans="2:16" x14ac:dyDescent="0.35">
      <c r="B102" s="1" t="s">
        <v>143</v>
      </c>
      <c r="C102" s="1" t="s">
        <v>143</v>
      </c>
      <c r="D102" s="1" t="b">
        <v>1</v>
      </c>
      <c r="E102" s="1" t="s">
        <v>7</v>
      </c>
      <c r="F102" s="1" t="s">
        <v>224</v>
      </c>
      <c r="G102" s="1" t="s">
        <v>219</v>
      </c>
      <c r="H102" s="1">
        <v>0</v>
      </c>
      <c r="I102" s="1" t="s">
        <v>225</v>
      </c>
      <c r="K102" s="6" t="str">
        <f t="shared" si="10"/>
        <v>2018-03-07</v>
      </c>
      <c r="L102" s="9" t="str">
        <f t="shared" si="11"/>
        <v>11:39:54</v>
      </c>
      <c r="N102" t="str">
        <f t="shared" ref="N102:N117" si="18">TEXT(L102-L101, "hh:mm:ss")</f>
        <v>00:00:43</v>
      </c>
      <c r="O102" s="9">
        <f t="shared" ref="O102:O117" si="19">L102-L101</f>
        <v>4.9768518518517046E-4</v>
      </c>
    </row>
    <row r="103" spans="2:16" x14ac:dyDescent="0.35">
      <c r="B103" s="5" t="s">
        <v>152</v>
      </c>
      <c r="C103" s="5" t="s">
        <v>152</v>
      </c>
      <c r="D103" s="5" t="b">
        <v>1</v>
      </c>
      <c r="E103" s="5" t="s">
        <v>7</v>
      </c>
      <c r="F103" s="5" t="s">
        <v>226</v>
      </c>
      <c r="G103" s="5" t="s">
        <v>219</v>
      </c>
      <c r="H103" s="5">
        <v>0</v>
      </c>
      <c r="I103" s="5" t="s">
        <v>227</v>
      </c>
      <c r="J103" t="s">
        <v>228</v>
      </c>
      <c r="K103" s="6" t="str">
        <f t="shared" si="10"/>
        <v>2018-03-07</v>
      </c>
      <c r="L103" s="9" t="str">
        <f t="shared" si="11"/>
        <v>11:41:52</v>
      </c>
      <c r="N103" t="str">
        <f t="shared" si="18"/>
        <v>00:01:58</v>
      </c>
      <c r="O103" s="9">
        <f t="shared" si="19"/>
        <v>1.3657407407408062E-3</v>
      </c>
    </row>
    <row r="104" spans="2:16" x14ac:dyDescent="0.35">
      <c r="B104" t="s">
        <v>229</v>
      </c>
      <c r="C104" t="s">
        <v>229</v>
      </c>
      <c r="D104" t="b">
        <v>1</v>
      </c>
      <c r="E104" t="s">
        <v>20</v>
      </c>
      <c r="F104" t="s">
        <v>230</v>
      </c>
      <c r="G104" t="s">
        <v>219</v>
      </c>
      <c r="H104">
        <v>1</v>
      </c>
      <c r="I104" t="s">
        <v>231</v>
      </c>
      <c r="K104" s="6" t="str">
        <f t="shared" si="10"/>
        <v>2018-03-07</v>
      </c>
      <c r="L104" s="9" t="str">
        <f t="shared" si="11"/>
        <v>11:43:04</v>
      </c>
      <c r="N104" t="str">
        <f t="shared" si="18"/>
        <v>00:01:12</v>
      </c>
      <c r="O104" s="9">
        <f t="shared" si="19"/>
        <v>8.3333333333329707E-4</v>
      </c>
    </row>
    <row r="105" spans="2:16" x14ac:dyDescent="0.35">
      <c r="B105" t="s">
        <v>232</v>
      </c>
      <c r="C105" t="s">
        <v>232</v>
      </c>
      <c r="D105" t="b">
        <v>1</v>
      </c>
      <c r="E105" t="s">
        <v>20</v>
      </c>
      <c r="F105" t="s">
        <v>233</v>
      </c>
      <c r="G105" t="s">
        <v>219</v>
      </c>
      <c r="H105">
        <v>1</v>
      </c>
      <c r="I105" t="s">
        <v>234</v>
      </c>
      <c r="K105" s="6" t="str">
        <f t="shared" si="10"/>
        <v>2018-03-07</v>
      </c>
      <c r="L105" s="9" t="str">
        <f t="shared" si="11"/>
        <v>11:43:42</v>
      </c>
      <c r="N105" t="str">
        <f t="shared" si="18"/>
        <v>00:00:38</v>
      </c>
      <c r="O105" s="9">
        <f t="shared" si="19"/>
        <v>4.3981481481480955E-4</v>
      </c>
    </row>
    <row r="106" spans="2:16" x14ac:dyDescent="0.35">
      <c r="B106" t="s">
        <v>235</v>
      </c>
      <c r="C106" t="s">
        <v>235</v>
      </c>
      <c r="D106" t="b">
        <v>1</v>
      </c>
      <c r="E106" t="s">
        <v>20</v>
      </c>
      <c r="F106" t="s">
        <v>236</v>
      </c>
      <c r="G106" t="s">
        <v>219</v>
      </c>
      <c r="H106">
        <v>2</v>
      </c>
      <c r="I106" t="s">
        <v>237</v>
      </c>
      <c r="K106" s="6" t="str">
        <f t="shared" si="10"/>
        <v>2018-03-07</v>
      </c>
      <c r="L106" s="9" t="str">
        <f t="shared" si="11"/>
        <v>11:44:10</v>
      </c>
      <c r="N106" t="str">
        <f t="shared" si="18"/>
        <v>00:00:28</v>
      </c>
      <c r="O106" s="9">
        <f t="shared" si="19"/>
        <v>3.2407407407403221E-4</v>
      </c>
    </row>
    <row r="107" spans="2:16" x14ac:dyDescent="0.35">
      <c r="B107" t="s">
        <v>238</v>
      </c>
      <c r="C107" t="s">
        <v>238</v>
      </c>
      <c r="D107" t="b">
        <v>1</v>
      </c>
      <c r="E107" t="s">
        <v>20</v>
      </c>
      <c r="F107" t="s">
        <v>239</v>
      </c>
      <c r="G107" t="s">
        <v>219</v>
      </c>
      <c r="H107">
        <v>2</v>
      </c>
      <c r="I107" t="s">
        <v>240</v>
      </c>
      <c r="K107" s="6" t="str">
        <f t="shared" si="10"/>
        <v>2018-03-07</v>
      </c>
      <c r="L107" s="9" t="str">
        <f t="shared" si="11"/>
        <v>11:45:21</v>
      </c>
      <c r="N107" t="str">
        <f t="shared" si="18"/>
        <v>00:01:11</v>
      </c>
      <c r="O107" s="9">
        <f t="shared" si="19"/>
        <v>8.217592592593137E-4</v>
      </c>
      <c r="P107" s="10"/>
    </row>
    <row r="108" spans="2:16" x14ac:dyDescent="0.35">
      <c r="B108" t="s">
        <v>241</v>
      </c>
      <c r="C108" t="s">
        <v>241</v>
      </c>
      <c r="D108" t="b">
        <v>1</v>
      </c>
      <c r="E108" t="s">
        <v>20</v>
      </c>
      <c r="F108" t="s">
        <v>242</v>
      </c>
      <c r="G108" t="s">
        <v>219</v>
      </c>
      <c r="H108">
        <v>1</v>
      </c>
      <c r="I108" t="s">
        <v>234</v>
      </c>
      <c r="K108" s="6" t="str">
        <f t="shared" si="10"/>
        <v>2018-03-07</v>
      </c>
      <c r="L108" s="9" t="str">
        <f t="shared" si="11"/>
        <v>11:47:02</v>
      </c>
      <c r="N108" t="str">
        <f t="shared" si="18"/>
        <v>00:01:41</v>
      </c>
      <c r="O108" s="9">
        <f t="shared" si="19"/>
        <v>1.1689814814814792E-3</v>
      </c>
      <c r="P108" s="10"/>
    </row>
    <row r="109" spans="2:16" x14ac:dyDescent="0.35">
      <c r="B109" s="2" t="s">
        <v>66</v>
      </c>
      <c r="C109" s="2" t="s">
        <v>66</v>
      </c>
      <c r="D109" s="2" t="b">
        <v>1</v>
      </c>
      <c r="E109" s="2" t="s">
        <v>20</v>
      </c>
      <c r="F109" s="2" t="s">
        <v>360</v>
      </c>
      <c r="G109" s="2" t="s">
        <v>219</v>
      </c>
      <c r="H109" s="2">
        <v>1</v>
      </c>
      <c r="I109" s="2" t="s">
        <v>348</v>
      </c>
      <c r="K109" s="6" t="str">
        <f t="shared" si="10"/>
        <v>2018-03-07</v>
      </c>
      <c r="L109" s="9" t="str">
        <f t="shared" si="11"/>
        <v>11:50:00</v>
      </c>
      <c r="N109" t="str">
        <f t="shared" si="18"/>
        <v>00:02:58</v>
      </c>
      <c r="O109" s="9">
        <f t="shared" si="19"/>
        <v>2.0601851851851927E-3</v>
      </c>
      <c r="P109" s="9"/>
    </row>
    <row r="110" spans="2:16" x14ac:dyDescent="0.35">
      <c r="B110" s="1" t="s">
        <v>65</v>
      </c>
      <c r="C110" s="1" t="s">
        <v>65</v>
      </c>
      <c r="D110" s="1" t="b">
        <v>1</v>
      </c>
      <c r="E110" s="1" t="s">
        <v>20</v>
      </c>
      <c r="F110" s="1" t="s">
        <v>359</v>
      </c>
      <c r="G110" s="1" t="s">
        <v>219</v>
      </c>
      <c r="H110" s="1">
        <v>1</v>
      </c>
      <c r="I110" s="1" t="s">
        <v>354</v>
      </c>
      <c r="K110" s="6" t="str">
        <f t="shared" si="10"/>
        <v>2018-03-07</v>
      </c>
      <c r="L110" s="9" t="str">
        <f t="shared" si="11"/>
        <v>11:51:09</v>
      </c>
      <c r="N110" t="str">
        <f t="shared" si="18"/>
        <v>00:01:09</v>
      </c>
      <c r="O110" s="9">
        <f t="shared" si="19"/>
        <v>7.9861111111106942E-4</v>
      </c>
      <c r="P110" s="10" t="s">
        <v>609</v>
      </c>
    </row>
    <row r="111" spans="2:16" x14ac:dyDescent="0.35">
      <c r="B111" s="1" t="s">
        <v>62</v>
      </c>
      <c r="C111" s="1" t="s">
        <v>62</v>
      </c>
      <c r="D111" s="1" t="b">
        <v>1</v>
      </c>
      <c r="E111" s="1" t="s">
        <v>20</v>
      </c>
      <c r="F111" s="1" t="s">
        <v>358</v>
      </c>
      <c r="G111" s="1" t="s">
        <v>219</v>
      </c>
      <c r="H111" s="1">
        <v>1</v>
      </c>
      <c r="I111" s="1" t="s">
        <v>348</v>
      </c>
      <c r="K111" s="6" t="str">
        <f t="shared" si="10"/>
        <v>2018-03-07</v>
      </c>
      <c r="L111" s="9" t="str">
        <f t="shared" si="11"/>
        <v>11:51:32</v>
      </c>
      <c r="N111" t="str">
        <f t="shared" si="18"/>
        <v>00:00:23</v>
      </c>
      <c r="O111" s="9">
        <f t="shared" si="19"/>
        <v>2.662037037036713E-4</v>
      </c>
      <c r="P111" t="str">
        <f>TEXT(SUM(O101:O117)/ROWS(O101:O117), "hh:mm:ss")</f>
        <v>00:00:58</v>
      </c>
    </row>
    <row r="112" spans="2:16" x14ac:dyDescent="0.35">
      <c r="B112" s="1" t="s">
        <v>58</v>
      </c>
      <c r="C112" s="1" t="s">
        <v>58</v>
      </c>
      <c r="D112" s="1" t="b">
        <v>1</v>
      </c>
      <c r="E112" s="1" t="s">
        <v>20</v>
      </c>
      <c r="F112" s="1" t="s">
        <v>357</v>
      </c>
      <c r="G112" s="1" t="s">
        <v>219</v>
      </c>
      <c r="H112" s="1">
        <v>1</v>
      </c>
      <c r="I112" s="1" t="s">
        <v>348</v>
      </c>
      <c r="K112" s="6" t="str">
        <f t="shared" si="10"/>
        <v>2018-03-07</v>
      </c>
      <c r="L112" s="9" t="str">
        <f t="shared" si="11"/>
        <v>11:51:46</v>
      </c>
      <c r="N112" t="str">
        <f t="shared" si="18"/>
        <v>00:00:14</v>
      </c>
      <c r="O112" s="9">
        <f t="shared" si="19"/>
        <v>1.6203703703709937E-4</v>
      </c>
    </row>
    <row r="113" spans="1:16" x14ac:dyDescent="0.35">
      <c r="B113" t="s">
        <v>355</v>
      </c>
      <c r="C113" t="s">
        <v>355</v>
      </c>
      <c r="D113" t="b">
        <v>0</v>
      </c>
      <c r="E113" t="s">
        <v>20</v>
      </c>
      <c r="F113" t="s">
        <v>356</v>
      </c>
      <c r="G113" t="s">
        <v>219</v>
      </c>
      <c r="H113">
        <v>1</v>
      </c>
      <c r="I113" t="s">
        <v>354</v>
      </c>
      <c r="K113" s="6" t="str">
        <f t="shared" si="10"/>
        <v>2018-03-07</v>
      </c>
      <c r="L113" s="9" t="str">
        <f t="shared" si="11"/>
        <v>11:52:00</v>
      </c>
      <c r="N113" t="str">
        <f t="shared" si="18"/>
        <v>00:00:14</v>
      </c>
      <c r="O113" s="9">
        <f t="shared" si="19"/>
        <v>1.6203703703704386E-4</v>
      </c>
    </row>
    <row r="114" spans="1:16" x14ac:dyDescent="0.35">
      <c r="B114" t="s">
        <v>352</v>
      </c>
      <c r="C114" t="s">
        <v>352</v>
      </c>
      <c r="D114" t="b">
        <v>0</v>
      </c>
      <c r="E114" t="s">
        <v>20</v>
      </c>
      <c r="F114" t="s">
        <v>353</v>
      </c>
      <c r="G114" t="s">
        <v>219</v>
      </c>
      <c r="H114">
        <v>1</v>
      </c>
      <c r="I114" t="s">
        <v>354</v>
      </c>
      <c r="K114" s="6" t="str">
        <f t="shared" si="10"/>
        <v>2018-03-07</v>
      </c>
      <c r="L114" s="9" t="str">
        <f t="shared" si="11"/>
        <v>11:52:17</v>
      </c>
      <c r="N114" t="str">
        <f t="shared" si="18"/>
        <v>00:00:17</v>
      </c>
      <c r="O114" s="9">
        <f t="shared" si="19"/>
        <v>1.9675925925927151E-4</v>
      </c>
    </row>
    <row r="115" spans="1:16" x14ac:dyDescent="0.35">
      <c r="B115" t="s">
        <v>349</v>
      </c>
      <c r="C115" t="s">
        <v>349</v>
      </c>
      <c r="D115" t="b">
        <v>0</v>
      </c>
      <c r="E115" t="s">
        <v>20</v>
      </c>
      <c r="F115" t="s">
        <v>350</v>
      </c>
      <c r="G115" t="s">
        <v>219</v>
      </c>
      <c r="H115">
        <v>1</v>
      </c>
      <c r="I115" t="s">
        <v>351</v>
      </c>
      <c r="K115" s="6" t="str">
        <f t="shared" si="10"/>
        <v>2018-03-07</v>
      </c>
      <c r="L115" s="9" t="str">
        <f t="shared" si="11"/>
        <v>11:52:31</v>
      </c>
      <c r="N115" t="str">
        <f t="shared" si="18"/>
        <v>00:00:14</v>
      </c>
      <c r="O115" s="9">
        <f t="shared" si="19"/>
        <v>1.6203703703698835E-4</v>
      </c>
    </row>
    <row r="116" spans="1:16" x14ac:dyDescent="0.35">
      <c r="B116" t="s">
        <v>346</v>
      </c>
      <c r="C116" t="s">
        <v>346</v>
      </c>
      <c r="D116" t="b">
        <v>0</v>
      </c>
      <c r="E116" t="s">
        <v>20</v>
      </c>
      <c r="F116" t="s">
        <v>347</v>
      </c>
      <c r="G116" t="s">
        <v>219</v>
      </c>
      <c r="H116">
        <v>1</v>
      </c>
      <c r="I116" t="s">
        <v>348</v>
      </c>
      <c r="K116" s="6" t="str">
        <f t="shared" si="10"/>
        <v>2018-03-07</v>
      </c>
      <c r="L116" s="9" t="str">
        <f t="shared" si="11"/>
        <v>11:52:57</v>
      </c>
      <c r="N116" t="str">
        <f t="shared" si="18"/>
        <v>00:00:26</v>
      </c>
      <c r="O116" s="9">
        <f t="shared" si="19"/>
        <v>3.0092592592595446E-4</v>
      </c>
    </row>
    <row r="117" spans="1:16" x14ac:dyDescent="0.35">
      <c r="B117" t="s">
        <v>343</v>
      </c>
      <c r="C117" t="s">
        <v>343</v>
      </c>
      <c r="D117" t="b">
        <v>0</v>
      </c>
      <c r="E117" t="s">
        <v>20</v>
      </c>
      <c r="F117" t="s">
        <v>344</v>
      </c>
      <c r="G117" t="s">
        <v>219</v>
      </c>
      <c r="H117">
        <v>1</v>
      </c>
      <c r="I117" t="s">
        <v>345</v>
      </c>
      <c r="K117" s="6" t="str">
        <f t="shared" si="10"/>
        <v>2018-03-07</v>
      </c>
      <c r="L117" s="9" t="str">
        <f t="shared" si="11"/>
        <v>11:53:36</v>
      </c>
      <c r="N117" t="str">
        <f t="shared" si="18"/>
        <v>00:00:39</v>
      </c>
      <c r="O117" s="9">
        <f t="shared" si="19"/>
        <v>4.5138888888884843E-4</v>
      </c>
    </row>
    <row r="118" spans="1:16" x14ac:dyDescent="0.35">
      <c r="K118" s="6"/>
    </row>
    <row r="119" spans="1:16" x14ac:dyDescent="0.35">
      <c r="B119" s="1" t="s">
        <v>58</v>
      </c>
      <c r="C119" s="1" t="s">
        <v>58</v>
      </c>
      <c r="D119" s="1" t="b">
        <v>0</v>
      </c>
      <c r="E119" s="1" t="s">
        <v>7</v>
      </c>
      <c r="F119" s="1" t="s">
        <v>59</v>
      </c>
      <c r="G119" s="1" t="s">
        <v>60</v>
      </c>
      <c r="H119" s="1">
        <v>1</v>
      </c>
      <c r="I119" s="1" t="s">
        <v>61</v>
      </c>
      <c r="K119" s="6" t="str">
        <f t="shared" si="10"/>
        <v>2018-03-07</v>
      </c>
      <c r="L119" s="9" t="str">
        <f t="shared" si="11"/>
        <v>11:32:41</v>
      </c>
    </row>
    <row r="120" spans="1:16" x14ac:dyDescent="0.35">
      <c r="B120" s="1" t="s">
        <v>62</v>
      </c>
      <c r="C120" s="1" t="s">
        <v>62</v>
      </c>
      <c r="D120" s="1" t="b">
        <v>0</v>
      </c>
      <c r="E120" s="1" t="s">
        <v>7</v>
      </c>
      <c r="F120" s="1" t="s">
        <v>63</v>
      </c>
      <c r="G120" s="1" t="s">
        <v>60</v>
      </c>
      <c r="H120" s="1">
        <v>1</v>
      </c>
      <c r="I120" s="1" t="s">
        <v>64</v>
      </c>
      <c r="K120" s="6" t="str">
        <f t="shared" si="10"/>
        <v>2018-03-07</v>
      </c>
      <c r="L120" s="9" t="str">
        <f t="shared" si="11"/>
        <v>11:33:05</v>
      </c>
      <c r="N120" t="str">
        <f>TEXT(L120-L119, "hh:mm:ss")</f>
        <v>00:00:24</v>
      </c>
      <c r="O120" s="9">
        <f>L120-L119</f>
        <v>2.7777777777776569E-4</v>
      </c>
    </row>
    <row r="121" spans="1:16" ht="29" x14ac:dyDescent="0.35">
      <c r="A121" s="7" t="s">
        <v>597</v>
      </c>
      <c r="B121" s="2" t="s">
        <v>66</v>
      </c>
      <c r="C121" s="2" t="s">
        <v>66</v>
      </c>
      <c r="D121" s="2" t="b">
        <v>0</v>
      </c>
      <c r="E121" s="2" t="s">
        <v>7</v>
      </c>
      <c r="F121" s="2" t="s">
        <v>67</v>
      </c>
      <c r="G121" s="2" t="s">
        <v>60</v>
      </c>
      <c r="H121" s="2">
        <v>0</v>
      </c>
      <c r="I121" s="2" t="s">
        <v>68</v>
      </c>
      <c r="K121" s="6" t="str">
        <f t="shared" si="10"/>
        <v>2018-03-07</v>
      </c>
      <c r="L121" s="9" t="str">
        <f t="shared" si="11"/>
        <v>11:33:11</v>
      </c>
      <c r="N121" t="str">
        <f t="shared" ref="N121:N136" si="20">TEXT(L121-L120, "hh:mm:ss")</f>
        <v>00:00:06</v>
      </c>
      <c r="O121" s="9">
        <f t="shared" ref="O121:O136" si="21">L121-L120</f>
        <v>6.94444444444553E-5</v>
      </c>
    </row>
    <row r="122" spans="1:16" x14ac:dyDescent="0.35">
      <c r="B122" t="s">
        <v>69</v>
      </c>
      <c r="C122" t="s">
        <v>69</v>
      </c>
      <c r="D122" t="b">
        <v>1</v>
      </c>
      <c r="E122" t="s">
        <v>20</v>
      </c>
      <c r="F122" t="s">
        <v>70</v>
      </c>
      <c r="G122" t="s">
        <v>60</v>
      </c>
      <c r="H122">
        <v>1</v>
      </c>
      <c r="I122" t="s">
        <v>64</v>
      </c>
      <c r="K122" s="6" t="str">
        <f t="shared" si="10"/>
        <v>2018-03-07</v>
      </c>
      <c r="L122" s="9" t="str">
        <f t="shared" si="11"/>
        <v>11:33:42</v>
      </c>
      <c r="N122" t="str">
        <f t="shared" si="20"/>
        <v>00:00:31</v>
      </c>
      <c r="O122" s="9">
        <f t="shared" si="21"/>
        <v>3.5879629629631538E-4</v>
      </c>
    </row>
    <row r="123" spans="1:16" x14ac:dyDescent="0.35">
      <c r="B123" t="s">
        <v>71</v>
      </c>
      <c r="C123" t="s">
        <v>71</v>
      </c>
      <c r="D123" t="b">
        <v>1</v>
      </c>
      <c r="E123" t="s">
        <v>20</v>
      </c>
      <c r="F123" t="s">
        <v>72</v>
      </c>
      <c r="G123" t="s">
        <v>60</v>
      </c>
      <c r="H123">
        <v>0</v>
      </c>
      <c r="I123" t="s">
        <v>73</v>
      </c>
      <c r="K123" s="6" t="str">
        <f t="shared" si="10"/>
        <v>2018-03-07</v>
      </c>
      <c r="L123" s="9" t="str">
        <f t="shared" si="11"/>
        <v>11:33:52</v>
      </c>
      <c r="N123" t="str">
        <f t="shared" si="20"/>
        <v>00:00:10</v>
      </c>
      <c r="O123" s="9">
        <f t="shared" si="21"/>
        <v>1.1574074074066631E-4</v>
      </c>
    </row>
    <row r="124" spans="1:16" x14ac:dyDescent="0.35">
      <c r="B124" t="s">
        <v>74</v>
      </c>
      <c r="C124" t="s">
        <v>74</v>
      </c>
      <c r="D124" t="b">
        <v>1</v>
      </c>
      <c r="E124" t="s">
        <v>20</v>
      </c>
      <c r="F124" t="s">
        <v>75</v>
      </c>
      <c r="G124" t="s">
        <v>60</v>
      </c>
      <c r="H124">
        <v>1</v>
      </c>
      <c r="I124" t="s">
        <v>64</v>
      </c>
      <c r="K124" s="6" t="str">
        <f t="shared" si="10"/>
        <v>2018-03-07</v>
      </c>
      <c r="L124" s="9" t="str">
        <f t="shared" si="11"/>
        <v>11:34:09</v>
      </c>
      <c r="N124" t="str">
        <f t="shared" si="20"/>
        <v>00:00:17</v>
      </c>
      <c r="O124" s="9">
        <f t="shared" si="21"/>
        <v>1.9675925925927151E-4</v>
      </c>
    </row>
    <row r="125" spans="1:16" x14ac:dyDescent="0.35">
      <c r="B125" t="s">
        <v>76</v>
      </c>
      <c r="C125" t="s">
        <v>76</v>
      </c>
      <c r="D125" t="b">
        <v>1</v>
      </c>
      <c r="E125" t="s">
        <v>20</v>
      </c>
      <c r="F125" t="s">
        <v>77</v>
      </c>
      <c r="G125" t="s">
        <v>60</v>
      </c>
      <c r="H125">
        <v>1</v>
      </c>
      <c r="I125" t="s">
        <v>78</v>
      </c>
      <c r="K125" s="6" t="str">
        <f t="shared" si="10"/>
        <v>2018-03-07</v>
      </c>
      <c r="L125" s="9" t="str">
        <f t="shared" si="11"/>
        <v>11:34:32</v>
      </c>
      <c r="N125" t="str">
        <f t="shared" si="20"/>
        <v>00:00:23</v>
      </c>
      <c r="O125" s="9">
        <f t="shared" si="21"/>
        <v>2.6620370370372681E-4</v>
      </c>
    </row>
    <row r="126" spans="1:16" x14ac:dyDescent="0.35">
      <c r="B126" t="s">
        <v>79</v>
      </c>
      <c r="C126" t="s">
        <v>79</v>
      </c>
      <c r="D126" t="b">
        <v>1</v>
      </c>
      <c r="E126" t="s">
        <v>20</v>
      </c>
      <c r="F126" t="s">
        <v>80</v>
      </c>
      <c r="G126" t="s">
        <v>60</v>
      </c>
      <c r="H126">
        <v>1</v>
      </c>
      <c r="I126" t="s">
        <v>81</v>
      </c>
      <c r="K126" s="6" t="str">
        <f t="shared" si="10"/>
        <v>2018-03-07</v>
      </c>
      <c r="L126" s="9" t="str">
        <f t="shared" si="11"/>
        <v>11:34:47</v>
      </c>
      <c r="N126" t="str">
        <f t="shared" si="20"/>
        <v>00:00:15</v>
      </c>
      <c r="O126" s="9">
        <f t="shared" si="21"/>
        <v>1.7361111111108274E-4</v>
      </c>
      <c r="P126" s="10"/>
    </row>
    <row r="127" spans="1:16" x14ac:dyDescent="0.35">
      <c r="B127" t="s">
        <v>82</v>
      </c>
      <c r="C127" t="s">
        <v>82</v>
      </c>
      <c r="D127" t="b">
        <v>0</v>
      </c>
      <c r="E127" t="s">
        <v>20</v>
      </c>
      <c r="F127" t="s">
        <v>18</v>
      </c>
      <c r="G127" t="s">
        <v>60</v>
      </c>
      <c r="H127">
        <v>1</v>
      </c>
      <c r="I127" t="s">
        <v>83</v>
      </c>
      <c r="K127" s="6" t="str">
        <f t="shared" si="10"/>
        <v>2018-03-07</v>
      </c>
      <c r="L127" s="9" t="str">
        <f t="shared" si="11"/>
        <v>11:35:14</v>
      </c>
      <c r="N127" t="str">
        <f t="shared" si="20"/>
        <v>00:00:27</v>
      </c>
      <c r="O127" s="9">
        <f t="shared" si="21"/>
        <v>3.1249999999999334E-4</v>
      </c>
      <c r="P127" s="10" t="s">
        <v>610</v>
      </c>
    </row>
    <row r="128" spans="1:16" x14ac:dyDescent="0.35">
      <c r="B128" t="s">
        <v>84</v>
      </c>
      <c r="C128" t="s">
        <v>84</v>
      </c>
      <c r="D128" t="b">
        <v>0</v>
      </c>
      <c r="E128" t="s">
        <v>20</v>
      </c>
      <c r="F128" t="s">
        <v>85</v>
      </c>
      <c r="G128" t="s">
        <v>60</v>
      </c>
      <c r="H128">
        <v>2</v>
      </c>
      <c r="I128" t="s">
        <v>86</v>
      </c>
      <c r="K128" s="6" t="str">
        <f t="shared" si="10"/>
        <v>2018-03-07</v>
      </c>
      <c r="L128" s="9" t="str">
        <f t="shared" si="11"/>
        <v>11:36:10</v>
      </c>
      <c r="N128" t="str">
        <f t="shared" si="20"/>
        <v>00:00:56</v>
      </c>
      <c r="O128" s="9">
        <f t="shared" si="21"/>
        <v>6.4814814814817545E-4</v>
      </c>
      <c r="P128" s="9"/>
    </row>
    <row r="129" spans="2:16" x14ac:dyDescent="0.35">
      <c r="B129" t="s">
        <v>87</v>
      </c>
      <c r="C129" t="s">
        <v>87</v>
      </c>
      <c r="D129" t="b">
        <v>0</v>
      </c>
      <c r="E129" t="s">
        <v>20</v>
      </c>
      <c r="F129" t="s">
        <v>88</v>
      </c>
      <c r="G129" t="s">
        <v>60</v>
      </c>
      <c r="H129">
        <v>0</v>
      </c>
      <c r="I129" t="s">
        <v>89</v>
      </c>
      <c r="K129" s="6" t="str">
        <f t="shared" si="10"/>
        <v>2018-03-07</v>
      </c>
      <c r="L129" s="9" t="str">
        <f t="shared" si="11"/>
        <v>11:36:17</v>
      </c>
      <c r="N129" t="str">
        <f t="shared" si="20"/>
        <v>00:00:07</v>
      </c>
      <c r="O129" s="9">
        <f t="shared" si="21"/>
        <v>8.1018518518494176E-5</v>
      </c>
      <c r="P129" s="10" t="s">
        <v>609</v>
      </c>
    </row>
    <row r="130" spans="2:16" x14ac:dyDescent="0.35">
      <c r="B130" t="s">
        <v>90</v>
      </c>
      <c r="C130" t="s">
        <v>90</v>
      </c>
      <c r="D130" t="b">
        <v>0</v>
      </c>
      <c r="E130" t="s">
        <v>20</v>
      </c>
      <c r="F130" t="s">
        <v>26</v>
      </c>
      <c r="G130" t="s">
        <v>60</v>
      </c>
      <c r="H130">
        <v>2</v>
      </c>
      <c r="I130" t="s">
        <v>91</v>
      </c>
      <c r="K130" s="6" t="str">
        <f t="shared" si="10"/>
        <v>2018-03-07</v>
      </c>
      <c r="L130" s="9" t="str">
        <f t="shared" si="11"/>
        <v>11:36:37</v>
      </c>
      <c r="N130" t="str">
        <f t="shared" si="20"/>
        <v>00:00:20</v>
      </c>
      <c r="O130" s="9">
        <f t="shared" si="21"/>
        <v>2.3148148148155467E-4</v>
      </c>
      <c r="P130" t="str">
        <f>TEXT(SUM(O120:O136)/ROWS(O120:O136), "hh:mm:ss")</f>
        <v>00:00:25</v>
      </c>
    </row>
    <row r="131" spans="2:16" x14ac:dyDescent="0.35">
      <c r="B131" t="s">
        <v>92</v>
      </c>
      <c r="C131" t="s">
        <v>92</v>
      </c>
      <c r="D131" t="b">
        <v>0</v>
      </c>
      <c r="E131" t="s">
        <v>20</v>
      </c>
      <c r="F131" t="s">
        <v>93</v>
      </c>
      <c r="G131" t="s">
        <v>60</v>
      </c>
      <c r="H131">
        <v>1</v>
      </c>
      <c r="I131" t="s">
        <v>64</v>
      </c>
      <c r="K131" s="6" t="str">
        <f t="shared" si="10"/>
        <v>2018-03-07</v>
      </c>
      <c r="L131" s="9" t="str">
        <f t="shared" si="11"/>
        <v>11:36:47</v>
      </c>
      <c r="N131" t="str">
        <f t="shared" si="20"/>
        <v>00:00:10</v>
      </c>
      <c r="O131" s="9">
        <f t="shared" si="21"/>
        <v>1.1574074074072183E-4</v>
      </c>
    </row>
    <row r="132" spans="2:16" x14ac:dyDescent="0.35">
      <c r="B132" s="1" t="s">
        <v>94</v>
      </c>
      <c r="C132" s="1" t="s">
        <v>94</v>
      </c>
      <c r="D132" s="1" t="b">
        <v>0</v>
      </c>
      <c r="E132" s="1" t="s">
        <v>20</v>
      </c>
      <c r="F132" s="1" t="s">
        <v>95</v>
      </c>
      <c r="G132" s="1" t="s">
        <v>60</v>
      </c>
      <c r="H132" s="1">
        <v>1</v>
      </c>
      <c r="I132" s="1" t="s">
        <v>96</v>
      </c>
      <c r="K132" s="6" t="str">
        <f t="shared" si="10"/>
        <v>2018-03-07</v>
      </c>
      <c r="L132" s="9" t="str">
        <f t="shared" si="11"/>
        <v>11:37:17</v>
      </c>
      <c r="N132" t="str">
        <f t="shared" si="20"/>
        <v>00:00:30</v>
      </c>
      <c r="O132" s="9">
        <f t="shared" si="21"/>
        <v>3.4722222222222099E-4</v>
      </c>
    </row>
    <row r="133" spans="2:16" x14ac:dyDescent="0.35">
      <c r="B133" s="1" t="s">
        <v>97</v>
      </c>
      <c r="C133" s="1" t="s">
        <v>97</v>
      </c>
      <c r="D133" s="1" t="b">
        <v>0</v>
      </c>
      <c r="E133" s="1" t="s">
        <v>20</v>
      </c>
      <c r="F133" s="1" t="s">
        <v>98</v>
      </c>
      <c r="G133" s="1" t="s">
        <v>60</v>
      </c>
      <c r="H133" s="1">
        <v>0</v>
      </c>
      <c r="I133" s="1" t="s">
        <v>99</v>
      </c>
      <c r="K133" s="6" t="str">
        <f t="shared" si="10"/>
        <v>2018-03-07</v>
      </c>
      <c r="L133" s="9" t="str">
        <f t="shared" si="11"/>
        <v>11:37:20</v>
      </c>
      <c r="N133" t="str">
        <f t="shared" si="20"/>
        <v>00:00:03</v>
      </c>
      <c r="O133" s="9">
        <f t="shared" si="21"/>
        <v>3.4722222222172139E-5</v>
      </c>
    </row>
    <row r="134" spans="2:16" x14ac:dyDescent="0.35">
      <c r="B134" s="1" t="s">
        <v>100</v>
      </c>
      <c r="C134" s="1" t="s">
        <v>100</v>
      </c>
      <c r="D134" s="1" t="b">
        <v>0</v>
      </c>
      <c r="E134" s="1" t="s">
        <v>20</v>
      </c>
      <c r="F134" s="1" t="s">
        <v>31</v>
      </c>
      <c r="G134" s="1" t="s">
        <v>60</v>
      </c>
      <c r="H134" s="1">
        <v>1</v>
      </c>
      <c r="I134" s="1" t="s">
        <v>101</v>
      </c>
      <c r="K134" s="6" t="str">
        <f t="shared" si="10"/>
        <v>2018-03-07</v>
      </c>
      <c r="L134" s="9" t="str">
        <f t="shared" si="11"/>
        <v>11:37:50</v>
      </c>
      <c r="N134" t="str">
        <f t="shared" si="20"/>
        <v>00:00:30</v>
      </c>
      <c r="O134" s="9">
        <f t="shared" si="21"/>
        <v>3.472222222222765E-4</v>
      </c>
    </row>
    <row r="135" spans="2:16" x14ac:dyDescent="0.35">
      <c r="B135" s="1" t="s">
        <v>102</v>
      </c>
      <c r="C135" s="1" t="s">
        <v>102</v>
      </c>
      <c r="D135" s="1" t="b">
        <v>0</v>
      </c>
      <c r="E135" s="1" t="s">
        <v>20</v>
      </c>
      <c r="F135" s="1" t="s">
        <v>103</v>
      </c>
      <c r="G135" s="1" t="s">
        <v>60</v>
      </c>
      <c r="H135" s="1">
        <v>1</v>
      </c>
      <c r="I135" s="1" t="s">
        <v>104</v>
      </c>
      <c r="J135" t="s">
        <v>105</v>
      </c>
      <c r="K135" s="6" t="str">
        <f t="shared" si="10"/>
        <v>2018-03-07</v>
      </c>
      <c r="L135" s="9" t="str">
        <f t="shared" si="11"/>
        <v>11:38:39</v>
      </c>
      <c r="N135" t="str">
        <f t="shared" si="20"/>
        <v>00:00:49</v>
      </c>
      <c r="O135" s="9">
        <f t="shared" si="21"/>
        <v>5.6712962962962576E-4</v>
      </c>
    </row>
    <row r="136" spans="2:16" x14ac:dyDescent="0.35">
      <c r="B136" s="1" t="s">
        <v>65</v>
      </c>
      <c r="C136" s="1" t="s">
        <v>65</v>
      </c>
      <c r="D136" s="1" t="b">
        <v>0</v>
      </c>
      <c r="E136" s="1" t="s">
        <v>7</v>
      </c>
      <c r="F136" s="1" t="s">
        <v>46</v>
      </c>
      <c r="G136" s="1" t="s">
        <v>60</v>
      </c>
      <c r="H136" s="1">
        <v>1</v>
      </c>
      <c r="I136" s="1" t="s">
        <v>64</v>
      </c>
      <c r="K136" s="6" t="str">
        <f t="shared" si="10"/>
        <v>2018-03-07</v>
      </c>
      <c r="L136" s="9" t="str">
        <f t="shared" si="11"/>
        <v>11:39:46</v>
      </c>
      <c r="N136" t="str">
        <f t="shared" si="20"/>
        <v>00:01:07</v>
      </c>
      <c r="O136" s="9">
        <f t="shared" si="21"/>
        <v>7.7546296296299166E-4</v>
      </c>
    </row>
    <row r="137" spans="2:16" x14ac:dyDescent="0.35">
      <c r="B137" s="1"/>
      <c r="C137" s="1"/>
      <c r="D137" s="1"/>
      <c r="E137" s="1"/>
      <c r="F137" s="1"/>
      <c r="G137" s="1"/>
      <c r="H137" s="1"/>
      <c r="I137" s="1"/>
      <c r="K137" s="6"/>
    </row>
    <row r="138" spans="2:16" x14ac:dyDescent="0.35">
      <c r="B138" s="1" t="s">
        <v>97</v>
      </c>
      <c r="C138" s="1" t="s">
        <v>97</v>
      </c>
      <c r="D138" s="1" t="b">
        <v>1</v>
      </c>
      <c r="E138" s="1" t="s">
        <v>7</v>
      </c>
      <c r="F138" s="1" t="s">
        <v>266</v>
      </c>
      <c r="G138" s="1" t="s">
        <v>256</v>
      </c>
      <c r="H138" s="1">
        <v>0</v>
      </c>
      <c r="I138" s="1" t="s">
        <v>267</v>
      </c>
      <c r="K138" s="6" t="str">
        <f t="shared" si="10"/>
        <v>2018-03-07</v>
      </c>
      <c r="L138" s="9" t="str">
        <f t="shared" si="11"/>
        <v>11:42:35</v>
      </c>
    </row>
    <row r="139" spans="2:16" x14ac:dyDescent="0.35">
      <c r="B139" s="1" t="s">
        <v>100</v>
      </c>
      <c r="C139" s="1" t="s">
        <v>100</v>
      </c>
      <c r="D139" s="1" t="b">
        <v>1</v>
      </c>
      <c r="E139" s="1" t="s">
        <v>7</v>
      </c>
      <c r="F139" s="1" t="s">
        <v>268</v>
      </c>
      <c r="G139" s="1" t="s">
        <v>256</v>
      </c>
      <c r="H139" s="1">
        <v>1</v>
      </c>
      <c r="I139" s="1" t="s">
        <v>269</v>
      </c>
      <c r="K139" s="6" t="str">
        <f t="shared" si="10"/>
        <v>2018-03-07</v>
      </c>
      <c r="L139" s="9" t="str">
        <f t="shared" si="11"/>
        <v>11:43:00</v>
      </c>
      <c r="N139" t="str">
        <f>TEXT(L139-L138, "hh:mm:ss")</f>
        <v>00:00:25</v>
      </c>
      <c r="O139" s="9">
        <f>L139-L138</f>
        <v>2.8935185185186008E-4</v>
      </c>
    </row>
    <row r="140" spans="2:16" x14ac:dyDescent="0.35">
      <c r="B140" s="1" t="s">
        <v>94</v>
      </c>
      <c r="C140" s="1" t="s">
        <v>94</v>
      </c>
      <c r="D140" s="1" t="b">
        <v>1</v>
      </c>
      <c r="E140" s="1" t="s">
        <v>7</v>
      </c>
      <c r="F140" s="1" t="s">
        <v>255</v>
      </c>
      <c r="G140" s="1" t="s">
        <v>256</v>
      </c>
      <c r="H140" s="1">
        <v>1</v>
      </c>
      <c r="I140" s="1" t="s">
        <v>257</v>
      </c>
      <c r="K140" s="6" t="str">
        <f t="shared" ref="K140:K154" si="22">MID(F140,1,10)</f>
        <v>2018-03-07</v>
      </c>
      <c r="L140" s="9" t="str">
        <f t="shared" ref="L140:L154" si="23">MID(F140, 12, 8)</f>
        <v>11:43:19</v>
      </c>
      <c r="N140" t="str">
        <f t="shared" ref="N140:N154" si="24">TEXT(L140-L139, "hh:mm:ss")</f>
        <v>00:00:19</v>
      </c>
      <c r="O140" s="9">
        <f t="shared" ref="O140:O154" si="25">L140-L139</f>
        <v>2.1990740740740478E-4</v>
      </c>
    </row>
    <row r="141" spans="2:16" x14ac:dyDescent="0.35">
      <c r="B141" s="1" t="s">
        <v>102</v>
      </c>
      <c r="C141" s="1" t="s">
        <v>102</v>
      </c>
      <c r="D141" s="1" t="b">
        <v>1</v>
      </c>
      <c r="E141" s="1" t="s">
        <v>7</v>
      </c>
      <c r="F141" s="1" t="s">
        <v>270</v>
      </c>
      <c r="G141" s="1" t="s">
        <v>256</v>
      </c>
      <c r="H141" s="1">
        <v>1</v>
      </c>
      <c r="I141" s="1" t="s">
        <v>271</v>
      </c>
      <c r="J141" t="s">
        <v>272</v>
      </c>
      <c r="K141" s="6" t="str">
        <f t="shared" si="22"/>
        <v>2018-03-07</v>
      </c>
      <c r="L141" s="9" t="str">
        <f t="shared" si="23"/>
        <v>11:43:55</v>
      </c>
      <c r="N141" t="str">
        <f t="shared" si="24"/>
        <v>00:00:36</v>
      </c>
      <c r="O141" s="9">
        <f t="shared" si="25"/>
        <v>4.1666666666667629E-4</v>
      </c>
    </row>
    <row r="142" spans="2:16" x14ac:dyDescent="0.35">
      <c r="B142" t="s">
        <v>279</v>
      </c>
      <c r="C142" t="s">
        <v>279</v>
      </c>
      <c r="D142" t="b">
        <v>1</v>
      </c>
      <c r="E142" t="s">
        <v>20</v>
      </c>
      <c r="F142" t="s">
        <v>280</v>
      </c>
      <c r="G142" t="s">
        <v>256</v>
      </c>
      <c r="H142">
        <v>1</v>
      </c>
      <c r="I142" t="s">
        <v>281</v>
      </c>
      <c r="K142" s="6" t="str">
        <f t="shared" si="22"/>
        <v>2018-03-07</v>
      </c>
      <c r="L142" s="9" t="str">
        <f t="shared" si="23"/>
        <v>11:46:24</v>
      </c>
      <c r="N142" t="str">
        <f t="shared" si="24"/>
        <v>00:02:29</v>
      </c>
      <c r="O142" s="9">
        <f t="shared" si="25"/>
        <v>1.7245370370370661E-3</v>
      </c>
    </row>
    <row r="143" spans="2:16" x14ac:dyDescent="0.35">
      <c r="B143" t="s">
        <v>295</v>
      </c>
      <c r="C143" t="s">
        <v>295</v>
      </c>
      <c r="D143" t="b">
        <v>1</v>
      </c>
      <c r="E143" t="s">
        <v>20</v>
      </c>
      <c r="F143" t="s">
        <v>296</v>
      </c>
      <c r="G143" t="s">
        <v>256</v>
      </c>
      <c r="H143">
        <v>1</v>
      </c>
      <c r="I143" t="s">
        <v>297</v>
      </c>
      <c r="K143" s="6" t="str">
        <f t="shared" si="22"/>
        <v>2018-03-07</v>
      </c>
      <c r="L143" s="9" t="str">
        <f t="shared" si="23"/>
        <v>11:46:43</v>
      </c>
      <c r="N143" t="str">
        <f t="shared" si="24"/>
        <v>00:00:19</v>
      </c>
      <c r="O143" s="9">
        <f t="shared" si="25"/>
        <v>2.1990740740740478E-4</v>
      </c>
    </row>
    <row r="144" spans="2:16" x14ac:dyDescent="0.35">
      <c r="B144" t="s">
        <v>282</v>
      </c>
      <c r="C144" t="s">
        <v>282</v>
      </c>
      <c r="D144" t="b">
        <v>1</v>
      </c>
      <c r="E144" t="s">
        <v>20</v>
      </c>
      <c r="F144" t="s">
        <v>283</v>
      </c>
      <c r="G144" t="s">
        <v>256</v>
      </c>
      <c r="H144">
        <v>0</v>
      </c>
      <c r="I144" t="s">
        <v>284</v>
      </c>
      <c r="J144" t="s">
        <v>285</v>
      </c>
      <c r="K144" s="6" t="str">
        <f t="shared" si="22"/>
        <v>2018-03-07</v>
      </c>
      <c r="L144" s="9" t="str">
        <f t="shared" si="23"/>
        <v>11:47:08</v>
      </c>
      <c r="N144" t="str">
        <f t="shared" si="24"/>
        <v>00:00:25</v>
      </c>
      <c r="O144" s="9">
        <f t="shared" si="25"/>
        <v>2.8935185185186008E-4</v>
      </c>
    </row>
    <row r="145" spans="2:16" x14ac:dyDescent="0.35">
      <c r="B145" t="s">
        <v>289</v>
      </c>
      <c r="C145" t="s">
        <v>289</v>
      </c>
      <c r="D145" t="b">
        <v>1</v>
      </c>
      <c r="E145" t="s">
        <v>20</v>
      </c>
      <c r="F145" t="s">
        <v>290</v>
      </c>
      <c r="G145" t="s">
        <v>256</v>
      </c>
      <c r="H145">
        <v>1</v>
      </c>
      <c r="I145" t="s">
        <v>291</v>
      </c>
      <c r="K145" s="6" t="str">
        <f t="shared" si="22"/>
        <v>2018-03-07</v>
      </c>
      <c r="L145" s="9" t="str">
        <f t="shared" si="23"/>
        <v>11:47:31</v>
      </c>
      <c r="N145" t="str">
        <f t="shared" si="24"/>
        <v>00:00:23</v>
      </c>
      <c r="O145" s="9">
        <f t="shared" si="25"/>
        <v>2.662037037036713E-4</v>
      </c>
      <c r="P145" s="10"/>
    </row>
    <row r="146" spans="2:16" x14ac:dyDescent="0.35">
      <c r="B146" t="s">
        <v>298</v>
      </c>
      <c r="C146" t="s">
        <v>298</v>
      </c>
      <c r="D146" t="b">
        <v>1</v>
      </c>
      <c r="E146" t="s">
        <v>20</v>
      </c>
      <c r="F146" t="s">
        <v>299</v>
      </c>
      <c r="G146" t="s">
        <v>256</v>
      </c>
      <c r="H146">
        <v>1</v>
      </c>
      <c r="I146" t="s">
        <v>300</v>
      </c>
      <c r="K146" s="6" t="str">
        <f t="shared" si="22"/>
        <v>2018-03-07</v>
      </c>
      <c r="L146" s="9" t="str">
        <f t="shared" si="23"/>
        <v>11:47:48</v>
      </c>
      <c r="N146" t="str">
        <f t="shared" si="24"/>
        <v>00:00:17</v>
      </c>
      <c r="O146" s="9">
        <f t="shared" si="25"/>
        <v>1.9675925925927151E-4</v>
      </c>
      <c r="P146" s="10"/>
    </row>
    <row r="147" spans="2:16" x14ac:dyDescent="0.35">
      <c r="B147" t="s">
        <v>303</v>
      </c>
      <c r="C147" t="s">
        <v>303</v>
      </c>
      <c r="D147" t="b">
        <v>0</v>
      </c>
      <c r="E147" t="s">
        <v>20</v>
      </c>
      <c r="F147" t="s">
        <v>304</v>
      </c>
      <c r="G147" t="s">
        <v>256</v>
      </c>
      <c r="H147">
        <v>1</v>
      </c>
      <c r="I147" t="s">
        <v>305</v>
      </c>
      <c r="K147" s="6" t="str">
        <f t="shared" si="22"/>
        <v>2018-03-07</v>
      </c>
      <c r="L147" s="9" t="str">
        <f t="shared" si="23"/>
        <v>11:48:26</v>
      </c>
      <c r="N147" t="str">
        <f t="shared" si="24"/>
        <v>00:00:38</v>
      </c>
      <c r="O147" s="9">
        <f t="shared" si="25"/>
        <v>4.3981481481480955E-4</v>
      </c>
      <c r="P147" s="9"/>
    </row>
    <row r="148" spans="2:16" x14ac:dyDescent="0.35">
      <c r="B148" t="s">
        <v>306</v>
      </c>
      <c r="C148" t="s">
        <v>306</v>
      </c>
      <c r="D148" t="b">
        <v>0</v>
      </c>
      <c r="E148" t="s">
        <v>20</v>
      </c>
      <c r="F148" t="s">
        <v>307</v>
      </c>
      <c r="G148" t="s">
        <v>256</v>
      </c>
      <c r="H148">
        <v>1</v>
      </c>
      <c r="I148" t="s">
        <v>308</v>
      </c>
      <c r="K148" s="6" t="str">
        <f t="shared" si="22"/>
        <v>2018-03-07</v>
      </c>
      <c r="L148" s="9" t="str">
        <f t="shared" si="23"/>
        <v>11:48:36</v>
      </c>
      <c r="N148" t="str">
        <f t="shared" si="24"/>
        <v>00:00:10</v>
      </c>
      <c r="O148" s="9">
        <f t="shared" si="25"/>
        <v>1.1574074074077734E-4</v>
      </c>
      <c r="P148" s="10" t="s">
        <v>609</v>
      </c>
    </row>
    <row r="149" spans="2:16" x14ac:dyDescent="0.35">
      <c r="B149" t="s">
        <v>309</v>
      </c>
      <c r="C149" t="s">
        <v>309</v>
      </c>
      <c r="D149" t="b">
        <v>0</v>
      </c>
      <c r="E149" t="s">
        <v>20</v>
      </c>
      <c r="F149" t="s">
        <v>310</v>
      </c>
      <c r="G149" t="s">
        <v>256</v>
      </c>
      <c r="H149">
        <v>1</v>
      </c>
      <c r="I149" t="s">
        <v>311</v>
      </c>
      <c r="J149" t="s">
        <v>312</v>
      </c>
      <c r="K149" s="6" t="str">
        <f t="shared" si="22"/>
        <v>2018-03-07</v>
      </c>
      <c r="L149" s="9" t="str">
        <f t="shared" si="23"/>
        <v>11:49:24</v>
      </c>
      <c r="N149" t="str">
        <f t="shared" si="24"/>
        <v>00:00:48</v>
      </c>
      <c r="O149" s="9">
        <f t="shared" si="25"/>
        <v>5.5555555555553138E-4</v>
      </c>
      <c r="P149" t="str">
        <f>TEXT(SUM(O139:O154)/ROWS(O139:O154), "hh:mm:ss")</f>
        <v>00:00:37</v>
      </c>
    </row>
    <row r="150" spans="2:16" x14ac:dyDescent="0.35">
      <c r="B150" t="s">
        <v>316</v>
      </c>
      <c r="C150" t="s">
        <v>316</v>
      </c>
      <c r="D150" t="b">
        <v>0</v>
      </c>
      <c r="E150" t="s">
        <v>20</v>
      </c>
      <c r="F150" t="s">
        <v>317</v>
      </c>
      <c r="G150" t="s">
        <v>256</v>
      </c>
      <c r="H150">
        <v>1</v>
      </c>
      <c r="I150" t="s">
        <v>269</v>
      </c>
      <c r="J150" t="s">
        <v>318</v>
      </c>
      <c r="K150" s="6" t="str">
        <f t="shared" si="22"/>
        <v>2018-03-07</v>
      </c>
      <c r="L150" s="9" t="str">
        <f t="shared" si="23"/>
        <v>11:50:36</v>
      </c>
      <c r="N150" t="str">
        <f t="shared" si="24"/>
        <v>00:01:12</v>
      </c>
      <c r="O150" s="9">
        <f t="shared" si="25"/>
        <v>8.3333333333335258E-4</v>
      </c>
    </row>
    <row r="151" spans="2:16" x14ac:dyDescent="0.35">
      <c r="B151" s="1" t="s">
        <v>145</v>
      </c>
      <c r="C151" s="1" t="s">
        <v>145</v>
      </c>
      <c r="D151" s="1" t="b">
        <v>1</v>
      </c>
      <c r="E151" s="1" t="s">
        <v>20</v>
      </c>
      <c r="F151" s="1" t="s">
        <v>321</v>
      </c>
      <c r="G151" s="1" t="s">
        <v>256</v>
      </c>
      <c r="H151" s="1">
        <v>1</v>
      </c>
      <c r="I151" s="1" t="s">
        <v>322</v>
      </c>
      <c r="K151" s="6" t="str">
        <f t="shared" si="22"/>
        <v>2018-03-07</v>
      </c>
      <c r="L151" s="9" t="str">
        <f t="shared" si="23"/>
        <v>11:50:52</v>
      </c>
      <c r="N151" t="str">
        <f t="shared" si="24"/>
        <v>00:00:16</v>
      </c>
      <c r="O151" s="9">
        <f t="shared" si="25"/>
        <v>1.8518518518512161E-4</v>
      </c>
    </row>
    <row r="152" spans="2:16" x14ac:dyDescent="0.35">
      <c r="B152" s="1" t="s">
        <v>149</v>
      </c>
      <c r="C152" s="1" t="s">
        <v>149</v>
      </c>
      <c r="D152" s="1" t="b">
        <v>1</v>
      </c>
      <c r="E152" s="1" t="s">
        <v>20</v>
      </c>
      <c r="F152" s="1" t="s">
        <v>319</v>
      </c>
      <c r="G152" s="1" t="s">
        <v>256</v>
      </c>
      <c r="H152" s="1">
        <v>1</v>
      </c>
      <c r="I152" s="1" t="s">
        <v>320</v>
      </c>
      <c r="K152" s="6" t="str">
        <f t="shared" si="22"/>
        <v>2018-03-07</v>
      </c>
      <c r="L152" s="9" t="str">
        <f t="shared" si="23"/>
        <v>11:51:06</v>
      </c>
      <c r="N152" t="str">
        <f t="shared" si="24"/>
        <v>00:00:14</v>
      </c>
      <c r="O152" s="9">
        <f t="shared" si="25"/>
        <v>1.6203703703704386E-4</v>
      </c>
    </row>
    <row r="153" spans="2:16" x14ac:dyDescent="0.35">
      <c r="B153" s="5" t="s">
        <v>155</v>
      </c>
      <c r="C153" s="5" t="s">
        <v>155</v>
      </c>
      <c r="D153" s="5" t="b">
        <v>1</v>
      </c>
      <c r="E153" s="5" t="s">
        <v>20</v>
      </c>
      <c r="F153" s="5" t="s">
        <v>323</v>
      </c>
      <c r="G153" s="5" t="s">
        <v>256</v>
      </c>
      <c r="H153" s="5">
        <v>0</v>
      </c>
      <c r="I153" s="5" t="s">
        <v>324</v>
      </c>
      <c r="J153" t="s">
        <v>325</v>
      </c>
      <c r="K153" s="6" t="str">
        <f t="shared" si="22"/>
        <v>2018-03-07</v>
      </c>
      <c r="L153" s="9" t="str">
        <f t="shared" si="23"/>
        <v>11:51:52</v>
      </c>
      <c r="N153" t="str">
        <f t="shared" si="24"/>
        <v>00:00:46</v>
      </c>
      <c r="O153" s="9">
        <f t="shared" si="25"/>
        <v>5.3240740740745363E-4</v>
      </c>
    </row>
    <row r="154" spans="2:16" x14ac:dyDescent="0.35">
      <c r="B154" s="5" t="s">
        <v>158</v>
      </c>
      <c r="C154" s="5" t="s">
        <v>158</v>
      </c>
      <c r="D154" s="5" t="b">
        <v>1</v>
      </c>
      <c r="E154" s="5" t="s">
        <v>20</v>
      </c>
      <c r="F154" s="5" t="s">
        <v>327</v>
      </c>
      <c r="G154" s="5" t="s">
        <v>256</v>
      </c>
      <c r="H154" s="5">
        <v>1</v>
      </c>
      <c r="I154" s="5" t="s">
        <v>305</v>
      </c>
      <c r="K154" s="6" t="str">
        <f t="shared" si="22"/>
        <v>2018-03-07</v>
      </c>
      <c r="L154" s="9" t="str">
        <f t="shared" si="23"/>
        <v>11:52:27</v>
      </c>
      <c r="N154" t="str">
        <f t="shared" si="24"/>
        <v>00:00:35</v>
      </c>
      <c r="O154" s="9">
        <f t="shared" si="25"/>
        <v>4.050925925925819E-4</v>
      </c>
    </row>
  </sheetData>
  <sortState ref="A1:K290">
    <sortCondition ref="G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9"/>
  <sheetViews>
    <sheetView tabSelected="1" topLeftCell="A128" zoomScale="65" zoomScaleNormal="65" workbookViewId="0">
      <selection activeCell="I147" sqref="I147"/>
    </sheetView>
  </sheetViews>
  <sheetFormatPr defaultRowHeight="14.5" x14ac:dyDescent="0.35"/>
  <cols>
    <col min="1" max="2" width="27" style="7" customWidth="1"/>
    <col min="3" max="3" width="25.26953125" bestFit="1" customWidth="1"/>
    <col min="4" max="4" width="25.26953125" hidden="1" customWidth="1"/>
    <col min="5" max="5" width="7.1796875" customWidth="1"/>
    <col min="6" max="6" width="14.36328125" bestFit="1" customWidth="1"/>
    <col min="7" max="7" width="18.36328125" bestFit="1" customWidth="1"/>
    <col min="9" max="9" width="5.26953125" bestFit="1" customWidth="1"/>
  </cols>
  <sheetData>
    <row r="1" spans="1:12" x14ac:dyDescent="0.35">
      <c r="A1" s="7" t="s">
        <v>605</v>
      </c>
      <c r="C1" t="s">
        <v>0</v>
      </c>
      <c r="E1" t="s">
        <v>593</v>
      </c>
      <c r="F1" t="s">
        <v>1</v>
      </c>
      <c r="G1" t="s">
        <v>2</v>
      </c>
      <c r="H1" t="s">
        <v>3</v>
      </c>
      <c r="I1" t="s">
        <v>4</v>
      </c>
      <c r="J1" t="s">
        <v>5</v>
      </c>
    </row>
    <row r="2" spans="1:12" x14ac:dyDescent="0.35">
      <c r="C2" t="s">
        <v>134</v>
      </c>
      <c r="D2" t="s">
        <v>134</v>
      </c>
      <c r="E2" t="b">
        <v>0</v>
      </c>
      <c r="F2" t="s">
        <v>20</v>
      </c>
      <c r="G2" t="s">
        <v>135</v>
      </c>
      <c r="H2" t="s">
        <v>108</v>
      </c>
      <c r="I2" t="s">
        <v>136</v>
      </c>
    </row>
    <row r="3" spans="1:12" x14ac:dyDescent="0.35">
      <c r="B3" s="7" t="s">
        <v>832</v>
      </c>
      <c r="C3" s="1" t="s">
        <v>250</v>
      </c>
      <c r="D3" s="1" t="s">
        <v>250</v>
      </c>
      <c r="E3" s="1" t="b">
        <v>0</v>
      </c>
      <c r="F3" s="1" t="s">
        <v>20</v>
      </c>
      <c r="G3" s="1" t="s">
        <v>251</v>
      </c>
      <c r="H3" s="1" t="s">
        <v>245</v>
      </c>
      <c r="I3" s="1">
        <v>1</v>
      </c>
      <c r="J3" s="1" t="s">
        <v>252</v>
      </c>
    </row>
    <row r="4" spans="1:12" x14ac:dyDescent="0.35">
      <c r="C4" s="1" t="s">
        <v>250</v>
      </c>
      <c r="D4" s="1" t="s">
        <v>250</v>
      </c>
      <c r="E4" s="1" t="b">
        <v>1</v>
      </c>
      <c r="F4" s="1" t="s">
        <v>7</v>
      </c>
      <c r="G4" s="1" t="s">
        <v>292</v>
      </c>
      <c r="H4" s="1" t="s">
        <v>147</v>
      </c>
      <c r="I4" s="1">
        <v>1</v>
      </c>
      <c r="J4" s="1" t="s">
        <v>160</v>
      </c>
    </row>
    <row r="5" spans="1:12" x14ac:dyDescent="0.35">
      <c r="B5" s="7" t="s">
        <v>832</v>
      </c>
      <c r="C5" s="1" t="s">
        <v>253</v>
      </c>
      <c r="D5" s="1" t="s">
        <v>253</v>
      </c>
      <c r="E5" s="1" t="b">
        <v>0</v>
      </c>
      <c r="F5" s="1" t="s">
        <v>20</v>
      </c>
      <c r="G5" s="1" t="s">
        <v>40</v>
      </c>
      <c r="H5" s="1" t="s">
        <v>245</v>
      </c>
      <c r="I5" s="1">
        <v>1</v>
      </c>
      <c r="J5" s="1" t="s">
        <v>254</v>
      </c>
    </row>
    <row r="6" spans="1:12" x14ac:dyDescent="0.35">
      <c r="C6" s="1" t="s">
        <v>253</v>
      </c>
      <c r="D6" s="1" t="s">
        <v>253</v>
      </c>
      <c r="E6" s="1" t="b">
        <v>1</v>
      </c>
      <c r="F6" s="1" t="s">
        <v>7</v>
      </c>
      <c r="G6" s="1" t="s">
        <v>293</v>
      </c>
      <c r="H6" s="1" t="s">
        <v>147</v>
      </c>
      <c r="I6" s="1">
        <v>1</v>
      </c>
      <c r="J6" s="1" t="s">
        <v>148</v>
      </c>
    </row>
    <row r="7" spans="1:12" x14ac:dyDescent="0.35">
      <c r="B7" s="7" t="s">
        <v>832</v>
      </c>
      <c r="C7" s="1" t="s">
        <v>261</v>
      </c>
      <c r="D7" s="1" t="s">
        <v>261</v>
      </c>
      <c r="E7" s="1" t="b">
        <v>0</v>
      </c>
      <c r="F7" s="1" t="s">
        <v>20</v>
      </c>
      <c r="G7" s="1" t="s">
        <v>262</v>
      </c>
      <c r="H7" s="1" t="s">
        <v>245</v>
      </c>
      <c r="I7" s="1">
        <v>1</v>
      </c>
      <c r="J7" s="1" t="s">
        <v>263</v>
      </c>
    </row>
    <row r="8" spans="1:12" x14ac:dyDescent="0.35">
      <c r="C8" s="1" t="s">
        <v>261</v>
      </c>
      <c r="D8" s="1" t="s">
        <v>261</v>
      </c>
      <c r="E8" s="1" t="b">
        <v>1</v>
      </c>
      <c r="F8" s="1" t="s">
        <v>7</v>
      </c>
      <c r="G8" s="1" t="s">
        <v>294</v>
      </c>
      <c r="H8" s="1" t="s">
        <v>147</v>
      </c>
      <c r="I8" s="1">
        <v>1</v>
      </c>
      <c r="J8" s="1" t="s">
        <v>148</v>
      </c>
    </row>
    <row r="9" spans="1:12" x14ac:dyDescent="0.35">
      <c r="C9" t="s">
        <v>274</v>
      </c>
      <c r="D9" t="s">
        <v>274</v>
      </c>
      <c r="E9" t="b">
        <v>1</v>
      </c>
      <c r="F9" t="s">
        <v>20</v>
      </c>
      <c r="G9" t="s">
        <v>275</v>
      </c>
      <c r="H9" t="s">
        <v>245</v>
      </c>
      <c r="I9">
        <v>1</v>
      </c>
      <c r="J9" t="s">
        <v>263</v>
      </c>
    </row>
    <row r="10" spans="1:12" x14ac:dyDescent="0.35">
      <c r="C10" t="s">
        <v>161</v>
      </c>
      <c r="D10" t="s">
        <v>161</v>
      </c>
      <c r="E10" t="b">
        <v>1</v>
      </c>
      <c r="F10" t="s">
        <v>20</v>
      </c>
      <c r="G10" t="s">
        <v>162</v>
      </c>
      <c r="H10" t="s">
        <v>147</v>
      </c>
      <c r="I10">
        <v>2</v>
      </c>
      <c r="J10" t="s">
        <v>160</v>
      </c>
    </row>
    <row r="11" spans="1:12" x14ac:dyDescent="0.35">
      <c r="B11" s="7" t="s">
        <v>832</v>
      </c>
      <c r="C11" s="1" t="s">
        <v>102</v>
      </c>
      <c r="D11" s="1" t="s">
        <v>102</v>
      </c>
      <c r="E11" s="1" t="b">
        <v>0</v>
      </c>
      <c r="F11" s="1" t="s">
        <v>20</v>
      </c>
      <c r="G11" s="1" t="s">
        <v>103</v>
      </c>
      <c r="H11" s="1" t="s">
        <v>60</v>
      </c>
      <c r="I11" s="1">
        <v>1</v>
      </c>
      <c r="J11" s="1" t="s">
        <v>104</v>
      </c>
      <c r="K11" t="s">
        <v>105</v>
      </c>
    </row>
    <row r="12" spans="1:12" x14ac:dyDescent="0.35">
      <c r="C12" s="1" t="s">
        <v>102</v>
      </c>
      <c r="D12" s="1" t="s">
        <v>102</v>
      </c>
      <c r="E12" s="1" t="b">
        <v>1</v>
      </c>
      <c r="F12" s="1" t="s">
        <v>7</v>
      </c>
      <c r="G12" s="1" t="s">
        <v>270</v>
      </c>
      <c r="H12" s="1" t="s">
        <v>256</v>
      </c>
      <c r="I12" s="1">
        <v>1</v>
      </c>
      <c r="J12" s="1" t="s">
        <v>271</v>
      </c>
      <c r="K12" t="s">
        <v>272</v>
      </c>
      <c r="L12" t="s">
        <v>273</v>
      </c>
    </row>
    <row r="13" spans="1:12" x14ac:dyDescent="0.35">
      <c r="C13" t="s">
        <v>295</v>
      </c>
      <c r="D13" t="s">
        <v>295</v>
      </c>
      <c r="E13" t="b">
        <v>1</v>
      </c>
      <c r="F13" t="s">
        <v>20</v>
      </c>
      <c r="G13" t="s">
        <v>296</v>
      </c>
      <c r="H13" t="s">
        <v>256</v>
      </c>
      <c r="I13">
        <v>1</v>
      </c>
      <c r="J13" t="s">
        <v>297</v>
      </c>
    </row>
    <row r="14" spans="1:12" x14ac:dyDescent="0.35">
      <c r="C14" t="s">
        <v>326</v>
      </c>
      <c r="D14" t="s">
        <v>326</v>
      </c>
      <c r="E14" t="b">
        <v>0</v>
      </c>
      <c r="F14" t="s">
        <v>20</v>
      </c>
      <c r="G14" t="s">
        <v>292</v>
      </c>
      <c r="H14" t="s">
        <v>245</v>
      </c>
      <c r="I14">
        <v>1</v>
      </c>
      <c r="J14" t="s">
        <v>278</v>
      </c>
    </row>
    <row r="15" spans="1:12" x14ac:dyDescent="0.35">
      <c r="C15" t="s">
        <v>229</v>
      </c>
      <c r="D15" t="s">
        <v>229</v>
      </c>
      <c r="E15" t="b">
        <v>1</v>
      </c>
      <c r="F15" t="s">
        <v>20</v>
      </c>
      <c r="G15" t="s">
        <v>230</v>
      </c>
      <c r="H15" t="s">
        <v>219</v>
      </c>
      <c r="I15">
        <v>1</v>
      </c>
      <c r="J15" t="s">
        <v>231</v>
      </c>
    </row>
    <row r="16" spans="1:12" x14ac:dyDescent="0.35">
      <c r="C16" t="s">
        <v>289</v>
      </c>
      <c r="D16" t="s">
        <v>289</v>
      </c>
      <c r="E16" t="b">
        <v>1</v>
      </c>
      <c r="F16" t="s">
        <v>20</v>
      </c>
      <c r="G16" t="s">
        <v>290</v>
      </c>
      <c r="H16" t="s">
        <v>256</v>
      </c>
      <c r="I16">
        <v>1</v>
      </c>
      <c r="J16" t="s">
        <v>291</v>
      </c>
    </row>
    <row r="17" spans="1:10" x14ac:dyDescent="0.35">
      <c r="C17" t="s">
        <v>232</v>
      </c>
      <c r="D17" t="s">
        <v>232</v>
      </c>
      <c r="E17" t="b">
        <v>1</v>
      </c>
      <c r="F17" t="s">
        <v>20</v>
      </c>
      <c r="G17" t="s">
        <v>233</v>
      </c>
      <c r="H17" t="s">
        <v>219</v>
      </c>
      <c r="I17">
        <v>1</v>
      </c>
      <c r="J17" t="s">
        <v>234</v>
      </c>
    </row>
    <row r="18" spans="1:10" x14ac:dyDescent="0.35">
      <c r="C18" t="s">
        <v>329</v>
      </c>
      <c r="D18" t="s">
        <v>329</v>
      </c>
      <c r="E18" t="b">
        <v>0</v>
      </c>
      <c r="F18" t="s">
        <v>20</v>
      </c>
      <c r="G18" t="s">
        <v>330</v>
      </c>
      <c r="H18" t="s">
        <v>245</v>
      </c>
      <c r="I18">
        <v>1</v>
      </c>
      <c r="J18" t="s">
        <v>331</v>
      </c>
    </row>
    <row r="19" spans="1:10" x14ac:dyDescent="0.35">
      <c r="C19" s="4" t="s">
        <v>332</v>
      </c>
      <c r="D19" s="4" t="s">
        <v>332</v>
      </c>
      <c r="E19" s="4" t="b">
        <v>0</v>
      </c>
      <c r="F19" s="4" t="s">
        <v>20</v>
      </c>
      <c r="G19" s="4" t="s">
        <v>333</v>
      </c>
      <c r="H19" s="4" t="s">
        <v>245</v>
      </c>
      <c r="I19" s="4">
        <v>1</v>
      </c>
      <c r="J19" s="4" t="s">
        <v>331</v>
      </c>
    </row>
    <row r="20" spans="1:10" x14ac:dyDescent="0.35">
      <c r="B20" s="7" t="s">
        <v>833</v>
      </c>
      <c r="C20" s="2" t="s">
        <v>6</v>
      </c>
      <c r="D20" s="2" t="s">
        <v>6</v>
      </c>
      <c r="E20" s="2" t="b">
        <v>0</v>
      </c>
      <c r="F20" s="2" t="s">
        <v>7</v>
      </c>
      <c r="G20" s="2" t="s">
        <v>8</v>
      </c>
      <c r="H20" s="2" t="s">
        <v>9</v>
      </c>
      <c r="I20" s="2">
        <v>1</v>
      </c>
      <c r="J20" s="2" t="s">
        <v>10</v>
      </c>
    </row>
    <row r="21" spans="1:10" ht="29" x14ac:dyDescent="0.35">
      <c r="A21" s="7" t="s">
        <v>603</v>
      </c>
      <c r="C21" s="2" t="s">
        <v>6</v>
      </c>
      <c r="D21" s="2" t="s">
        <v>6</v>
      </c>
      <c r="E21" s="2" t="b">
        <v>1</v>
      </c>
      <c r="F21" s="2" t="s">
        <v>20</v>
      </c>
      <c r="G21" s="2" t="s">
        <v>336</v>
      </c>
      <c r="H21" s="2" t="s">
        <v>245</v>
      </c>
      <c r="I21" s="2">
        <v>2</v>
      </c>
      <c r="J21" s="2" t="s">
        <v>337</v>
      </c>
    </row>
    <row r="22" spans="1:10" x14ac:dyDescent="0.35">
      <c r="B22" s="7" t="s">
        <v>833</v>
      </c>
      <c r="C22" s="2" t="s">
        <v>11</v>
      </c>
      <c r="D22" s="2" t="s">
        <v>11</v>
      </c>
      <c r="E22" s="2" t="b">
        <v>0</v>
      </c>
      <c r="F22" s="2" t="s">
        <v>7</v>
      </c>
      <c r="G22" s="2" t="s">
        <v>12</v>
      </c>
      <c r="H22" s="2" t="s">
        <v>9</v>
      </c>
      <c r="I22" s="2">
        <v>1</v>
      </c>
      <c r="J22" s="2" t="s">
        <v>13</v>
      </c>
    </row>
    <row r="23" spans="1:10" ht="43.5" x14ac:dyDescent="0.35">
      <c r="A23" s="7" t="s">
        <v>808</v>
      </c>
      <c r="C23" s="2" t="s">
        <v>11</v>
      </c>
      <c r="D23" s="2" t="s">
        <v>11</v>
      </c>
      <c r="E23" s="2" t="b">
        <v>1</v>
      </c>
      <c r="F23" s="2" t="s">
        <v>20</v>
      </c>
      <c r="G23" s="2" t="s">
        <v>338</v>
      </c>
      <c r="H23" s="2" t="s">
        <v>245</v>
      </c>
      <c r="I23" s="2">
        <v>2</v>
      </c>
      <c r="J23" s="2" t="s">
        <v>339</v>
      </c>
    </row>
    <row r="24" spans="1:10" x14ac:dyDescent="0.35">
      <c r="B24" s="7" t="s">
        <v>832</v>
      </c>
      <c r="C24" s="1" t="s">
        <v>14</v>
      </c>
      <c r="D24" s="1" t="s">
        <v>14</v>
      </c>
      <c r="E24" s="1" t="b">
        <v>0</v>
      </c>
      <c r="F24" s="1" t="s">
        <v>7</v>
      </c>
      <c r="G24" s="1" t="s">
        <v>15</v>
      </c>
      <c r="H24" s="1" t="s">
        <v>9</v>
      </c>
      <c r="I24" s="1">
        <v>1</v>
      </c>
      <c r="J24" s="1" t="s">
        <v>16</v>
      </c>
    </row>
    <row r="25" spans="1:10" x14ac:dyDescent="0.35">
      <c r="C25" s="1" t="s">
        <v>14</v>
      </c>
      <c r="D25" s="1" t="s">
        <v>14</v>
      </c>
      <c r="E25" s="1" t="b">
        <v>1</v>
      </c>
      <c r="F25" s="1" t="s">
        <v>20</v>
      </c>
      <c r="G25" s="1" t="s">
        <v>340</v>
      </c>
      <c r="H25" s="1" t="s">
        <v>245</v>
      </c>
      <c r="I25" s="1">
        <v>1</v>
      </c>
      <c r="J25" s="1" t="s">
        <v>331</v>
      </c>
    </row>
    <row r="26" spans="1:10" x14ac:dyDescent="0.35">
      <c r="C26" t="s">
        <v>349</v>
      </c>
      <c r="D26" t="s">
        <v>349</v>
      </c>
      <c r="E26" t="b">
        <v>0</v>
      </c>
      <c r="F26" t="s">
        <v>20</v>
      </c>
      <c r="G26" t="s">
        <v>350</v>
      </c>
      <c r="H26" t="s">
        <v>219</v>
      </c>
      <c r="I26">
        <v>1</v>
      </c>
      <c r="J26" t="s">
        <v>351</v>
      </c>
    </row>
    <row r="27" spans="1:10" x14ac:dyDescent="0.35">
      <c r="B27" s="7" t="s">
        <v>832</v>
      </c>
      <c r="C27" s="1" t="s">
        <v>149</v>
      </c>
      <c r="D27" s="1" t="s">
        <v>149</v>
      </c>
      <c r="E27" s="1" t="b">
        <v>0</v>
      </c>
      <c r="F27" s="1" t="s">
        <v>7</v>
      </c>
      <c r="G27" s="1" t="s">
        <v>150</v>
      </c>
      <c r="H27" s="1" t="s">
        <v>147</v>
      </c>
      <c r="I27" s="1">
        <v>1</v>
      </c>
      <c r="J27" s="1" t="s">
        <v>151</v>
      </c>
    </row>
    <row r="28" spans="1:10" x14ac:dyDescent="0.35">
      <c r="C28" s="1" t="s">
        <v>149</v>
      </c>
      <c r="D28" s="1" t="s">
        <v>149</v>
      </c>
      <c r="E28" s="1" t="b">
        <v>1</v>
      </c>
      <c r="F28" s="1" t="s">
        <v>20</v>
      </c>
      <c r="G28" s="1" t="s">
        <v>319</v>
      </c>
      <c r="H28" s="1" t="s">
        <v>256</v>
      </c>
      <c r="I28" s="1">
        <v>1</v>
      </c>
      <c r="J28" s="1" t="s">
        <v>320</v>
      </c>
    </row>
    <row r="29" spans="1:10" x14ac:dyDescent="0.35">
      <c r="B29" s="7" t="s">
        <v>834</v>
      </c>
      <c r="C29" s="5" t="s">
        <v>17</v>
      </c>
      <c r="D29" s="5" t="s">
        <v>17</v>
      </c>
      <c r="E29" s="5" t="b">
        <v>0</v>
      </c>
      <c r="F29" s="5" t="s">
        <v>7</v>
      </c>
      <c r="G29" s="5" t="s">
        <v>18</v>
      </c>
      <c r="H29" s="5" t="s">
        <v>9</v>
      </c>
      <c r="I29" s="5">
        <v>2</v>
      </c>
      <c r="J29" s="5" t="s">
        <v>10</v>
      </c>
    </row>
    <row r="30" spans="1:10" x14ac:dyDescent="0.35">
      <c r="A30" s="7" t="s">
        <v>809</v>
      </c>
      <c r="C30" s="5" t="s">
        <v>17</v>
      </c>
      <c r="D30" s="5" t="s">
        <v>17</v>
      </c>
      <c r="E30" s="5" t="b">
        <v>1</v>
      </c>
      <c r="F30" s="5" t="s">
        <v>20</v>
      </c>
      <c r="G30" s="5" t="s">
        <v>341</v>
      </c>
      <c r="H30" s="5" t="s">
        <v>245</v>
      </c>
      <c r="I30" s="5">
        <v>1</v>
      </c>
      <c r="J30" s="5" t="s">
        <v>331</v>
      </c>
    </row>
    <row r="31" spans="1:10" x14ac:dyDescent="0.35">
      <c r="C31" t="s">
        <v>27</v>
      </c>
      <c r="D31" t="s">
        <v>27</v>
      </c>
      <c r="E31" t="b">
        <v>1</v>
      </c>
      <c r="F31" t="s">
        <v>20</v>
      </c>
      <c r="G31" t="s">
        <v>28</v>
      </c>
      <c r="H31" t="s">
        <v>9</v>
      </c>
      <c r="I31">
        <v>2</v>
      </c>
      <c r="J31" t="s">
        <v>29</v>
      </c>
    </row>
    <row r="32" spans="1:10" x14ac:dyDescent="0.35">
      <c r="C32" t="s">
        <v>32</v>
      </c>
      <c r="D32" t="s">
        <v>32</v>
      </c>
      <c r="E32" t="b">
        <v>0</v>
      </c>
      <c r="F32" t="s">
        <v>20</v>
      </c>
      <c r="G32" t="s">
        <v>33</v>
      </c>
      <c r="H32" t="s">
        <v>9</v>
      </c>
      <c r="I32">
        <v>1</v>
      </c>
      <c r="J32" t="s">
        <v>34</v>
      </c>
    </row>
    <row r="33" spans="1:11" x14ac:dyDescent="0.35">
      <c r="C33" t="s">
        <v>39</v>
      </c>
      <c r="D33" t="s">
        <v>39</v>
      </c>
      <c r="E33" t="b">
        <v>0</v>
      </c>
      <c r="F33" t="s">
        <v>20</v>
      </c>
      <c r="G33" t="s">
        <v>40</v>
      </c>
      <c r="H33" t="s">
        <v>9</v>
      </c>
      <c r="I33">
        <v>1</v>
      </c>
      <c r="J33" t="s">
        <v>41</v>
      </c>
    </row>
    <row r="34" spans="1:11" x14ac:dyDescent="0.35">
      <c r="C34" t="s">
        <v>166</v>
      </c>
      <c r="D34" t="s">
        <v>166</v>
      </c>
      <c r="E34" t="b">
        <v>1</v>
      </c>
      <c r="F34" t="s">
        <v>20</v>
      </c>
      <c r="G34" t="s">
        <v>167</v>
      </c>
      <c r="H34" t="s">
        <v>147</v>
      </c>
      <c r="I34">
        <v>1</v>
      </c>
      <c r="J34" t="s">
        <v>148</v>
      </c>
    </row>
    <row r="35" spans="1:11" x14ac:dyDescent="0.35">
      <c r="C35" t="s">
        <v>42</v>
      </c>
      <c r="D35" t="s">
        <v>42</v>
      </c>
      <c r="E35" t="b">
        <v>0</v>
      </c>
      <c r="F35" t="s">
        <v>20</v>
      </c>
      <c r="G35" t="s">
        <v>43</v>
      </c>
      <c r="H35" t="s">
        <v>9</v>
      </c>
      <c r="I35">
        <v>2</v>
      </c>
      <c r="J35" t="s">
        <v>44</v>
      </c>
    </row>
    <row r="36" spans="1:11" x14ac:dyDescent="0.35">
      <c r="C36" t="s">
        <v>355</v>
      </c>
      <c r="D36" t="s">
        <v>355</v>
      </c>
      <c r="E36" t="b">
        <v>0</v>
      </c>
      <c r="F36" t="s">
        <v>20</v>
      </c>
      <c r="G36" t="s">
        <v>356</v>
      </c>
      <c r="H36" t="s">
        <v>219</v>
      </c>
      <c r="I36">
        <v>1</v>
      </c>
      <c r="J36" t="s">
        <v>354</v>
      </c>
    </row>
    <row r="37" spans="1:11" x14ac:dyDescent="0.35">
      <c r="C37" t="s">
        <v>45</v>
      </c>
      <c r="D37" t="s">
        <v>45</v>
      </c>
      <c r="E37" t="b">
        <v>0</v>
      </c>
      <c r="F37" t="s">
        <v>20</v>
      </c>
      <c r="G37" t="s">
        <v>46</v>
      </c>
      <c r="H37" t="s">
        <v>9</v>
      </c>
      <c r="I37">
        <v>1</v>
      </c>
      <c r="J37" t="s">
        <v>13</v>
      </c>
    </row>
    <row r="38" spans="1:11" ht="87" x14ac:dyDescent="0.35">
      <c r="A38" s="7" t="s">
        <v>602</v>
      </c>
      <c r="B38" s="7" t="s">
        <v>835</v>
      </c>
      <c r="C38" s="2" t="s">
        <v>35</v>
      </c>
      <c r="D38" s="2" t="s">
        <v>35</v>
      </c>
      <c r="E38" s="2" t="b">
        <v>0</v>
      </c>
      <c r="F38" s="2" t="s">
        <v>7</v>
      </c>
      <c r="G38" s="2" t="s">
        <v>36</v>
      </c>
      <c r="H38" s="2" t="s">
        <v>37</v>
      </c>
      <c r="I38" s="2">
        <v>0</v>
      </c>
      <c r="J38" s="2" t="s">
        <v>38</v>
      </c>
    </row>
    <row r="39" spans="1:11" x14ac:dyDescent="0.35">
      <c r="C39" s="2" t="s">
        <v>35</v>
      </c>
      <c r="D39" s="2" t="s">
        <v>35</v>
      </c>
      <c r="E39" s="2" t="b">
        <v>1</v>
      </c>
      <c r="F39" s="2" t="s">
        <v>20</v>
      </c>
      <c r="G39" s="2" t="s">
        <v>49</v>
      </c>
      <c r="H39" s="2" t="s">
        <v>9</v>
      </c>
      <c r="I39" s="2">
        <v>2</v>
      </c>
      <c r="J39" s="2" t="s">
        <v>13</v>
      </c>
    </row>
    <row r="40" spans="1:11" x14ac:dyDescent="0.35">
      <c r="B40" s="7" t="s">
        <v>832</v>
      </c>
      <c r="C40" s="1" t="s">
        <v>62</v>
      </c>
      <c r="D40" s="1" t="s">
        <v>62</v>
      </c>
      <c r="E40" s="1" t="b">
        <v>0</v>
      </c>
      <c r="F40" s="1" t="s">
        <v>7</v>
      </c>
      <c r="G40" s="1" t="s">
        <v>63</v>
      </c>
      <c r="H40" s="1" t="s">
        <v>60</v>
      </c>
      <c r="I40" s="1">
        <v>1</v>
      </c>
      <c r="J40" s="1" t="s">
        <v>64</v>
      </c>
    </row>
    <row r="41" spans="1:11" x14ac:dyDescent="0.35">
      <c r="C41" s="1" t="s">
        <v>62</v>
      </c>
      <c r="D41" s="1" t="s">
        <v>62</v>
      </c>
      <c r="E41" s="1" t="b">
        <v>1</v>
      </c>
      <c r="F41" s="1" t="s">
        <v>20</v>
      </c>
      <c r="G41" s="1" t="s">
        <v>358</v>
      </c>
      <c r="H41" s="1" t="s">
        <v>219</v>
      </c>
      <c r="I41" s="1">
        <v>1</v>
      </c>
      <c r="J41" s="1" t="s">
        <v>348</v>
      </c>
    </row>
    <row r="42" spans="1:11" x14ac:dyDescent="0.35">
      <c r="C42" t="s">
        <v>309</v>
      </c>
      <c r="D42" t="s">
        <v>309</v>
      </c>
      <c r="E42" t="b">
        <v>0</v>
      </c>
      <c r="F42" t="s">
        <v>20</v>
      </c>
      <c r="G42" t="s">
        <v>310</v>
      </c>
      <c r="H42" t="s">
        <v>256</v>
      </c>
      <c r="I42">
        <v>1</v>
      </c>
      <c r="J42" t="s">
        <v>311</v>
      </c>
      <c r="K42" t="s">
        <v>312</v>
      </c>
    </row>
    <row r="43" spans="1:11" x14ac:dyDescent="0.35">
      <c r="B43" s="7" t="s">
        <v>832</v>
      </c>
      <c r="C43" s="1" t="s">
        <v>65</v>
      </c>
      <c r="D43" s="1" t="s">
        <v>65</v>
      </c>
      <c r="E43" s="1" t="b">
        <v>0</v>
      </c>
      <c r="F43" s="1" t="s">
        <v>7</v>
      </c>
      <c r="G43" s="1" t="s">
        <v>46</v>
      </c>
      <c r="H43" s="1" t="s">
        <v>60</v>
      </c>
      <c r="I43" s="1">
        <v>1</v>
      </c>
      <c r="J43" s="1" t="s">
        <v>64</v>
      </c>
    </row>
    <row r="44" spans="1:11" x14ac:dyDescent="0.35">
      <c r="C44" s="1" t="s">
        <v>65</v>
      </c>
      <c r="D44" s="1" t="s">
        <v>65</v>
      </c>
      <c r="E44" s="1" t="b">
        <v>1</v>
      </c>
      <c r="F44" s="1" t="s">
        <v>20</v>
      </c>
      <c r="G44" s="1" t="s">
        <v>359</v>
      </c>
      <c r="H44" s="1" t="s">
        <v>219</v>
      </c>
      <c r="I44" s="1">
        <v>1</v>
      </c>
      <c r="J44" s="1" t="s">
        <v>354</v>
      </c>
    </row>
    <row r="45" spans="1:11" x14ac:dyDescent="0.35">
      <c r="B45" s="7" t="s">
        <v>832</v>
      </c>
      <c r="C45" s="1" t="s">
        <v>50</v>
      </c>
      <c r="D45" s="1" t="s">
        <v>50</v>
      </c>
      <c r="E45" s="1" t="b">
        <v>0</v>
      </c>
      <c r="F45" s="1" t="s">
        <v>20</v>
      </c>
      <c r="G45" s="1" t="s">
        <v>51</v>
      </c>
      <c r="H45" s="1" t="s">
        <v>9</v>
      </c>
      <c r="I45" s="1">
        <v>1</v>
      </c>
      <c r="J45" s="1" t="s">
        <v>52</v>
      </c>
    </row>
    <row r="46" spans="1:11" x14ac:dyDescent="0.35">
      <c r="C46" s="1" t="s">
        <v>50</v>
      </c>
      <c r="D46" s="1" t="s">
        <v>50</v>
      </c>
      <c r="E46" s="1" t="b">
        <v>1</v>
      </c>
      <c r="F46" s="1" t="s">
        <v>7</v>
      </c>
      <c r="G46" s="1" t="s">
        <v>177</v>
      </c>
      <c r="H46" s="1" t="s">
        <v>37</v>
      </c>
      <c r="I46" s="1">
        <v>1</v>
      </c>
      <c r="J46" s="1" t="s">
        <v>178</v>
      </c>
    </row>
    <row r="47" spans="1:11" x14ac:dyDescent="0.35">
      <c r="C47" t="s">
        <v>74</v>
      </c>
      <c r="D47" t="s">
        <v>74</v>
      </c>
      <c r="E47" t="b">
        <v>1</v>
      </c>
      <c r="F47" t="s">
        <v>20</v>
      </c>
      <c r="G47" t="s">
        <v>75</v>
      </c>
      <c r="H47" t="s">
        <v>60</v>
      </c>
      <c r="I47">
        <v>1</v>
      </c>
      <c r="J47" t="s">
        <v>64</v>
      </c>
    </row>
    <row r="48" spans="1:11" x14ac:dyDescent="0.35">
      <c r="B48" s="7" t="s">
        <v>832</v>
      </c>
      <c r="C48" s="1" t="s">
        <v>56</v>
      </c>
      <c r="D48" s="1" t="s">
        <v>56</v>
      </c>
      <c r="E48" s="1" t="b">
        <v>0</v>
      </c>
      <c r="F48" s="1" t="s">
        <v>20</v>
      </c>
      <c r="G48" s="1" t="s">
        <v>57</v>
      </c>
      <c r="H48" s="1" t="s">
        <v>9</v>
      </c>
      <c r="I48" s="1">
        <v>2</v>
      </c>
      <c r="J48" s="1" t="s">
        <v>13</v>
      </c>
    </row>
    <row r="49" spans="1:11" x14ac:dyDescent="0.35">
      <c r="C49" s="1" t="s">
        <v>56</v>
      </c>
      <c r="D49" s="1" t="s">
        <v>56</v>
      </c>
      <c r="E49" s="1" t="b">
        <v>1</v>
      </c>
      <c r="F49" s="1" t="s">
        <v>7</v>
      </c>
      <c r="G49" s="1" t="s">
        <v>181</v>
      </c>
      <c r="H49" s="1" t="s">
        <v>37</v>
      </c>
      <c r="I49" s="1">
        <v>2</v>
      </c>
      <c r="J49" s="1" t="s">
        <v>182</v>
      </c>
      <c r="K49" t="s">
        <v>183</v>
      </c>
    </row>
    <row r="50" spans="1:11" x14ac:dyDescent="0.35">
      <c r="C50" t="s">
        <v>184</v>
      </c>
      <c r="D50" t="s">
        <v>184</v>
      </c>
      <c r="E50" t="b">
        <v>1</v>
      </c>
      <c r="F50" t="s">
        <v>20</v>
      </c>
      <c r="G50" t="s">
        <v>185</v>
      </c>
      <c r="H50" t="s">
        <v>147</v>
      </c>
      <c r="I50">
        <v>1</v>
      </c>
      <c r="J50" t="s">
        <v>186</v>
      </c>
    </row>
    <row r="51" spans="1:11" x14ac:dyDescent="0.35">
      <c r="C51" t="s">
        <v>187</v>
      </c>
      <c r="D51" t="s">
        <v>187</v>
      </c>
      <c r="E51" t="b">
        <v>1</v>
      </c>
      <c r="F51" t="s">
        <v>20</v>
      </c>
      <c r="G51" t="s">
        <v>188</v>
      </c>
      <c r="H51" t="s">
        <v>37</v>
      </c>
      <c r="I51">
        <v>1</v>
      </c>
      <c r="J51" t="s">
        <v>189</v>
      </c>
    </row>
    <row r="52" spans="1:11" x14ac:dyDescent="0.35">
      <c r="C52" t="s">
        <v>82</v>
      </c>
      <c r="D52" t="s">
        <v>82</v>
      </c>
      <c r="E52" t="b">
        <v>0</v>
      </c>
      <c r="F52" t="s">
        <v>20</v>
      </c>
      <c r="G52" t="s">
        <v>18</v>
      </c>
      <c r="H52" t="s">
        <v>60</v>
      </c>
      <c r="I52">
        <v>1</v>
      </c>
      <c r="J52" t="s">
        <v>83</v>
      </c>
    </row>
    <row r="53" spans="1:11" x14ac:dyDescent="0.35">
      <c r="C53" t="s">
        <v>84</v>
      </c>
      <c r="D53" t="s">
        <v>84</v>
      </c>
      <c r="E53" t="b">
        <v>0</v>
      </c>
      <c r="F53" t="s">
        <v>20</v>
      </c>
      <c r="G53" t="s">
        <v>85</v>
      </c>
      <c r="H53" t="s">
        <v>60</v>
      </c>
      <c r="I53">
        <v>2</v>
      </c>
      <c r="J53" t="s">
        <v>86</v>
      </c>
    </row>
    <row r="54" spans="1:11" x14ac:dyDescent="0.35">
      <c r="C54" t="s">
        <v>200</v>
      </c>
      <c r="D54" t="s">
        <v>200</v>
      </c>
      <c r="E54" t="b">
        <v>0</v>
      </c>
      <c r="F54" t="s">
        <v>20</v>
      </c>
      <c r="G54" t="s">
        <v>201</v>
      </c>
      <c r="H54" t="s">
        <v>37</v>
      </c>
      <c r="I54">
        <v>1</v>
      </c>
      <c r="J54" t="s">
        <v>192</v>
      </c>
    </row>
    <row r="55" spans="1:11" x14ac:dyDescent="0.35">
      <c r="C55" t="s">
        <v>92</v>
      </c>
      <c r="D55" t="s">
        <v>92</v>
      </c>
      <c r="E55" t="b">
        <v>0</v>
      </c>
      <c r="F55" t="s">
        <v>20</v>
      </c>
      <c r="G55" t="s">
        <v>93</v>
      </c>
      <c r="H55" t="s">
        <v>60</v>
      </c>
      <c r="I55">
        <v>1</v>
      </c>
      <c r="J55" t="s">
        <v>64</v>
      </c>
    </row>
    <row r="56" spans="1:11" x14ac:dyDescent="0.35">
      <c r="C56" t="s">
        <v>306</v>
      </c>
      <c r="D56" t="s">
        <v>306</v>
      </c>
      <c r="E56" t="b">
        <v>0</v>
      </c>
      <c r="F56" t="s">
        <v>20</v>
      </c>
      <c r="G56" t="s">
        <v>307</v>
      </c>
      <c r="H56" t="s">
        <v>256</v>
      </c>
      <c r="I56">
        <v>1</v>
      </c>
      <c r="J56" t="s">
        <v>308</v>
      </c>
    </row>
    <row r="57" spans="1:11" x14ac:dyDescent="0.35">
      <c r="C57" t="s">
        <v>209</v>
      </c>
      <c r="D57" t="s">
        <v>209</v>
      </c>
      <c r="E57" t="b">
        <v>0</v>
      </c>
      <c r="F57" t="s">
        <v>20</v>
      </c>
      <c r="G57" t="s">
        <v>210</v>
      </c>
      <c r="H57" t="s">
        <v>37</v>
      </c>
      <c r="I57">
        <v>2</v>
      </c>
      <c r="J57" t="s">
        <v>211</v>
      </c>
    </row>
    <row r="58" spans="1:11" ht="29" x14ac:dyDescent="0.35">
      <c r="B58" s="7" t="s">
        <v>836</v>
      </c>
      <c r="C58" s="3" t="s">
        <v>106</v>
      </c>
      <c r="D58" s="3" t="s">
        <v>106</v>
      </c>
      <c r="E58" s="3" t="b">
        <v>0</v>
      </c>
      <c r="F58" s="3" t="s">
        <v>7</v>
      </c>
      <c r="G58" s="3" t="s">
        <v>107</v>
      </c>
      <c r="H58" s="3" t="s">
        <v>108</v>
      </c>
      <c r="I58" s="3">
        <v>2</v>
      </c>
      <c r="J58" s="3" t="s">
        <v>109</v>
      </c>
    </row>
    <row r="59" spans="1:11" ht="58" x14ac:dyDescent="0.35">
      <c r="A59" s="7" t="s">
        <v>810</v>
      </c>
      <c r="C59" s="3" t="s">
        <v>106</v>
      </c>
      <c r="D59" s="3" t="s">
        <v>106</v>
      </c>
      <c r="E59" s="3" t="b">
        <v>1</v>
      </c>
      <c r="F59" s="3" t="s">
        <v>20</v>
      </c>
      <c r="G59" s="3" t="s">
        <v>212</v>
      </c>
      <c r="H59" s="3" t="s">
        <v>37</v>
      </c>
      <c r="I59" s="3">
        <v>1</v>
      </c>
      <c r="J59" s="3" t="s">
        <v>192</v>
      </c>
    </row>
    <row r="60" spans="1:11" x14ac:dyDescent="0.35">
      <c r="C60" t="s">
        <v>79</v>
      </c>
      <c r="D60" t="s">
        <v>79</v>
      </c>
      <c r="E60" t="b">
        <v>1</v>
      </c>
      <c r="F60" t="s">
        <v>20</v>
      </c>
      <c r="G60" t="s">
        <v>80</v>
      </c>
      <c r="H60" t="s">
        <v>60</v>
      </c>
      <c r="I60">
        <v>1</v>
      </c>
      <c r="J60" t="s">
        <v>81</v>
      </c>
    </row>
    <row r="61" spans="1:11" ht="29" x14ac:dyDescent="0.35">
      <c r="A61" s="7" t="s">
        <v>601</v>
      </c>
      <c r="B61" s="7" t="s">
        <v>837</v>
      </c>
      <c r="C61" s="2" t="s">
        <v>110</v>
      </c>
      <c r="D61" s="2" t="s">
        <v>110</v>
      </c>
      <c r="E61" s="2" t="b">
        <v>0</v>
      </c>
      <c r="F61" s="2" t="s">
        <v>7</v>
      </c>
      <c r="G61" s="2" t="s">
        <v>111</v>
      </c>
      <c r="H61" s="2" t="s">
        <v>108</v>
      </c>
      <c r="I61" s="2">
        <v>1</v>
      </c>
      <c r="J61" s="2" t="s">
        <v>112</v>
      </c>
    </row>
    <row r="62" spans="1:11" x14ac:dyDescent="0.35">
      <c r="C62" s="2" t="s">
        <v>110</v>
      </c>
      <c r="D62" s="2" t="s">
        <v>110</v>
      </c>
      <c r="E62" s="2" t="b">
        <v>1</v>
      </c>
      <c r="F62" s="2" t="s">
        <v>20</v>
      </c>
      <c r="G62" s="2" t="s">
        <v>213</v>
      </c>
      <c r="H62" s="2" t="s">
        <v>37</v>
      </c>
      <c r="I62" s="2">
        <v>1</v>
      </c>
      <c r="J62" s="2" t="s">
        <v>214</v>
      </c>
    </row>
    <row r="63" spans="1:11" x14ac:dyDescent="0.35">
      <c r="C63" t="s">
        <v>238</v>
      </c>
      <c r="D63" t="s">
        <v>238</v>
      </c>
      <c r="E63" t="b">
        <v>1</v>
      </c>
      <c r="F63" t="s">
        <v>20</v>
      </c>
      <c r="G63" t="s">
        <v>239</v>
      </c>
      <c r="H63" t="s">
        <v>219</v>
      </c>
      <c r="I63">
        <v>2</v>
      </c>
      <c r="J63" t="s">
        <v>240</v>
      </c>
    </row>
    <row r="64" spans="1:11" x14ac:dyDescent="0.35">
      <c r="C64" t="s">
        <v>303</v>
      </c>
      <c r="D64" t="s">
        <v>303</v>
      </c>
      <c r="E64" t="b">
        <v>0</v>
      </c>
      <c r="F64" t="s">
        <v>20</v>
      </c>
      <c r="G64" t="s">
        <v>304</v>
      </c>
      <c r="H64" t="s">
        <v>256</v>
      </c>
      <c r="I64">
        <v>1</v>
      </c>
      <c r="J64" t="s">
        <v>305</v>
      </c>
    </row>
    <row r="65" spans="1:11" x14ac:dyDescent="0.35">
      <c r="C65" t="s">
        <v>316</v>
      </c>
      <c r="D65" t="s">
        <v>316</v>
      </c>
      <c r="E65" t="b">
        <v>0</v>
      </c>
      <c r="F65" t="s">
        <v>20</v>
      </c>
      <c r="G65" t="s">
        <v>317</v>
      </c>
      <c r="H65" t="s">
        <v>256</v>
      </c>
      <c r="I65">
        <v>1</v>
      </c>
      <c r="J65" t="s">
        <v>269</v>
      </c>
      <c r="K65" t="s">
        <v>318</v>
      </c>
    </row>
    <row r="66" spans="1:11" x14ac:dyDescent="0.35">
      <c r="B66" s="7" t="s">
        <v>832</v>
      </c>
      <c r="C66" s="1" t="s">
        <v>115</v>
      </c>
      <c r="D66" s="1" t="s">
        <v>115</v>
      </c>
      <c r="E66" s="1" t="b">
        <v>0</v>
      </c>
      <c r="F66" s="1" t="s">
        <v>7</v>
      </c>
      <c r="G66" s="1" t="s">
        <v>116</v>
      </c>
      <c r="H66" s="1" t="s">
        <v>108</v>
      </c>
      <c r="I66" s="1">
        <v>1</v>
      </c>
      <c r="J66" s="1" t="s">
        <v>112</v>
      </c>
    </row>
    <row r="67" spans="1:11" x14ac:dyDescent="0.35">
      <c r="C67" s="1" t="s">
        <v>115</v>
      </c>
      <c r="D67" s="1" t="s">
        <v>115</v>
      </c>
      <c r="E67" s="1" t="b">
        <v>1</v>
      </c>
      <c r="F67" s="1" t="s">
        <v>20</v>
      </c>
      <c r="G67" s="1" t="s">
        <v>217</v>
      </c>
      <c r="H67" s="1" t="s">
        <v>37</v>
      </c>
      <c r="I67" s="1">
        <v>1</v>
      </c>
      <c r="J67" s="1" t="s">
        <v>192</v>
      </c>
    </row>
    <row r="68" spans="1:11" x14ac:dyDescent="0.35">
      <c r="C68" t="s">
        <v>117</v>
      </c>
      <c r="D68" t="s">
        <v>117</v>
      </c>
      <c r="E68" t="b">
        <v>1</v>
      </c>
      <c r="F68" t="s">
        <v>20</v>
      </c>
      <c r="G68" t="s">
        <v>118</v>
      </c>
      <c r="H68" t="s">
        <v>108</v>
      </c>
      <c r="I68">
        <v>2</v>
      </c>
      <c r="J68" t="s">
        <v>109</v>
      </c>
    </row>
    <row r="69" spans="1:11" x14ac:dyDescent="0.35">
      <c r="C69" t="s">
        <v>119</v>
      </c>
      <c r="D69" t="s">
        <v>119</v>
      </c>
      <c r="E69" t="b">
        <v>1</v>
      </c>
      <c r="F69" t="s">
        <v>20</v>
      </c>
      <c r="G69" t="s">
        <v>120</v>
      </c>
      <c r="H69" t="s">
        <v>108</v>
      </c>
      <c r="I69">
        <v>1</v>
      </c>
      <c r="J69" t="s">
        <v>112</v>
      </c>
    </row>
    <row r="70" spans="1:11" x14ac:dyDescent="0.35">
      <c r="C70" t="s">
        <v>121</v>
      </c>
      <c r="D70" t="s">
        <v>121</v>
      </c>
      <c r="E70" t="b">
        <v>1</v>
      </c>
      <c r="F70" t="s">
        <v>20</v>
      </c>
      <c r="G70" t="s">
        <v>122</v>
      </c>
      <c r="H70" t="s">
        <v>108</v>
      </c>
      <c r="I70">
        <v>2</v>
      </c>
      <c r="J70" t="s">
        <v>109</v>
      </c>
    </row>
    <row r="71" spans="1:11" x14ac:dyDescent="0.35">
      <c r="C71" t="s">
        <v>123</v>
      </c>
      <c r="D71" t="s">
        <v>123</v>
      </c>
      <c r="E71" t="b">
        <v>1</v>
      </c>
      <c r="F71" t="s">
        <v>20</v>
      </c>
      <c r="G71" t="s">
        <v>124</v>
      </c>
      <c r="H71" t="s">
        <v>108</v>
      </c>
      <c r="I71">
        <v>1</v>
      </c>
      <c r="J71" t="s">
        <v>112</v>
      </c>
    </row>
    <row r="72" spans="1:11" x14ac:dyDescent="0.35">
      <c r="B72" s="7" t="s">
        <v>832</v>
      </c>
      <c r="C72" s="1" t="s">
        <v>145</v>
      </c>
      <c r="D72" s="1" t="s">
        <v>145</v>
      </c>
      <c r="E72" s="1" t="b">
        <v>0</v>
      </c>
      <c r="F72" s="1" t="s">
        <v>7</v>
      </c>
      <c r="G72" s="1" t="s">
        <v>146</v>
      </c>
      <c r="H72" s="1" t="s">
        <v>147</v>
      </c>
      <c r="I72" s="1">
        <v>1</v>
      </c>
      <c r="J72" s="1" t="s">
        <v>148</v>
      </c>
    </row>
    <row r="73" spans="1:11" x14ac:dyDescent="0.35">
      <c r="C73" s="1" t="s">
        <v>145</v>
      </c>
      <c r="D73" s="1" t="s">
        <v>145</v>
      </c>
      <c r="E73" s="1" t="b">
        <v>1</v>
      </c>
      <c r="F73" s="1" t="s">
        <v>20</v>
      </c>
      <c r="G73" s="1" t="s">
        <v>321</v>
      </c>
      <c r="H73" s="1" t="s">
        <v>256</v>
      </c>
      <c r="I73" s="1">
        <v>1</v>
      </c>
      <c r="J73" s="1" t="s">
        <v>322</v>
      </c>
    </row>
    <row r="74" spans="1:11" ht="29" x14ac:dyDescent="0.35">
      <c r="B74" s="7" t="s">
        <v>838</v>
      </c>
      <c r="C74" s="6" t="s">
        <v>243</v>
      </c>
      <c r="D74" s="6" t="s">
        <v>243</v>
      </c>
      <c r="E74" s="6" t="b">
        <v>0</v>
      </c>
      <c r="F74" s="6" t="s">
        <v>20</v>
      </c>
      <c r="G74" s="6" t="s">
        <v>244</v>
      </c>
      <c r="H74" s="6" t="s">
        <v>245</v>
      </c>
      <c r="I74" s="6">
        <v>1</v>
      </c>
      <c r="J74" s="6" t="s">
        <v>246</v>
      </c>
    </row>
    <row r="75" spans="1:11" ht="43.5" x14ac:dyDescent="0.35">
      <c r="A75" s="7" t="s">
        <v>600</v>
      </c>
      <c r="C75" s="6" t="s">
        <v>243</v>
      </c>
      <c r="D75" s="6" t="s">
        <v>243</v>
      </c>
      <c r="E75" s="6" t="b">
        <v>1</v>
      </c>
      <c r="F75" s="6" t="s">
        <v>7</v>
      </c>
      <c r="G75" s="6" t="s">
        <v>286</v>
      </c>
      <c r="H75" s="6" t="s">
        <v>147</v>
      </c>
      <c r="I75" s="6">
        <v>2</v>
      </c>
      <c r="J75" s="6" t="s">
        <v>160</v>
      </c>
    </row>
    <row r="76" spans="1:11" x14ac:dyDescent="0.35">
      <c r="C76" t="s">
        <v>168</v>
      </c>
      <c r="D76" t="s">
        <v>168</v>
      </c>
      <c r="E76" t="b">
        <v>1</v>
      </c>
      <c r="F76" t="s">
        <v>20</v>
      </c>
      <c r="G76" t="s">
        <v>169</v>
      </c>
      <c r="H76" t="s">
        <v>147</v>
      </c>
      <c r="I76">
        <v>1</v>
      </c>
      <c r="J76" t="s">
        <v>148</v>
      </c>
    </row>
    <row r="77" spans="1:11" x14ac:dyDescent="0.35">
      <c r="B77" s="7" t="s">
        <v>832</v>
      </c>
      <c r="C77" s="1" t="s">
        <v>58</v>
      </c>
      <c r="D77" s="1" t="s">
        <v>58</v>
      </c>
      <c r="E77" s="1" t="b">
        <v>0</v>
      </c>
      <c r="F77" s="1" t="s">
        <v>7</v>
      </c>
      <c r="G77" s="1" t="s">
        <v>59</v>
      </c>
      <c r="H77" s="1" t="s">
        <v>60</v>
      </c>
      <c r="I77" s="1">
        <v>1</v>
      </c>
      <c r="J77" s="1" t="s">
        <v>61</v>
      </c>
    </row>
    <row r="78" spans="1:11" x14ac:dyDescent="0.35">
      <c r="C78" s="1" t="s">
        <v>58</v>
      </c>
      <c r="D78" s="1" t="s">
        <v>58</v>
      </c>
      <c r="E78" s="1" t="b">
        <v>1</v>
      </c>
      <c r="F78" s="1" t="s">
        <v>20</v>
      </c>
      <c r="G78" s="1" t="s">
        <v>357</v>
      </c>
      <c r="H78" s="1" t="s">
        <v>219</v>
      </c>
      <c r="I78" s="1">
        <v>1</v>
      </c>
      <c r="J78" s="1" t="s">
        <v>348</v>
      </c>
    </row>
    <row r="79" spans="1:11" x14ac:dyDescent="0.35">
      <c r="C79" t="s">
        <v>128</v>
      </c>
      <c r="D79" t="s">
        <v>128</v>
      </c>
      <c r="E79" t="b">
        <v>0</v>
      </c>
      <c r="F79" t="s">
        <v>20</v>
      </c>
      <c r="G79" t="s">
        <v>129</v>
      </c>
      <c r="H79" t="s">
        <v>108</v>
      </c>
      <c r="I79">
        <v>2</v>
      </c>
      <c r="J79" t="s">
        <v>109</v>
      </c>
    </row>
    <row r="80" spans="1:11" ht="43.5" x14ac:dyDescent="0.35">
      <c r="A80" s="7" t="s">
        <v>606</v>
      </c>
      <c r="C80" t="s">
        <v>125</v>
      </c>
      <c r="D80" t="s">
        <v>125</v>
      </c>
      <c r="E80" t="b">
        <v>1</v>
      </c>
      <c r="F80" t="s">
        <v>20</v>
      </c>
      <c r="G80" t="s">
        <v>126</v>
      </c>
      <c r="H80" t="s">
        <v>108</v>
      </c>
      <c r="I80">
        <v>0</v>
      </c>
      <c r="J80" t="s">
        <v>127</v>
      </c>
    </row>
    <row r="81" spans="1:11" x14ac:dyDescent="0.35">
      <c r="A81" s="7" t="s">
        <v>599</v>
      </c>
      <c r="B81" s="7" t="s">
        <v>832</v>
      </c>
      <c r="C81" s="6" t="s">
        <v>139</v>
      </c>
      <c r="D81" s="6" t="s">
        <v>139</v>
      </c>
      <c r="E81" s="6" t="b">
        <v>0</v>
      </c>
      <c r="F81" s="6" t="s">
        <v>20</v>
      </c>
      <c r="G81" s="6" t="s">
        <v>140</v>
      </c>
      <c r="H81" s="6" t="s">
        <v>108</v>
      </c>
      <c r="I81" s="6">
        <v>1</v>
      </c>
      <c r="J81" s="6" t="s">
        <v>112</v>
      </c>
    </row>
    <row r="82" spans="1:11" x14ac:dyDescent="0.35">
      <c r="C82" s="6" t="s">
        <v>139</v>
      </c>
      <c r="D82" s="6" t="s">
        <v>139</v>
      </c>
      <c r="E82" s="6" t="b">
        <v>1</v>
      </c>
      <c r="F82" s="6" t="s">
        <v>7</v>
      </c>
      <c r="G82" s="6" t="s">
        <v>221</v>
      </c>
      <c r="H82" s="6" t="s">
        <v>219</v>
      </c>
      <c r="I82" s="6">
        <v>1</v>
      </c>
      <c r="J82" s="6" t="s">
        <v>222</v>
      </c>
      <c r="K82" t="s">
        <v>223</v>
      </c>
    </row>
    <row r="83" spans="1:11" x14ac:dyDescent="0.35">
      <c r="A83" s="8" t="s">
        <v>598</v>
      </c>
      <c r="B83" s="8" t="s">
        <v>839</v>
      </c>
      <c r="C83" s="6" t="s">
        <v>141</v>
      </c>
      <c r="D83" s="6" t="s">
        <v>141</v>
      </c>
      <c r="E83" s="6" t="b">
        <v>0</v>
      </c>
      <c r="F83" s="6" t="s">
        <v>20</v>
      </c>
      <c r="G83" s="6" t="s">
        <v>142</v>
      </c>
      <c r="H83" s="6" t="s">
        <v>108</v>
      </c>
      <c r="I83" s="6">
        <v>0</v>
      </c>
      <c r="J83" s="6" t="s">
        <v>127</v>
      </c>
    </row>
    <row r="84" spans="1:11" x14ac:dyDescent="0.35">
      <c r="C84" s="6" t="s">
        <v>141</v>
      </c>
      <c r="D84" s="6" t="s">
        <v>141</v>
      </c>
      <c r="E84" s="6" t="b">
        <v>1</v>
      </c>
      <c r="F84" s="6" t="s">
        <v>7</v>
      </c>
      <c r="G84" s="6" t="s">
        <v>218</v>
      </c>
      <c r="H84" s="6" t="s">
        <v>219</v>
      </c>
      <c r="I84" s="6">
        <v>1</v>
      </c>
      <c r="J84" s="6" t="s">
        <v>220</v>
      </c>
    </row>
    <row r="85" spans="1:11" x14ac:dyDescent="0.35">
      <c r="B85" s="7" t="s">
        <v>832</v>
      </c>
      <c r="C85" s="1" t="s">
        <v>143</v>
      </c>
      <c r="D85" s="1" t="s">
        <v>143</v>
      </c>
      <c r="E85" s="1" t="b">
        <v>0</v>
      </c>
      <c r="F85" s="1" t="s">
        <v>20</v>
      </c>
      <c r="G85" s="1" t="s">
        <v>144</v>
      </c>
      <c r="H85" s="1" t="s">
        <v>108</v>
      </c>
      <c r="I85" s="1">
        <v>0</v>
      </c>
      <c r="J85" s="1" t="s">
        <v>127</v>
      </c>
    </row>
    <row r="86" spans="1:11" x14ac:dyDescent="0.35">
      <c r="C86" s="1" t="s">
        <v>143</v>
      </c>
      <c r="D86" s="1" t="s">
        <v>143</v>
      </c>
      <c r="E86" s="1" t="b">
        <v>1</v>
      </c>
      <c r="F86" s="1" t="s">
        <v>7</v>
      </c>
      <c r="G86" s="1" t="s">
        <v>224</v>
      </c>
      <c r="H86" s="1" t="s">
        <v>219</v>
      </c>
      <c r="I86" s="1">
        <v>0</v>
      </c>
      <c r="J86" s="1" t="s">
        <v>225</v>
      </c>
    </row>
    <row r="87" spans="1:11" ht="58" x14ac:dyDescent="0.35">
      <c r="A87" s="7" t="s">
        <v>811</v>
      </c>
      <c r="B87" s="7" t="s">
        <v>834</v>
      </c>
      <c r="C87" s="5" t="s">
        <v>155</v>
      </c>
      <c r="D87" s="5" t="s">
        <v>155</v>
      </c>
      <c r="E87" s="5" t="b">
        <v>0</v>
      </c>
      <c r="F87" s="5" t="s">
        <v>7</v>
      </c>
      <c r="G87" s="5" t="s">
        <v>156</v>
      </c>
      <c r="H87" s="5" t="s">
        <v>147</v>
      </c>
      <c r="I87" s="5">
        <v>1</v>
      </c>
      <c r="J87" s="5" t="s">
        <v>157</v>
      </c>
    </row>
    <row r="88" spans="1:11" x14ac:dyDescent="0.35">
      <c r="C88" s="5" t="s">
        <v>155</v>
      </c>
      <c r="D88" s="5" t="s">
        <v>155</v>
      </c>
      <c r="E88" s="5" t="b">
        <v>1</v>
      </c>
      <c r="F88" s="5" t="s">
        <v>20</v>
      </c>
      <c r="G88" s="5" t="s">
        <v>323</v>
      </c>
      <c r="H88" s="5" t="s">
        <v>256</v>
      </c>
      <c r="I88" s="5">
        <v>0</v>
      </c>
      <c r="J88" s="5" t="s">
        <v>324</v>
      </c>
      <c r="K88" t="s">
        <v>325</v>
      </c>
    </row>
    <row r="89" spans="1:11" x14ac:dyDescent="0.35">
      <c r="C89" t="s">
        <v>282</v>
      </c>
      <c r="D89" t="s">
        <v>282</v>
      </c>
      <c r="E89" t="b">
        <v>1</v>
      </c>
      <c r="F89" t="s">
        <v>20</v>
      </c>
      <c r="G89" t="s">
        <v>283</v>
      </c>
      <c r="H89" t="s">
        <v>256</v>
      </c>
      <c r="I89">
        <v>0</v>
      </c>
      <c r="J89" t="s">
        <v>284</v>
      </c>
      <c r="K89" t="s">
        <v>285</v>
      </c>
    </row>
    <row r="90" spans="1:11" x14ac:dyDescent="0.35">
      <c r="B90" s="7" t="s">
        <v>832</v>
      </c>
      <c r="C90" s="1" t="s">
        <v>113</v>
      </c>
      <c r="D90" s="1" t="s">
        <v>113</v>
      </c>
      <c r="E90" s="1" t="b">
        <v>0</v>
      </c>
      <c r="F90" s="1" t="s">
        <v>7</v>
      </c>
      <c r="G90" s="1" t="s">
        <v>114</v>
      </c>
      <c r="H90" s="1" t="s">
        <v>108</v>
      </c>
      <c r="I90" s="1">
        <v>1</v>
      </c>
      <c r="J90" s="1" t="s">
        <v>112</v>
      </c>
    </row>
    <row r="91" spans="1:11" x14ac:dyDescent="0.35">
      <c r="C91" s="1" t="s">
        <v>113</v>
      </c>
      <c r="D91" s="1" t="s">
        <v>113</v>
      </c>
      <c r="E91" s="1" t="b">
        <v>1</v>
      </c>
      <c r="F91" s="1" t="s">
        <v>20</v>
      </c>
      <c r="G91" s="1" t="s">
        <v>215</v>
      </c>
      <c r="H91" s="1" t="s">
        <v>37</v>
      </c>
      <c r="I91" s="1">
        <v>1</v>
      </c>
      <c r="J91" s="1" t="s">
        <v>216</v>
      </c>
    </row>
    <row r="92" spans="1:11" x14ac:dyDescent="0.35">
      <c r="C92" t="s">
        <v>241</v>
      </c>
      <c r="D92" t="s">
        <v>241</v>
      </c>
      <c r="E92" t="b">
        <v>1</v>
      </c>
      <c r="F92" t="s">
        <v>20</v>
      </c>
      <c r="G92" t="s">
        <v>242</v>
      </c>
      <c r="H92" t="s">
        <v>219</v>
      </c>
      <c r="I92">
        <v>1</v>
      </c>
      <c r="J92" t="s">
        <v>234</v>
      </c>
    </row>
    <row r="93" spans="1:11" x14ac:dyDescent="0.35">
      <c r="C93" t="s">
        <v>298</v>
      </c>
      <c r="D93" t="s">
        <v>298</v>
      </c>
      <c r="E93" t="b">
        <v>1</v>
      </c>
      <c r="F93" t="s">
        <v>20</v>
      </c>
      <c r="G93" t="s">
        <v>299</v>
      </c>
      <c r="H93" t="s">
        <v>256</v>
      </c>
      <c r="I93">
        <v>1</v>
      </c>
      <c r="J93" t="s">
        <v>300</v>
      </c>
    </row>
    <row r="94" spans="1:11" x14ac:dyDescent="0.35">
      <c r="C94" t="s">
        <v>172</v>
      </c>
      <c r="D94" t="s">
        <v>172</v>
      </c>
      <c r="E94" t="b">
        <v>1</v>
      </c>
      <c r="F94" t="s">
        <v>20</v>
      </c>
      <c r="G94" t="s">
        <v>173</v>
      </c>
      <c r="H94" t="s">
        <v>147</v>
      </c>
      <c r="I94">
        <v>1</v>
      </c>
      <c r="J94" t="s">
        <v>174</v>
      </c>
    </row>
    <row r="95" spans="1:11" x14ac:dyDescent="0.35">
      <c r="C95" t="s">
        <v>206</v>
      </c>
      <c r="D95" t="s">
        <v>206</v>
      </c>
      <c r="E95" t="b">
        <v>0</v>
      </c>
      <c r="F95" t="s">
        <v>20</v>
      </c>
      <c r="G95" t="s">
        <v>207</v>
      </c>
      <c r="H95" t="s">
        <v>37</v>
      </c>
      <c r="I95">
        <v>1</v>
      </c>
      <c r="J95" t="s">
        <v>208</v>
      </c>
    </row>
    <row r="96" spans="1:11" x14ac:dyDescent="0.35">
      <c r="C96" t="s">
        <v>204</v>
      </c>
      <c r="D96" t="s">
        <v>204</v>
      </c>
      <c r="E96" t="b">
        <v>0</v>
      </c>
      <c r="F96" t="s">
        <v>20</v>
      </c>
      <c r="G96" t="s">
        <v>205</v>
      </c>
      <c r="H96" t="s">
        <v>37</v>
      </c>
      <c r="I96">
        <v>1</v>
      </c>
      <c r="J96" t="s">
        <v>192</v>
      </c>
    </row>
    <row r="97" spans="1:11" x14ac:dyDescent="0.35">
      <c r="C97" t="s">
        <v>202</v>
      </c>
      <c r="D97" t="s">
        <v>202</v>
      </c>
      <c r="E97" t="b">
        <v>0</v>
      </c>
      <c r="F97" t="s">
        <v>20</v>
      </c>
      <c r="G97" t="s">
        <v>203</v>
      </c>
      <c r="H97" t="s">
        <v>37</v>
      </c>
      <c r="I97">
        <v>2</v>
      </c>
      <c r="J97" t="s">
        <v>192</v>
      </c>
    </row>
    <row r="98" spans="1:11" x14ac:dyDescent="0.35">
      <c r="C98" t="s">
        <v>313</v>
      </c>
      <c r="D98" t="s">
        <v>313</v>
      </c>
      <c r="E98" t="b">
        <v>0</v>
      </c>
      <c r="F98" t="s">
        <v>20</v>
      </c>
      <c r="G98" t="s">
        <v>314</v>
      </c>
      <c r="H98" t="s">
        <v>147</v>
      </c>
      <c r="I98">
        <v>1</v>
      </c>
      <c r="J98" t="s">
        <v>315</v>
      </c>
    </row>
    <row r="99" spans="1:11" x14ac:dyDescent="0.35">
      <c r="C99" t="s">
        <v>197</v>
      </c>
      <c r="D99" t="s">
        <v>197</v>
      </c>
      <c r="E99" t="b">
        <v>1</v>
      </c>
      <c r="F99" t="s">
        <v>20</v>
      </c>
      <c r="G99" t="s">
        <v>198</v>
      </c>
      <c r="H99" t="s">
        <v>37</v>
      </c>
      <c r="I99">
        <v>2</v>
      </c>
      <c r="J99" t="s">
        <v>199</v>
      </c>
    </row>
    <row r="100" spans="1:11" ht="29" x14ac:dyDescent="0.35">
      <c r="A100" s="8" t="s">
        <v>607</v>
      </c>
      <c r="B100" s="8"/>
      <c r="C100" t="s">
        <v>193</v>
      </c>
      <c r="D100" t="s">
        <v>193</v>
      </c>
      <c r="E100" t="b">
        <v>1</v>
      </c>
      <c r="F100" t="s">
        <v>20</v>
      </c>
      <c r="G100" t="s">
        <v>194</v>
      </c>
      <c r="H100" t="s">
        <v>37</v>
      </c>
      <c r="I100">
        <v>1</v>
      </c>
      <c r="J100" t="s">
        <v>195</v>
      </c>
      <c r="K100" t="s">
        <v>196</v>
      </c>
    </row>
    <row r="101" spans="1:11" x14ac:dyDescent="0.35">
      <c r="C101" t="s">
        <v>190</v>
      </c>
      <c r="D101" t="s">
        <v>190</v>
      </c>
      <c r="E101" t="b">
        <v>1</v>
      </c>
      <c r="F101" t="s">
        <v>20</v>
      </c>
      <c r="G101" t="s">
        <v>191</v>
      </c>
      <c r="H101" t="s">
        <v>37</v>
      </c>
      <c r="I101">
        <v>1</v>
      </c>
      <c r="J101" t="s">
        <v>192</v>
      </c>
    </row>
    <row r="102" spans="1:11" ht="29" x14ac:dyDescent="0.35">
      <c r="A102" s="7" t="s">
        <v>597</v>
      </c>
      <c r="B102" s="7" t="s">
        <v>838</v>
      </c>
      <c r="C102" s="2" t="s">
        <v>66</v>
      </c>
      <c r="D102" s="2" t="s">
        <v>66</v>
      </c>
      <c r="E102" s="2" t="b">
        <v>0</v>
      </c>
      <c r="F102" s="2" t="s">
        <v>7</v>
      </c>
      <c r="G102" s="2" t="s">
        <v>67</v>
      </c>
      <c r="H102" s="2" t="s">
        <v>60</v>
      </c>
      <c r="I102" s="2">
        <v>0</v>
      </c>
      <c r="J102" s="2" t="s">
        <v>68</v>
      </c>
    </row>
    <row r="103" spans="1:11" x14ac:dyDescent="0.35">
      <c r="C103" s="2" t="s">
        <v>66</v>
      </c>
      <c r="D103" s="2" t="s">
        <v>66</v>
      </c>
      <c r="E103" s="2" t="b">
        <v>1</v>
      </c>
      <c r="F103" s="2" t="s">
        <v>20</v>
      </c>
      <c r="G103" s="2" t="s">
        <v>360</v>
      </c>
      <c r="H103" s="2" t="s">
        <v>219</v>
      </c>
      <c r="I103" s="2">
        <v>1</v>
      </c>
      <c r="J103" s="2" t="s">
        <v>348</v>
      </c>
    </row>
    <row r="104" spans="1:11" x14ac:dyDescent="0.35">
      <c r="C104" t="s">
        <v>69</v>
      </c>
      <c r="D104" t="s">
        <v>69</v>
      </c>
      <c r="E104" t="b">
        <v>1</v>
      </c>
      <c r="F104" t="s">
        <v>20</v>
      </c>
      <c r="G104" t="s">
        <v>70</v>
      </c>
      <c r="H104" t="s">
        <v>60</v>
      </c>
      <c r="I104">
        <v>1</v>
      </c>
      <c r="J104" t="s">
        <v>64</v>
      </c>
    </row>
    <row r="105" spans="1:11" x14ac:dyDescent="0.35">
      <c r="C105" t="s">
        <v>71</v>
      </c>
      <c r="D105" t="s">
        <v>71</v>
      </c>
      <c r="E105" t="b">
        <v>1</v>
      </c>
      <c r="F105" t="s">
        <v>20</v>
      </c>
      <c r="G105" t="s">
        <v>72</v>
      </c>
      <c r="H105" t="s">
        <v>60</v>
      </c>
      <c r="I105">
        <v>0</v>
      </c>
      <c r="J105" t="s">
        <v>73</v>
      </c>
    </row>
    <row r="106" spans="1:11" ht="58" x14ac:dyDescent="0.35">
      <c r="A106" s="7" t="s">
        <v>596</v>
      </c>
      <c r="B106" s="7" t="s">
        <v>832</v>
      </c>
      <c r="C106" s="2" t="s">
        <v>53</v>
      </c>
      <c r="D106" s="2" t="s">
        <v>53</v>
      </c>
      <c r="E106" s="2" t="b">
        <v>0</v>
      </c>
      <c r="F106" s="2" t="s">
        <v>20</v>
      </c>
      <c r="G106" s="2" t="s">
        <v>54</v>
      </c>
      <c r="H106" s="2" t="s">
        <v>9</v>
      </c>
      <c r="I106" s="2">
        <v>2</v>
      </c>
      <c r="J106" s="2" t="s">
        <v>55</v>
      </c>
    </row>
    <row r="107" spans="1:11" x14ac:dyDescent="0.35">
      <c r="C107" s="2" t="s">
        <v>53</v>
      </c>
      <c r="D107" s="2" t="s">
        <v>53</v>
      </c>
      <c r="E107" s="2" t="b">
        <v>1</v>
      </c>
      <c r="F107" s="2" t="s">
        <v>7</v>
      </c>
      <c r="G107" s="2" t="s">
        <v>179</v>
      </c>
      <c r="H107" s="2" t="s">
        <v>37</v>
      </c>
      <c r="I107" s="2">
        <v>2</v>
      </c>
      <c r="J107" s="2" t="s">
        <v>180</v>
      </c>
    </row>
    <row r="108" spans="1:11" x14ac:dyDescent="0.35">
      <c r="C108" t="s">
        <v>76</v>
      </c>
      <c r="D108" t="s">
        <v>76</v>
      </c>
      <c r="E108" t="b">
        <v>1</v>
      </c>
      <c r="F108" t="s">
        <v>20</v>
      </c>
      <c r="G108" t="s">
        <v>77</v>
      </c>
      <c r="H108" t="s">
        <v>60</v>
      </c>
      <c r="I108">
        <v>1</v>
      </c>
      <c r="J108" t="s">
        <v>78</v>
      </c>
    </row>
    <row r="109" spans="1:11" x14ac:dyDescent="0.35">
      <c r="C109" t="s">
        <v>132</v>
      </c>
      <c r="D109" t="s">
        <v>132</v>
      </c>
      <c r="E109" t="b">
        <v>0</v>
      </c>
      <c r="F109" t="s">
        <v>20</v>
      </c>
      <c r="G109" t="s">
        <v>133</v>
      </c>
      <c r="H109" t="s">
        <v>108</v>
      </c>
      <c r="I109">
        <v>2</v>
      </c>
      <c r="J109" t="s">
        <v>109</v>
      </c>
    </row>
    <row r="110" spans="1:11" x14ac:dyDescent="0.35">
      <c r="C110" t="s">
        <v>47</v>
      </c>
      <c r="D110" t="s">
        <v>47</v>
      </c>
      <c r="E110" t="b">
        <v>0</v>
      </c>
      <c r="F110" t="s">
        <v>20</v>
      </c>
      <c r="G110" t="s">
        <v>48</v>
      </c>
      <c r="H110" t="s">
        <v>9</v>
      </c>
      <c r="I110">
        <v>2</v>
      </c>
      <c r="J110" t="s">
        <v>10</v>
      </c>
    </row>
    <row r="111" spans="1:11" x14ac:dyDescent="0.35">
      <c r="C111" t="s">
        <v>90</v>
      </c>
      <c r="D111" t="s">
        <v>90</v>
      </c>
      <c r="E111" t="b">
        <v>0</v>
      </c>
      <c r="F111" t="s">
        <v>20</v>
      </c>
      <c r="G111" t="s">
        <v>26</v>
      </c>
      <c r="H111" t="s">
        <v>60</v>
      </c>
      <c r="I111">
        <v>2</v>
      </c>
      <c r="J111" t="s">
        <v>91</v>
      </c>
    </row>
    <row r="112" spans="1:11" x14ac:dyDescent="0.35">
      <c r="B112" s="7" t="s">
        <v>832</v>
      </c>
      <c r="C112" s="1" t="s">
        <v>94</v>
      </c>
      <c r="D112" s="1" t="s">
        <v>94</v>
      </c>
      <c r="E112" s="1" t="b">
        <v>0</v>
      </c>
      <c r="F112" s="1" t="s">
        <v>20</v>
      </c>
      <c r="G112" s="1" t="s">
        <v>95</v>
      </c>
      <c r="H112" s="1" t="s">
        <v>60</v>
      </c>
      <c r="I112" s="1">
        <v>1</v>
      </c>
      <c r="J112" s="1" t="s">
        <v>96</v>
      </c>
    </row>
    <row r="113" spans="1:10" x14ac:dyDescent="0.35">
      <c r="C113" s="1" t="s">
        <v>94</v>
      </c>
      <c r="D113" s="1" t="s">
        <v>94</v>
      </c>
      <c r="E113" s="1" t="b">
        <v>1</v>
      </c>
      <c r="F113" s="1" t="s">
        <v>7</v>
      </c>
      <c r="G113" s="1" t="s">
        <v>255</v>
      </c>
      <c r="H113" s="1" t="s">
        <v>256</v>
      </c>
      <c r="I113" s="1">
        <v>1</v>
      </c>
      <c r="J113" s="1" t="s">
        <v>257</v>
      </c>
    </row>
    <row r="114" spans="1:10" x14ac:dyDescent="0.35">
      <c r="B114" s="7" t="s">
        <v>832</v>
      </c>
      <c r="C114" s="1" t="s">
        <v>100</v>
      </c>
      <c r="D114" s="1" t="s">
        <v>100</v>
      </c>
      <c r="E114" s="1" t="b">
        <v>0</v>
      </c>
      <c r="F114" s="1" t="s">
        <v>20</v>
      </c>
      <c r="G114" s="1" t="s">
        <v>31</v>
      </c>
      <c r="H114" s="1" t="s">
        <v>60</v>
      </c>
      <c r="I114" s="1">
        <v>1</v>
      </c>
      <c r="J114" s="1" t="s">
        <v>101</v>
      </c>
    </row>
    <row r="115" spans="1:10" x14ac:dyDescent="0.35">
      <c r="C115" s="1" t="s">
        <v>100</v>
      </c>
      <c r="D115" s="1" t="s">
        <v>100</v>
      </c>
      <c r="E115" s="1" t="b">
        <v>1</v>
      </c>
      <c r="F115" s="1" t="s">
        <v>7</v>
      </c>
      <c r="G115" s="1" t="s">
        <v>268</v>
      </c>
      <c r="H115" s="1" t="s">
        <v>256</v>
      </c>
      <c r="I115" s="1">
        <v>1</v>
      </c>
      <c r="J115" s="1" t="s">
        <v>269</v>
      </c>
    </row>
    <row r="116" spans="1:10" ht="29" x14ac:dyDescent="0.35">
      <c r="A116" s="8" t="s">
        <v>604</v>
      </c>
      <c r="B116" s="8"/>
      <c r="C116" t="s">
        <v>163</v>
      </c>
      <c r="D116" t="s">
        <v>163</v>
      </c>
      <c r="E116" t="b">
        <v>1</v>
      </c>
      <c r="F116" t="s">
        <v>20</v>
      </c>
      <c r="G116" t="s">
        <v>164</v>
      </c>
      <c r="H116" t="s">
        <v>147</v>
      </c>
      <c r="I116">
        <v>1</v>
      </c>
      <c r="J116" t="s">
        <v>165</v>
      </c>
    </row>
    <row r="117" spans="1:10" x14ac:dyDescent="0.35">
      <c r="C117" t="s">
        <v>30</v>
      </c>
      <c r="D117" t="s">
        <v>30</v>
      </c>
      <c r="E117" t="b">
        <v>1</v>
      </c>
      <c r="F117" t="s">
        <v>20</v>
      </c>
      <c r="G117" t="s">
        <v>31</v>
      </c>
      <c r="H117" t="s">
        <v>9</v>
      </c>
      <c r="I117">
        <v>1</v>
      </c>
      <c r="J117" t="s">
        <v>13</v>
      </c>
    </row>
    <row r="118" spans="1:10" x14ac:dyDescent="0.35">
      <c r="C118" t="s">
        <v>279</v>
      </c>
      <c r="D118" t="s">
        <v>279</v>
      </c>
      <c r="E118" t="b">
        <v>1</v>
      </c>
      <c r="F118" t="s">
        <v>20</v>
      </c>
      <c r="G118" t="s">
        <v>280</v>
      </c>
      <c r="H118" t="s">
        <v>256</v>
      </c>
      <c r="I118">
        <v>1</v>
      </c>
      <c r="J118" t="s">
        <v>281</v>
      </c>
    </row>
    <row r="119" spans="1:10" x14ac:dyDescent="0.35">
      <c r="C119" t="s">
        <v>25</v>
      </c>
      <c r="D119" t="s">
        <v>25</v>
      </c>
      <c r="E119" t="b">
        <v>1</v>
      </c>
      <c r="F119" t="s">
        <v>20</v>
      </c>
      <c r="G119" t="s">
        <v>26</v>
      </c>
      <c r="H119" t="s">
        <v>9</v>
      </c>
      <c r="I119">
        <v>1</v>
      </c>
      <c r="J119" t="s">
        <v>13</v>
      </c>
    </row>
    <row r="120" spans="1:10" x14ac:dyDescent="0.35">
      <c r="C120" t="s">
        <v>23</v>
      </c>
      <c r="D120" t="s">
        <v>23</v>
      </c>
      <c r="E120" t="b">
        <v>1</v>
      </c>
      <c r="F120" t="s">
        <v>20</v>
      </c>
      <c r="G120" t="s">
        <v>24</v>
      </c>
      <c r="H120" t="s">
        <v>9</v>
      </c>
      <c r="I120">
        <v>1</v>
      </c>
      <c r="J120" t="s">
        <v>13</v>
      </c>
    </row>
    <row r="121" spans="1:10" x14ac:dyDescent="0.35">
      <c r="C121" t="s">
        <v>19</v>
      </c>
      <c r="D121" t="s">
        <v>19</v>
      </c>
      <c r="E121" t="b">
        <v>1</v>
      </c>
      <c r="F121" t="s">
        <v>20</v>
      </c>
      <c r="G121" t="s">
        <v>21</v>
      </c>
      <c r="H121" t="s">
        <v>9</v>
      </c>
      <c r="I121">
        <v>2</v>
      </c>
      <c r="J121" t="s">
        <v>22</v>
      </c>
    </row>
    <row r="122" spans="1:10" x14ac:dyDescent="0.35">
      <c r="C122" t="s">
        <v>352</v>
      </c>
      <c r="D122" t="s">
        <v>352</v>
      </c>
      <c r="E122" t="b">
        <v>0</v>
      </c>
      <c r="F122" t="s">
        <v>20</v>
      </c>
      <c r="G122" t="s">
        <v>353</v>
      </c>
      <c r="H122" t="s">
        <v>219</v>
      </c>
      <c r="I122">
        <v>1</v>
      </c>
      <c r="J122" t="s">
        <v>354</v>
      </c>
    </row>
    <row r="123" spans="1:10" x14ac:dyDescent="0.35">
      <c r="C123" t="s">
        <v>346</v>
      </c>
      <c r="D123" t="s">
        <v>346</v>
      </c>
      <c r="E123" t="b">
        <v>0</v>
      </c>
      <c r="F123" t="s">
        <v>20</v>
      </c>
      <c r="G123" t="s">
        <v>347</v>
      </c>
      <c r="H123" t="s">
        <v>219</v>
      </c>
      <c r="I123">
        <v>1</v>
      </c>
      <c r="J123" t="s">
        <v>348</v>
      </c>
    </row>
    <row r="124" spans="1:10" x14ac:dyDescent="0.35">
      <c r="C124" t="s">
        <v>343</v>
      </c>
      <c r="D124" t="s">
        <v>343</v>
      </c>
      <c r="E124" t="b">
        <v>0</v>
      </c>
      <c r="F124" t="s">
        <v>20</v>
      </c>
      <c r="G124" t="s">
        <v>344</v>
      </c>
      <c r="H124" t="s">
        <v>219</v>
      </c>
      <c r="I124">
        <v>1</v>
      </c>
      <c r="J124" t="s">
        <v>345</v>
      </c>
    </row>
    <row r="125" spans="1:10" x14ac:dyDescent="0.35">
      <c r="C125" t="s">
        <v>235</v>
      </c>
      <c r="D125" t="s">
        <v>235</v>
      </c>
      <c r="E125" t="b">
        <v>1</v>
      </c>
      <c r="F125" t="s">
        <v>20</v>
      </c>
      <c r="G125" t="s">
        <v>236</v>
      </c>
      <c r="H125" t="s">
        <v>219</v>
      </c>
      <c r="I125">
        <v>2</v>
      </c>
      <c r="J125" t="s">
        <v>237</v>
      </c>
    </row>
    <row r="126" spans="1:10" x14ac:dyDescent="0.35">
      <c r="C126" t="s">
        <v>334</v>
      </c>
      <c r="D126" t="s">
        <v>334</v>
      </c>
      <c r="E126" t="b">
        <v>0</v>
      </c>
      <c r="F126" t="s">
        <v>20</v>
      </c>
      <c r="G126" t="s">
        <v>335</v>
      </c>
      <c r="H126" t="s">
        <v>245</v>
      </c>
      <c r="I126">
        <v>1</v>
      </c>
      <c r="J126" t="s">
        <v>331</v>
      </c>
    </row>
    <row r="127" spans="1:10" ht="29" x14ac:dyDescent="0.35">
      <c r="A127" s="16" t="s">
        <v>813</v>
      </c>
      <c r="B127" s="16" t="s">
        <v>840</v>
      </c>
      <c r="C127" s="5" t="s">
        <v>158</v>
      </c>
      <c r="D127" s="5" t="s">
        <v>158</v>
      </c>
      <c r="E127" s="5" t="b">
        <v>0</v>
      </c>
      <c r="F127" s="5" t="s">
        <v>7</v>
      </c>
      <c r="G127" s="5" t="s">
        <v>159</v>
      </c>
      <c r="H127" s="5" t="s">
        <v>147</v>
      </c>
      <c r="I127" s="5">
        <v>2</v>
      </c>
      <c r="J127" s="5" t="s">
        <v>160</v>
      </c>
    </row>
    <row r="128" spans="1:10" x14ac:dyDescent="0.35">
      <c r="C128" s="5" t="s">
        <v>158</v>
      </c>
      <c r="D128" s="5" t="s">
        <v>158</v>
      </c>
      <c r="E128" s="5" t="b">
        <v>1</v>
      </c>
      <c r="F128" s="5" t="s">
        <v>20</v>
      </c>
      <c r="G128" s="5" t="s">
        <v>327</v>
      </c>
      <c r="H128" s="5" t="s">
        <v>256</v>
      </c>
      <c r="I128" s="5">
        <v>1</v>
      </c>
      <c r="J128" s="5" t="s">
        <v>305</v>
      </c>
    </row>
    <row r="129" spans="1:11" x14ac:dyDescent="0.35">
      <c r="C129" t="s">
        <v>175</v>
      </c>
      <c r="D129" t="s">
        <v>175</v>
      </c>
      <c r="E129" t="b">
        <v>0</v>
      </c>
      <c r="F129" t="s">
        <v>20</v>
      </c>
      <c r="G129" t="s">
        <v>176</v>
      </c>
      <c r="H129" t="s">
        <v>147</v>
      </c>
      <c r="I129">
        <v>1</v>
      </c>
      <c r="J129" t="s">
        <v>148</v>
      </c>
    </row>
    <row r="130" spans="1:11" x14ac:dyDescent="0.35">
      <c r="C130" t="s">
        <v>328</v>
      </c>
      <c r="D130" t="s">
        <v>328</v>
      </c>
      <c r="E130" t="b">
        <v>0</v>
      </c>
      <c r="F130" t="s">
        <v>20</v>
      </c>
      <c r="G130" t="s">
        <v>296</v>
      </c>
      <c r="H130" t="s">
        <v>245</v>
      </c>
      <c r="I130">
        <v>1</v>
      </c>
      <c r="J130" t="s">
        <v>278</v>
      </c>
    </row>
    <row r="131" spans="1:11" ht="43.5" x14ac:dyDescent="0.35">
      <c r="A131" s="7" t="s">
        <v>812</v>
      </c>
      <c r="B131" s="7" t="s">
        <v>834</v>
      </c>
      <c r="C131" s="5" t="s">
        <v>152</v>
      </c>
      <c r="D131" s="5" t="s">
        <v>152</v>
      </c>
      <c r="E131" s="5" t="b">
        <v>0</v>
      </c>
      <c r="F131" s="5" t="s">
        <v>20</v>
      </c>
      <c r="G131" s="5" t="s">
        <v>153</v>
      </c>
      <c r="H131" s="5" t="s">
        <v>108</v>
      </c>
      <c r="I131" s="5">
        <v>1</v>
      </c>
      <c r="J131" s="5" t="s">
        <v>154</v>
      </c>
    </row>
    <row r="132" spans="1:11" x14ac:dyDescent="0.35">
      <c r="C132" s="5" t="s">
        <v>152</v>
      </c>
      <c r="D132" s="5" t="s">
        <v>152</v>
      </c>
      <c r="E132" s="5" t="b">
        <v>1</v>
      </c>
      <c r="F132" s="5" t="s">
        <v>7</v>
      </c>
      <c r="G132" s="5" t="s">
        <v>226</v>
      </c>
      <c r="H132" s="5" t="s">
        <v>219</v>
      </c>
      <c r="I132" s="5">
        <v>0</v>
      </c>
      <c r="J132" s="5" t="s">
        <v>227</v>
      </c>
      <c r="K132" t="s">
        <v>228</v>
      </c>
    </row>
    <row r="133" spans="1:11" ht="29" x14ac:dyDescent="0.35">
      <c r="A133" s="8" t="s">
        <v>608</v>
      </c>
      <c r="B133" s="8"/>
      <c r="C133" t="s">
        <v>276</v>
      </c>
      <c r="D133" t="s">
        <v>276</v>
      </c>
      <c r="E133" t="b">
        <v>1</v>
      </c>
      <c r="F133" t="s">
        <v>20</v>
      </c>
      <c r="G133" t="s">
        <v>277</v>
      </c>
      <c r="H133" t="s">
        <v>245</v>
      </c>
      <c r="I133">
        <v>1</v>
      </c>
      <c r="J133" t="s">
        <v>278</v>
      </c>
    </row>
    <row r="134" spans="1:11" x14ac:dyDescent="0.35">
      <c r="C134" t="s">
        <v>137</v>
      </c>
      <c r="D134" t="s">
        <v>137</v>
      </c>
      <c r="E134" t="b">
        <v>0</v>
      </c>
      <c r="F134" t="s">
        <v>20</v>
      </c>
      <c r="G134" t="s">
        <v>138</v>
      </c>
      <c r="H134" t="s">
        <v>108</v>
      </c>
      <c r="I134">
        <v>1</v>
      </c>
      <c r="J134" t="s">
        <v>112</v>
      </c>
    </row>
    <row r="135" spans="1:11" ht="29" x14ac:dyDescent="0.35">
      <c r="A135" s="7" t="s">
        <v>595</v>
      </c>
      <c r="B135" s="7" t="s">
        <v>838</v>
      </c>
      <c r="C135" s="2" t="s">
        <v>264</v>
      </c>
      <c r="D135" s="2" t="s">
        <v>264</v>
      </c>
      <c r="E135" s="2" t="b">
        <v>0</v>
      </c>
      <c r="F135" s="2" t="s">
        <v>20</v>
      </c>
      <c r="G135" s="2" t="s">
        <v>265</v>
      </c>
      <c r="H135" s="2" t="s">
        <v>245</v>
      </c>
      <c r="I135" s="2">
        <v>1</v>
      </c>
      <c r="J135" s="2" t="s">
        <v>263</v>
      </c>
    </row>
    <row r="136" spans="1:11" x14ac:dyDescent="0.35">
      <c r="C136" s="2" t="s">
        <v>264</v>
      </c>
      <c r="D136" s="2" t="s">
        <v>264</v>
      </c>
      <c r="E136" s="2" t="b">
        <v>1</v>
      </c>
      <c r="F136" s="2" t="s">
        <v>7</v>
      </c>
      <c r="G136" s="2" t="s">
        <v>301</v>
      </c>
      <c r="H136" s="2" t="s">
        <v>147</v>
      </c>
      <c r="I136" s="2">
        <v>2</v>
      </c>
      <c r="J136" s="2" t="s">
        <v>148</v>
      </c>
    </row>
    <row r="137" spans="1:11" x14ac:dyDescent="0.35">
      <c r="C137" t="s">
        <v>170</v>
      </c>
      <c r="D137" t="s">
        <v>170</v>
      </c>
      <c r="E137" t="b">
        <v>0</v>
      </c>
      <c r="F137" t="s">
        <v>20</v>
      </c>
      <c r="G137" t="s">
        <v>171</v>
      </c>
      <c r="H137" t="s">
        <v>147</v>
      </c>
      <c r="I137">
        <v>1</v>
      </c>
      <c r="J137" t="s">
        <v>148</v>
      </c>
    </row>
    <row r="138" spans="1:11" ht="29" x14ac:dyDescent="0.35">
      <c r="A138" s="7" t="s">
        <v>594</v>
      </c>
      <c r="B138" s="7" t="s">
        <v>838</v>
      </c>
      <c r="C138" s="2" t="s">
        <v>258</v>
      </c>
      <c r="D138" s="2" t="s">
        <v>258</v>
      </c>
      <c r="E138" s="2" t="b">
        <v>0</v>
      </c>
      <c r="F138" s="2" t="s">
        <v>20</v>
      </c>
      <c r="G138" s="2" t="s">
        <v>259</v>
      </c>
      <c r="H138" s="2" t="s">
        <v>245</v>
      </c>
      <c r="I138" s="2">
        <v>0</v>
      </c>
      <c r="J138" s="2" t="s">
        <v>260</v>
      </c>
    </row>
    <row r="139" spans="1:11" x14ac:dyDescent="0.35">
      <c r="C139" s="2" t="s">
        <v>258</v>
      </c>
      <c r="D139" s="2" t="s">
        <v>258</v>
      </c>
      <c r="E139" s="2" t="b">
        <v>1</v>
      </c>
      <c r="F139" s="2" t="s">
        <v>7</v>
      </c>
      <c r="G139" s="2" t="s">
        <v>302</v>
      </c>
      <c r="H139" s="2" t="s">
        <v>147</v>
      </c>
      <c r="I139" s="2">
        <v>1</v>
      </c>
      <c r="J139" s="2" t="s">
        <v>157</v>
      </c>
    </row>
    <row r="140" spans="1:11" x14ac:dyDescent="0.35">
      <c r="B140" s="7" t="s">
        <v>832</v>
      </c>
      <c r="C140" s="1" t="s">
        <v>97</v>
      </c>
      <c r="D140" s="1" t="s">
        <v>97</v>
      </c>
      <c r="E140" s="1" t="b">
        <v>0</v>
      </c>
      <c r="F140" s="1" t="s">
        <v>20</v>
      </c>
      <c r="G140" s="1" t="s">
        <v>98</v>
      </c>
      <c r="H140" s="1" t="s">
        <v>60</v>
      </c>
      <c r="I140" s="1">
        <v>0</v>
      </c>
      <c r="J140" s="1" t="s">
        <v>99</v>
      </c>
    </row>
    <row r="141" spans="1:11" x14ac:dyDescent="0.35">
      <c r="C141" s="1" t="s">
        <v>97</v>
      </c>
      <c r="D141" s="1" t="s">
        <v>97</v>
      </c>
      <c r="E141" s="1" t="b">
        <v>1</v>
      </c>
      <c r="F141" s="1" t="s">
        <v>7</v>
      </c>
      <c r="G141" s="1" t="s">
        <v>266</v>
      </c>
      <c r="H141" s="1" t="s">
        <v>256</v>
      </c>
      <c r="I141" s="1">
        <v>0</v>
      </c>
      <c r="J141" s="1" t="s">
        <v>267</v>
      </c>
    </row>
    <row r="142" spans="1:11" x14ac:dyDescent="0.35">
      <c r="C142" t="s">
        <v>87</v>
      </c>
      <c r="D142" t="s">
        <v>87</v>
      </c>
      <c r="E142" t="b">
        <v>0</v>
      </c>
      <c r="F142" t="s">
        <v>20</v>
      </c>
      <c r="G142" t="s">
        <v>88</v>
      </c>
      <c r="H142" t="s">
        <v>60</v>
      </c>
      <c r="I142">
        <v>0</v>
      </c>
      <c r="J142" t="s">
        <v>89</v>
      </c>
    </row>
    <row r="143" spans="1:11" x14ac:dyDescent="0.35">
      <c r="C143" t="s">
        <v>130</v>
      </c>
      <c r="D143" t="s">
        <v>130</v>
      </c>
      <c r="E143" t="b">
        <v>0</v>
      </c>
      <c r="F143" t="s">
        <v>20</v>
      </c>
      <c r="G143" t="s">
        <v>131</v>
      </c>
      <c r="H143" t="s">
        <v>108</v>
      </c>
      <c r="I143">
        <v>2</v>
      </c>
      <c r="J143" t="s">
        <v>109</v>
      </c>
    </row>
    <row r="144" spans="1:11" x14ac:dyDescent="0.35">
      <c r="B144" s="7" t="s">
        <v>832</v>
      </c>
      <c r="C144" s="1" t="s">
        <v>247</v>
      </c>
      <c r="D144" s="1" t="s">
        <v>247</v>
      </c>
      <c r="E144" s="1" t="b">
        <v>0</v>
      </c>
      <c r="F144" s="1" t="s">
        <v>20</v>
      </c>
      <c r="G144" s="1" t="s">
        <v>248</v>
      </c>
      <c r="H144" s="1" t="s">
        <v>245</v>
      </c>
      <c r="I144" s="1">
        <v>0</v>
      </c>
      <c r="J144" s="1" t="s">
        <v>249</v>
      </c>
    </row>
    <row r="145" spans="1:10" x14ac:dyDescent="0.35">
      <c r="C145" s="1" t="s">
        <v>247</v>
      </c>
      <c r="D145" s="1" t="s">
        <v>247</v>
      </c>
      <c r="E145" s="1" t="b">
        <v>1</v>
      </c>
      <c r="F145" s="1" t="s">
        <v>7</v>
      </c>
      <c r="G145" s="1" t="s">
        <v>287</v>
      </c>
      <c r="H145" s="1" t="s">
        <v>147</v>
      </c>
      <c r="I145" s="1">
        <v>0</v>
      </c>
      <c r="J145" s="1" t="s">
        <v>288</v>
      </c>
    </row>
    <row r="148" spans="1:10" x14ac:dyDescent="0.35">
      <c r="A148" s="17" t="s">
        <v>814</v>
      </c>
      <c r="B148" s="17"/>
    </row>
    <row r="149" spans="1:10" ht="15.5" x14ac:dyDescent="0.35">
      <c r="A149" s="7" t="s">
        <v>825</v>
      </c>
      <c r="C149" s="18" t="s">
        <v>815</v>
      </c>
    </row>
    <row r="151" spans="1:10" ht="15.5" x14ac:dyDescent="0.35">
      <c r="A151" s="7" t="s">
        <v>826</v>
      </c>
      <c r="C151" s="18" t="s">
        <v>816</v>
      </c>
    </row>
    <row r="153" spans="1:10" ht="15.5" x14ac:dyDescent="0.35">
      <c r="A153" s="7" t="s">
        <v>827</v>
      </c>
      <c r="C153" s="18" t="s">
        <v>817</v>
      </c>
    </row>
    <row r="154" spans="1:10" ht="15.5" x14ac:dyDescent="0.35">
      <c r="A154" s="7" t="s">
        <v>828</v>
      </c>
      <c r="C154" s="18" t="s">
        <v>818</v>
      </c>
    </row>
    <row r="155" spans="1:10" ht="15.5" x14ac:dyDescent="0.35">
      <c r="A155" s="7" t="s">
        <v>829</v>
      </c>
      <c r="C155" s="18" t="s">
        <v>819</v>
      </c>
    </row>
    <row r="156" spans="1:10" ht="15.5" x14ac:dyDescent="0.35">
      <c r="A156" s="7" t="s">
        <v>830</v>
      </c>
      <c r="C156" s="18" t="s">
        <v>820</v>
      </c>
    </row>
    <row r="157" spans="1:10" ht="15.5" x14ac:dyDescent="0.35">
      <c r="A157" s="7" t="s">
        <v>830</v>
      </c>
      <c r="C157" s="18" t="s">
        <v>821</v>
      </c>
    </row>
    <row r="160" spans="1:10" ht="15.5" x14ac:dyDescent="0.35">
      <c r="A160" s="7" t="s">
        <v>830</v>
      </c>
      <c r="C160" s="18" t="s">
        <v>822</v>
      </c>
    </row>
    <row r="163" spans="1:3" ht="15.5" x14ac:dyDescent="0.35">
      <c r="A163" s="7" t="s">
        <v>830</v>
      </c>
      <c r="C163" s="18" t="s">
        <v>823</v>
      </c>
    </row>
    <row r="165" spans="1:3" ht="15.5" x14ac:dyDescent="0.35">
      <c r="C165" s="18" t="s">
        <v>850</v>
      </c>
    </row>
    <row r="166" spans="1:3" x14ac:dyDescent="0.35">
      <c r="C166" t="s">
        <v>276</v>
      </c>
    </row>
    <row r="167" spans="1:3" ht="15.5" x14ac:dyDescent="0.35">
      <c r="C167" s="18" t="s">
        <v>824</v>
      </c>
    </row>
    <row r="168" spans="1:3" x14ac:dyDescent="0.35">
      <c r="A168" s="7" t="s">
        <v>831</v>
      </c>
    </row>
    <row r="169" spans="1:3" ht="15" thickBot="1" x14ac:dyDescent="0.4">
      <c r="A169" s="17"/>
      <c r="B169" s="17"/>
    </row>
    <row r="170" spans="1:3" ht="16" thickBot="1" x14ac:dyDescent="0.4">
      <c r="A170" s="19" t="s">
        <v>841</v>
      </c>
      <c r="B170" s="19">
        <v>21</v>
      </c>
    </row>
    <row r="171" spans="1:3" ht="31.5" thickBot="1" x14ac:dyDescent="0.4">
      <c r="A171" s="19" t="s">
        <v>842</v>
      </c>
      <c r="B171" s="20"/>
    </row>
    <row r="172" spans="1:3" ht="31.5" thickBot="1" x14ac:dyDescent="0.4">
      <c r="A172" s="19" t="s">
        <v>843</v>
      </c>
      <c r="B172" s="19">
        <v>3</v>
      </c>
    </row>
    <row r="173" spans="1:3" ht="31.5" thickBot="1" x14ac:dyDescent="0.4">
      <c r="A173" s="19" t="s">
        <v>844</v>
      </c>
      <c r="B173" s="19">
        <v>1</v>
      </c>
    </row>
    <row r="174" spans="1:3" ht="31.5" thickBot="1" x14ac:dyDescent="0.4">
      <c r="A174" s="19" t="s">
        <v>845</v>
      </c>
      <c r="B174" s="19">
        <v>1</v>
      </c>
    </row>
    <row r="175" spans="1:3" ht="31.5" thickBot="1" x14ac:dyDescent="0.4">
      <c r="A175" s="19" t="s">
        <v>846</v>
      </c>
      <c r="B175" s="19">
        <v>3</v>
      </c>
    </row>
    <row r="176" spans="1:3" ht="31.5" thickBot="1" x14ac:dyDescent="0.4">
      <c r="A176" s="19" t="s">
        <v>847</v>
      </c>
      <c r="B176" s="19">
        <v>4</v>
      </c>
    </row>
    <row r="177" spans="1:2" ht="16" thickBot="1" x14ac:dyDescent="0.4">
      <c r="A177" s="19" t="s">
        <v>848</v>
      </c>
      <c r="B177" s="19">
        <v>1</v>
      </c>
    </row>
    <row r="178" spans="1:2" ht="31.5" thickBot="1" x14ac:dyDescent="0.4">
      <c r="A178" s="19" t="s">
        <v>849</v>
      </c>
      <c r="B178" s="19">
        <v>1</v>
      </c>
    </row>
    <row r="179" spans="1:2" ht="15" thickBot="1" x14ac:dyDescent="0.4">
      <c r="A179" s="20"/>
      <c r="B179" s="20"/>
    </row>
    <row r="181" spans="1:2" ht="15" thickBot="1" x14ac:dyDescent="0.4"/>
    <row r="182" spans="1:2" ht="16" thickBot="1" x14ac:dyDescent="0.4">
      <c r="A182" s="19" t="s">
        <v>872</v>
      </c>
      <c r="B182" s="19">
        <v>21</v>
      </c>
    </row>
    <row r="183" spans="1:2" ht="31.5" thickBot="1" x14ac:dyDescent="0.4">
      <c r="A183" s="19" t="s">
        <v>846</v>
      </c>
      <c r="B183" s="19">
        <v>3</v>
      </c>
    </row>
    <row r="184" spans="1:2" ht="31.5" thickBot="1" x14ac:dyDescent="0.4">
      <c r="A184" s="21" t="s">
        <v>847</v>
      </c>
      <c r="B184" s="21">
        <v>4</v>
      </c>
    </row>
    <row r="185" spans="1:2" ht="31.5" thickBot="1" x14ac:dyDescent="0.4">
      <c r="A185" s="21" t="s">
        <v>844</v>
      </c>
      <c r="B185" s="21">
        <v>1</v>
      </c>
    </row>
    <row r="186" spans="1:2" ht="16" thickBot="1" x14ac:dyDescent="0.4">
      <c r="A186" s="21" t="s">
        <v>848</v>
      </c>
      <c r="B186" s="21">
        <v>1</v>
      </c>
    </row>
    <row r="187" spans="1:2" ht="31.5" thickBot="1" x14ac:dyDescent="0.4">
      <c r="A187" s="22" t="s">
        <v>845</v>
      </c>
      <c r="B187" s="22">
        <v>1</v>
      </c>
    </row>
    <row r="188" spans="1:2" ht="31.5" thickBot="1" x14ac:dyDescent="0.4">
      <c r="A188" s="22" t="s">
        <v>849</v>
      </c>
      <c r="B188" s="22">
        <v>1</v>
      </c>
    </row>
    <row r="189" spans="1:2" ht="31.5" thickBot="1" x14ac:dyDescent="0.4">
      <c r="A189" s="22" t="s">
        <v>843</v>
      </c>
      <c r="B189" s="22">
        <v>3</v>
      </c>
    </row>
  </sheetData>
  <sortState ref="C2:J290">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N2" sqref="N2"/>
    </sheetView>
  </sheetViews>
  <sheetFormatPr defaultRowHeight="14.5" x14ac:dyDescent="0.35"/>
  <cols>
    <col min="1" max="1" width="8.7265625" customWidth="1"/>
    <col min="2" max="2" width="13.36328125" bestFit="1" customWidth="1"/>
    <col min="3" max="3" width="18.36328125" bestFit="1" customWidth="1"/>
    <col min="5" max="6" width="8.7265625" customWidth="1"/>
  </cols>
  <sheetData>
    <row r="1" spans="1:14" x14ac:dyDescent="0.35">
      <c r="A1" t="s">
        <v>617</v>
      </c>
      <c r="B1" t="s">
        <v>20</v>
      </c>
      <c r="C1" t="s">
        <v>618</v>
      </c>
      <c r="D1" t="s">
        <v>245</v>
      </c>
      <c r="E1">
        <v>1</v>
      </c>
      <c r="F1" t="s">
        <v>619</v>
      </c>
      <c r="H1" t="str">
        <f t="shared" ref="H1:H13" si="0">MID(C1, 12, 8)</f>
        <v>11:25:28</v>
      </c>
      <c r="N1" s="10" t="s">
        <v>806</v>
      </c>
    </row>
    <row r="2" spans="1:14" x14ac:dyDescent="0.35">
      <c r="A2" t="s">
        <v>637</v>
      </c>
      <c r="B2" t="s">
        <v>20</v>
      </c>
      <c r="C2" t="s">
        <v>638</v>
      </c>
      <c r="D2" t="s">
        <v>245</v>
      </c>
      <c r="E2">
        <v>1</v>
      </c>
      <c r="F2" t="s">
        <v>639</v>
      </c>
      <c r="H2" t="str">
        <f t="shared" si="0"/>
        <v>11:25:51</v>
      </c>
      <c r="J2" t="str">
        <f t="shared" ref="J2:J13" si="1">TEXT(H2-H1, "hh:mm:ss")</f>
        <v>00:00:23</v>
      </c>
      <c r="K2" s="9">
        <f t="shared" ref="K2:K13" si="2">H2-H1</f>
        <v>2.662037037036713E-4</v>
      </c>
      <c r="N2" t="str">
        <f>TEXT((L7+L23+L53+L70+L85+L98)/6, "hh:mm:ss")</f>
        <v>00:01:02</v>
      </c>
    </row>
    <row r="3" spans="1:14" x14ac:dyDescent="0.35">
      <c r="A3" t="s">
        <v>646</v>
      </c>
      <c r="B3" t="s">
        <v>20</v>
      </c>
      <c r="C3" t="s">
        <v>647</v>
      </c>
      <c r="D3" t="s">
        <v>245</v>
      </c>
      <c r="E3">
        <v>1</v>
      </c>
      <c r="F3" t="s">
        <v>461</v>
      </c>
      <c r="H3" t="str">
        <f t="shared" si="0"/>
        <v>11:26:34</v>
      </c>
      <c r="J3" t="str">
        <f t="shared" si="1"/>
        <v>00:00:43</v>
      </c>
      <c r="K3" s="9">
        <f t="shared" si="2"/>
        <v>4.9768518518517046E-4</v>
      </c>
      <c r="N3" t="s">
        <v>807</v>
      </c>
    </row>
    <row r="4" spans="1:14" x14ac:dyDescent="0.35">
      <c r="A4" t="s">
        <v>650</v>
      </c>
      <c r="B4" t="s">
        <v>20</v>
      </c>
      <c r="C4" t="s">
        <v>651</v>
      </c>
      <c r="D4" t="s">
        <v>245</v>
      </c>
      <c r="E4">
        <v>0</v>
      </c>
      <c r="F4" t="s">
        <v>652</v>
      </c>
      <c r="H4" t="str">
        <f t="shared" si="0"/>
        <v>11:27:14</v>
      </c>
      <c r="J4" t="str">
        <f t="shared" si="1"/>
        <v>00:00:40</v>
      </c>
      <c r="K4" s="9">
        <f t="shared" si="2"/>
        <v>4.6296296296294281E-4</v>
      </c>
    </row>
    <row r="5" spans="1:14" x14ac:dyDescent="0.35">
      <c r="A5" t="s">
        <v>677</v>
      </c>
      <c r="B5" t="s">
        <v>20</v>
      </c>
      <c r="C5" t="s">
        <v>678</v>
      </c>
      <c r="D5" t="s">
        <v>245</v>
      </c>
      <c r="E5">
        <v>2</v>
      </c>
      <c r="F5" t="s">
        <v>679</v>
      </c>
      <c r="H5" t="str">
        <f t="shared" si="0"/>
        <v>11:27:49</v>
      </c>
      <c r="J5" t="str">
        <f t="shared" si="1"/>
        <v>00:00:35</v>
      </c>
      <c r="K5" s="9">
        <f t="shared" si="2"/>
        <v>4.0509259259263741E-4</v>
      </c>
    </row>
    <row r="6" spans="1:14" x14ac:dyDescent="0.35">
      <c r="A6" t="s">
        <v>689</v>
      </c>
      <c r="B6" t="s">
        <v>20</v>
      </c>
      <c r="C6" t="s">
        <v>690</v>
      </c>
      <c r="D6" t="s">
        <v>245</v>
      </c>
      <c r="E6">
        <v>2</v>
      </c>
      <c r="F6" t="s">
        <v>679</v>
      </c>
      <c r="H6" t="str">
        <f t="shared" si="0"/>
        <v>11:28:20</v>
      </c>
      <c r="J6" t="str">
        <f t="shared" si="1"/>
        <v>00:00:31</v>
      </c>
      <c r="K6" s="9">
        <f t="shared" si="2"/>
        <v>3.5879629629625986E-4</v>
      </c>
      <c r="L6" s="10" t="s">
        <v>609</v>
      </c>
    </row>
    <row r="7" spans="1:14" x14ac:dyDescent="0.35">
      <c r="A7" t="s">
        <v>696</v>
      </c>
      <c r="B7" t="s">
        <v>20</v>
      </c>
      <c r="C7" t="s">
        <v>692</v>
      </c>
      <c r="D7" t="s">
        <v>245</v>
      </c>
      <c r="E7">
        <v>1</v>
      </c>
      <c r="F7" t="s">
        <v>112</v>
      </c>
      <c r="H7" t="str">
        <f t="shared" si="0"/>
        <v>11:29:09</v>
      </c>
      <c r="J7" t="str">
        <f t="shared" si="1"/>
        <v>00:00:49</v>
      </c>
      <c r="K7" s="9">
        <f t="shared" si="2"/>
        <v>5.6712962962968128E-4</v>
      </c>
      <c r="L7" t="str">
        <f>TEXT(SUM(K2:K13)/ROWS(K2:K13), "hh:mm:ss")</f>
        <v>00:00:37</v>
      </c>
    </row>
    <row r="8" spans="1:14" x14ac:dyDescent="0.35">
      <c r="A8" t="s">
        <v>715</v>
      </c>
      <c r="B8" t="s">
        <v>20</v>
      </c>
      <c r="C8" t="s">
        <v>716</v>
      </c>
      <c r="D8" t="s">
        <v>245</v>
      </c>
      <c r="E8">
        <v>1</v>
      </c>
      <c r="F8" t="s">
        <v>679</v>
      </c>
      <c r="H8" t="str">
        <f t="shared" si="0"/>
        <v>11:29:46</v>
      </c>
      <c r="J8" t="str">
        <f t="shared" si="1"/>
        <v>00:00:37</v>
      </c>
      <c r="K8" s="9">
        <f t="shared" si="2"/>
        <v>4.2824074074065965E-4</v>
      </c>
    </row>
    <row r="9" spans="1:14" x14ac:dyDescent="0.35">
      <c r="A9" t="s">
        <v>717</v>
      </c>
      <c r="B9" t="s">
        <v>20</v>
      </c>
      <c r="C9" t="s">
        <v>718</v>
      </c>
      <c r="D9" t="s">
        <v>245</v>
      </c>
      <c r="E9">
        <v>0</v>
      </c>
      <c r="F9" t="s">
        <v>719</v>
      </c>
      <c r="H9" t="str">
        <f t="shared" si="0"/>
        <v>11:30:10</v>
      </c>
      <c r="J9" t="str">
        <f t="shared" si="1"/>
        <v>00:00:24</v>
      </c>
      <c r="K9" s="9">
        <f t="shared" si="2"/>
        <v>2.777777777778212E-4</v>
      </c>
    </row>
    <row r="10" spans="1:14" x14ac:dyDescent="0.35">
      <c r="A10" t="s">
        <v>723</v>
      </c>
      <c r="B10" t="s">
        <v>20</v>
      </c>
      <c r="C10" t="s">
        <v>724</v>
      </c>
      <c r="D10" t="s">
        <v>245</v>
      </c>
      <c r="E10">
        <v>1</v>
      </c>
      <c r="F10" t="s">
        <v>112</v>
      </c>
      <c r="H10" t="str">
        <f t="shared" si="0"/>
        <v>11:31:01</v>
      </c>
      <c r="J10" t="str">
        <f t="shared" si="1"/>
        <v>00:00:51</v>
      </c>
      <c r="K10" s="9">
        <f t="shared" si="2"/>
        <v>5.9027777777775903E-4</v>
      </c>
    </row>
    <row r="11" spans="1:14" x14ac:dyDescent="0.35">
      <c r="A11" t="s">
        <v>725</v>
      </c>
      <c r="B11" t="s">
        <v>20</v>
      </c>
      <c r="C11" t="s">
        <v>726</v>
      </c>
      <c r="D11" t="s">
        <v>245</v>
      </c>
      <c r="E11">
        <v>1</v>
      </c>
      <c r="F11" t="s">
        <v>727</v>
      </c>
      <c r="H11" t="str">
        <f t="shared" si="0"/>
        <v>11:31:50</v>
      </c>
      <c r="J11" t="str">
        <f t="shared" si="1"/>
        <v>00:00:49</v>
      </c>
      <c r="K11" s="9">
        <f t="shared" si="2"/>
        <v>5.6712962962962576E-4</v>
      </c>
    </row>
    <row r="12" spans="1:14" x14ac:dyDescent="0.35">
      <c r="A12" t="s">
        <v>728</v>
      </c>
      <c r="B12" t="s">
        <v>20</v>
      </c>
      <c r="C12" t="s">
        <v>729</v>
      </c>
      <c r="D12" t="s">
        <v>245</v>
      </c>
      <c r="E12">
        <v>2</v>
      </c>
      <c r="F12" t="s">
        <v>730</v>
      </c>
      <c r="H12" t="str">
        <f t="shared" si="0"/>
        <v>11:32:02</v>
      </c>
      <c r="J12" t="str">
        <f t="shared" si="1"/>
        <v>00:00:12</v>
      </c>
      <c r="K12" s="9">
        <f t="shared" si="2"/>
        <v>1.388888888889106E-4</v>
      </c>
    </row>
    <row r="13" spans="1:14" x14ac:dyDescent="0.35">
      <c r="A13" t="s">
        <v>614</v>
      </c>
      <c r="B13" t="s">
        <v>20</v>
      </c>
      <c r="C13" t="s">
        <v>615</v>
      </c>
      <c r="D13" t="s">
        <v>245</v>
      </c>
      <c r="E13">
        <v>2</v>
      </c>
      <c r="F13" t="s">
        <v>616</v>
      </c>
      <c r="H13" t="str">
        <f t="shared" si="0"/>
        <v>11:32:53</v>
      </c>
      <c r="J13" t="str">
        <f t="shared" si="1"/>
        <v>00:00:51</v>
      </c>
      <c r="K13" s="9">
        <f t="shared" si="2"/>
        <v>5.9027777777775903E-4</v>
      </c>
    </row>
    <row r="18" spans="1:12" x14ac:dyDescent="0.35">
      <c r="A18" t="s">
        <v>628</v>
      </c>
      <c r="B18" t="s">
        <v>20</v>
      </c>
      <c r="C18" t="s">
        <v>629</v>
      </c>
      <c r="D18" t="s">
        <v>147</v>
      </c>
      <c r="E18">
        <v>1</v>
      </c>
      <c r="F18" t="s">
        <v>630</v>
      </c>
      <c r="H18" t="str">
        <f t="shared" ref="H18:H29" si="3">MID(C18, 12, 8)</f>
        <v>11:24:56</v>
      </c>
    </row>
    <row r="19" spans="1:12" x14ac:dyDescent="0.35">
      <c r="A19" t="s">
        <v>631</v>
      </c>
      <c r="B19" t="s">
        <v>20</v>
      </c>
      <c r="C19" t="s">
        <v>632</v>
      </c>
      <c r="D19" t="s">
        <v>147</v>
      </c>
      <c r="E19">
        <v>0</v>
      </c>
      <c r="F19" t="s">
        <v>633</v>
      </c>
      <c r="H19" t="str">
        <f t="shared" si="3"/>
        <v>11:26:56</v>
      </c>
      <c r="J19" t="str">
        <f t="shared" ref="J19:J29" si="4">TEXT(H19-H18, "hh:mm:ss")</f>
        <v>00:02:00</v>
      </c>
      <c r="K19" s="9">
        <f t="shared" ref="K19:K29" si="5">H19-H18</f>
        <v>1.388888888888884E-3</v>
      </c>
    </row>
    <row r="20" spans="1:12" x14ac:dyDescent="0.35">
      <c r="A20" t="s">
        <v>653</v>
      </c>
      <c r="B20" t="s">
        <v>20</v>
      </c>
      <c r="C20" t="s">
        <v>654</v>
      </c>
      <c r="D20" t="s">
        <v>147</v>
      </c>
      <c r="E20">
        <v>2</v>
      </c>
      <c r="F20" t="s">
        <v>655</v>
      </c>
      <c r="H20" t="str">
        <f t="shared" si="3"/>
        <v>11:27:45</v>
      </c>
      <c r="J20" t="str">
        <f t="shared" si="4"/>
        <v>00:00:49</v>
      </c>
      <c r="K20" s="9">
        <f t="shared" si="5"/>
        <v>5.6712962962968128E-4</v>
      </c>
    </row>
    <row r="21" spans="1:12" x14ac:dyDescent="0.35">
      <c r="A21" t="s">
        <v>658</v>
      </c>
      <c r="B21" t="s">
        <v>20</v>
      </c>
      <c r="C21" t="s">
        <v>659</v>
      </c>
      <c r="D21" t="s">
        <v>147</v>
      </c>
      <c r="E21">
        <v>1</v>
      </c>
      <c r="F21" t="s">
        <v>461</v>
      </c>
      <c r="H21" t="str">
        <f t="shared" si="3"/>
        <v>11:28:05</v>
      </c>
      <c r="J21" t="str">
        <f t="shared" si="4"/>
        <v>00:00:20</v>
      </c>
      <c r="K21" s="9">
        <f t="shared" si="5"/>
        <v>2.3148148148144365E-4</v>
      </c>
    </row>
    <row r="22" spans="1:12" x14ac:dyDescent="0.35">
      <c r="A22" t="s">
        <v>660</v>
      </c>
      <c r="B22" t="s">
        <v>20</v>
      </c>
      <c r="C22" t="s">
        <v>661</v>
      </c>
      <c r="D22" t="s">
        <v>147</v>
      </c>
      <c r="E22">
        <v>1</v>
      </c>
      <c r="F22" t="s">
        <v>662</v>
      </c>
      <c r="H22" t="str">
        <f t="shared" si="3"/>
        <v>11:28:33</v>
      </c>
      <c r="J22" t="str">
        <f t="shared" si="4"/>
        <v>00:00:28</v>
      </c>
      <c r="K22" s="9">
        <f t="shared" si="5"/>
        <v>3.2407407407414324E-4</v>
      </c>
      <c r="L22" s="10" t="s">
        <v>609</v>
      </c>
    </row>
    <row r="23" spans="1:12" x14ac:dyDescent="0.35">
      <c r="A23" t="s">
        <v>663</v>
      </c>
      <c r="B23" t="s">
        <v>20</v>
      </c>
      <c r="C23" t="s">
        <v>664</v>
      </c>
      <c r="D23" t="s">
        <v>147</v>
      </c>
      <c r="E23">
        <v>1</v>
      </c>
      <c r="F23" t="s">
        <v>527</v>
      </c>
      <c r="H23" t="str">
        <f t="shared" si="3"/>
        <v>11:28:55</v>
      </c>
      <c r="J23" t="str">
        <f t="shared" si="4"/>
        <v>00:00:22</v>
      </c>
      <c r="K23" s="9">
        <f t="shared" si="5"/>
        <v>2.5462962962957691E-4</v>
      </c>
      <c r="L23" t="str">
        <f>TEXT(SUM(K19:K29)/ROWS(K19:K29), "hh:mm:ss")</f>
        <v>00:00:40</v>
      </c>
    </row>
    <row r="24" spans="1:12" x14ac:dyDescent="0.35">
      <c r="A24" t="s">
        <v>665</v>
      </c>
      <c r="B24" t="s">
        <v>20</v>
      </c>
      <c r="C24" t="s">
        <v>666</v>
      </c>
      <c r="D24" t="s">
        <v>147</v>
      </c>
      <c r="E24">
        <v>2</v>
      </c>
      <c r="F24" t="s">
        <v>61</v>
      </c>
      <c r="H24" t="str">
        <f t="shared" si="3"/>
        <v>11:29:41</v>
      </c>
      <c r="J24" t="str">
        <f t="shared" si="4"/>
        <v>00:00:46</v>
      </c>
      <c r="K24" s="9">
        <f t="shared" si="5"/>
        <v>5.3240740740745363E-4</v>
      </c>
    </row>
    <row r="25" spans="1:12" x14ac:dyDescent="0.35">
      <c r="A25" t="s">
        <v>667</v>
      </c>
      <c r="B25" t="s">
        <v>20</v>
      </c>
      <c r="C25" t="s">
        <v>668</v>
      </c>
      <c r="D25" t="s">
        <v>147</v>
      </c>
      <c r="E25">
        <v>1</v>
      </c>
      <c r="F25" t="s">
        <v>61</v>
      </c>
      <c r="H25" t="str">
        <f t="shared" si="3"/>
        <v>11:30:42</v>
      </c>
      <c r="J25" t="str">
        <f t="shared" si="4"/>
        <v>00:01:01</v>
      </c>
      <c r="K25" s="9">
        <f t="shared" si="5"/>
        <v>7.0601851851848085E-4</v>
      </c>
    </row>
    <row r="26" spans="1:12" x14ac:dyDescent="0.35">
      <c r="A26" t="s">
        <v>669</v>
      </c>
      <c r="B26" t="s">
        <v>20</v>
      </c>
      <c r="C26" t="s">
        <v>670</v>
      </c>
      <c r="D26" t="s">
        <v>147</v>
      </c>
      <c r="E26">
        <v>1</v>
      </c>
      <c r="F26" t="s">
        <v>527</v>
      </c>
      <c r="H26" t="str">
        <f t="shared" si="3"/>
        <v>11:31:11</v>
      </c>
      <c r="J26" t="str">
        <f t="shared" si="4"/>
        <v>00:00:29</v>
      </c>
      <c r="K26" s="9">
        <f t="shared" si="5"/>
        <v>3.3564814814818211E-4</v>
      </c>
    </row>
    <row r="27" spans="1:12" x14ac:dyDescent="0.35">
      <c r="A27" t="s">
        <v>671</v>
      </c>
      <c r="B27" t="s">
        <v>20</v>
      </c>
      <c r="C27" t="s">
        <v>672</v>
      </c>
      <c r="D27" t="s">
        <v>147</v>
      </c>
      <c r="E27">
        <v>1</v>
      </c>
      <c r="F27" t="s">
        <v>623</v>
      </c>
      <c r="H27" t="str">
        <f t="shared" si="3"/>
        <v>11:31:47</v>
      </c>
      <c r="J27" t="str">
        <f t="shared" si="4"/>
        <v>00:00:36</v>
      </c>
      <c r="K27" s="9">
        <f t="shared" si="5"/>
        <v>4.1666666666667629E-4</v>
      </c>
    </row>
    <row r="28" spans="1:12" x14ac:dyDescent="0.35">
      <c r="A28" t="s">
        <v>673</v>
      </c>
      <c r="B28" t="s">
        <v>20</v>
      </c>
      <c r="C28" t="s">
        <v>674</v>
      </c>
      <c r="D28" t="s">
        <v>147</v>
      </c>
      <c r="E28">
        <v>2</v>
      </c>
      <c r="F28" t="s">
        <v>61</v>
      </c>
      <c r="H28" t="str">
        <f t="shared" si="3"/>
        <v>11:31:56</v>
      </c>
      <c r="J28" t="str">
        <f t="shared" si="4"/>
        <v>00:00:09</v>
      </c>
      <c r="K28" s="9">
        <f t="shared" si="5"/>
        <v>1.0416666666662744E-4</v>
      </c>
    </row>
    <row r="29" spans="1:12" x14ac:dyDescent="0.35">
      <c r="A29" t="s">
        <v>675</v>
      </c>
      <c r="B29" t="s">
        <v>20</v>
      </c>
      <c r="C29" t="s">
        <v>676</v>
      </c>
      <c r="D29" t="s">
        <v>147</v>
      </c>
      <c r="E29">
        <v>1</v>
      </c>
      <c r="F29" t="s">
        <v>527</v>
      </c>
      <c r="H29" t="str">
        <f t="shared" si="3"/>
        <v>11:32:12</v>
      </c>
      <c r="J29" t="str">
        <f t="shared" si="4"/>
        <v>00:00:16</v>
      </c>
      <c r="K29" s="9">
        <f t="shared" si="5"/>
        <v>1.8518518518523264E-4</v>
      </c>
    </row>
    <row r="46" spans="1:11" x14ac:dyDescent="0.35">
      <c r="A46" t="s">
        <v>720</v>
      </c>
      <c r="B46" t="s">
        <v>20</v>
      </c>
      <c r="C46" t="s">
        <v>721</v>
      </c>
      <c r="D46" t="s">
        <v>147</v>
      </c>
      <c r="E46">
        <v>1</v>
      </c>
      <c r="F46" t="s">
        <v>722</v>
      </c>
      <c r="H46" t="str">
        <f>MID(C46, 12, 8)</f>
        <v>12:22:51</v>
      </c>
      <c r="J46" s="13" t="str">
        <f>TEXT(H46-'fa17 bug1079'!H20, "hh:mm:ss")</f>
        <v>00:04:20</v>
      </c>
      <c r="K46" s="14">
        <f>H46-'fa17 bug1079'!H20</f>
        <v>3.0092592592593226E-3</v>
      </c>
    </row>
    <row r="48" spans="1:11" x14ac:dyDescent="0.35">
      <c r="A48" t="s">
        <v>634</v>
      </c>
      <c r="B48" t="s">
        <v>20</v>
      </c>
      <c r="C48" t="s">
        <v>635</v>
      </c>
      <c r="D48" t="s">
        <v>219</v>
      </c>
      <c r="E48">
        <v>2</v>
      </c>
      <c r="F48" t="s">
        <v>636</v>
      </c>
      <c r="H48" t="str">
        <f>MID(C48, 12, 8)</f>
        <v>11:27:15</v>
      </c>
    </row>
    <row r="49" spans="1:12" x14ac:dyDescent="0.35">
      <c r="A49" t="s">
        <v>710</v>
      </c>
      <c r="B49" t="s">
        <v>20</v>
      </c>
      <c r="C49" t="s">
        <v>711</v>
      </c>
      <c r="D49" t="s">
        <v>219</v>
      </c>
      <c r="E49">
        <v>2</v>
      </c>
      <c r="F49" t="s">
        <v>712</v>
      </c>
      <c r="H49" t="str">
        <f>MID(C49, 12, 8)</f>
        <v>11:29:50</v>
      </c>
      <c r="J49" t="str">
        <f>TEXT(H49-H48, "hh:mm:ss")</f>
        <v>00:02:35</v>
      </c>
      <c r="K49" s="9">
        <f>H49-H48</f>
        <v>1.7939814814814103E-3</v>
      </c>
    </row>
    <row r="50" spans="1:12" x14ac:dyDescent="0.35">
      <c r="A50" t="s">
        <v>694</v>
      </c>
      <c r="B50" t="s">
        <v>20</v>
      </c>
      <c r="C50" t="s">
        <v>695</v>
      </c>
      <c r="D50" t="s">
        <v>219</v>
      </c>
      <c r="E50">
        <v>2</v>
      </c>
      <c r="F50" t="s">
        <v>683</v>
      </c>
      <c r="H50" t="str">
        <f>MID(C50, 12, 8)</f>
        <v>11:30:08</v>
      </c>
      <c r="J50" t="str">
        <f>TEXT(H50-H49, "hh:mm:ss")</f>
        <v>00:00:18</v>
      </c>
      <c r="K50" s="9">
        <f>H50-H49</f>
        <v>2.083333333333659E-4</v>
      </c>
    </row>
    <row r="51" spans="1:12" x14ac:dyDescent="0.35">
      <c r="A51" t="s">
        <v>681</v>
      </c>
      <c r="B51" t="s">
        <v>20</v>
      </c>
      <c r="C51" t="s">
        <v>682</v>
      </c>
      <c r="D51" t="s">
        <v>219</v>
      </c>
      <c r="E51">
        <v>2</v>
      </c>
      <c r="F51" t="s">
        <v>683</v>
      </c>
      <c r="H51" t="str">
        <f>MID(C51, 12, 8)</f>
        <v>11:30:21</v>
      </c>
      <c r="J51" t="str">
        <f>TEXT(H51-H50, "hh:mm:ss")</f>
        <v>00:00:13</v>
      </c>
      <c r="K51" s="9">
        <f>H51-H50</f>
        <v>1.5046296296294948E-4</v>
      </c>
    </row>
    <row r="52" spans="1:12" x14ac:dyDescent="0.35">
      <c r="A52" t="s">
        <v>731</v>
      </c>
      <c r="B52" t="s">
        <v>20</v>
      </c>
      <c r="C52" t="s">
        <v>732</v>
      </c>
      <c r="D52" t="s">
        <v>219</v>
      </c>
      <c r="E52">
        <v>1</v>
      </c>
      <c r="F52" t="s">
        <v>733</v>
      </c>
      <c r="H52" t="str">
        <f>MID(C52, 12, 8)</f>
        <v>11:32:38</v>
      </c>
      <c r="J52" t="str">
        <f>TEXT(H52-H51, "hh:mm:ss")</f>
        <v>00:02:17</v>
      </c>
      <c r="K52" s="9">
        <f>H52-H51</f>
        <v>1.5856481481481555E-3</v>
      </c>
      <c r="L52" s="10" t="s">
        <v>609</v>
      </c>
    </row>
    <row r="53" spans="1:12" x14ac:dyDescent="0.35">
      <c r="L53" t="str">
        <f>TEXT(SUM(K49:K52)/ROWS(K49:K52), "hh:mm:ss")</f>
        <v>00:01:21</v>
      </c>
    </row>
    <row r="62" spans="1:12" x14ac:dyDescent="0.35">
      <c r="A62" t="s">
        <v>620</v>
      </c>
      <c r="B62" t="s">
        <v>20</v>
      </c>
      <c r="C62" t="s">
        <v>621</v>
      </c>
      <c r="D62" t="s">
        <v>622</v>
      </c>
      <c r="E62">
        <v>0</v>
      </c>
      <c r="F62" t="s">
        <v>623</v>
      </c>
      <c r="H62" t="str">
        <f t="shared" ref="H62:H67" si="6">MID(C62, 12, 8)</f>
        <v>11:27:00</v>
      </c>
    </row>
    <row r="63" spans="1:12" x14ac:dyDescent="0.35">
      <c r="A63" t="s">
        <v>680</v>
      </c>
      <c r="B63" t="s">
        <v>20</v>
      </c>
      <c r="C63" t="s">
        <v>657</v>
      </c>
      <c r="D63" t="s">
        <v>622</v>
      </c>
      <c r="E63">
        <v>0</v>
      </c>
      <c r="F63" t="s">
        <v>267</v>
      </c>
      <c r="H63" t="str">
        <f t="shared" si="6"/>
        <v>11:27:44</v>
      </c>
      <c r="J63" t="str">
        <f>TEXT(H63-H62, "hh:mm:ss")</f>
        <v>00:00:44</v>
      </c>
      <c r="K63" s="9">
        <f>H63-H62</f>
        <v>5.0925925925926485E-4</v>
      </c>
    </row>
    <row r="64" spans="1:12" x14ac:dyDescent="0.35">
      <c r="A64" t="s">
        <v>686</v>
      </c>
      <c r="B64" t="s">
        <v>20</v>
      </c>
      <c r="C64" t="s">
        <v>687</v>
      </c>
      <c r="D64" t="s">
        <v>622</v>
      </c>
      <c r="E64">
        <v>1</v>
      </c>
      <c r="F64" t="s">
        <v>688</v>
      </c>
      <c r="H64" t="str">
        <f t="shared" si="6"/>
        <v>11:28:02</v>
      </c>
      <c r="J64" t="str">
        <f>TEXT(H64-H63, "hh:mm:ss")</f>
        <v>00:00:18</v>
      </c>
      <c r="K64" s="9">
        <f>H64-H63</f>
        <v>2.083333333333659E-4</v>
      </c>
    </row>
    <row r="65" spans="1:12" x14ac:dyDescent="0.35">
      <c r="A65" t="s">
        <v>691</v>
      </c>
      <c r="B65" t="s">
        <v>20</v>
      </c>
      <c r="C65" t="s">
        <v>692</v>
      </c>
      <c r="D65" t="s">
        <v>622</v>
      </c>
      <c r="E65">
        <v>1</v>
      </c>
      <c r="F65" t="s">
        <v>693</v>
      </c>
      <c r="H65" t="str">
        <f t="shared" si="6"/>
        <v>11:29:09</v>
      </c>
      <c r="J65" t="str">
        <f>TEXT(H65-H64, "hh:mm:ss")</f>
        <v>00:01:07</v>
      </c>
      <c r="K65" s="9">
        <f>H65-H64</f>
        <v>7.7546296296299166E-4</v>
      </c>
    </row>
    <row r="66" spans="1:12" x14ac:dyDescent="0.35">
      <c r="A66" t="s">
        <v>713</v>
      </c>
      <c r="B66" t="s">
        <v>20</v>
      </c>
      <c r="C66" t="s">
        <v>714</v>
      </c>
      <c r="D66" t="s">
        <v>622</v>
      </c>
      <c r="E66">
        <v>1</v>
      </c>
      <c r="F66" t="s">
        <v>693</v>
      </c>
      <c r="H66" t="str">
        <f t="shared" si="6"/>
        <v>11:30:19</v>
      </c>
      <c r="J66" t="str">
        <f>TEXT(H66-H65, "hh:mm:ss")</f>
        <v>00:01:10</v>
      </c>
      <c r="K66" s="9">
        <f>H66-H65</f>
        <v>8.101851851851638E-4</v>
      </c>
    </row>
    <row r="67" spans="1:12" x14ac:dyDescent="0.35">
      <c r="A67" t="s">
        <v>734</v>
      </c>
      <c r="B67" t="s">
        <v>20</v>
      </c>
      <c r="C67" t="s">
        <v>735</v>
      </c>
      <c r="D67" t="s">
        <v>622</v>
      </c>
      <c r="E67">
        <v>2</v>
      </c>
      <c r="F67" t="s">
        <v>736</v>
      </c>
      <c r="H67" t="str">
        <f t="shared" si="6"/>
        <v>11:34:59</v>
      </c>
      <c r="J67" t="str">
        <f>TEXT(H67-H66, "hh:mm:ss")</f>
        <v>00:04:40</v>
      </c>
      <c r="K67" s="9">
        <f>H67-H66</f>
        <v>3.2407407407407107E-3</v>
      </c>
    </row>
    <row r="69" spans="1:12" x14ac:dyDescent="0.35">
      <c r="L69" s="10" t="s">
        <v>609</v>
      </c>
    </row>
    <row r="70" spans="1:12" x14ac:dyDescent="0.35">
      <c r="L70" t="str">
        <f>TEXT(SUM(K63:K67)/ROWS(K63:K67), "hh:mm:ss")</f>
        <v>00:01:36</v>
      </c>
    </row>
    <row r="79" spans="1:12" x14ac:dyDescent="0.35">
      <c r="A79" t="s">
        <v>624</v>
      </c>
      <c r="B79" t="s">
        <v>20</v>
      </c>
      <c r="C79" t="s">
        <v>625</v>
      </c>
      <c r="D79" t="s">
        <v>626</v>
      </c>
      <c r="E79">
        <v>1</v>
      </c>
      <c r="F79" t="s">
        <v>627</v>
      </c>
      <c r="H79" t="str">
        <f t="shared" ref="H79:H85" si="7">MID(C79, 12, 8)</f>
        <v>11:25:24</v>
      </c>
    </row>
    <row r="80" spans="1:12" x14ac:dyDescent="0.35">
      <c r="A80" t="s">
        <v>640</v>
      </c>
      <c r="B80" t="s">
        <v>20</v>
      </c>
      <c r="C80" t="s">
        <v>641</v>
      </c>
      <c r="D80" t="s">
        <v>626</v>
      </c>
      <c r="E80">
        <v>1</v>
      </c>
      <c r="F80" t="s">
        <v>642</v>
      </c>
      <c r="H80" t="str">
        <f t="shared" si="7"/>
        <v>11:25:45</v>
      </c>
      <c r="J80" t="str">
        <f t="shared" ref="J80:J85" si="8">TEXT(H80-H79, "hh:mm:ss")</f>
        <v>00:00:21</v>
      </c>
      <c r="K80" s="9">
        <f t="shared" ref="K80:K85" si="9">H80-H79</f>
        <v>2.4305555555553804E-4</v>
      </c>
    </row>
    <row r="81" spans="1:12" x14ac:dyDescent="0.35">
      <c r="A81" t="s">
        <v>643</v>
      </c>
      <c r="B81" t="s">
        <v>20</v>
      </c>
      <c r="C81" t="s">
        <v>644</v>
      </c>
      <c r="D81" t="s">
        <v>626</v>
      </c>
      <c r="E81">
        <v>1</v>
      </c>
      <c r="F81" t="s">
        <v>645</v>
      </c>
      <c r="H81" t="str">
        <f t="shared" si="7"/>
        <v>11:26:14</v>
      </c>
      <c r="J81" t="str">
        <f t="shared" si="8"/>
        <v>00:00:29</v>
      </c>
      <c r="K81" s="9">
        <f t="shared" si="9"/>
        <v>3.3564814814818211E-4</v>
      </c>
    </row>
    <row r="82" spans="1:12" x14ac:dyDescent="0.35">
      <c r="A82" t="s">
        <v>648</v>
      </c>
      <c r="B82" t="s">
        <v>20</v>
      </c>
      <c r="C82" t="s">
        <v>649</v>
      </c>
      <c r="D82" t="s">
        <v>626</v>
      </c>
      <c r="E82">
        <v>1</v>
      </c>
      <c r="F82" t="s">
        <v>642</v>
      </c>
      <c r="H82" t="str">
        <f t="shared" si="7"/>
        <v>11:27:09</v>
      </c>
      <c r="J82" t="str">
        <f t="shared" si="8"/>
        <v>00:00:55</v>
      </c>
      <c r="K82" s="9">
        <f t="shared" si="9"/>
        <v>6.3657407407408106E-4</v>
      </c>
    </row>
    <row r="83" spans="1:12" x14ac:dyDescent="0.35">
      <c r="A83" t="s">
        <v>656</v>
      </c>
      <c r="B83" t="s">
        <v>20</v>
      </c>
      <c r="C83" t="s">
        <v>657</v>
      </c>
      <c r="D83" t="s">
        <v>626</v>
      </c>
      <c r="E83">
        <v>1</v>
      </c>
      <c r="F83" t="s">
        <v>642</v>
      </c>
      <c r="H83" t="str">
        <f t="shared" si="7"/>
        <v>11:27:44</v>
      </c>
      <c r="J83" t="str">
        <f t="shared" si="8"/>
        <v>00:00:35</v>
      </c>
      <c r="K83" s="9">
        <f t="shared" si="9"/>
        <v>4.0509259259252639E-4</v>
      </c>
    </row>
    <row r="84" spans="1:12" x14ac:dyDescent="0.35">
      <c r="A84" t="s">
        <v>684</v>
      </c>
      <c r="B84" t="s">
        <v>20</v>
      </c>
      <c r="C84" t="s">
        <v>661</v>
      </c>
      <c r="D84" t="s">
        <v>626</v>
      </c>
      <c r="E84">
        <v>1</v>
      </c>
      <c r="F84" t="s">
        <v>685</v>
      </c>
      <c r="H84" t="str">
        <f t="shared" si="7"/>
        <v>11:28:33</v>
      </c>
      <c r="J84" t="str">
        <f t="shared" si="8"/>
        <v>00:00:49</v>
      </c>
      <c r="K84" s="9">
        <f t="shared" si="9"/>
        <v>5.6712962962968128E-4</v>
      </c>
      <c r="L84" s="10" t="s">
        <v>609</v>
      </c>
    </row>
    <row r="85" spans="1:12" x14ac:dyDescent="0.35">
      <c r="A85" t="s">
        <v>697</v>
      </c>
      <c r="B85" t="s">
        <v>20</v>
      </c>
      <c r="C85" t="s">
        <v>698</v>
      </c>
      <c r="D85" t="s">
        <v>626</v>
      </c>
      <c r="E85">
        <v>1</v>
      </c>
      <c r="F85" t="s">
        <v>642</v>
      </c>
      <c r="H85" t="str">
        <f t="shared" si="7"/>
        <v>11:29:25</v>
      </c>
      <c r="J85" t="str">
        <f t="shared" si="8"/>
        <v>00:00:52</v>
      </c>
      <c r="K85" s="9">
        <f t="shared" si="9"/>
        <v>6.018518518517979E-4</v>
      </c>
      <c r="L85" t="str">
        <f>TEXT(SUM(K80:K85)/ROWS(K80:K85), "hh:mm:ss")</f>
        <v>00:00:40</v>
      </c>
    </row>
    <row r="93" spans="1:12" x14ac:dyDescent="0.35">
      <c r="A93" t="s">
        <v>702</v>
      </c>
      <c r="B93" t="s">
        <v>20</v>
      </c>
      <c r="C93" t="s">
        <v>703</v>
      </c>
      <c r="D93" t="s">
        <v>256</v>
      </c>
      <c r="E93">
        <v>1</v>
      </c>
      <c r="H93" t="str">
        <f>MID(C93, 12, 8)</f>
        <v>11:30:56</v>
      </c>
    </row>
    <row r="94" spans="1:12" x14ac:dyDescent="0.35">
      <c r="A94" t="s">
        <v>704</v>
      </c>
      <c r="B94" t="s">
        <v>20</v>
      </c>
      <c r="C94" t="s">
        <v>705</v>
      </c>
      <c r="D94" t="s">
        <v>256</v>
      </c>
      <c r="E94">
        <v>2</v>
      </c>
      <c r="H94" t="str">
        <f>MID(C94, 12, 8)</f>
        <v>11:32:00</v>
      </c>
      <c r="J94" t="str">
        <f>TEXT(H94-H93, "hh:mm:ss")</f>
        <v>00:01:04</v>
      </c>
      <c r="K94" s="9">
        <f>H94-H93</f>
        <v>7.407407407407085E-4</v>
      </c>
    </row>
    <row r="95" spans="1:12" x14ac:dyDescent="0.35">
      <c r="A95" t="s">
        <v>706</v>
      </c>
      <c r="B95" t="s">
        <v>20</v>
      </c>
      <c r="C95" t="s">
        <v>707</v>
      </c>
      <c r="D95" t="s">
        <v>256</v>
      </c>
      <c r="E95">
        <v>2</v>
      </c>
      <c r="H95" t="str">
        <f>MID(C95, 12, 8)</f>
        <v>11:32:03</v>
      </c>
      <c r="J95" t="str">
        <f>TEXT(H95-H94, "hh:mm:ss")</f>
        <v>00:00:03</v>
      </c>
      <c r="K95" s="9">
        <f>H95-H94</f>
        <v>3.4722222222172139E-5</v>
      </c>
    </row>
    <row r="96" spans="1:12" x14ac:dyDescent="0.35">
      <c r="A96" t="s">
        <v>708</v>
      </c>
      <c r="B96" t="s">
        <v>20</v>
      </c>
      <c r="C96" t="s">
        <v>709</v>
      </c>
      <c r="D96" t="s">
        <v>256</v>
      </c>
      <c r="E96">
        <v>2</v>
      </c>
      <c r="H96" t="str">
        <f>MID(C96, 12, 8)</f>
        <v>11:32:06</v>
      </c>
      <c r="J96" t="str">
        <f>TEXT(H96-H95, "hh:mm:ss")</f>
        <v>00:00:03</v>
      </c>
      <c r="K96" s="9">
        <f>H96-H95</f>
        <v>3.4722222222283161E-5</v>
      </c>
    </row>
    <row r="97" spans="1:12" x14ac:dyDescent="0.35">
      <c r="A97" t="s">
        <v>699</v>
      </c>
      <c r="B97" t="s">
        <v>20</v>
      </c>
      <c r="C97" t="s">
        <v>700</v>
      </c>
      <c r="D97" t="s">
        <v>256</v>
      </c>
      <c r="E97">
        <v>1</v>
      </c>
      <c r="F97" t="s">
        <v>701</v>
      </c>
      <c r="H97" t="str">
        <f>MID(C97, 12, 8)</f>
        <v>11:36:06</v>
      </c>
      <c r="J97" t="str">
        <f>TEXT(H97-H96, "hh:mm:ss")</f>
        <v>00:04:00</v>
      </c>
      <c r="K97" s="9">
        <f>H97-H96</f>
        <v>2.7777777777777679E-3</v>
      </c>
      <c r="L97" s="10" t="s">
        <v>609</v>
      </c>
    </row>
    <row r="98" spans="1:12" x14ac:dyDescent="0.35">
      <c r="L98" t="str">
        <f>TEXT(SUM(K94:K97)/ROWS(K94:K97), "hh:mm:ss")</f>
        <v>00:01:17</v>
      </c>
    </row>
  </sheetData>
  <sortState ref="A1:F98">
    <sortCondition ref="D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A49" sqref="A49:K54"/>
    </sheetView>
  </sheetViews>
  <sheetFormatPr defaultRowHeight="14.5" x14ac:dyDescent="0.35"/>
  <sheetData>
    <row r="1" spans="1:11" x14ac:dyDescent="0.35">
      <c r="A1" t="s">
        <v>740</v>
      </c>
      <c r="B1" t="s">
        <v>342</v>
      </c>
      <c r="C1" t="s">
        <v>741</v>
      </c>
      <c r="D1" t="s">
        <v>245</v>
      </c>
      <c r="E1">
        <v>1</v>
      </c>
      <c r="F1" t="s">
        <v>742</v>
      </c>
      <c r="H1" s="15" t="str">
        <f>MID(C1, 12, 8)</f>
        <v>11:51:43</v>
      </c>
      <c r="J1" s="13" t="str">
        <f>TEXT(H1-'times fa17 reducetestcase'!H13, "hh:mm:ss")</f>
        <v>00:18:50</v>
      </c>
      <c r="K1" s="14">
        <f>H1-'times fa17 reducetestcase'!H13</f>
        <v>1.3078703703703731E-2</v>
      </c>
    </row>
    <row r="2" spans="1:11" x14ac:dyDescent="0.35">
      <c r="A2" t="s">
        <v>617</v>
      </c>
      <c r="B2" t="s">
        <v>342</v>
      </c>
      <c r="C2" t="s">
        <v>750</v>
      </c>
      <c r="D2" t="s">
        <v>245</v>
      </c>
      <c r="E2">
        <v>1</v>
      </c>
      <c r="F2" t="s">
        <v>751</v>
      </c>
      <c r="H2" s="15" t="str">
        <f>MID(C2, 12, 8)</f>
        <v>11:53:17</v>
      </c>
      <c r="J2" s="13" t="str">
        <f>TEXT(H2-H1, "hh:mm:ss")</f>
        <v>00:01:34</v>
      </c>
      <c r="K2" s="14">
        <f>H2-H1</f>
        <v>1.0879629629629295E-3</v>
      </c>
    </row>
    <row r="3" spans="1:11" x14ac:dyDescent="0.35">
      <c r="A3" t="s">
        <v>646</v>
      </c>
      <c r="B3" t="s">
        <v>342</v>
      </c>
      <c r="C3" t="s">
        <v>770</v>
      </c>
      <c r="D3" t="s">
        <v>245</v>
      </c>
      <c r="E3">
        <v>1</v>
      </c>
      <c r="F3" t="s">
        <v>771</v>
      </c>
      <c r="H3" s="15" t="str">
        <f>MID(C3, 12, 8)</f>
        <v>11:58:39</v>
      </c>
      <c r="J3" s="13" t="str">
        <f>TEXT(H3-H2, "hh:mm:ss")</f>
        <v>00:05:22</v>
      </c>
      <c r="K3" s="14">
        <f>H3-H2</f>
        <v>3.7268518518518423E-3</v>
      </c>
    </row>
    <row r="5" spans="1:11" x14ac:dyDescent="0.35">
      <c r="A5" t="s">
        <v>634</v>
      </c>
      <c r="B5" t="s">
        <v>342</v>
      </c>
      <c r="C5" t="s">
        <v>745</v>
      </c>
      <c r="D5" t="s">
        <v>147</v>
      </c>
      <c r="E5">
        <v>2</v>
      </c>
      <c r="F5" t="s">
        <v>421</v>
      </c>
      <c r="H5" s="15" t="str">
        <f t="shared" ref="H5:H20" si="0">MID(C5, 12, 8)</f>
        <v>11:52:15</v>
      </c>
      <c r="J5" t="str">
        <f>TEXT(H5-'times fa17 reducetestcase'!H29, "hh:mm:ss")</f>
        <v>00:20:03</v>
      </c>
      <c r="K5" s="9">
        <f>H5-'times fa17 reducetestcase'!H29</f>
        <v>1.3923611111111067E-2</v>
      </c>
    </row>
    <row r="6" spans="1:11" x14ac:dyDescent="0.35">
      <c r="A6" t="s">
        <v>624</v>
      </c>
      <c r="B6" t="s">
        <v>342</v>
      </c>
      <c r="C6" t="s">
        <v>746</v>
      </c>
      <c r="D6" t="s">
        <v>147</v>
      </c>
      <c r="E6">
        <v>1</v>
      </c>
      <c r="F6" t="s">
        <v>446</v>
      </c>
      <c r="H6" s="15" t="str">
        <f t="shared" si="0"/>
        <v>11:52:35</v>
      </c>
      <c r="J6" t="str">
        <f t="shared" ref="J6:J20" si="1">TEXT(H6-H5, "hh:mm:ss")</f>
        <v>00:00:20</v>
      </c>
      <c r="K6" s="9">
        <f t="shared" ref="K6:K20" si="2">H6-H5</f>
        <v>2.3148148148144365E-4</v>
      </c>
    </row>
    <row r="7" spans="1:11" x14ac:dyDescent="0.35">
      <c r="A7" t="s">
        <v>681</v>
      </c>
      <c r="B7" t="s">
        <v>342</v>
      </c>
      <c r="C7" t="s">
        <v>753</v>
      </c>
      <c r="D7" t="s">
        <v>147</v>
      </c>
      <c r="E7">
        <v>2</v>
      </c>
      <c r="F7" t="s">
        <v>61</v>
      </c>
      <c r="H7" s="15" t="str">
        <f t="shared" si="0"/>
        <v>11:53:15</v>
      </c>
      <c r="J7" t="str">
        <f t="shared" si="1"/>
        <v>00:00:40</v>
      </c>
      <c r="K7" s="9">
        <f t="shared" si="2"/>
        <v>4.6296296296299833E-4</v>
      </c>
    </row>
    <row r="8" spans="1:11" x14ac:dyDescent="0.35">
      <c r="A8" t="s">
        <v>640</v>
      </c>
      <c r="B8" t="s">
        <v>342</v>
      </c>
      <c r="C8" t="s">
        <v>754</v>
      </c>
      <c r="D8" t="s">
        <v>147</v>
      </c>
      <c r="E8">
        <v>1</v>
      </c>
      <c r="F8" t="s">
        <v>755</v>
      </c>
      <c r="H8" s="15" t="str">
        <f t="shared" si="0"/>
        <v>11:53:31</v>
      </c>
      <c r="J8" t="str">
        <f t="shared" si="1"/>
        <v>00:00:16</v>
      </c>
      <c r="K8" s="9">
        <f t="shared" si="2"/>
        <v>1.8518518518517713E-4</v>
      </c>
    </row>
    <row r="9" spans="1:11" x14ac:dyDescent="0.35">
      <c r="A9" t="s">
        <v>694</v>
      </c>
      <c r="B9" t="s">
        <v>342</v>
      </c>
      <c r="C9" t="s">
        <v>756</v>
      </c>
      <c r="D9" t="s">
        <v>147</v>
      </c>
      <c r="E9">
        <v>2</v>
      </c>
      <c r="F9" t="s">
        <v>61</v>
      </c>
      <c r="H9" s="15" t="str">
        <f t="shared" si="0"/>
        <v>11:54:19</v>
      </c>
      <c r="J9" t="str">
        <f t="shared" si="1"/>
        <v>00:00:48</v>
      </c>
      <c r="K9" s="9">
        <f t="shared" si="2"/>
        <v>5.5555555555558689E-4</v>
      </c>
    </row>
    <row r="10" spans="1:11" x14ac:dyDescent="0.35">
      <c r="A10" t="s">
        <v>643</v>
      </c>
      <c r="B10" t="s">
        <v>342</v>
      </c>
      <c r="C10" t="s">
        <v>757</v>
      </c>
      <c r="D10" t="s">
        <v>147</v>
      </c>
      <c r="E10">
        <v>2</v>
      </c>
      <c r="F10" t="s">
        <v>421</v>
      </c>
      <c r="H10" s="15" t="str">
        <f t="shared" si="0"/>
        <v>11:54:42</v>
      </c>
      <c r="J10" t="str">
        <f t="shared" si="1"/>
        <v>00:00:23</v>
      </c>
      <c r="K10" s="9">
        <f t="shared" si="2"/>
        <v>2.6620370370372681E-4</v>
      </c>
    </row>
    <row r="11" spans="1:11" x14ac:dyDescent="0.35">
      <c r="A11" t="s">
        <v>710</v>
      </c>
      <c r="B11" t="s">
        <v>342</v>
      </c>
      <c r="C11" t="s">
        <v>758</v>
      </c>
      <c r="D11" t="s">
        <v>147</v>
      </c>
      <c r="E11">
        <v>2</v>
      </c>
      <c r="F11" t="s">
        <v>421</v>
      </c>
      <c r="H11" s="15" t="str">
        <f t="shared" si="0"/>
        <v>11:54:53</v>
      </c>
      <c r="J11" t="str">
        <f t="shared" si="1"/>
        <v>00:00:11</v>
      </c>
      <c r="K11" s="9">
        <f t="shared" si="2"/>
        <v>1.273148148147607E-4</v>
      </c>
    </row>
    <row r="12" spans="1:11" x14ac:dyDescent="0.35">
      <c r="A12" t="s">
        <v>648</v>
      </c>
      <c r="B12" t="s">
        <v>342</v>
      </c>
      <c r="C12" t="s">
        <v>759</v>
      </c>
      <c r="D12" t="s">
        <v>147</v>
      </c>
      <c r="E12">
        <v>2</v>
      </c>
      <c r="F12" t="s">
        <v>61</v>
      </c>
      <c r="H12" s="15" t="str">
        <f t="shared" si="0"/>
        <v>11:55:04</v>
      </c>
      <c r="J12" t="str">
        <f t="shared" si="1"/>
        <v>00:00:11</v>
      </c>
      <c r="K12" s="9">
        <f t="shared" si="2"/>
        <v>1.2731481481481621E-4</v>
      </c>
    </row>
    <row r="13" spans="1:11" x14ac:dyDescent="0.35">
      <c r="A13" t="s">
        <v>720</v>
      </c>
      <c r="B13" t="s">
        <v>342</v>
      </c>
      <c r="C13" t="s">
        <v>760</v>
      </c>
      <c r="D13" t="s">
        <v>147</v>
      </c>
      <c r="E13">
        <v>2</v>
      </c>
      <c r="F13" t="s">
        <v>761</v>
      </c>
      <c r="H13" s="15" t="str">
        <f t="shared" si="0"/>
        <v>11:55:15</v>
      </c>
      <c r="J13" t="str">
        <f t="shared" si="1"/>
        <v>00:00:11</v>
      </c>
      <c r="K13" s="9">
        <f t="shared" si="2"/>
        <v>1.2731481481481621E-4</v>
      </c>
    </row>
    <row r="14" spans="1:11" x14ac:dyDescent="0.35">
      <c r="A14" t="s">
        <v>650</v>
      </c>
      <c r="B14" t="s">
        <v>342</v>
      </c>
      <c r="C14" t="s">
        <v>781</v>
      </c>
      <c r="D14" t="s">
        <v>147</v>
      </c>
      <c r="E14">
        <v>0</v>
      </c>
      <c r="F14" t="s">
        <v>782</v>
      </c>
      <c r="H14" s="15" t="str">
        <f t="shared" si="0"/>
        <v>11:55:20</v>
      </c>
      <c r="J14" t="str">
        <f t="shared" si="1"/>
        <v>00:00:05</v>
      </c>
      <c r="K14" s="9">
        <f t="shared" si="2"/>
        <v>5.7870370370416424E-5</v>
      </c>
    </row>
    <row r="15" spans="1:11" x14ac:dyDescent="0.35">
      <c r="A15" t="s">
        <v>656</v>
      </c>
      <c r="B15" t="s">
        <v>342</v>
      </c>
      <c r="C15" t="s">
        <v>762</v>
      </c>
      <c r="D15" t="s">
        <v>147</v>
      </c>
      <c r="E15">
        <v>1</v>
      </c>
      <c r="F15" t="s">
        <v>446</v>
      </c>
      <c r="H15" s="15" t="str">
        <f t="shared" si="0"/>
        <v>11:55:43</v>
      </c>
      <c r="J15" t="str">
        <f t="shared" si="1"/>
        <v>00:00:23</v>
      </c>
      <c r="K15" s="9">
        <f t="shared" si="2"/>
        <v>2.662037037036713E-4</v>
      </c>
    </row>
    <row r="16" spans="1:11" x14ac:dyDescent="0.35">
      <c r="A16" t="s">
        <v>731</v>
      </c>
      <c r="B16" t="s">
        <v>342</v>
      </c>
      <c r="C16" t="s">
        <v>763</v>
      </c>
      <c r="D16" t="s">
        <v>147</v>
      </c>
      <c r="E16">
        <v>1</v>
      </c>
      <c r="F16" t="s">
        <v>764</v>
      </c>
      <c r="H16" s="15" t="str">
        <f t="shared" si="0"/>
        <v>11:56:16</v>
      </c>
      <c r="J16" t="str">
        <f t="shared" si="1"/>
        <v>00:00:33</v>
      </c>
      <c r="K16" s="9">
        <f t="shared" si="2"/>
        <v>3.8194444444439313E-4</v>
      </c>
    </row>
    <row r="17" spans="1:11" x14ac:dyDescent="0.35">
      <c r="A17" t="s">
        <v>684</v>
      </c>
      <c r="B17" t="s">
        <v>342</v>
      </c>
      <c r="C17" t="s">
        <v>765</v>
      </c>
      <c r="D17" t="s">
        <v>147</v>
      </c>
      <c r="E17">
        <v>1</v>
      </c>
      <c r="F17" t="s">
        <v>61</v>
      </c>
      <c r="H17" s="15" t="str">
        <f t="shared" si="0"/>
        <v>11:57:01</v>
      </c>
      <c r="J17" t="str">
        <f t="shared" si="1"/>
        <v>00:00:45</v>
      </c>
      <c r="K17" s="9">
        <f t="shared" si="2"/>
        <v>5.2083333333341475E-4</v>
      </c>
    </row>
    <row r="18" spans="1:11" x14ac:dyDescent="0.35">
      <c r="A18" t="s">
        <v>697</v>
      </c>
      <c r="B18" t="s">
        <v>342</v>
      </c>
      <c r="C18" t="s">
        <v>766</v>
      </c>
      <c r="D18" t="s">
        <v>147</v>
      </c>
      <c r="E18">
        <v>1</v>
      </c>
      <c r="F18" t="s">
        <v>446</v>
      </c>
      <c r="H18" s="15" t="str">
        <f t="shared" si="0"/>
        <v>11:57:24</v>
      </c>
      <c r="J18" t="str">
        <f t="shared" si="1"/>
        <v>00:00:23</v>
      </c>
      <c r="K18" s="9">
        <f t="shared" si="2"/>
        <v>2.662037037036713E-4</v>
      </c>
    </row>
    <row r="19" spans="1:11" x14ac:dyDescent="0.35">
      <c r="A19" t="s">
        <v>677</v>
      </c>
      <c r="B19" t="s">
        <v>342</v>
      </c>
      <c r="C19" t="s">
        <v>792</v>
      </c>
      <c r="D19" t="s">
        <v>147</v>
      </c>
      <c r="E19">
        <v>1</v>
      </c>
      <c r="F19" t="s">
        <v>793</v>
      </c>
      <c r="H19" t="str">
        <f t="shared" si="0"/>
        <v>12:16:54</v>
      </c>
      <c r="J19" s="13" t="str">
        <f t="shared" si="1"/>
        <v>00:19:30</v>
      </c>
      <c r="K19" s="14">
        <f t="shared" si="2"/>
        <v>1.3541666666666619E-2</v>
      </c>
    </row>
    <row r="20" spans="1:11" x14ac:dyDescent="0.35">
      <c r="A20" t="s">
        <v>637</v>
      </c>
      <c r="B20" t="s">
        <v>342</v>
      </c>
      <c r="C20" t="s">
        <v>767</v>
      </c>
      <c r="D20" t="s">
        <v>147</v>
      </c>
      <c r="E20">
        <v>1</v>
      </c>
      <c r="F20" t="s">
        <v>768</v>
      </c>
      <c r="H20" t="str">
        <f t="shared" si="0"/>
        <v>12:18:31</v>
      </c>
      <c r="J20" s="13" t="str">
        <f t="shared" si="1"/>
        <v>00:01:37</v>
      </c>
      <c r="K20" s="14">
        <f t="shared" si="2"/>
        <v>1.1226851851852127E-3</v>
      </c>
    </row>
    <row r="22" spans="1:11" x14ac:dyDescent="0.35">
      <c r="A22" t="s">
        <v>715</v>
      </c>
      <c r="B22" t="s">
        <v>342</v>
      </c>
      <c r="C22" t="s">
        <v>737</v>
      </c>
      <c r="D22" t="s">
        <v>219</v>
      </c>
      <c r="E22">
        <v>2</v>
      </c>
      <c r="F22" t="s">
        <v>616</v>
      </c>
      <c r="H22" s="15" t="str">
        <f t="shared" ref="H22:H29" si="3">MID(C22, 12, 8)</f>
        <v>11:40:41</v>
      </c>
      <c r="J22" t="str">
        <f>TEXT(H22-'times fa17 reducetestcase'!H52, "hh:mm:ss")</f>
        <v>00:08:03</v>
      </c>
      <c r="K22" s="9">
        <f>H22-'times fa17 reducetestcase'!H52</f>
        <v>5.5902777777777635E-3</v>
      </c>
    </row>
    <row r="23" spans="1:11" x14ac:dyDescent="0.35">
      <c r="A23" t="s">
        <v>669</v>
      </c>
      <c r="B23" t="s">
        <v>342</v>
      </c>
      <c r="C23" t="s">
        <v>738</v>
      </c>
      <c r="D23" t="s">
        <v>219</v>
      </c>
      <c r="E23">
        <v>2</v>
      </c>
      <c r="F23" t="s">
        <v>616</v>
      </c>
      <c r="H23" s="15" t="str">
        <f t="shared" si="3"/>
        <v>11:40:46</v>
      </c>
      <c r="J23" t="str">
        <f t="shared" ref="J23:J29" si="4">TEXT(H23-H22, "hh:mm:ss")</f>
        <v>00:00:05</v>
      </c>
      <c r="K23" s="9">
        <f t="shared" ref="K23:K29" si="5">H23-H22</f>
        <v>5.7870370370360913E-5</v>
      </c>
    </row>
    <row r="24" spans="1:11" x14ac:dyDescent="0.35">
      <c r="A24" t="s">
        <v>689</v>
      </c>
      <c r="B24" t="s">
        <v>342</v>
      </c>
      <c r="C24" t="s">
        <v>748</v>
      </c>
      <c r="D24" t="s">
        <v>219</v>
      </c>
      <c r="E24">
        <v>1</v>
      </c>
      <c r="F24" t="s">
        <v>749</v>
      </c>
      <c r="H24" s="15" t="str">
        <f t="shared" si="3"/>
        <v>11:53:49</v>
      </c>
      <c r="J24" t="str">
        <f t="shared" si="4"/>
        <v>00:13:03</v>
      </c>
      <c r="K24" s="9">
        <f t="shared" si="5"/>
        <v>9.0625000000000289E-3</v>
      </c>
    </row>
    <row r="25" spans="1:11" x14ac:dyDescent="0.35">
      <c r="A25" t="s">
        <v>696</v>
      </c>
      <c r="B25" t="s">
        <v>342</v>
      </c>
      <c r="C25" t="s">
        <v>769</v>
      </c>
      <c r="D25" t="s">
        <v>219</v>
      </c>
      <c r="E25">
        <v>1</v>
      </c>
      <c r="F25" t="s">
        <v>733</v>
      </c>
      <c r="H25" s="15" t="str">
        <f t="shared" si="3"/>
        <v>11:54:29</v>
      </c>
      <c r="J25" t="str">
        <f t="shared" si="4"/>
        <v>00:00:40</v>
      </c>
      <c r="K25" s="9">
        <f t="shared" si="5"/>
        <v>4.6296296296299833E-4</v>
      </c>
    </row>
    <row r="26" spans="1:11" x14ac:dyDescent="0.35">
      <c r="A26" t="s">
        <v>717</v>
      </c>
      <c r="B26" t="s">
        <v>342</v>
      </c>
      <c r="C26" t="s">
        <v>775</v>
      </c>
      <c r="D26" t="s">
        <v>219</v>
      </c>
      <c r="E26">
        <v>0</v>
      </c>
      <c r="F26" t="s">
        <v>776</v>
      </c>
      <c r="H26" s="15" t="str">
        <f t="shared" si="3"/>
        <v>11:55:18</v>
      </c>
      <c r="J26" t="str">
        <f t="shared" si="4"/>
        <v>00:00:49</v>
      </c>
      <c r="K26" s="9">
        <f t="shared" si="5"/>
        <v>5.6712962962957025E-4</v>
      </c>
    </row>
    <row r="27" spans="1:11" x14ac:dyDescent="0.35">
      <c r="A27" t="s">
        <v>723</v>
      </c>
      <c r="B27" t="s">
        <v>342</v>
      </c>
      <c r="C27" t="s">
        <v>789</v>
      </c>
      <c r="D27" t="s">
        <v>219</v>
      </c>
      <c r="E27">
        <v>1</v>
      </c>
      <c r="F27" t="s">
        <v>790</v>
      </c>
      <c r="H27" s="15" t="str">
        <f t="shared" si="3"/>
        <v>11:57:15</v>
      </c>
      <c r="J27" t="str">
        <f t="shared" si="4"/>
        <v>00:01:57</v>
      </c>
      <c r="K27" s="9">
        <f t="shared" si="5"/>
        <v>1.3541666666667118E-3</v>
      </c>
    </row>
    <row r="28" spans="1:11" x14ac:dyDescent="0.35">
      <c r="A28" t="s">
        <v>725</v>
      </c>
      <c r="B28" t="s">
        <v>342</v>
      </c>
      <c r="C28" t="s">
        <v>800</v>
      </c>
      <c r="D28" t="s">
        <v>219</v>
      </c>
      <c r="E28">
        <v>1</v>
      </c>
      <c r="F28" t="s">
        <v>801</v>
      </c>
      <c r="H28" s="15" t="str">
        <f t="shared" si="3"/>
        <v>11:58:15</v>
      </c>
      <c r="J28" t="str">
        <f t="shared" si="4"/>
        <v>00:01:00</v>
      </c>
      <c r="K28" s="9">
        <f t="shared" si="5"/>
        <v>6.9444444444438647E-4</v>
      </c>
    </row>
    <row r="29" spans="1:11" x14ac:dyDescent="0.35">
      <c r="A29" t="s">
        <v>673</v>
      </c>
      <c r="B29" t="s">
        <v>342</v>
      </c>
      <c r="C29" t="s">
        <v>804</v>
      </c>
      <c r="D29" t="s">
        <v>219</v>
      </c>
      <c r="E29">
        <v>1</v>
      </c>
      <c r="F29" t="s">
        <v>805</v>
      </c>
      <c r="H29" s="15" t="str">
        <f t="shared" si="3"/>
        <v>11:59:02</v>
      </c>
      <c r="J29" t="str">
        <f t="shared" si="4"/>
        <v>00:00:47</v>
      </c>
      <c r="K29" s="9">
        <f t="shared" si="5"/>
        <v>5.439814814814925E-4</v>
      </c>
    </row>
    <row r="31" spans="1:11" x14ac:dyDescent="0.35">
      <c r="A31" t="s">
        <v>708</v>
      </c>
      <c r="B31" t="s">
        <v>342</v>
      </c>
      <c r="C31" t="s">
        <v>739</v>
      </c>
      <c r="D31" t="s">
        <v>622</v>
      </c>
      <c r="E31">
        <v>1</v>
      </c>
      <c r="F31" t="s">
        <v>112</v>
      </c>
      <c r="H31" t="str">
        <f t="shared" ref="H31:H40" si="6">MID(C31, 12, 8)</f>
        <v>11:51:41</v>
      </c>
      <c r="J31" t="str">
        <f>TEXT(H31-'times fa17 reducetestcase'!H67, "hh:mm:ss")</f>
        <v>00:16:42</v>
      </c>
      <c r="K31" s="9">
        <f>H31-'times fa17 reducetestcase'!H67</f>
        <v>1.1597222222222259E-2</v>
      </c>
    </row>
    <row r="32" spans="1:11" x14ac:dyDescent="0.35">
      <c r="A32" t="s">
        <v>620</v>
      </c>
      <c r="B32" t="s">
        <v>342</v>
      </c>
      <c r="C32" t="s">
        <v>746</v>
      </c>
      <c r="D32" t="s">
        <v>622</v>
      </c>
      <c r="E32">
        <v>1</v>
      </c>
      <c r="F32" t="s">
        <v>747</v>
      </c>
      <c r="H32" t="str">
        <f t="shared" si="6"/>
        <v>11:52:35</v>
      </c>
      <c r="J32" t="str">
        <f t="shared" ref="J32:J40" si="7">TEXT(H32-H31, "hh:mm:ss")</f>
        <v>00:00:54</v>
      </c>
      <c r="K32" s="9">
        <f t="shared" ref="K32:K40" si="8">H32-H31</f>
        <v>6.2499999999993117E-4</v>
      </c>
    </row>
    <row r="33" spans="1:11" x14ac:dyDescent="0.35">
      <c r="A33" t="s">
        <v>680</v>
      </c>
      <c r="B33" t="s">
        <v>342</v>
      </c>
      <c r="C33" t="s">
        <v>752</v>
      </c>
      <c r="D33" t="s">
        <v>622</v>
      </c>
      <c r="E33">
        <v>1</v>
      </c>
      <c r="F33" t="s">
        <v>747</v>
      </c>
      <c r="H33" t="str">
        <f t="shared" si="6"/>
        <v>11:54:07</v>
      </c>
      <c r="J33" t="str">
        <f t="shared" si="7"/>
        <v>00:01:32</v>
      </c>
      <c r="K33" s="9">
        <f t="shared" si="8"/>
        <v>1.0648148148148517E-3</v>
      </c>
    </row>
    <row r="34" spans="1:11" x14ac:dyDescent="0.35">
      <c r="A34" t="s">
        <v>686</v>
      </c>
      <c r="B34" t="s">
        <v>342</v>
      </c>
      <c r="C34" t="s">
        <v>772</v>
      </c>
      <c r="D34" t="s">
        <v>622</v>
      </c>
      <c r="E34">
        <v>2</v>
      </c>
      <c r="F34" t="s">
        <v>736</v>
      </c>
      <c r="H34" t="str">
        <f t="shared" si="6"/>
        <v>11:54:31</v>
      </c>
      <c r="J34" t="str">
        <f t="shared" si="7"/>
        <v>00:00:24</v>
      </c>
      <c r="K34" s="9">
        <f t="shared" si="8"/>
        <v>2.777777777778212E-4</v>
      </c>
    </row>
    <row r="35" spans="1:11" x14ac:dyDescent="0.35">
      <c r="A35" t="s">
        <v>691</v>
      </c>
      <c r="B35" t="s">
        <v>342</v>
      </c>
      <c r="C35" t="s">
        <v>787</v>
      </c>
      <c r="D35" t="s">
        <v>622</v>
      </c>
      <c r="E35">
        <v>1</v>
      </c>
      <c r="F35" t="s">
        <v>747</v>
      </c>
      <c r="H35" t="str">
        <f t="shared" si="6"/>
        <v>11:55:55</v>
      </c>
      <c r="J35" t="str">
        <f t="shared" si="7"/>
        <v>00:01:24</v>
      </c>
      <c r="K35" s="9">
        <f t="shared" si="8"/>
        <v>9.7222222222215215E-4</v>
      </c>
    </row>
    <row r="36" spans="1:11" x14ac:dyDescent="0.35">
      <c r="A36" t="s">
        <v>713</v>
      </c>
      <c r="B36" t="s">
        <v>342</v>
      </c>
      <c r="C36" t="s">
        <v>788</v>
      </c>
      <c r="D36" t="s">
        <v>622</v>
      </c>
      <c r="E36">
        <v>2</v>
      </c>
      <c r="F36" t="s">
        <v>736</v>
      </c>
      <c r="H36" t="str">
        <f t="shared" si="6"/>
        <v>11:56:26</v>
      </c>
      <c r="J36" t="str">
        <f t="shared" si="7"/>
        <v>00:00:31</v>
      </c>
      <c r="K36" s="9">
        <f t="shared" si="8"/>
        <v>3.5879629629631538E-4</v>
      </c>
    </row>
    <row r="37" spans="1:11" x14ac:dyDescent="0.35">
      <c r="A37" t="s">
        <v>734</v>
      </c>
      <c r="B37" t="s">
        <v>342</v>
      </c>
      <c r="C37" t="s">
        <v>794</v>
      </c>
      <c r="D37" t="s">
        <v>622</v>
      </c>
      <c r="E37">
        <v>1</v>
      </c>
      <c r="F37" t="s">
        <v>747</v>
      </c>
      <c r="H37" t="str">
        <f t="shared" si="6"/>
        <v>11:57:39</v>
      </c>
      <c r="J37" t="str">
        <f t="shared" si="7"/>
        <v>00:01:13</v>
      </c>
      <c r="K37" s="9">
        <f t="shared" si="8"/>
        <v>8.4490740740744696E-4</v>
      </c>
    </row>
    <row r="38" spans="1:11" x14ac:dyDescent="0.35">
      <c r="A38" t="s">
        <v>653</v>
      </c>
      <c r="B38" t="s">
        <v>342</v>
      </c>
      <c r="C38" t="s">
        <v>799</v>
      </c>
      <c r="D38" t="s">
        <v>622</v>
      </c>
      <c r="E38">
        <v>1</v>
      </c>
      <c r="F38" t="s">
        <v>747</v>
      </c>
      <c r="H38" t="str">
        <f t="shared" si="6"/>
        <v>11:57:54</v>
      </c>
      <c r="J38" t="str">
        <f t="shared" si="7"/>
        <v>00:00:15</v>
      </c>
      <c r="K38" s="9">
        <f t="shared" si="8"/>
        <v>1.7361111111108274E-4</v>
      </c>
    </row>
    <row r="39" spans="1:11" x14ac:dyDescent="0.35">
      <c r="A39" t="s">
        <v>660</v>
      </c>
      <c r="B39" t="s">
        <v>342</v>
      </c>
      <c r="C39" t="s">
        <v>802</v>
      </c>
      <c r="D39" t="s">
        <v>622</v>
      </c>
      <c r="E39">
        <v>1</v>
      </c>
      <c r="F39" t="s">
        <v>747</v>
      </c>
      <c r="H39" t="str">
        <f t="shared" si="6"/>
        <v>11:58:33</v>
      </c>
      <c r="J39" t="str">
        <f t="shared" si="7"/>
        <v>00:00:39</v>
      </c>
      <c r="K39" s="9">
        <f t="shared" si="8"/>
        <v>4.5138888888890394E-4</v>
      </c>
    </row>
    <row r="40" spans="1:11" x14ac:dyDescent="0.35">
      <c r="A40" t="s">
        <v>665</v>
      </c>
      <c r="B40" t="s">
        <v>342</v>
      </c>
      <c r="C40" t="s">
        <v>803</v>
      </c>
      <c r="D40" t="s">
        <v>622</v>
      </c>
      <c r="E40">
        <v>1</v>
      </c>
      <c r="F40" t="s">
        <v>747</v>
      </c>
      <c r="H40" t="str">
        <f t="shared" si="6"/>
        <v>11:59:03</v>
      </c>
      <c r="J40" t="str">
        <f t="shared" si="7"/>
        <v>00:00:30</v>
      </c>
      <c r="K40" s="9">
        <f t="shared" si="8"/>
        <v>3.4722222222222099E-4</v>
      </c>
    </row>
    <row r="42" spans="1:11" x14ac:dyDescent="0.35">
      <c r="A42" t="s">
        <v>631</v>
      </c>
      <c r="B42" t="s">
        <v>342</v>
      </c>
      <c r="C42" t="s">
        <v>743</v>
      </c>
      <c r="D42" t="s">
        <v>626</v>
      </c>
      <c r="E42">
        <v>1</v>
      </c>
      <c r="F42" t="s">
        <v>744</v>
      </c>
      <c r="H42" t="str">
        <f t="shared" ref="H42:H47" si="9">MID(C42, 12, 8)</f>
        <v>11:55:07</v>
      </c>
      <c r="J42" t="str">
        <f>TEXT(H42-'times fa17 reducetestcase'!H85, "hh:mm:ss")</f>
        <v>00:25:42</v>
      </c>
      <c r="K42" s="9">
        <f>H42-'times fa17 reducetestcase'!H85</f>
        <v>1.7847222222222292E-2</v>
      </c>
    </row>
    <row r="43" spans="1:11" x14ac:dyDescent="0.35">
      <c r="A43" t="s">
        <v>658</v>
      </c>
      <c r="B43" t="s">
        <v>342</v>
      </c>
      <c r="C43" t="s">
        <v>773</v>
      </c>
      <c r="D43" t="s">
        <v>626</v>
      </c>
      <c r="E43">
        <v>2</v>
      </c>
      <c r="F43" t="s">
        <v>774</v>
      </c>
      <c r="H43" t="str">
        <f t="shared" si="9"/>
        <v>11:55:32</v>
      </c>
      <c r="J43" t="str">
        <f>TEXT(H43-H42, "hh:mm:ss")</f>
        <v>00:00:25</v>
      </c>
      <c r="K43" s="9">
        <f>H43-H42</f>
        <v>2.8935185185186008E-4</v>
      </c>
    </row>
    <row r="44" spans="1:11" x14ac:dyDescent="0.35">
      <c r="A44" t="s">
        <v>663</v>
      </c>
      <c r="B44" t="s">
        <v>342</v>
      </c>
      <c r="C44" t="s">
        <v>785</v>
      </c>
      <c r="D44" t="s">
        <v>626</v>
      </c>
      <c r="E44">
        <v>2</v>
      </c>
      <c r="F44" t="s">
        <v>786</v>
      </c>
      <c r="H44" t="str">
        <f t="shared" si="9"/>
        <v>11:56:41</v>
      </c>
      <c r="J44" t="str">
        <f>TEXT(H44-H43, "hh:mm:ss")</f>
        <v>00:01:09</v>
      </c>
      <c r="K44" s="9">
        <f>H44-H43</f>
        <v>7.986111111110139E-4</v>
      </c>
    </row>
    <row r="45" spans="1:11" x14ac:dyDescent="0.35">
      <c r="A45" t="s">
        <v>667</v>
      </c>
      <c r="B45" t="s">
        <v>342</v>
      </c>
      <c r="C45" t="s">
        <v>791</v>
      </c>
      <c r="D45" t="s">
        <v>626</v>
      </c>
      <c r="E45">
        <v>1</v>
      </c>
      <c r="F45" t="s">
        <v>744</v>
      </c>
      <c r="H45" t="str">
        <f t="shared" si="9"/>
        <v>11:57:03</v>
      </c>
      <c r="J45" t="str">
        <f>TEXT(H45-H44, "hh:mm:ss")</f>
        <v>00:00:22</v>
      </c>
      <c r="K45" s="9">
        <f>H45-H44</f>
        <v>2.5462962962968794E-4</v>
      </c>
    </row>
    <row r="46" spans="1:11" x14ac:dyDescent="0.35">
      <c r="A46" t="s">
        <v>671</v>
      </c>
      <c r="B46" t="s">
        <v>342</v>
      </c>
      <c r="C46" t="s">
        <v>795</v>
      </c>
      <c r="D46" t="s">
        <v>626</v>
      </c>
      <c r="E46">
        <v>1</v>
      </c>
      <c r="F46" t="s">
        <v>796</v>
      </c>
      <c r="H46" t="str">
        <f t="shared" si="9"/>
        <v>11:57:20</v>
      </c>
      <c r="J46" t="str">
        <f>TEXT(H46-H45, "hh:mm:ss")</f>
        <v>00:00:17</v>
      </c>
      <c r="K46" s="9">
        <f>H46-H45</f>
        <v>1.9675925925927151E-4</v>
      </c>
    </row>
    <row r="47" spans="1:11" x14ac:dyDescent="0.35">
      <c r="A47" t="s">
        <v>675</v>
      </c>
      <c r="B47" t="s">
        <v>342</v>
      </c>
      <c r="C47" t="s">
        <v>797</v>
      </c>
      <c r="D47" t="s">
        <v>626</v>
      </c>
      <c r="E47">
        <v>1</v>
      </c>
      <c r="F47" t="s">
        <v>798</v>
      </c>
      <c r="H47" t="str">
        <f t="shared" si="9"/>
        <v>11:58:19</v>
      </c>
      <c r="J47" t="str">
        <f>TEXT(H47-H46, "hh:mm:ss")</f>
        <v>00:00:59</v>
      </c>
      <c r="K47" s="9">
        <f>H47-H46</f>
        <v>6.8287037037034759E-4</v>
      </c>
    </row>
    <row r="49" spans="1:11" x14ac:dyDescent="0.35">
      <c r="A49" t="s">
        <v>728</v>
      </c>
      <c r="B49" t="s">
        <v>342</v>
      </c>
      <c r="C49" t="s">
        <v>777</v>
      </c>
      <c r="D49" t="s">
        <v>256</v>
      </c>
      <c r="E49">
        <v>2</v>
      </c>
      <c r="F49" t="s">
        <v>380</v>
      </c>
      <c r="H49" t="str">
        <f t="shared" ref="H49:H54" si="10">MID(C49, 12, 8)</f>
        <v>11:57:17</v>
      </c>
      <c r="J49" t="str">
        <f>TEXT(H49-'times fa17 reducetestcase'!H97, "hh:mm:ss")</f>
        <v>00:21:11</v>
      </c>
      <c r="K49" s="9">
        <f>H49-'times fa17 reducetestcase'!H97</f>
        <v>1.4710648148148098E-2</v>
      </c>
    </row>
    <row r="50" spans="1:11" x14ac:dyDescent="0.35">
      <c r="A50" t="s">
        <v>699</v>
      </c>
      <c r="B50" t="s">
        <v>342</v>
      </c>
      <c r="C50" t="s">
        <v>778</v>
      </c>
      <c r="D50" t="s">
        <v>256</v>
      </c>
      <c r="E50">
        <v>1</v>
      </c>
      <c r="H50" t="str">
        <f t="shared" si="10"/>
        <v>11:57:28</v>
      </c>
      <c r="J50" t="str">
        <f>TEXT(H50-H49, "hh:mm:ss")</f>
        <v>00:00:11</v>
      </c>
      <c r="K50" s="9">
        <f>H50-H49</f>
        <v>1.2731481481487172E-4</v>
      </c>
    </row>
    <row r="51" spans="1:11" x14ac:dyDescent="0.35">
      <c r="A51" t="s">
        <v>702</v>
      </c>
      <c r="B51" t="s">
        <v>342</v>
      </c>
      <c r="C51" t="s">
        <v>779</v>
      </c>
      <c r="D51" t="s">
        <v>256</v>
      </c>
      <c r="E51">
        <v>1</v>
      </c>
      <c r="F51" t="s">
        <v>749</v>
      </c>
      <c r="H51" t="str">
        <f t="shared" si="10"/>
        <v>11:57:46</v>
      </c>
      <c r="J51" t="str">
        <f>TEXT(H51-H50, "hh:mm:ss")</f>
        <v>00:00:18</v>
      </c>
      <c r="K51" s="9">
        <f>H51-H50</f>
        <v>2.0833333333331039E-4</v>
      </c>
    </row>
    <row r="52" spans="1:11" x14ac:dyDescent="0.35">
      <c r="A52" t="s">
        <v>704</v>
      </c>
      <c r="B52" t="s">
        <v>342</v>
      </c>
      <c r="C52" t="s">
        <v>780</v>
      </c>
      <c r="D52" t="s">
        <v>256</v>
      </c>
      <c r="E52">
        <v>1</v>
      </c>
      <c r="F52" t="s">
        <v>749</v>
      </c>
      <c r="H52" t="str">
        <f t="shared" si="10"/>
        <v>11:57:57</v>
      </c>
      <c r="J52" t="str">
        <f>TEXT(H52-H51, "hh:mm:ss")</f>
        <v>00:00:11</v>
      </c>
      <c r="K52" s="9">
        <f>H52-H51</f>
        <v>1.2731481481487172E-4</v>
      </c>
    </row>
    <row r="53" spans="1:11" x14ac:dyDescent="0.35">
      <c r="A53" t="s">
        <v>706</v>
      </c>
      <c r="B53" t="s">
        <v>342</v>
      </c>
      <c r="C53" t="s">
        <v>783</v>
      </c>
      <c r="D53" t="s">
        <v>256</v>
      </c>
      <c r="E53">
        <v>1</v>
      </c>
      <c r="F53" t="s">
        <v>749</v>
      </c>
      <c r="H53" t="str">
        <f t="shared" si="10"/>
        <v>11:58:06</v>
      </c>
      <c r="J53" t="str">
        <f>TEXT(H53-H52, "hh:mm:ss")</f>
        <v>00:00:09</v>
      </c>
      <c r="K53" s="9">
        <f>H53-H52</f>
        <v>1.0416666666662744E-4</v>
      </c>
    </row>
    <row r="54" spans="1:11" x14ac:dyDescent="0.35">
      <c r="A54" t="s">
        <v>614</v>
      </c>
      <c r="B54" t="s">
        <v>342</v>
      </c>
      <c r="C54" t="s">
        <v>784</v>
      </c>
      <c r="D54" t="s">
        <v>256</v>
      </c>
      <c r="E54">
        <v>1</v>
      </c>
      <c r="F54" t="s">
        <v>749</v>
      </c>
      <c r="H54" t="str">
        <f t="shared" si="10"/>
        <v>11:58:14</v>
      </c>
      <c r="J54" t="str">
        <f>TEXT(H54-H53, "hh:mm:ss")</f>
        <v>00:00:08</v>
      </c>
      <c r="K54" s="9">
        <f>H54-H53</f>
        <v>9.2592592592588563E-5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topLeftCell="A129" workbookViewId="0">
      <selection activeCell="A144" sqref="A144:G145"/>
    </sheetView>
  </sheetViews>
  <sheetFormatPr defaultRowHeight="14.5" x14ac:dyDescent="0.35"/>
  <cols>
    <col min="1" max="1" width="25.26953125" bestFit="1" customWidth="1"/>
    <col min="2" max="2" width="5.6328125" bestFit="1" customWidth="1"/>
    <col min="3" max="3" width="14.36328125" bestFit="1" customWidth="1"/>
    <col min="4" max="4" width="18.36328125" bestFit="1" customWidth="1"/>
  </cols>
  <sheetData>
    <row r="1" spans="1:7" x14ac:dyDescent="0.35">
      <c r="A1" t="s">
        <v>0</v>
      </c>
      <c r="B1" t="s">
        <v>593</v>
      </c>
      <c r="C1" t="s">
        <v>1</v>
      </c>
      <c r="D1" t="s">
        <v>2</v>
      </c>
      <c r="E1" t="s">
        <v>3</v>
      </c>
      <c r="F1" t="s">
        <v>4</v>
      </c>
      <c r="G1" t="s">
        <v>5</v>
      </c>
    </row>
    <row r="2" spans="1:7" x14ac:dyDescent="0.35">
      <c r="A2" t="s">
        <v>134</v>
      </c>
      <c r="B2" t="b">
        <f>(C2="bug10792")</f>
        <v>1</v>
      </c>
      <c r="C2" t="s">
        <v>361</v>
      </c>
      <c r="D2" t="s">
        <v>569</v>
      </c>
      <c r="E2" t="s">
        <v>9</v>
      </c>
      <c r="F2">
        <v>2</v>
      </c>
      <c r="G2" t="s">
        <v>570</v>
      </c>
    </row>
    <row r="3" spans="1:7" x14ac:dyDescent="0.35">
      <c r="A3" s="1" t="s">
        <v>250</v>
      </c>
      <c r="B3" s="1" t="b">
        <f t="shared" ref="B3:B66" si="0">(C3="bug10792")</f>
        <v>1</v>
      </c>
      <c r="C3" s="1" t="s">
        <v>361</v>
      </c>
      <c r="D3" s="1" t="s">
        <v>372</v>
      </c>
      <c r="E3" s="1" t="s">
        <v>256</v>
      </c>
      <c r="F3" s="1">
        <v>1</v>
      </c>
      <c r="G3" s="1" t="s">
        <v>373</v>
      </c>
    </row>
    <row r="4" spans="1:7" x14ac:dyDescent="0.35">
      <c r="A4" s="1" t="s">
        <v>250</v>
      </c>
      <c r="B4" s="1" t="b">
        <f t="shared" si="0"/>
        <v>0</v>
      </c>
      <c r="C4" s="1" t="s">
        <v>342</v>
      </c>
      <c r="D4" s="1" t="s">
        <v>538</v>
      </c>
      <c r="E4" s="1" t="s">
        <v>245</v>
      </c>
      <c r="F4" s="1">
        <v>1</v>
      </c>
      <c r="G4" s="1" t="s">
        <v>539</v>
      </c>
    </row>
    <row r="5" spans="1:7" x14ac:dyDescent="0.35">
      <c r="A5" s="1" t="s">
        <v>253</v>
      </c>
      <c r="B5" s="1" t="b">
        <f t="shared" si="0"/>
        <v>1</v>
      </c>
      <c r="C5" s="1" t="s">
        <v>361</v>
      </c>
      <c r="D5" s="1" t="s">
        <v>374</v>
      </c>
      <c r="E5" s="1" t="s">
        <v>256</v>
      </c>
      <c r="F5" s="1">
        <v>1</v>
      </c>
      <c r="G5" s="1" t="s">
        <v>375</v>
      </c>
    </row>
    <row r="6" spans="1:7" x14ac:dyDescent="0.35">
      <c r="A6" s="1" t="s">
        <v>253</v>
      </c>
      <c r="B6" s="1" t="b">
        <f t="shared" si="0"/>
        <v>0</v>
      </c>
      <c r="C6" s="1" t="s">
        <v>342</v>
      </c>
      <c r="D6" s="1" t="s">
        <v>542</v>
      </c>
      <c r="E6" s="1" t="s">
        <v>245</v>
      </c>
      <c r="F6" s="1">
        <v>1</v>
      </c>
      <c r="G6" s="1" t="s">
        <v>543</v>
      </c>
    </row>
    <row r="7" spans="1:7" x14ac:dyDescent="0.35">
      <c r="A7" t="s">
        <v>261</v>
      </c>
      <c r="B7" t="b">
        <f t="shared" si="0"/>
        <v>1</v>
      </c>
      <c r="C7" t="s">
        <v>361</v>
      </c>
      <c r="D7" t="s">
        <v>383</v>
      </c>
      <c r="E7" t="s">
        <v>256</v>
      </c>
      <c r="F7">
        <v>1</v>
      </c>
      <c r="G7" t="s">
        <v>382</v>
      </c>
    </row>
    <row r="8" spans="1:7" x14ac:dyDescent="0.35">
      <c r="A8" t="s">
        <v>274</v>
      </c>
      <c r="B8" t="b">
        <f t="shared" si="0"/>
        <v>0</v>
      </c>
      <c r="C8" t="s">
        <v>342</v>
      </c>
      <c r="D8" t="s">
        <v>379</v>
      </c>
      <c r="E8" t="s">
        <v>256</v>
      </c>
      <c r="F8">
        <v>2</v>
      </c>
      <c r="G8" t="s">
        <v>380</v>
      </c>
    </row>
    <row r="9" spans="1:7" x14ac:dyDescent="0.35">
      <c r="A9" t="s">
        <v>161</v>
      </c>
      <c r="B9" t="b">
        <f t="shared" si="0"/>
        <v>0</v>
      </c>
      <c r="C9" t="s">
        <v>342</v>
      </c>
      <c r="D9" t="s">
        <v>385</v>
      </c>
      <c r="E9" t="s">
        <v>256</v>
      </c>
      <c r="F9">
        <v>1</v>
      </c>
      <c r="G9" t="s">
        <v>386</v>
      </c>
    </row>
    <row r="10" spans="1:7" x14ac:dyDescent="0.35">
      <c r="A10" t="s">
        <v>102</v>
      </c>
      <c r="B10" t="b">
        <f t="shared" si="0"/>
        <v>0</v>
      </c>
      <c r="C10" t="s">
        <v>342</v>
      </c>
      <c r="D10" t="s">
        <v>387</v>
      </c>
      <c r="E10" t="s">
        <v>256</v>
      </c>
      <c r="F10">
        <v>1</v>
      </c>
      <c r="G10" t="s">
        <v>388</v>
      </c>
    </row>
    <row r="11" spans="1:7" x14ac:dyDescent="0.35">
      <c r="A11" s="1" t="s">
        <v>295</v>
      </c>
      <c r="B11" s="1" t="b">
        <f t="shared" si="0"/>
        <v>0</v>
      </c>
      <c r="C11" s="1" t="s">
        <v>342</v>
      </c>
      <c r="D11" s="1" t="s">
        <v>393</v>
      </c>
      <c r="E11" s="1" t="s">
        <v>256</v>
      </c>
      <c r="F11" s="1">
        <v>1</v>
      </c>
      <c r="G11" s="1" t="s">
        <v>386</v>
      </c>
    </row>
    <row r="12" spans="1:7" x14ac:dyDescent="0.35">
      <c r="A12" s="1" t="s">
        <v>295</v>
      </c>
      <c r="B12" s="1" t="b">
        <f t="shared" si="0"/>
        <v>1</v>
      </c>
      <c r="C12" s="1" t="s">
        <v>361</v>
      </c>
      <c r="D12" s="1" t="s">
        <v>488</v>
      </c>
      <c r="E12" s="1" t="s">
        <v>60</v>
      </c>
      <c r="F12" s="1">
        <v>1</v>
      </c>
      <c r="G12" s="1" t="s">
        <v>61</v>
      </c>
    </row>
    <row r="13" spans="1:7" x14ac:dyDescent="0.35">
      <c r="A13" s="5" t="s">
        <v>326</v>
      </c>
      <c r="B13" s="5" t="b">
        <f t="shared" si="0"/>
        <v>0</v>
      </c>
      <c r="C13" s="5" t="s">
        <v>342</v>
      </c>
      <c r="D13" s="5" t="s">
        <v>416</v>
      </c>
      <c r="E13" s="5" t="s">
        <v>108</v>
      </c>
      <c r="F13" s="5">
        <v>2</v>
      </c>
      <c r="G13" s="5" t="s">
        <v>109</v>
      </c>
    </row>
    <row r="14" spans="1:7" x14ac:dyDescent="0.35">
      <c r="A14" s="5" t="s">
        <v>326</v>
      </c>
      <c r="B14" s="5" t="b">
        <f t="shared" si="0"/>
        <v>1</v>
      </c>
      <c r="C14" s="5" t="s">
        <v>361</v>
      </c>
      <c r="D14" s="5" t="s">
        <v>422</v>
      </c>
      <c r="E14" s="5" t="s">
        <v>147</v>
      </c>
      <c r="F14" s="5">
        <v>1</v>
      </c>
      <c r="G14" s="5" t="s">
        <v>421</v>
      </c>
    </row>
    <row r="15" spans="1:7" x14ac:dyDescent="0.35">
      <c r="A15" s="1" t="s">
        <v>229</v>
      </c>
      <c r="B15" s="1" t="b">
        <f t="shared" si="0"/>
        <v>0</v>
      </c>
      <c r="C15" s="1" t="s">
        <v>342</v>
      </c>
      <c r="D15" s="1" t="s">
        <v>419</v>
      </c>
      <c r="E15" s="1" t="s">
        <v>108</v>
      </c>
      <c r="F15" s="1">
        <v>2</v>
      </c>
      <c r="G15" s="1" t="s">
        <v>109</v>
      </c>
    </row>
    <row r="16" spans="1:7" x14ac:dyDescent="0.35">
      <c r="A16" s="1" t="s">
        <v>229</v>
      </c>
      <c r="B16" s="1" t="b">
        <f t="shared" si="0"/>
        <v>1</v>
      </c>
      <c r="C16" s="1" t="s">
        <v>361</v>
      </c>
      <c r="D16" s="1" t="s">
        <v>425</v>
      </c>
      <c r="E16" s="1" t="s">
        <v>147</v>
      </c>
      <c r="F16" s="1">
        <v>2</v>
      </c>
      <c r="G16" s="1" t="s">
        <v>421</v>
      </c>
    </row>
    <row r="17" spans="1:7" x14ac:dyDescent="0.35">
      <c r="A17" s="1" t="s">
        <v>289</v>
      </c>
      <c r="B17" s="1" t="b">
        <f t="shared" si="0"/>
        <v>0</v>
      </c>
      <c r="C17" s="1" t="s">
        <v>342</v>
      </c>
      <c r="D17" s="1" t="s">
        <v>389</v>
      </c>
      <c r="E17" s="1" t="s">
        <v>256</v>
      </c>
      <c r="F17" s="1">
        <v>1</v>
      </c>
      <c r="G17" s="1" t="s">
        <v>390</v>
      </c>
    </row>
    <row r="18" spans="1:7" x14ac:dyDescent="0.35">
      <c r="A18" s="1" t="s">
        <v>289</v>
      </c>
      <c r="B18" s="1" t="b">
        <f t="shared" si="0"/>
        <v>1</v>
      </c>
      <c r="C18" s="1" t="s">
        <v>361</v>
      </c>
      <c r="D18" s="1" t="s">
        <v>489</v>
      </c>
      <c r="E18" s="1" t="s">
        <v>60</v>
      </c>
      <c r="F18" s="1">
        <v>1</v>
      </c>
      <c r="G18" s="1" t="s">
        <v>490</v>
      </c>
    </row>
    <row r="19" spans="1:7" x14ac:dyDescent="0.35">
      <c r="A19" s="1" t="s">
        <v>232</v>
      </c>
      <c r="B19" s="1" t="b">
        <f t="shared" si="0"/>
        <v>0</v>
      </c>
      <c r="C19" s="1" t="s">
        <v>342</v>
      </c>
      <c r="D19" s="1" t="s">
        <v>391</v>
      </c>
      <c r="E19" s="1" t="s">
        <v>256</v>
      </c>
      <c r="F19" s="1">
        <v>1</v>
      </c>
      <c r="G19" s="1" t="s">
        <v>392</v>
      </c>
    </row>
    <row r="20" spans="1:7" x14ac:dyDescent="0.35">
      <c r="A20" s="1" t="s">
        <v>232</v>
      </c>
      <c r="B20" s="1" t="b">
        <f t="shared" si="0"/>
        <v>1</v>
      </c>
      <c r="C20" s="1" t="s">
        <v>361</v>
      </c>
      <c r="D20" s="1" t="s">
        <v>495</v>
      </c>
      <c r="E20" s="1" t="s">
        <v>60</v>
      </c>
      <c r="F20" s="1">
        <v>1</v>
      </c>
      <c r="G20" s="1" t="s">
        <v>490</v>
      </c>
    </row>
    <row r="21" spans="1:7" x14ac:dyDescent="0.35">
      <c r="A21" t="s">
        <v>329</v>
      </c>
      <c r="B21" t="b">
        <f t="shared" si="0"/>
        <v>1</v>
      </c>
      <c r="C21" t="s">
        <v>361</v>
      </c>
      <c r="D21" t="s">
        <v>429</v>
      </c>
      <c r="E21" t="s">
        <v>147</v>
      </c>
      <c r="F21">
        <v>1</v>
      </c>
      <c r="G21" t="s">
        <v>430</v>
      </c>
    </row>
    <row r="22" spans="1:7" x14ac:dyDescent="0.35">
      <c r="A22" t="s">
        <v>332</v>
      </c>
      <c r="B22" t="b">
        <f t="shared" si="0"/>
        <v>1</v>
      </c>
      <c r="C22" t="s">
        <v>361</v>
      </c>
      <c r="D22" t="s">
        <v>501</v>
      </c>
      <c r="E22" t="s">
        <v>245</v>
      </c>
      <c r="F22">
        <v>1</v>
      </c>
      <c r="G22" t="s">
        <v>497</v>
      </c>
    </row>
    <row r="23" spans="1:7" x14ac:dyDescent="0.35">
      <c r="A23" s="1" t="s">
        <v>6</v>
      </c>
      <c r="B23" s="1" t="b">
        <f t="shared" si="0"/>
        <v>0</v>
      </c>
      <c r="C23" s="1" t="s">
        <v>342</v>
      </c>
      <c r="D23" s="1" t="s">
        <v>394</v>
      </c>
      <c r="E23" s="1" t="s">
        <v>256</v>
      </c>
      <c r="F23" s="1">
        <v>1</v>
      </c>
      <c r="G23" s="1" t="s">
        <v>395</v>
      </c>
    </row>
    <row r="24" spans="1:7" x14ac:dyDescent="0.35">
      <c r="A24" s="1" t="s">
        <v>6</v>
      </c>
      <c r="B24" s="1" t="b">
        <f t="shared" si="0"/>
        <v>1</v>
      </c>
      <c r="C24" s="1" t="s">
        <v>361</v>
      </c>
      <c r="D24" s="1" t="s">
        <v>498</v>
      </c>
      <c r="E24" s="1" t="s">
        <v>60</v>
      </c>
      <c r="F24" s="1">
        <v>1</v>
      </c>
      <c r="G24" s="1" t="s">
        <v>490</v>
      </c>
    </row>
    <row r="25" spans="1:7" x14ac:dyDescent="0.35">
      <c r="A25" t="s">
        <v>11</v>
      </c>
      <c r="B25" t="b">
        <f t="shared" si="0"/>
        <v>1</v>
      </c>
      <c r="C25" t="s">
        <v>361</v>
      </c>
      <c r="D25" t="s">
        <v>431</v>
      </c>
      <c r="E25" t="s">
        <v>147</v>
      </c>
      <c r="F25">
        <v>1</v>
      </c>
      <c r="G25" t="s">
        <v>430</v>
      </c>
    </row>
    <row r="26" spans="1:7" x14ac:dyDescent="0.35">
      <c r="A26" t="s">
        <v>14</v>
      </c>
      <c r="B26" t="b">
        <f t="shared" si="0"/>
        <v>1</v>
      </c>
      <c r="C26" t="s">
        <v>361</v>
      </c>
      <c r="D26" t="s">
        <v>511</v>
      </c>
      <c r="E26" t="s">
        <v>60</v>
      </c>
      <c r="F26">
        <v>1</v>
      </c>
      <c r="G26" t="s">
        <v>512</v>
      </c>
    </row>
    <row r="27" spans="1:7" x14ac:dyDescent="0.35">
      <c r="A27" t="s">
        <v>349</v>
      </c>
      <c r="B27" t="b">
        <f t="shared" si="0"/>
        <v>1</v>
      </c>
      <c r="C27" t="s">
        <v>361</v>
      </c>
      <c r="D27" t="s">
        <v>495</v>
      </c>
      <c r="E27" t="s">
        <v>9</v>
      </c>
      <c r="F27">
        <v>1</v>
      </c>
      <c r="G27" t="s">
        <v>446</v>
      </c>
    </row>
    <row r="28" spans="1:7" x14ac:dyDescent="0.35">
      <c r="A28" t="s">
        <v>149</v>
      </c>
      <c r="B28" t="b">
        <f t="shared" si="0"/>
        <v>0</v>
      </c>
      <c r="C28" t="s">
        <v>342</v>
      </c>
      <c r="D28" t="s">
        <v>524</v>
      </c>
      <c r="E28" t="s">
        <v>245</v>
      </c>
      <c r="F28">
        <v>1</v>
      </c>
      <c r="G28" t="s">
        <v>525</v>
      </c>
    </row>
    <row r="29" spans="1:7" x14ac:dyDescent="0.35">
      <c r="A29" t="s">
        <v>17</v>
      </c>
      <c r="B29" t="b">
        <f t="shared" si="0"/>
        <v>0</v>
      </c>
      <c r="C29" t="s">
        <v>342</v>
      </c>
      <c r="D29" t="s">
        <v>437</v>
      </c>
      <c r="E29" t="s">
        <v>147</v>
      </c>
      <c r="F29">
        <v>1</v>
      </c>
      <c r="G29" t="s">
        <v>430</v>
      </c>
    </row>
    <row r="30" spans="1:7" x14ac:dyDescent="0.35">
      <c r="A30" t="s">
        <v>27</v>
      </c>
      <c r="B30" t="b">
        <f t="shared" si="0"/>
        <v>1</v>
      </c>
      <c r="C30" t="s">
        <v>361</v>
      </c>
      <c r="D30" t="s">
        <v>591</v>
      </c>
      <c r="E30" t="s">
        <v>147</v>
      </c>
      <c r="F30">
        <v>1</v>
      </c>
      <c r="G30" t="s">
        <v>592</v>
      </c>
    </row>
    <row r="31" spans="1:7" x14ac:dyDescent="0.35">
      <c r="A31" t="s">
        <v>32</v>
      </c>
      <c r="B31" t="b">
        <f t="shared" si="0"/>
        <v>1</v>
      </c>
      <c r="C31" t="s">
        <v>361</v>
      </c>
      <c r="D31" t="s">
        <v>515</v>
      </c>
      <c r="E31" t="s">
        <v>60</v>
      </c>
      <c r="F31">
        <v>1</v>
      </c>
      <c r="G31" t="s">
        <v>516</v>
      </c>
    </row>
    <row r="32" spans="1:7" x14ac:dyDescent="0.35">
      <c r="A32" t="s">
        <v>39</v>
      </c>
      <c r="B32" t="b">
        <f t="shared" si="0"/>
        <v>1</v>
      </c>
      <c r="C32" t="s">
        <v>361</v>
      </c>
      <c r="D32" t="s">
        <v>526</v>
      </c>
      <c r="E32" t="s">
        <v>60</v>
      </c>
      <c r="F32">
        <v>1</v>
      </c>
      <c r="G32" t="s">
        <v>527</v>
      </c>
    </row>
    <row r="33" spans="1:8" x14ac:dyDescent="0.35">
      <c r="A33" t="s">
        <v>166</v>
      </c>
      <c r="B33" t="b">
        <f t="shared" si="0"/>
        <v>0</v>
      </c>
      <c r="C33" t="s">
        <v>342</v>
      </c>
      <c r="D33" t="s">
        <v>537</v>
      </c>
      <c r="E33" t="s">
        <v>60</v>
      </c>
      <c r="F33">
        <v>1</v>
      </c>
      <c r="G33" t="s">
        <v>503</v>
      </c>
    </row>
    <row r="34" spans="1:8" x14ac:dyDescent="0.35">
      <c r="A34" t="s">
        <v>42</v>
      </c>
      <c r="B34" t="b">
        <f t="shared" si="0"/>
        <v>0</v>
      </c>
      <c r="C34" t="s">
        <v>342</v>
      </c>
      <c r="D34" t="s">
        <v>547</v>
      </c>
      <c r="E34" t="s">
        <v>60</v>
      </c>
      <c r="F34">
        <v>2</v>
      </c>
      <c r="G34" t="s">
        <v>548</v>
      </c>
    </row>
    <row r="35" spans="1:8" x14ac:dyDescent="0.35">
      <c r="A35" s="1" t="s">
        <v>355</v>
      </c>
      <c r="B35" s="1" t="b">
        <f t="shared" si="0"/>
        <v>1</v>
      </c>
      <c r="C35" s="1" t="s">
        <v>361</v>
      </c>
      <c r="D35" s="1" t="s">
        <v>477</v>
      </c>
      <c r="E35" s="1" t="s">
        <v>219</v>
      </c>
      <c r="F35" s="1">
        <v>0</v>
      </c>
      <c r="G35" s="1" t="s">
        <v>478</v>
      </c>
    </row>
    <row r="36" spans="1:8" x14ac:dyDescent="0.35">
      <c r="A36" s="1" t="s">
        <v>355</v>
      </c>
      <c r="B36" s="1" t="b">
        <f t="shared" si="0"/>
        <v>0</v>
      </c>
      <c r="C36" s="1" t="s">
        <v>342</v>
      </c>
      <c r="D36" s="1" t="s">
        <v>552</v>
      </c>
      <c r="E36" s="1" t="s">
        <v>60</v>
      </c>
      <c r="F36" s="1">
        <v>0</v>
      </c>
      <c r="G36" s="1" t="s">
        <v>553</v>
      </c>
    </row>
    <row r="37" spans="1:8" x14ac:dyDescent="0.35">
      <c r="A37" t="s">
        <v>45</v>
      </c>
      <c r="B37" t="b">
        <f t="shared" si="0"/>
        <v>1</v>
      </c>
      <c r="C37" t="s">
        <v>361</v>
      </c>
      <c r="D37" t="s">
        <v>455</v>
      </c>
      <c r="E37" t="s">
        <v>147</v>
      </c>
      <c r="F37">
        <v>1</v>
      </c>
      <c r="G37" t="s">
        <v>454</v>
      </c>
    </row>
    <row r="38" spans="1:8" x14ac:dyDescent="0.35">
      <c r="A38" t="s">
        <v>35</v>
      </c>
      <c r="B38" t="b">
        <f t="shared" si="0"/>
        <v>1</v>
      </c>
      <c r="C38" t="s">
        <v>361</v>
      </c>
      <c r="D38" t="s">
        <v>504</v>
      </c>
      <c r="E38" t="s">
        <v>245</v>
      </c>
      <c r="F38">
        <v>1</v>
      </c>
      <c r="G38" t="s">
        <v>505</v>
      </c>
      <c r="H38" t="s">
        <v>506</v>
      </c>
    </row>
    <row r="39" spans="1:8" x14ac:dyDescent="0.35">
      <c r="A39" s="1" t="s">
        <v>62</v>
      </c>
      <c r="B39" s="1" t="b">
        <f t="shared" si="0"/>
        <v>1</v>
      </c>
      <c r="C39" s="1" t="s">
        <v>361</v>
      </c>
      <c r="D39" s="1" t="s">
        <v>479</v>
      </c>
      <c r="E39" s="1" t="s">
        <v>219</v>
      </c>
      <c r="F39" s="1">
        <v>1</v>
      </c>
      <c r="G39" s="1" t="s">
        <v>480</v>
      </c>
    </row>
    <row r="40" spans="1:8" x14ac:dyDescent="0.35">
      <c r="A40" s="1" t="s">
        <v>62</v>
      </c>
      <c r="B40" s="1" t="b">
        <f t="shared" si="0"/>
        <v>0</v>
      </c>
      <c r="C40" s="1" t="s">
        <v>342</v>
      </c>
      <c r="D40" s="1" t="s">
        <v>554</v>
      </c>
      <c r="E40" s="1" t="s">
        <v>60</v>
      </c>
      <c r="F40" s="1">
        <v>1</v>
      </c>
      <c r="G40" s="1" t="s">
        <v>555</v>
      </c>
    </row>
    <row r="41" spans="1:8" x14ac:dyDescent="0.35">
      <c r="A41" t="s">
        <v>309</v>
      </c>
      <c r="B41" t="b">
        <f t="shared" si="0"/>
        <v>1</v>
      </c>
      <c r="C41" t="s">
        <v>361</v>
      </c>
      <c r="D41" t="s">
        <v>407</v>
      </c>
      <c r="E41" t="s">
        <v>108</v>
      </c>
      <c r="F41">
        <v>1</v>
      </c>
      <c r="G41" t="s">
        <v>408</v>
      </c>
    </row>
    <row r="42" spans="1:8" x14ac:dyDescent="0.35">
      <c r="A42" t="s">
        <v>65</v>
      </c>
      <c r="B42" t="b">
        <f t="shared" si="0"/>
        <v>1</v>
      </c>
      <c r="C42" t="s">
        <v>361</v>
      </c>
      <c r="D42" t="s">
        <v>460</v>
      </c>
      <c r="E42" t="s">
        <v>147</v>
      </c>
      <c r="F42">
        <v>1</v>
      </c>
      <c r="G42" t="s">
        <v>461</v>
      </c>
    </row>
    <row r="43" spans="1:8" x14ac:dyDescent="0.35">
      <c r="A43" t="s">
        <v>50</v>
      </c>
      <c r="B43" t="b">
        <f t="shared" si="0"/>
        <v>0</v>
      </c>
      <c r="C43" t="s">
        <v>342</v>
      </c>
      <c r="D43" t="s">
        <v>464</v>
      </c>
      <c r="E43" t="s">
        <v>147</v>
      </c>
      <c r="F43">
        <v>1</v>
      </c>
      <c r="G43" t="s">
        <v>430</v>
      </c>
    </row>
    <row r="44" spans="1:8" x14ac:dyDescent="0.35">
      <c r="A44" t="s">
        <v>74</v>
      </c>
      <c r="B44" t="b">
        <f t="shared" si="0"/>
        <v>1</v>
      </c>
      <c r="C44" t="s">
        <v>361</v>
      </c>
      <c r="D44" t="s">
        <v>481</v>
      </c>
      <c r="E44" t="s">
        <v>219</v>
      </c>
      <c r="F44">
        <v>1</v>
      </c>
      <c r="G44" t="s">
        <v>480</v>
      </c>
    </row>
    <row r="45" spans="1:8" x14ac:dyDescent="0.35">
      <c r="A45" t="s">
        <v>56</v>
      </c>
      <c r="B45" t="b">
        <f t="shared" si="0"/>
        <v>1</v>
      </c>
      <c r="C45" t="s">
        <v>361</v>
      </c>
      <c r="D45" t="s">
        <v>482</v>
      </c>
      <c r="E45" t="s">
        <v>219</v>
      </c>
      <c r="F45">
        <v>1</v>
      </c>
      <c r="G45" t="s">
        <v>480</v>
      </c>
    </row>
    <row r="46" spans="1:8" x14ac:dyDescent="0.35">
      <c r="A46" t="s">
        <v>184</v>
      </c>
      <c r="B46" t="b">
        <f t="shared" si="0"/>
        <v>0</v>
      </c>
      <c r="C46" t="s">
        <v>342</v>
      </c>
      <c r="D46" t="s">
        <v>523</v>
      </c>
      <c r="E46" t="s">
        <v>219</v>
      </c>
      <c r="F46">
        <v>1</v>
      </c>
      <c r="G46" t="s">
        <v>480</v>
      </c>
    </row>
    <row r="47" spans="1:8" x14ac:dyDescent="0.35">
      <c r="A47" t="s">
        <v>187</v>
      </c>
      <c r="B47" t="b">
        <f t="shared" si="0"/>
        <v>0</v>
      </c>
      <c r="C47" t="s">
        <v>342</v>
      </c>
      <c r="D47" t="s">
        <v>544</v>
      </c>
      <c r="E47" t="s">
        <v>219</v>
      </c>
      <c r="F47">
        <v>1</v>
      </c>
      <c r="G47" t="s">
        <v>480</v>
      </c>
    </row>
    <row r="48" spans="1:8" x14ac:dyDescent="0.35">
      <c r="A48" s="1" t="s">
        <v>82</v>
      </c>
      <c r="B48" s="1" t="b">
        <f t="shared" si="0"/>
        <v>1</v>
      </c>
      <c r="C48" s="1" t="s">
        <v>361</v>
      </c>
      <c r="D48" s="1" t="s">
        <v>396</v>
      </c>
      <c r="E48" s="1" t="s">
        <v>108</v>
      </c>
      <c r="F48" s="1">
        <v>1</v>
      </c>
      <c r="G48" s="1" t="s">
        <v>397</v>
      </c>
    </row>
    <row r="49" spans="1:8" x14ac:dyDescent="0.35">
      <c r="A49" s="1" t="s">
        <v>82</v>
      </c>
      <c r="B49" s="1" t="b">
        <f t="shared" si="0"/>
        <v>0</v>
      </c>
      <c r="C49" s="1" t="s">
        <v>342</v>
      </c>
      <c r="D49" s="1" t="s">
        <v>556</v>
      </c>
      <c r="E49" s="1" t="s">
        <v>219</v>
      </c>
      <c r="F49" s="1">
        <v>1</v>
      </c>
      <c r="G49" s="1" t="s">
        <v>557</v>
      </c>
    </row>
    <row r="50" spans="1:8" x14ac:dyDescent="0.35">
      <c r="A50" t="s">
        <v>84</v>
      </c>
      <c r="B50" t="b">
        <f t="shared" si="0"/>
        <v>1</v>
      </c>
      <c r="C50" t="s">
        <v>361</v>
      </c>
      <c r="D50" t="s">
        <v>508</v>
      </c>
      <c r="E50" t="s">
        <v>245</v>
      </c>
      <c r="F50">
        <v>0</v>
      </c>
      <c r="G50" t="s">
        <v>509</v>
      </c>
      <c r="H50" t="s">
        <v>510</v>
      </c>
    </row>
    <row r="51" spans="1:8" x14ac:dyDescent="0.35">
      <c r="A51" s="1" t="s">
        <v>200</v>
      </c>
      <c r="B51" s="1" t="b">
        <f t="shared" si="0"/>
        <v>0</v>
      </c>
      <c r="C51" s="1" t="s">
        <v>342</v>
      </c>
      <c r="D51" s="1" t="s">
        <v>443</v>
      </c>
      <c r="E51" s="1" t="s">
        <v>147</v>
      </c>
      <c r="F51" s="1">
        <v>1</v>
      </c>
      <c r="G51" s="1" t="s">
        <v>430</v>
      </c>
    </row>
    <row r="52" spans="1:8" x14ac:dyDescent="0.35">
      <c r="A52" s="1" t="s">
        <v>200</v>
      </c>
      <c r="B52" s="1" t="b">
        <f t="shared" si="0"/>
        <v>1</v>
      </c>
      <c r="C52" s="1" t="s">
        <v>361</v>
      </c>
      <c r="D52" s="1" t="s">
        <v>449</v>
      </c>
      <c r="E52" s="1" t="s">
        <v>37</v>
      </c>
      <c r="F52" s="1">
        <v>1</v>
      </c>
      <c r="G52" s="1" t="s">
        <v>448</v>
      </c>
    </row>
    <row r="53" spans="1:8" x14ac:dyDescent="0.35">
      <c r="A53" s="1" t="s">
        <v>92</v>
      </c>
      <c r="B53" s="1" t="b">
        <f t="shared" si="0"/>
        <v>0</v>
      </c>
      <c r="C53" s="1" t="s">
        <v>342</v>
      </c>
      <c r="D53" s="1" t="s">
        <v>440</v>
      </c>
      <c r="E53" s="1" t="s">
        <v>147</v>
      </c>
      <c r="F53" s="1">
        <v>1</v>
      </c>
      <c r="G53" s="1" t="s">
        <v>441</v>
      </c>
      <c r="H53" t="s">
        <v>442</v>
      </c>
    </row>
    <row r="54" spans="1:8" x14ac:dyDescent="0.35">
      <c r="A54" s="1" t="s">
        <v>92</v>
      </c>
      <c r="B54" s="1" t="b">
        <f t="shared" si="0"/>
        <v>1</v>
      </c>
      <c r="C54" s="1" t="s">
        <v>361</v>
      </c>
      <c r="D54" s="1" t="s">
        <v>447</v>
      </c>
      <c r="E54" s="1" t="s">
        <v>37</v>
      </c>
      <c r="F54" s="1">
        <v>1</v>
      </c>
      <c r="G54" s="1" t="s">
        <v>448</v>
      </c>
    </row>
    <row r="55" spans="1:8" x14ac:dyDescent="0.35">
      <c r="A55" t="s">
        <v>306</v>
      </c>
      <c r="B55" t="b">
        <f t="shared" si="0"/>
        <v>0</v>
      </c>
      <c r="C55" t="s">
        <v>342</v>
      </c>
      <c r="D55" t="s">
        <v>439</v>
      </c>
      <c r="E55" t="s">
        <v>147</v>
      </c>
      <c r="F55">
        <v>1</v>
      </c>
      <c r="G55" t="s">
        <v>430</v>
      </c>
    </row>
    <row r="56" spans="1:8" x14ac:dyDescent="0.35">
      <c r="A56" t="s">
        <v>209</v>
      </c>
      <c r="B56" t="b">
        <f t="shared" si="0"/>
        <v>0</v>
      </c>
      <c r="C56" t="s">
        <v>342</v>
      </c>
      <c r="D56" t="s">
        <v>438</v>
      </c>
      <c r="E56" t="s">
        <v>147</v>
      </c>
      <c r="F56">
        <v>1</v>
      </c>
      <c r="G56" t="s">
        <v>430</v>
      </c>
    </row>
    <row r="57" spans="1:8" x14ac:dyDescent="0.35">
      <c r="A57" s="1" t="s">
        <v>106</v>
      </c>
      <c r="B57" s="1" t="b">
        <f t="shared" si="0"/>
        <v>1</v>
      </c>
      <c r="C57" s="1" t="s">
        <v>361</v>
      </c>
      <c r="D57" s="1" t="s">
        <v>496</v>
      </c>
      <c r="E57" s="1" t="s">
        <v>245</v>
      </c>
      <c r="F57" s="1">
        <v>1</v>
      </c>
      <c r="G57" s="1" t="s">
        <v>497</v>
      </c>
    </row>
    <row r="58" spans="1:8" x14ac:dyDescent="0.35">
      <c r="A58" s="1" t="s">
        <v>106</v>
      </c>
      <c r="B58" s="1" t="b">
        <f t="shared" si="0"/>
        <v>0</v>
      </c>
      <c r="C58" s="1" t="s">
        <v>342</v>
      </c>
      <c r="D58" s="1" t="s">
        <v>587</v>
      </c>
      <c r="E58" s="1" t="s">
        <v>9</v>
      </c>
      <c r="F58" s="1">
        <v>1</v>
      </c>
      <c r="G58" s="1" t="s">
        <v>588</v>
      </c>
    </row>
    <row r="59" spans="1:8" x14ac:dyDescent="0.35">
      <c r="A59" s="1" t="s">
        <v>79</v>
      </c>
      <c r="B59" s="1" t="b">
        <f t="shared" si="0"/>
        <v>1</v>
      </c>
      <c r="C59" s="1" t="s">
        <v>361</v>
      </c>
      <c r="D59" s="1" t="s">
        <v>398</v>
      </c>
      <c r="E59" s="1" t="s">
        <v>108</v>
      </c>
      <c r="F59" s="1">
        <v>1</v>
      </c>
      <c r="G59" s="1" t="s">
        <v>112</v>
      </c>
    </row>
    <row r="60" spans="1:8" x14ac:dyDescent="0.35">
      <c r="A60" s="1" t="s">
        <v>79</v>
      </c>
      <c r="B60" s="1" t="b">
        <f t="shared" si="0"/>
        <v>0</v>
      </c>
      <c r="C60" s="1" t="s">
        <v>342</v>
      </c>
      <c r="D60" s="1" t="s">
        <v>558</v>
      </c>
      <c r="E60" s="1" t="s">
        <v>219</v>
      </c>
      <c r="F60" s="1">
        <v>1</v>
      </c>
      <c r="G60" s="1" t="s">
        <v>480</v>
      </c>
    </row>
    <row r="61" spans="1:8" x14ac:dyDescent="0.35">
      <c r="A61" t="s">
        <v>110</v>
      </c>
      <c r="B61" t="b">
        <f t="shared" si="0"/>
        <v>0</v>
      </c>
      <c r="C61" t="s">
        <v>342</v>
      </c>
      <c r="D61" t="s">
        <v>434</v>
      </c>
      <c r="E61" t="s">
        <v>147</v>
      </c>
      <c r="F61">
        <v>1</v>
      </c>
      <c r="G61" t="s">
        <v>430</v>
      </c>
    </row>
    <row r="62" spans="1:8" x14ac:dyDescent="0.35">
      <c r="A62" t="s">
        <v>238</v>
      </c>
      <c r="B62" t="b">
        <f t="shared" si="0"/>
        <v>1</v>
      </c>
      <c r="C62" t="s">
        <v>361</v>
      </c>
      <c r="D62" t="s">
        <v>433</v>
      </c>
      <c r="E62" t="s">
        <v>147</v>
      </c>
      <c r="F62">
        <v>1</v>
      </c>
      <c r="G62" t="s">
        <v>430</v>
      </c>
    </row>
    <row r="63" spans="1:8" x14ac:dyDescent="0.35">
      <c r="A63" t="s">
        <v>303</v>
      </c>
      <c r="B63" t="b">
        <f t="shared" si="0"/>
        <v>1</v>
      </c>
      <c r="C63" t="s">
        <v>361</v>
      </c>
      <c r="D63" t="s">
        <v>565</v>
      </c>
      <c r="E63" t="s">
        <v>9</v>
      </c>
      <c r="F63">
        <v>1</v>
      </c>
      <c r="G63" t="s">
        <v>566</v>
      </c>
    </row>
    <row r="64" spans="1:8" x14ac:dyDescent="0.35">
      <c r="A64" t="s">
        <v>316</v>
      </c>
      <c r="B64" t="b">
        <f t="shared" si="0"/>
        <v>0</v>
      </c>
      <c r="C64" t="s">
        <v>342</v>
      </c>
      <c r="D64" t="s">
        <v>462</v>
      </c>
      <c r="E64" t="s">
        <v>147</v>
      </c>
      <c r="F64">
        <v>1</v>
      </c>
      <c r="G64" t="s">
        <v>463</v>
      </c>
    </row>
    <row r="65" spans="1:8" x14ac:dyDescent="0.35">
      <c r="A65" t="s">
        <v>115</v>
      </c>
      <c r="B65" t="b">
        <f t="shared" si="0"/>
        <v>0</v>
      </c>
      <c r="C65" t="s">
        <v>342</v>
      </c>
      <c r="D65" t="s">
        <v>580</v>
      </c>
      <c r="E65" t="s">
        <v>9</v>
      </c>
      <c r="F65">
        <v>1</v>
      </c>
      <c r="G65" t="s">
        <v>581</v>
      </c>
    </row>
    <row r="66" spans="1:8" x14ac:dyDescent="0.35">
      <c r="A66" s="1" t="s">
        <v>117</v>
      </c>
      <c r="B66" s="1" t="b">
        <f t="shared" si="0"/>
        <v>1</v>
      </c>
      <c r="C66" s="1" t="s">
        <v>361</v>
      </c>
      <c r="D66" s="1" t="s">
        <v>499</v>
      </c>
      <c r="E66" s="1" t="s">
        <v>245</v>
      </c>
      <c r="F66" s="1">
        <v>1</v>
      </c>
      <c r="G66" s="1" t="s">
        <v>500</v>
      </c>
    </row>
    <row r="67" spans="1:8" x14ac:dyDescent="0.35">
      <c r="A67" s="1" t="s">
        <v>117</v>
      </c>
      <c r="B67" s="1" t="b">
        <f t="shared" ref="B67:B130" si="1">(C67="bug10792")</f>
        <v>0</v>
      </c>
      <c r="C67" s="1" t="s">
        <v>342</v>
      </c>
      <c r="D67" s="1" t="s">
        <v>589</v>
      </c>
      <c r="E67" s="1" t="s">
        <v>9</v>
      </c>
      <c r="F67" s="1">
        <v>1</v>
      </c>
      <c r="G67" s="1" t="s">
        <v>590</v>
      </c>
    </row>
    <row r="68" spans="1:8" x14ac:dyDescent="0.35">
      <c r="A68" t="s">
        <v>119</v>
      </c>
      <c r="B68" t="b">
        <f t="shared" si="1"/>
        <v>1</v>
      </c>
      <c r="C68" t="s">
        <v>361</v>
      </c>
      <c r="D68" t="s">
        <v>567</v>
      </c>
      <c r="E68" t="s">
        <v>9</v>
      </c>
      <c r="F68">
        <v>1</v>
      </c>
      <c r="G68" t="s">
        <v>568</v>
      </c>
    </row>
    <row r="69" spans="1:8" x14ac:dyDescent="0.35">
      <c r="A69" s="1" t="s">
        <v>121</v>
      </c>
      <c r="B69" s="1" t="b">
        <f t="shared" si="1"/>
        <v>0</v>
      </c>
      <c r="C69" s="1" t="s">
        <v>342</v>
      </c>
      <c r="D69" s="1" t="s">
        <v>417</v>
      </c>
      <c r="E69" s="1" t="s">
        <v>108</v>
      </c>
      <c r="F69" s="1">
        <v>1</v>
      </c>
      <c r="G69" s="1" t="s">
        <v>418</v>
      </c>
    </row>
    <row r="70" spans="1:8" x14ac:dyDescent="0.35">
      <c r="A70" s="1" t="s">
        <v>121</v>
      </c>
      <c r="B70" s="1" t="b">
        <f t="shared" si="1"/>
        <v>1</v>
      </c>
      <c r="C70" s="1" t="s">
        <v>361</v>
      </c>
      <c r="D70" s="1" t="s">
        <v>423</v>
      </c>
      <c r="E70" s="1" t="s">
        <v>147</v>
      </c>
      <c r="F70" s="1">
        <v>1</v>
      </c>
      <c r="G70" s="1" t="s">
        <v>424</v>
      </c>
    </row>
    <row r="71" spans="1:8" x14ac:dyDescent="0.35">
      <c r="A71" s="1" t="s">
        <v>123</v>
      </c>
      <c r="B71" s="1" t="b">
        <f t="shared" si="1"/>
        <v>1</v>
      </c>
      <c r="C71" s="1" t="s">
        <v>361</v>
      </c>
      <c r="D71" s="1" t="s">
        <v>400</v>
      </c>
      <c r="E71" s="1" t="s">
        <v>108</v>
      </c>
      <c r="F71" s="1">
        <v>1</v>
      </c>
      <c r="G71" s="1" t="s">
        <v>401</v>
      </c>
    </row>
    <row r="72" spans="1:8" x14ac:dyDescent="0.35">
      <c r="A72" s="1" t="s">
        <v>123</v>
      </c>
      <c r="B72" s="1" t="b">
        <f t="shared" si="1"/>
        <v>0</v>
      </c>
      <c r="C72" s="1" t="s">
        <v>342</v>
      </c>
      <c r="D72" s="1" t="s">
        <v>560</v>
      </c>
      <c r="E72" s="1" t="s">
        <v>219</v>
      </c>
      <c r="F72" s="1">
        <v>1</v>
      </c>
      <c r="G72" s="1" t="s">
        <v>480</v>
      </c>
    </row>
    <row r="73" spans="1:8" x14ac:dyDescent="0.35">
      <c r="A73" s="1" t="s">
        <v>145</v>
      </c>
      <c r="B73" s="1" t="b">
        <f t="shared" si="1"/>
        <v>1</v>
      </c>
      <c r="C73" s="1" t="s">
        <v>361</v>
      </c>
      <c r="D73" s="1" t="s">
        <v>491</v>
      </c>
      <c r="E73" s="1" t="s">
        <v>245</v>
      </c>
      <c r="F73" s="1">
        <v>1</v>
      </c>
      <c r="G73" s="1" t="s">
        <v>492</v>
      </c>
    </row>
    <row r="74" spans="1:8" x14ac:dyDescent="0.35">
      <c r="A74" s="1" t="s">
        <v>145</v>
      </c>
      <c r="B74" s="1" t="b">
        <f t="shared" si="1"/>
        <v>0</v>
      </c>
      <c r="C74" s="1" t="s">
        <v>342</v>
      </c>
      <c r="D74" s="1" t="s">
        <v>582</v>
      </c>
      <c r="E74" s="1" t="s">
        <v>9</v>
      </c>
      <c r="F74" s="1">
        <v>1</v>
      </c>
      <c r="G74" s="1" t="s">
        <v>583</v>
      </c>
    </row>
    <row r="75" spans="1:8" x14ac:dyDescent="0.35">
      <c r="A75" s="1" t="s">
        <v>243</v>
      </c>
      <c r="B75" s="1" t="b">
        <f t="shared" si="1"/>
        <v>1</v>
      </c>
      <c r="C75" s="1" t="s">
        <v>361</v>
      </c>
      <c r="D75" s="1" t="s">
        <v>362</v>
      </c>
      <c r="E75" s="1" t="s">
        <v>256</v>
      </c>
      <c r="F75" s="1">
        <v>1</v>
      </c>
      <c r="G75" s="1" t="s">
        <v>363</v>
      </c>
      <c r="H75" t="s">
        <v>364</v>
      </c>
    </row>
    <row r="76" spans="1:8" x14ac:dyDescent="0.35">
      <c r="A76" s="1" t="s">
        <v>243</v>
      </c>
      <c r="B76" s="1" t="b">
        <f t="shared" si="1"/>
        <v>0</v>
      </c>
      <c r="C76" s="1" t="s">
        <v>342</v>
      </c>
      <c r="D76" s="1" t="s">
        <v>530</v>
      </c>
      <c r="E76" s="1" t="s">
        <v>245</v>
      </c>
      <c r="F76" s="1">
        <v>1</v>
      </c>
      <c r="G76" s="1" t="s">
        <v>531</v>
      </c>
      <c r="H76" t="s">
        <v>532</v>
      </c>
    </row>
    <row r="77" spans="1:8" x14ac:dyDescent="0.35">
      <c r="A77" t="s">
        <v>168</v>
      </c>
      <c r="B77" t="b">
        <f t="shared" si="1"/>
        <v>1</v>
      </c>
      <c r="C77" t="s">
        <v>361</v>
      </c>
      <c r="D77" t="s">
        <v>402</v>
      </c>
      <c r="E77" t="s">
        <v>108</v>
      </c>
      <c r="F77">
        <v>1</v>
      </c>
      <c r="G77" t="s">
        <v>401</v>
      </c>
    </row>
    <row r="78" spans="1:8" x14ac:dyDescent="0.35">
      <c r="A78" t="s">
        <v>58</v>
      </c>
      <c r="B78" t="b">
        <f t="shared" si="1"/>
        <v>0</v>
      </c>
      <c r="C78" t="s">
        <v>342</v>
      </c>
      <c r="D78" t="s">
        <v>479</v>
      </c>
      <c r="E78" t="s">
        <v>9</v>
      </c>
      <c r="F78">
        <v>1</v>
      </c>
      <c r="G78" t="s">
        <v>574</v>
      </c>
      <c r="H78" t="s">
        <v>575</v>
      </c>
    </row>
    <row r="79" spans="1:8" x14ac:dyDescent="0.35">
      <c r="A79" t="s">
        <v>128</v>
      </c>
      <c r="B79" t="b">
        <f t="shared" si="1"/>
        <v>0</v>
      </c>
      <c r="C79" t="s">
        <v>342</v>
      </c>
      <c r="D79" t="s">
        <v>521</v>
      </c>
      <c r="E79" t="s">
        <v>245</v>
      </c>
      <c r="F79">
        <v>1</v>
      </c>
      <c r="G79" t="s">
        <v>522</v>
      </c>
    </row>
    <row r="80" spans="1:8" x14ac:dyDescent="0.35">
      <c r="A80" t="s">
        <v>125</v>
      </c>
      <c r="B80" t="b">
        <f t="shared" si="1"/>
        <v>1</v>
      </c>
      <c r="C80" t="s">
        <v>361</v>
      </c>
      <c r="D80" t="s">
        <v>406</v>
      </c>
      <c r="E80" t="s">
        <v>108</v>
      </c>
      <c r="F80">
        <v>1</v>
      </c>
      <c r="G80" t="s">
        <v>401</v>
      </c>
    </row>
    <row r="81" spans="1:8" x14ac:dyDescent="0.35">
      <c r="A81" t="s">
        <v>139</v>
      </c>
      <c r="B81" t="b">
        <f t="shared" si="1"/>
        <v>0</v>
      </c>
      <c r="C81" t="s">
        <v>342</v>
      </c>
      <c r="D81" t="s">
        <v>409</v>
      </c>
      <c r="E81" t="s">
        <v>108</v>
      </c>
      <c r="F81">
        <v>1</v>
      </c>
      <c r="G81" t="s">
        <v>112</v>
      </c>
    </row>
    <row r="82" spans="1:8" x14ac:dyDescent="0.35">
      <c r="A82" t="s">
        <v>141</v>
      </c>
      <c r="B82" t="b">
        <f t="shared" si="1"/>
        <v>0</v>
      </c>
      <c r="C82" t="s">
        <v>342</v>
      </c>
      <c r="D82" t="s">
        <v>476</v>
      </c>
      <c r="E82" t="s">
        <v>37</v>
      </c>
      <c r="F82" t="s">
        <v>136</v>
      </c>
    </row>
    <row r="83" spans="1:8" x14ac:dyDescent="0.35">
      <c r="A83" t="s">
        <v>141</v>
      </c>
      <c r="B83" t="b">
        <f t="shared" si="1"/>
        <v>1</v>
      </c>
      <c r="C83" t="s">
        <v>361</v>
      </c>
      <c r="D83" t="s">
        <v>563</v>
      </c>
      <c r="E83" t="s">
        <v>9</v>
      </c>
      <c r="F83">
        <v>1</v>
      </c>
      <c r="G83" t="s">
        <v>564</v>
      </c>
    </row>
    <row r="84" spans="1:8" x14ac:dyDescent="0.35">
      <c r="A84" t="s">
        <v>143</v>
      </c>
      <c r="B84" t="b">
        <f t="shared" si="1"/>
        <v>1</v>
      </c>
      <c r="C84" t="s">
        <v>361</v>
      </c>
      <c r="D84" t="s">
        <v>404</v>
      </c>
      <c r="E84" t="s">
        <v>108</v>
      </c>
      <c r="F84">
        <v>1</v>
      </c>
      <c r="G84" t="s">
        <v>405</v>
      </c>
    </row>
    <row r="85" spans="1:8" x14ac:dyDescent="0.35">
      <c r="A85" t="s">
        <v>155</v>
      </c>
      <c r="B85" t="b">
        <f t="shared" si="1"/>
        <v>1</v>
      </c>
      <c r="C85" t="s">
        <v>361</v>
      </c>
      <c r="D85" t="s">
        <v>403</v>
      </c>
      <c r="E85" t="s">
        <v>108</v>
      </c>
      <c r="F85">
        <v>1</v>
      </c>
      <c r="G85" t="s">
        <v>112</v>
      </c>
    </row>
    <row r="86" spans="1:8" x14ac:dyDescent="0.35">
      <c r="A86" t="s">
        <v>282</v>
      </c>
      <c r="B86" t="b">
        <f t="shared" si="1"/>
        <v>1</v>
      </c>
      <c r="C86" t="s">
        <v>361</v>
      </c>
      <c r="D86" t="s">
        <v>471</v>
      </c>
      <c r="E86" t="s">
        <v>9</v>
      </c>
      <c r="F86">
        <v>1</v>
      </c>
      <c r="G86" t="s">
        <v>472</v>
      </c>
    </row>
    <row r="87" spans="1:8" x14ac:dyDescent="0.35">
      <c r="A87" t="s">
        <v>282</v>
      </c>
      <c r="B87" t="b">
        <f t="shared" si="1"/>
        <v>0</v>
      </c>
      <c r="C87" t="s">
        <v>342</v>
      </c>
      <c r="D87" t="s">
        <v>473</v>
      </c>
      <c r="E87" t="s">
        <v>37</v>
      </c>
      <c r="F87" t="s">
        <v>136</v>
      </c>
    </row>
    <row r="88" spans="1:8" x14ac:dyDescent="0.35">
      <c r="A88" s="2" t="s">
        <v>113</v>
      </c>
      <c r="B88" s="2" t="b">
        <f t="shared" si="1"/>
        <v>1</v>
      </c>
      <c r="C88" s="2" t="s">
        <v>361</v>
      </c>
      <c r="D88" s="2" t="s">
        <v>493</v>
      </c>
      <c r="E88" s="2" t="s">
        <v>245</v>
      </c>
      <c r="F88" s="2">
        <v>1</v>
      </c>
      <c r="G88" s="2" t="s">
        <v>494</v>
      </c>
    </row>
    <row r="89" spans="1:8" x14ac:dyDescent="0.35">
      <c r="A89" s="2" t="s">
        <v>113</v>
      </c>
      <c r="B89" s="2" t="b">
        <f t="shared" si="1"/>
        <v>0</v>
      </c>
      <c r="C89" s="2" t="s">
        <v>342</v>
      </c>
      <c r="D89" s="2" t="s">
        <v>584</v>
      </c>
      <c r="E89" s="2" t="s">
        <v>9</v>
      </c>
      <c r="F89" s="2">
        <v>1</v>
      </c>
      <c r="G89" s="2" t="s">
        <v>585</v>
      </c>
      <c r="H89" t="s">
        <v>586</v>
      </c>
    </row>
    <row r="90" spans="1:8" x14ac:dyDescent="0.35">
      <c r="A90" s="1" t="s">
        <v>241</v>
      </c>
      <c r="B90" s="1" t="b">
        <f t="shared" si="1"/>
        <v>1</v>
      </c>
      <c r="C90" s="1" t="s">
        <v>361</v>
      </c>
      <c r="D90" s="1" t="s">
        <v>399</v>
      </c>
      <c r="E90" s="1" t="s">
        <v>108</v>
      </c>
      <c r="F90" s="1">
        <v>1</v>
      </c>
      <c r="G90" s="1" t="s">
        <v>112</v>
      </c>
    </row>
    <row r="91" spans="1:8" x14ac:dyDescent="0.35">
      <c r="A91" s="1" t="s">
        <v>241</v>
      </c>
      <c r="B91" s="1" t="b">
        <f t="shared" si="1"/>
        <v>0</v>
      </c>
      <c r="C91" s="1" t="s">
        <v>342</v>
      </c>
      <c r="D91" s="1" t="s">
        <v>559</v>
      </c>
      <c r="E91" s="1" t="s">
        <v>219</v>
      </c>
      <c r="F91" s="1">
        <v>1</v>
      </c>
      <c r="G91" s="1" t="s">
        <v>480</v>
      </c>
    </row>
    <row r="92" spans="1:8" x14ac:dyDescent="0.35">
      <c r="A92" t="s">
        <v>298</v>
      </c>
      <c r="B92" t="b">
        <f t="shared" si="1"/>
        <v>0</v>
      </c>
      <c r="C92" t="s">
        <v>342</v>
      </c>
      <c r="D92" t="s">
        <v>435</v>
      </c>
      <c r="E92" t="s">
        <v>147</v>
      </c>
      <c r="F92">
        <v>2</v>
      </c>
      <c r="G92" t="s">
        <v>436</v>
      </c>
    </row>
    <row r="93" spans="1:8" x14ac:dyDescent="0.35">
      <c r="A93" t="s">
        <v>172</v>
      </c>
      <c r="B93" t="b">
        <f t="shared" si="1"/>
        <v>0</v>
      </c>
      <c r="C93" t="s">
        <v>342</v>
      </c>
      <c r="D93" t="s">
        <v>474</v>
      </c>
      <c r="E93" t="s">
        <v>37</v>
      </c>
      <c r="F93" t="s">
        <v>136</v>
      </c>
    </row>
    <row r="94" spans="1:8" x14ac:dyDescent="0.35">
      <c r="A94" t="s">
        <v>172</v>
      </c>
      <c r="B94" t="b">
        <f t="shared" si="1"/>
        <v>1</v>
      </c>
      <c r="C94" t="s">
        <v>361</v>
      </c>
      <c r="D94" t="s">
        <v>485</v>
      </c>
      <c r="E94" t="s">
        <v>9</v>
      </c>
      <c r="F94">
        <v>1</v>
      </c>
      <c r="G94" t="s">
        <v>446</v>
      </c>
    </row>
    <row r="95" spans="1:8" x14ac:dyDescent="0.35">
      <c r="A95" t="s">
        <v>206</v>
      </c>
      <c r="B95" t="b">
        <f t="shared" si="1"/>
        <v>0</v>
      </c>
      <c r="C95" t="s">
        <v>342</v>
      </c>
      <c r="D95" t="s">
        <v>551</v>
      </c>
      <c r="E95" t="s">
        <v>219</v>
      </c>
      <c r="F95">
        <v>1</v>
      </c>
      <c r="G95" t="s">
        <v>480</v>
      </c>
    </row>
    <row r="96" spans="1:8" x14ac:dyDescent="0.35">
      <c r="A96" t="s">
        <v>204</v>
      </c>
      <c r="B96" t="b">
        <f t="shared" si="1"/>
        <v>1</v>
      </c>
      <c r="C96" t="s">
        <v>361</v>
      </c>
      <c r="D96" t="s">
        <v>453</v>
      </c>
      <c r="E96" t="s">
        <v>147</v>
      </c>
      <c r="F96">
        <v>1</v>
      </c>
      <c r="G96" t="s">
        <v>454</v>
      </c>
    </row>
    <row r="97" spans="1:7" x14ac:dyDescent="0.35">
      <c r="A97" t="s">
        <v>202</v>
      </c>
      <c r="B97" t="b">
        <f t="shared" si="1"/>
        <v>0</v>
      </c>
      <c r="C97" t="s">
        <v>342</v>
      </c>
      <c r="D97" t="s">
        <v>470</v>
      </c>
      <c r="E97" t="s">
        <v>147</v>
      </c>
      <c r="F97">
        <v>1</v>
      </c>
      <c r="G97" t="s">
        <v>463</v>
      </c>
    </row>
    <row r="98" spans="1:7" x14ac:dyDescent="0.35">
      <c r="A98" t="s">
        <v>313</v>
      </c>
      <c r="B98" t="b">
        <f t="shared" si="1"/>
        <v>0</v>
      </c>
      <c r="C98" t="s">
        <v>342</v>
      </c>
      <c r="D98" t="s">
        <v>507</v>
      </c>
      <c r="E98" t="s">
        <v>219</v>
      </c>
      <c r="F98">
        <v>1</v>
      </c>
      <c r="G98" t="s">
        <v>480</v>
      </c>
    </row>
    <row r="99" spans="1:7" x14ac:dyDescent="0.35">
      <c r="A99" t="s">
        <v>197</v>
      </c>
      <c r="B99" t="b">
        <f t="shared" si="1"/>
        <v>0</v>
      </c>
      <c r="C99" t="s">
        <v>342</v>
      </c>
      <c r="D99" t="s">
        <v>487</v>
      </c>
      <c r="E99" t="s">
        <v>219</v>
      </c>
      <c r="F99">
        <v>1</v>
      </c>
      <c r="G99" t="s">
        <v>480</v>
      </c>
    </row>
    <row r="100" spans="1:7" x14ac:dyDescent="0.35">
      <c r="A100" t="s">
        <v>193</v>
      </c>
      <c r="B100" t="b">
        <f t="shared" si="1"/>
        <v>1</v>
      </c>
      <c r="C100" t="s">
        <v>361</v>
      </c>
      <c r="D100" t="s">
        <v>486</v>
      </c>
      <c r="E100" t="s">
        <v>219</v>
      </c>
      <c r="F100">
        <v>1</v>
      </c>
      <c r="G100" t="s">
        <v>480</v>
      </c>
    </row>
    <row r="101" spans="1:7" x14ac:dyDescent="0.35">
      <c r="A101" t="s">
        <v>190</v>
      </c>
      <c r="B101" t="b">
        <f t="shared" si="1"/>
        <v>1</v>
      </c>
      <c r="C101" t="s">
        <v>361</v>
      </c>
      <c r="D101" t="s">
        <v>484</v>
      </c>
      <c r="E101" t="s">
        <v>219</v>
      </c>
      <c r="F101">
        <v>1</v>
      </c>
      <c r="G101" t="s">
        <v>480</v>
      </c>
    </row>
    <row r="102" spans="1:7" x14ac:dyDescent="0.35">
      <c r="A102" t="s">
        <v>66</v>
      </c>
      <c r="B102" t="b">
        <f t="shared" si="1"/>
        <v>1</v>
      </c>
      <c r="C102" t="s">
        <v>361</v>
      </c>
      <c r="D102" t="s">
        <v>483</v>
      </c>
      <c r="E102" t="s">
        <v>219</v>
      </c>
      <c r="F102">
        <v>1</v>
      </c>
      <c r="G102" t="s">
        <v>480</v>
      </c>
    </row>
    <row r="103" spans="1:7" x14ac:dyDescent="0.35">
      <c r="A103" t="s">
        <v>69</v>
      </c>
      <c r="B103" t="b">
        <f t="shared" si="1"/>
        <v>1</v>
      </c>
      <c r="C103" t="s">
        <v>361</v>
      </c>
      <c r="D103" t="s">
        <v>456</v>
      </c>
      <c r="E103" t="s">
        <v>147</v>
      </c>
      <c r="F103">
        <v>1</v>
      </c>
      <c r="G103" t="s">
        <v>454</v>
      </c>
    </row>
    <row r="104" spans="1:7" x14ac:dyDescent="0.35">
      <c r="A104" t="s">
        <v>71</v>
      </c>
      <c r="B104" t="b">
        <f t="shared" si="1"/>
        <v>0</v>
      </c>
      <c r="C104" t="s">
        <v>342</v>
      </c>
      <c r="D104" t="s">
        <v>465</v>
      </c>
      <c r="E104" t="s">
        <v>147</v>
      </c>
      <c r="F104">
        <v>1</v>
      </c>
      <c r="G104" t="s">
        <v>466</v>
      </c>
    </row>
    <row r="105" spans="1:7" x14ac:dyDescent="0.35">
      <c r="A105" t="s">
        <v>53</v>
      </c>
      <c r="B105" t="b">
        <f t="shared" si="1"/>
        <v>1</v>
      </c>
      <c r="C105" t="s">
        <v>361</v>
      </c>
      <c r="D105" t="s">
        <v>457</v>
      </c>
      <c r="E105" t="s">
        <v>147</v>
      </c>
      <c r="F105">
        <v>1</v>
      </c>
      <c r="G105" t="s">
        <v>446</v>
      </c>
    </row>
    <row r="106" spans="1:7" x14ac:dyDescent="0.35">
      <c r="A106" t="s">
        <v>76</v>
      </c>
      <c r="B106" t="b">
        <f t="shared" si="1"/>
        <v>0</v>
      </c>
      <c r="C106" t="s">
        <v>342</v>
      </c>
      <c r="D106" t="s">
        <v>409</v>
      </c>
      <c r="E106" t="s">
        <v>9</v>
      </c>
      <c r="F106">
        <v>1</v>
      </c>
      <c r="G106" t="s">
        <v>576</v>
      </c>
    </row>
    <row r="107" spans="1:7" x14ac:dyDescent="0.35">
      <c r="A107" s="1" t="s">
        <v>132</v>
      </c>
      <c r="B107" s="1" t="b">
        <f t="shared" si="1"/>
        <v>1</v>
      </c>
      <c r="C107" s="1" t="s">
        <v>361</v>
      </c>
      <c r="D107" s="1" t="s">
        <v>467</v>
      </c>
      <c r="E107" s="1" t="s">
        <v>219</v>
      </c>
      <c r="F107" s="1">
        <v>1</v>
      </c>
      <c r="G107" s="1" t="s">
        <v>468</v>
      </c>
    </row>
    <row r="108" spans="1:7" x14ac:dyDescent="0.35">
      <c r="A108" s="1" t="s">
        <v>132</v>
      </c>
      <c r="B108" s="1" t="b">
        <f t="shared" si="1"/>
        <v>0</v>
      </c>
      <c r="C108" s="1" t="s">
        <v>342</v>
      </c>
      <c r="D108" s="1" t="s">
        <v>550</v>
      </c>
      <c r="E108" s="1" t="s">
        <v>60</v>
      </c>
      <c r="F108" s="1">
        <v>1</v>
      </c>
      <c r="G108" s="1" t="s">
        <v>503</v>
      </c>
    </row>
    <row r="109" spans="1:7" x14ac:dyDescent="0.35">
      <c r="A109" s="1" t="s">
        <v>47</v>
      </c>
      <c r="B109" s="1" t="b">
        <f t="shared" si="1"/>
        <v>1</v>
      </c>
      <c r="C109" s="1" t="s">
        <v>361</v>
      </c>
      <c r="D109" s="1" t="s">
        <v>458</v>
      </c>
      <c r="E109" s="1" t="s">
        <v>219</v>
      </c>
      <c r="F109" s="1">
        <v>1</v>
      </c>
      <c r="G109" s="1" t="s">
        <v>459</v>
      </c>
    </row>
    <row r="110" spans="1:7" x14ac:dyDescent="0.35">
      <c r="A110" s="1" t="s">
        <v>47</v>
      </c>
      <c r="B110" s="1" t="b">
        <f t="shared" si="1"/>
        <v>0</v>
      </c>
      <c r="C110" s="1" t="s">
        <v>342</v>
      </c>
      <c r="D110" s="1" t="s">
        <v>549</v>
      </c>
      <c r="E110" s="1" t="s">
        <v>60</v>
      </c>
      <c r="F110" s="1">
        <v>1</v>
      </c>
      <c r="G110" s="1" t="s">
        <v>461</v>
      </c>
    </row>
    <row r="111" spans="1:7" x14ac:dyDescent="0.35">
      <c r="A111" t="s">
        <v>90</v>
      </c>
      <c r="B111" t="b">
        <f t="shared" si="1"/>
        <v>0</v>
      </c>
      <c r="C111" t="s">
        <v>342</v>
      </c>
      <c r="D111" t="s">
        <v>546</v>
      </c>
      <c r="E111" t="s">
        <v>60</v>
      </c>
      <c r="F111">
        <v>1</v>
      </c>
      <c r="G111" t="s">
        <v>516</v>
      </c>
    </row>
    <row r="112" spans="1:7" x14ac:dyDescent="0.35">
      <c r="A112" t="s">
        <v>94</v>
      </c>
      <c r="B112" t="b">
        <f t="shared" si="1"/>
        <v>0</v>
      </c>
      <c r="C112" t="s">
        <v>342</v>
      </c>
      <c r="D112" t="s">
        <v>445</v>
      </c>
      <c r="E112" t="s">
        <v>147</v>
      </c>
      <c r="F112">
        <v>1</v>
      </c>
      <c r="G112" t="s">
        <v>446</v>
      </c>
    </row>
    <row r="113" spans="1:8" x14ac:dyDescent="0.35">
      <c r="A113" t="s">
        <v>94</v>
      </c>
      <c r="B113" t="b">
        <f t="shared" si="1"/>
        <v>1</v>
      </c>
      <c r="C113" t="s">
        <v>361</v>
      </c>
      <c r="D113" t="s">
        <v>452</v>
      </c>
      <c r="E113" t="s">
        <v>37</v>
      </c>
      <c r="F113" t="s">
        <v>136</v>
      </c>
    </row>
    <row r="114" spans="1:8" x14ac:dyDescent="0.35">
      <c r="A114" t="s">
        <v>100</v>
      </c>
      <c r="B114" t="b">
        <f t="shared" si="1"/>
        <v>0</v>
      </c>
      <c r="C114" t="s">
        <v>342</v>
      </c>
      <c r="D114" t="s">
        <v>545</v>
      </c>
      <c r="E114" t="s">
        <v>60</v>
      </c>
      <c r="F114">
        <v>1</v>
      </c>
      <c r="G114" t="s">
        <v>461</v>
      </c>
    </row>
    <row r="115" spans="1:8" x14ac:dyDescent="0.35">
      <c r="A115" t="s">
        <v>163</v>
      </c>
      <c r="B115" t="b">
        <f t="shared" si="1"/>
        <v>0</v>
      </c>
      <c r="C115" t="s">
        <v>342</v>
      </c>
      <c r="D115" t="s">
        <v>540</v>
      </c>
      <c r="E115" t="s">
        <v>60</v>
      </c>
      <c r="F115">
        <v>0</v>
      </c>
      <c r="G115" t="s">
        <v>541</v>
      </c>
    </row>
    <row r="116" spans="1:8" x14ac:dyDescent="0.35">
      <c r="A116" t="s">
        <v>30</v>
      </c>
      <c r="B116" t="b">
        <f t="shared" si="1"/>
        <v>1</v>
      </c>
      <c r="C116" t="s">
        <v>361</v>
      </c>
      <c r="D116" t="s">
        <v>502</v>
      </c>
      <c r="E116" t="s">
        <v>245</v>
      </c>
      <c r="F116">
        <v>1</v>
      </c>
      <c r="G116" t="s">
        <v>492</v>
      </c>
    </row>
    <row r="117" spans="1:8" x14ac:dyDescent="0.35">
      <c r="A117" s="5" t="s">
        <v>279</v>
      </c>
      <c r="B117" s="5" t="b">
        <f t="shared" si="1"/>
        <v>0</v>
      </c>
      <c r="C117" s="5" t="s">
        <v>342</v>
      </c>
      <c r="D117" s="5" t="s">
        <v>444</v>
      </c>
      <c r="E117" s="5" t="s">
        <v>147</v>
      </c>
      <c r="F117" s="5">
        <v>2</v>
      </c>
      <c r="G117" s="5" t="s">
        <v>436</v>
      </c>
    </row>
    <row r="118" spans="1:8" x14ac:dyDescent="0.35">
      <c r="A118" s="5" t="s">
        <v>279</v>
      </c>
      <c r="B118" s="5" t="b">
        <f t="shared" si="1"/>
        <v>1</v>
      </c>
      <c r="C118" s="5" t="s">
        <v>361</v>
      </c>
      <c r="D118" s="5" t="s">
        <v>450</v>
      </c>
      <c r="E118" s="5" t="s">
        <v>37</v>
      </c>
      <c r="F118" s="5">
        <v>1</v>
      </c>
      <c r="G118" s="5" t="s">
        <v>451</v>
      </c>
    </row>
    <row r="119" spans="1:8" x14ac:dyDescent="0.35">
      <c r="A119" t="s">
        <v>25</v>
      </c>
      <c r="B119" t="b">
        <f t="shared" si="1"/>
        <v>1</v>
      </c>
      <c r="C119" t="s">
        <v>361</v>
      </c>
      <c r="D119" t="s">
        <v>520</v>
      </c>
      <c r="E119" t="s">
        <v>60</v>
      </c>
      <c r="F119">
        <v>1</v>
      </c>
      <c r="G119" t="s">
        <v>503</v>
      </c>
    </row>
    <row r="120" spans="1:8" x14ac:dyDescent="0.35">
      <c r="A120" t="s">
        <v>23</v>
      </c>
      <c r="B120" t="b">
        <f t="shared" si="1"/>
        <v>0</v>
      </c>
      <c r="C120" t="s">
        <v>342</v>
      </c>
      <c r="D120" t="s">
        <v>517</v>
      </c>
      <c r="E120" t="s">
        <v>147</v>
      </c>
      <c r="F120">
        <v>1</v>
      </c>
      <c r="G120" t="s">
        <v>518</v>
      </c>
      <c r="H120" t="s">
        <v>519</v>
      </c>
    </row>
    <row r="121" spans="1:8" x14ac:dyDescent="0.35">
      <c r="A121" t="s">
        <v>19</v>
      </c>
      <c r="B121" t="b">
        <f t="shared" si="1"/>
        <v>1</v>
      </c>
      <c r="C121" t="s">
        <v>361</v>
      </c>
      <c r="D121" t="s">
        <v>432</v>
      </c>
      <c r="E121" t="s">
        <v>147</v>
      </c>
      <c r="F121">
        <v>1</v>
      </c>
      <c r="G121" t="s">
        <v>430</v>
      </c>
    </row>
    <row r="122" spans="1:8" x14ac:dyDescent="0.35">
      <c r="A122" t="s">
        <v>352</v>
      </c>
      <c r="B122" t="b">
        <f t="shared" si="1"/>
        <v>1</v>
      </c>
      <c r="C122" t="s">
        <v>361</v>
      </c>
      <c r="D122" t="s">
        <v>499</v>
      </c>
      <c r="E122" t="s">
        <v>60</v>
      </c>
      <c r="F122">
        <v>1</v>
      </c>
      <c r="G122" t="s">
        <v>503</v>
      </c>
    </row>
    <row r="123" spans="1:8" x14ac:dyDescent="0.35">
      <c r="A123" t="s">
        <v>346</v>
      </c>
      <c r="B123" t="b">
        <f t="shared" si="1"/>
        <v>1</v>
      </c>
      <c r="C123" t="s">
        <v>361</v>
      </c>
      <c r="D123" t="s">
        <v>513</v>
      </c>
      <c r="E123" t="s">
        <v>245</v>
      </c>
      <c r="F123">
        <v>1</v>
      </c>
      <c r="G123" t="s">
        <v>514</v>
      </c>
    </row>
    <row r="124" spans="1:8" x14ac:dyDescent="0.35">
      <c r="A124" t="s">
        <v>343</v>
      </c>
      <c r="B124" t="b">
        <f t="shared" si="1"/>
        <v>0</v>
      </c>
      <c r="C124" t="s">
        <v>342</v>
      </c>
      <c r="D124" t="s">
        <v>475</v>
      </c>
      <c r="E124" t="s">
        <v>37</v>
      </c>
      <c r="F124" t="s">
        <v>136</v>
      </c>
    </row>
    <row r="125" spans="1:8" x14ac:dyDescent="0.35">
      <c r="A125" t="s">
        <v>343</v>
      </c>
      <c r="B125" t="b">
        <f t="shared" si="1"/>
        <v>1</v>
      </c>
      <c r="C125" t="s">
        <v>361</v>
      </c>
      <c r="D125" t="s">
        <v>561</v>
      </c>
      <c r="E125" t="s">
        <v>9</v>
      </c>
      <c r="F125">
        <v>1</v>
      </c>
      <c r="G125" t="s">
        <v>562</v>
      </c>
    </row>
    <row r="126" spans="1:8" x14ac:dyDescent="0.35">
      <c r="A126" t="s">
        <v>235</v>
      </c>
      <c r="B126" t="b">
        <f t="shared" si="1"/>
        <v>1</v>
      </c>
      <c r="C126" t="s">
        <v>361</v>
      </c>
      <c r="D126" t="s">
        <v>426</v>
      </c>
      <c r="E126" t="s">
        <v>147</v>
      </c>
      <c r="F126">
        <v>1</v>
      </c>
      <c r="G126" t="s">
        <v>427</v>
      </c>
      <c r="H126" t="s">
        <v>428</v>
      </c>
    </row>
    <row r="127" spans="1:8" x14ac:dyDescent="0.35">
      <c r="A127" s="1" t="s">
        <v>334</v>
      </c>
      <c r="B127" s="1" t="b">
        <f t="shared" si="1"/>
        <v>0</v>
      </c>
      <c r="C127" s="1" t="s">
        <v>342</v>
      </c>
      <c r="D127" s="1" t="s">
        <v>415</v>
      </c>
      <c r="E127" s="1" t="s">
        <v>108</v>
      </c>
      <c r="F127" s="1">
        <v>2</v>
      </c>
      <c r="G127" s="1" t="s">
        <v>109</v>
      </c>
    </row>
    <row r="128" spans="1:8" x14ac:dyDescent="0.35">
      <c r="A128" s="1" t="s">
        <v>334</v>
      </c>
      <c r="B128" s="1" t="b">
        <f t="shared" si="1"/>
        <v>1</v>
      </c>
      <c r="C128" s="1" t="s">
        <v>361</v>
      </c>
      <c r="D128" s="1" t="s">
        <v>420</v>
      </c>
      <c r="E128" s="1" t="s">
        <v>147</v>
      </c>
      <c r="F128" s="1">
        <v>2</v>
      </c>
      <c r="G128" s="1" t="s">
        <v>421</v>
      </c>
    </row>
    <row r="129" spans="1:8" x14ac:dyDescent="0.35">
      <c r="A129" t="s">
        <v>158</v>
      </c>
      <c r="B129" t="b">
        <f t="shared" si="1"/>
        <v>0</v>
      </c>
      <c r="C129" t="s">
        <v>342</v>
      </c>
      <c r="D129" t="s">
        <v>414</v>
      </c>
      <c r="E129" t="s">
        <v>108</v>
      </c>
      <c r="F129">
        <v>1</v>
      </c>
      <c r="G129" t="s">
        <v>112</v>
      </c>
    </row>
    <row r="130" spans="1:8" x14ac:dyDescent="0.35">
      <c r="A130" t="s">
        <v>175</v>
      </c>
      <c r="B130" t="b">
        <f t="shared" si="1"/>
        <v>0</v>
      </c>
      <c r="C130" t="s">
        <v>342</v>
      </c>
      <c r="D130" t="s">
        <v>384</v>
      </c>
      <c r="E130" t="s">
        <v>256</v>
      </c>
      <c r="F130">
        <v>1</v>
      </c>
      <c r="G130" t="s">
        <v>377</v>
      </c>
    </row>
    <row r="131" spans="1:8" x14ac:dyDescent="0.35">
      <c r="A131" t="s">
        <v>328</v>
      </c>
      <c r="B131" t="b">
        <f t="shared" ref="B131:B145" si="2">(C131="bug10792")</f>
        <v>0</v>
      </c>
      <c r="C131" t="s">
        <v>342</v>
      </c>
      <c r="D131" t="s">
        <v>413</v>
      </c>
      <c r="E131" t="s">
        <v>108</v>
      </c>
      <c r="F131">
        <v>1</v>
      </c>
      <c r="G131" t="s">
        <v>401</v>
      </c>
    </row>
    <row r="132" spans="1:8" x14ac:dyDescent="0.35">
      <c r="A132" t="s">
        <v>152</v>
      </c>
      <c r="B132" t="b">
        <f t="shared" si="2"/>
        <v>0</v>
      </c>
      <c r="C132" t="s">
        <v>342</v>
      </c>
      <c r="D132" t="s">
        <v>469</v>
      </c>
      <c r="E132" t="s">
        <v>147</v>
      </c>
      <c r="F132">
        <v>1</v>
      </c>
      <c r="G132" t="s">
        <v>466</v>
      </c>
    </row>
    <row r="133" spans="1:8" x14ac:dyDescent="0.35">
      <c r="A133" t="s">
        <v>276</v>
      </c>
      <c r="B133" t="b">
        <f t="shared" si="2"/>
        <v>0</v>
      </c>
      <c r="C133" t="s">
        <v>342</v>
      </c>
      <c r="D133" t="s">
        <v>376</v>
      </c>
      <c r="E133" t="s">
        <v>256</v>
      </c>
      <c r="F133">
        <v>1</v>
      </c>
      <c r="G133" t="s">
        <v>377</v>
      </c>
    </row>
    <row r="134" spans="1:8" x14ac:dyDescent="0.35">
      <c r="A134" t="s">
        <v>137</v>
      </c>
      <c r="B134" t="b">
        <f t="shared" si="2"/>
        <v>0</v>
      </c>
      <c r="C134" t="s">
        <v>342</v>
      </c>
      <c r="D134" t="s">
        <v>412</v>
      </c>
      <c r="E134" t="s">
        <v>108</v>
      </c>
      <c r="F134">
        <v>1</v>
      </c>
      <c r="G134" t="s">
        <v>401</v>
      </c>
    </row>
    <row r="135" spans="1:8" x14ac:dyDescent="0.35">
      <c r="A135" t="s">
        <v>264</v>
      </c>
      <c r="B135" t="b">
        <f t="shared" si="2"/>
        <v>1</v>
      </c>
      <c r="C135" t="s">
        <v>361</v>
      </c>
      <c r="D135" t="s">
        <v>381</v>
      </c>
      <c r="E135" t="s">
        <v>256</v>
      </c>
      <c r="F135">
        <v>1</v>
      </c>
      <c r="G135" t="s">
        <v>382</v>
      </c>
    </row>
    <row r="136" spans="1:8" x14ac:dyDescent="0.35">
      <c r="A136" t="s">
        <v>170</v>
      </c>
      <c r="B136" t="b">
        <f t="shared" si="2"/>
        <v>1</v>
      </c>
      <c r="C136" t="s">
        <v>361</v>
      </c>
      <c r="D136" t="s">
        <v>378</v>
      </c>
      <c r="E136" t="s">
        <v>256</v>
      </c>
      <c r="F136">
        <v>1</v>
      </c>
      <c r="G136" t="s">
        <v>377</v>
      </c>
    </row>
    <row r="137" spans="1:8" x14ac:dyDescent="0.35">
      <c r="A137" t="s">
        <v>258</v>
      </c>
      <c r="B137" t="b">
        <f t="shared" si="2"/>
        <v>0</v>
      </c>
      <c r="C137" t="s">
        <v>342</v>
      </c>
      <c r="D137" t="s">
        <v>410</v>
      </c>
      <c r="E137" t="s">
        <v>108</v>
      </c>
      <c r="F137">
        <v>0</v>
      </c>
      <c r="G137" t="s">
        <v>411</v>
      </c>
    </row>
    <row r="138" spans="1:8" x14ac:dyDescent="0.35">
      <c r="A138" t="s">
        <v>130</v>
      </c>
      <c r="B138" t="b">
        <f t="shared" si="2"/>
        <v>0</v>
      </c>
      <c r="C138" t="s">
        <v>342</v>
      </c>
      <c r="D138" t="s">
        <v>571</v>
      </c>
      <c r="E138" t="s">
        <v>9</v>
      </c>
      <c r="F138">
        <v>1</v>
      </c>
      <c r="G138" t="s">
        <v>572</v>
      </c>
      <c r="H138" t="s">
        <v>573</v>
      </c>
    </row>
    <row r="139" spans="1:8" x14ac:dyDescent="0.35">
      <c r="A139" t="s">
        <v>247</v>
      </c>
      <c r="B139" t="b">
        <f t="shared" si="2"/>
        <v>1</v>
      </c>
      <c r="C139" t="s">
        <v>361</v>
      </c>
      <c r="D139" t="s">
        <v>368</v>
      </c>
      <c r="E139" t="s">
        <v>256</v>
      </c>
      <c r="F139">
        <v>0</v>
      </c>
      <c r="G139" t="s">
        <v>367</v>
      </c>
    </row>
    <row r="140" spans="1:8" x14ac:dyDescent="0.35">
      <c r="A140" t="s">
        <v>247</v>
      </c>
      <c r="B140" t="b">
        <f t="shared" si="2"/>
        <v>0</v>
      </c>
      <c r="C140" t="s">
        <v>342</v>
      </c>
      <c r="D140" t="s">
        <v>536</v>
      </c>
      <c r="E140" t="s">
        <v>245</v>
      </c>
      <c r="F140" t="s">
        <v>136</v>
      </c>
    </row>
    <row r="141" spans="1:8" x14ac:dyDescent="0.35">
      <c r="A141" s="1" t="s">
        <v>369</v>
      </c>
      <c r="B141" s="1" t="b">
        <f t="shared" si="2"/>
        <v>1</v>
      </c>
      <c r="C141" s="1" t="s">
        <v>361</v>
      </c>
      <c r="D141" s="1" t="s">
        <v>370</v>
      </c>
      <c r="E141" s="1" t="s">
        <v>256</v>
      </c>
      <c r="F141" s="1">
        <v>1</v>
      </c>
      <c r="G141" s="1" t="s">
        <v>371</v>
      </c>
    </row>
    <row r="142" spans="1:8" x14ac:dyDescent="0.35">
      <c r="A142" s="1" t="s">
        <v>369</v>
      </c>
      <c r="B142" s="1" t="b">
        <f t="shared" si="2"/>
        <v>0</v>
      </c>
      <c r="C142" s="1" t="s">
        <v>342</v>
      </c>
      <c r="D142" s="1" t="s">
        <v>533</v>
      </c>
      <c r="E142" s="1" t="s">
        <v>245</v>
      </c>
      <c r="F142" s="1">
        <v>1</v>
      </c>
      <c r="G142" s="1" t="s">
        <v>534</v>
      </c>
      <c r="H142" t="s">
        <v>535</v>
      </c>
    </row>
    <row r="143" spans="1:8" x14ac:dyDescent="0.35">
      <c r="A143" t="s">
        <v>577</v>
      </c>
      <c r="B143" t="b">
        <f t="shared" si="2"/>
        <v>0</v>
      </c>
      <c r="C143" t="s">
        <v>342</v>
      </c>
      <c r="D143" t="s">
        <v>578</v>
      </c>
      <c r="E143" t="s">
        <v>9</v>
      </c>
      <c r="F143">
        <v>1</v>
      </c>
      <c r="G143" t="s">
        <v>579</v>
      </c>
    </row>
    <row r="144" spans="1:8" x14ac:dyDescent="0.35">
      <c r="A144" s="5" t="s">
        <v>365</v>
      </c>
      <c r="B144" s="5" t="b">
        <f t="shared" si="2"/>
        <v>1</v>
      </c>
      <c r="C144" s="5" t="s">
        <v>361</v>
      </c>
      <c r="D144" s="5" t="s">
        <v>366</v>
      </c>
      <c r="E144" s="5" t="s">
        <v>256</v>
      </c>
      <c r="F144" s="5">
        <v>0</v>
      </c>
      <c r="G144" s="5" t="s">
        <v>367</v>
      </c>
    </row>
    <row r="145" spans="1:7" x14ac:dyDescent="0.35">
      <c r="A145" s="5" t="s">
        <v>365</v>
      </c>
      <c r="B145" s="5" t="b">
        <f t="shared" si="2"/>
        <v>0</v>
      </c>
      <c r="C145" s="5" t="s">
        <v>342</v>
      </c>
      <c r="D145" s="5" t="s">
        <v>528</v>
      </c>
      <c r="E145" s="5" t="s">
        <v>245</v>
      </c>
      <c r="F145" s="5">
        <v>1</v>
      </c>
      <c r="G145" s="5" t="s">
        <v>529</v>
      </c>
    </row>
  </sheetData>
  <sortState ref="A2:G29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reducetestcase times based on v</vt:lpstr>
      <vt:lpstr>reducetestcase comment length</vt:lpstr>
      <vt:lpstr>reducetestcase times</vt:lpstr>
      <vt:lpstr>reducetestcase</vt:lpstr>
      <vt:lpstr>times fa17 reducetestcase</vt:lpstr>
      <vt:lpstr>fa17 bug1079</vt:lpstr>
      <vt:lpstr>bug1079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dc:creator>
  <cp:lastModifiedBy>caitl</cp:lastModifiedBy>
  <dcterms:created xsi:type="dcterms:W3CDTF">2018-03-19T13:10:58Z</dcterms:created>
  <dcterms:modified xsi:type="dcterms:W3CDTF">2018-05-16T15:55:35Z</dcterms:modified>
</cp:coreProperties>
</file>