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/>
  <mc:AlternateContent xmlns:mc="http://schemas.openxmlformats.org/markup-compatibility/2006">
    <mc:Choice Requires="x15">
      <x15ac:absPath xmlns:x15ac="http://schemas.microsoft.com/office/spreadsheetml/2010/11/ac" url="C:\Users\Nafiseh Ghoroghchian\Dropbox\PhD\eclipse-workspace-parallerl\final_graphL_feat_class\"/>
    </mc:Choice>
  </mc:AlternateContent>
  <xr:revisionPtr revIDLastSave="0" documentId="13_ncr:1_{1D010716-F1B4-4110-BB40-E48B4912E06E}" xr6:coauthVersionLast="43" xr6:coauthVersionMax="43" xr10:uidLastSave="{00000000-0000-0000-0000-000000000000}"/>
  <bookViews>
    <workbookView minimized="1" xWindow="1248" yWindow="1032" windowWidth="21600" windowHeight="11328" activeTab="1" xr2:uid="{0E66C82F-4B28-4AB9-ACDA-1C61CA66CD91}"/>
  </bookViews>
  <sheets>
    <sheet name="Sheet3" sheetId="4" r:id="rId1"/>
    <sheet name="fine AUC ratio -1" sheetId="1" r:id="rId2"/>
    <sheet name="Sheet1" sheetId="2" r:id="rId3"/>
    <sheet name="Sheet2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2" i="1" l="1"/>
  <c r="E31" i="1"/>
  <c r="E30" i="1"/>
  <c r="E29" i="1"/>
  <c r="E28" i="1"/>
  <c r="E27" i="1"/>
  <c r="E26" i="1"/>
  <c r="E25" i="1"/>
  <c r="E24" i="1"/>
  <c r="E23" i="1"/>
  <c r="H11" i="3"/>
  <c r="I11" i="3" s="1"/>
  <c r="E11" i="3"/>
  <c r="H10" i="3"/>
  <c r="I10" i="3" s="1"/>
  <c r="E10" i="3"/>
  <c r="I9" i="3"/>
  <c r="H9" i="3"/>
  <c r="E9" i="3"/>
  <c r="H8" i="3"/>
  <c r="I8" i="3" s="1"/>
  <c r="E8" i="3"/>
  <c r="H7" i="3"/>
  <c r="I7" i="3" s="1"/>
  <c r="E7" i="3"/>
  <c r="H6" i="3"/>
  <c r="I6" i="3" s="1"/>
  <c r="E6" i="3"/>
  <c r="H5" i="3"/>
  <c r="I5" i="3" s="1"/>
  <c r="E5" i="3"/>
  <c r="H4" i="3"/>
  <c r="I4" i="3" s="1"/>
  <c r="E4" i="3"/>
  <c r="H3" i="3"/>
  <c r="I3" i="3" s="1"/>
  <c r="E3" i="3"/>
  <c r="H2" i="3"/>
  <c r="I2" i="3" s="1"/>
  <c r="E2" i="3"/>
  <c r="I11" i="2"/>
  <c r="H11" i="2"/>
  <c r="E11" i="2"/>
  <c r="H10" i="2"/>
  <c r="I10" i="2" s="1"/>
  <c r="E10" i="2"/>
  <c r="I9" i="2"/>
  <c r="H9" i="2"/>
  <c r="E9" i="2"/>
  <c r="H8" i="2"/>
  <c r="E8" i="2"/>
  <c r="I8" i="2" s="1"/>
  <c r="I7" i="2"/>
  <c r="H7" i="2"/>
  <c r="E7" i="2"/>
  <c r="I6" i="2"/>
  <c r="H6" i="2"/>
  <c r="E6" i="2"/>
  <c r="H5" i="2"/>
  <c r="I5" i="2" s="1"/>
  <c r="E5" i="2"/>
  <c r="H4" i="2"/>
  <c r="I4" i="2" s="1"/>
  <c r="E4" i="2"/>
  <c r="I3" i="2"/>
  <c r="H3" i="2"/>
  <c r="E3" i="2"/>
  <c r="H2" i="2"/>
  <c r="I2" i="2" s="1"/>
  <c r="E2" i="2"/>
  <c r="E41" i="1" l="1"/>
  <c r="E40" i="1"/>
  <c r="E42" i="1"/>
  <c r="E39" i="1"/>
  <c r="H6" i="1" l="1"/>
  <c r="I26" i="1" s="1"/>
  <c r="H7" i="1"/>
  <c r="I27" i="1" s="1"/>
  <c r="H12" i="1"/>
  <c r="I32" i="1" s="1"/>
  <c r="H8" i="1"/>
  <c r="I28" i="1" s="1"/>
  <c r="H10" i="1"/>
  <c r="I30" i="1" s="1"/>
  <c r="H11" i="1"/>
  <c r="I31" i="1" s="1"/>
  <c r="H4" i="1"/>
  <c r="I24" i="1" s="1"/>
  <c r="H5" i="1"/>
  <c r="I25" i="1" s="1"/>
  <c r="H3" i="1"/>
  <c r="I23" i="1" s="1"/>
  <c r="H9" i="1"/>
  <c r="I29" i="1" s="1"/>
  <c r="I42" i="1" l="1"/>
  <c r="I39" i="1"/>
  <c r="I40" i="1"/>
  <c r="I41" i="1"/>
  <c r="H18" i="1"/>
  <c r="H19" i="1"/>
  <c r="H16" i="1"/>
  <c r="H17" i="1"/>
</calcChain>
</file>

<file path=xl/sharedStrings.xml><?xml version="1.0" encoding="utf-8"?>
<sst xmlns="http://schemas.openxmlformats.org/spreadsheetml/2006/main" count="150" uniqueCount="53">
  <si>
    <t>PT1096</t>
  </si>
  <si>
    <t>PT958</t>
  </si>
  <si>
    <t>PT273</t>
  </si>
  <si>
    <t>PT1077</t>
  </si>
  <si>
    <t>PT442</t>
  </si>
  <si>
    <t>PT590</t>
  </si>
  <si>
    <t>PT970</t>
  </si>
  <si>
    <t>PT1125</t>
  </si>
  <si>
    <t>PT565</t>
  </si>
  <si>
    <t>PT620</t>
  </si>
  <si>
    <t>Patient</t>
  </si>
  <si>
    <t>% average improvement</t>
  </si>
  <si>
    <t>% max improvement</t>
  </si>
  <si>
    <t xml:space="preserve">Correlation improvement </t>
  </si>
  <si>
    <t>hybrid improvement</t>
  </si>
  <si>
    <t>Coherence</t>
  </si>
  <si>
    <t xml:space="preserve">frequency-domain improvement </t>
  </si>
  <si>
    <t>Correlation</t>
  </si>
  <si>
    <t>number of nodes</t>
  </si>
  <si>
    <t>Data-Driven GraphL</t>
  </si>
  <si>
    <t>% average improvement in difficult patients</t>
  </si>
  <si>
    <t>% average improvement in easy patients</t>
  </si>
  <si>
    <t>ttest</t>
  </si>
  <si>
    <t>t-Test: Paired Two Sample for Means</t>
  </si>
  <si>
    <t>Variable 1</t>
  </si>
  <si>
    <t>Variable 2</t>
  </si>
  <si>
    <t>Mean</t>
  </si>
  <si>
    <t>Variance</t>
  </si>
  <si>
    <t>Observations</t>
  </si>
  <si>
    <t>Pearson Correlation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</si>
  <si>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</si>
  <si>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</si>
  <si>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</si>
  <si>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</si>
  <si>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</si>
  <si>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</si>
  <si>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</si>
  <si>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feature size in the time domain (D_0)</t>
  </si>
  <si>
    <t>batch size</t>
  </si>
  <si>
    <t>epochs</t>
  </si>
  <si>
    <t>A density</t>
  </si>
  <si>
    <t>learning rate</t>
  </si>
  <si>
    <t>var mode similarity</t>
  </si>
  <si>
    <t>var mode graphL</t>
  </si>
  <si>
    <t>full</t>
  </si>
  <si>
    <t>classification</t>
  </si>
  <si>
    <t>feature size in the frequency domain - W</t>
  </si>
  <si>
    <t>feature size in the frequency domain - tilde_T</t>
  </si>
  <si>
    <t>scalar</t>
  </si>
  <si>
    <t>diagonal-repeated</t>
  </si>
  <si>
    <t>NCDD Graph Learning</t>
  </si>
  <si>
    <t>Non-normalized Coherence</t>
  </si>
  <si>
    <t># of samples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</si>
</sst>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2400" u="sng" baseline="0">
                <a:solidFill>
                  <a:sysClr val="windowText" lastClr="000000"/>
                </a:solidFill>
              </a:rPr>
              <a:t>Time Domain</a:t>
            </a:r>
          </a:p>
          <a:p>
            <a:pPr>
              <a:defRPr sz="2400"/>
            </a:pPr>
            <a:endParaRPr lang="en-CA" sz="2400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'fine AUC ratio -1'!$F$2</c:f>
              <c:strCache>
                <c:ptCount val="1"/>
                <c:pt idx="0">
                  <c:v>NCDD Graph Learning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'fine AUC ratio -1'!$B$3:$B$12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'fine AUC ratio -1'!$F$3:$F$12</c:f>
              <c:numCache>
                <c:formatCode>General</c:formatCode>
                <c:ptCount val="10"/>
                <c:pt idx="0">
                  <c:v>0.78200000000000003</c:v>
                </c:pt>
                <c:pt idx="1">
                  <c:v>0.67</c:v>
                </c:pt>
                <c:pt idx="2">
                  <c:v>0.74199999999999999</c:v>
                </c:pt>
                <c:pt idx="3">
                  <c:v>0.86</c:v>
                </c:pt>
                <c:pt idx="4">
                  <c:v>0.91700000000000004</c:v>
                </c:pt>
                <c:pt idx="5">
                  <c:v>0.89</c:v>
                </c:pt>
                <c:pt idx="6">
                  <c:v>0.88</c:v>
                </c:pt>
                <c:pt idx="7">
                  <c:v>0.87</c:v>
                </c:pt>
                <c:pt idx="8">
                  <c:v>0.86</c:v>
                </c:pt>
                <c:pt idx="9">
                  <c:v>0.86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65-4C6A-B661-E7C6383022A6}"/>
            </c:ext>
          </c:extLst>
        </c:ser>
        <c:ser>
          <c:idx val="1"/>
          <c:order val="1"/>
          <c:tx>
            <c:strRef>
              <c:f>'fine AUC ratio -1'!$G$2</c:f>
              <c:strCache>
                <c:ptCount val="1"/>
                <c:pt idx="0">
                  <c:v>Correlation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'fine AUC ratio -1'!$B$3:$B$12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'fine AUC ratio -1'!$G$3:$G$12</c:f>
              <c:numCache>
                <c:formatCode>General</c:formatCode>
                <c:ptCount val="10"/>
                <c:pt idx="0">
                  <c:v>0.71</c:v>
                </c:pt>
                <c:pt idx="1">
                  <c:v>0.56000000000000005</c:v>
                </c:pt>
                <c:pt idx="2">
                  <c:v>0.65900000000000003</c:v>
                </c:pt>
                <c:pt idx="3">
                  <c:v>0.78</c:v>
                </c:pt>
                <c:pt idx="4">
                  <c:v>0.90500000000000003</c:v>
                </c:pt>
                <c:pt idx="5">
                  <c:v>0.89</c:v>
                </c:pt>
                <c:pt idx="6">
                  <c:v>0.88</c:v>
                </c:pt>
                <c:pt idx="7">
                  <c:v>0.87</c:v>
                </c:pt>
                <c:pt idx="8">
                  <c:v>0.86</c:v>
                </c:pt>
                <c:pt idx="9">
                  <c:v>0.82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65-4C6A-B661-E7C6383022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88662831"/>
        <c:axId val="588480863"/>
      </c:barChart>
      <c:catAx>
        <c:axId val="588662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480863"/>
        <c:crosses val="autoZero"/>
        <c:auto val="1"/>
        <c:lblAlgn val="ctr"/>
        <c:lblOffset val="100"/>
        <c:noMultiLvlLbl val="0"/>
      </c:catAx>
      <c:valAx>
        <c:axId val="588480863"/>
        <c:scaling>
          <c:orientation val="minMax"/>
          <c:max val="0.92"/>
          <c:min val="0.55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662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" l="0" r="0" t="0" header="0" footer="0"/>
    <c:pageSetup paperSize="3" orientation="landscape"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2400" u="sng" baseline="0">
                <a:solidFill>
                  <a:sysClr val="windowText" lastClr="000000"/>
                </a:solidFill>
              </a:rPr>
              <a:t>Frequency Domain</a:t>
            </a:r>
            <a:br>
              <a:rPr lang="en-CA" sz="2400" u="sng" baseline="0">
                <a:solidFill>
                  <a:sysClr val="windowText" lastClr="000000"/>
                </a:solidFill>
              </a:rPr>
            </a:br>
            <a:endParaRPr lang="en-CA" sz="2400" u="sng" baseline="0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'fine AUC ratio -1'!$C$22</c:f>
              <c:strCache>
                <c:ptCount val="1"/>
                <c:pt idx="0">
                  <c:v>NCDD Graph Learning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'fine AUC ratio -1'!$C$23:$C$32</c:f>
              <c:numCache>
                <c:formatCode>General</c:formatCode>
                <c:ptCount val="10"/>
                <c:pt idx="0">
                  <c:v>0.79800000000000004</c:v>
                </c:pt>
                <c:pt idx="1">
                  <c:v>0.77</c:v>
                </c:pt>
                <c:pt idx="2">
                  <c:v>0.8</c:v>
                </c:pt>
                <c:pt idx="3">
                  <c:v>0.9</c:v>
                </c:pt>
                <c:pt idx="4">
                  <c:v>0.96799999999999997</c:v>
                </c:pt>
                <c:pt idx="5">
                  <c:v>0.92</c:v>
                </c:pt>
                <c:pt idx="6">
                  <c:v>0.93</c:v>
                </c:pt>
                <c:pt idx="7">
                  <c:v>0.93600000000000005</c:v>
                </c:pt>
                <c:pt idx="8">
                  <c:v>0.92</c:v>
                </c:pt>
                <c:pt idx="9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E2-4009-9531-B0ADD623D51C}"/>
            </c:ext>
          </c:extLst>
        </c:ser>
        <c:ser>
          <c:idx val="2"/>
          <c:order val="1"/>
          <c:tx>
            <c:strRef>
              <c:f>'fine AUC ratio -1'!$D$22</c:f>
              <c:strCache>
                <c:ptCount val="1"/>
                <c:pt idx="0">
                  <c:v>Non-normalized Coherence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'fine AUC ratio -1'!$D$23:$D$32</c:f>
              <c:numCache>
                <c:formatCode>General</c:formatCode>
                <c:ptCount val="10"/>
                <c:pt idx="0">
                  <c:v>0.79300000000000004</c:v>
                </c:pt>
                <c:pt idx="1">
                  <c:v>0.64</c:v>
                </c:pt>
                <c:pt idx="2">
                  <c:v>0.79777299999999995</c:v>
                </c:pt>
                <c:pt idx="3">
                  <c:v>0.89</c:v>
                </c:pt>
                <c:pt idx="4">
                  <c:v>0.96499999999999997</c:v>
                </c:pt>
                <c:pt idx="5">
                  <c:v>0.90600000000000003</c:v>
                </c:pt>
                <c:pt idx="6">
                  <c:v>0.91</c:v>
                </c:pt>
                <c:pt idx="7">
                  <c:v>0.91400000000000003</c:v>
                </c:pt>
                <c:pt idx="8">
                  <c:v>0.92</c:v>
                </c:pt>
                <c:pt idx="9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2E-4412-BD44-D333C44B5F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55240272"/>
        <c:axId val="350119200"/>
      </c:barChart>
      <c:catAx>
        <c:axId val="355240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119200"/>
        <c:crosses val="autoZero"/>
        <c:auto val="1"/>
        <c:lblAlgn val="ctr"/>
        <c:lblOffset val="100"/>
        <c:noMultiLvlLbl val="0"/>
      </c:catAx>
      <c:valAx>
        <c:axId val="350119200"/>
        <c:scaling>
          <c:orientation val="minMax"/>
          <c:max val="0.97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240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 i="0" baseline="0"/>
      </a:pPr>
      <a:endParaRPr lang="en-US"/>
    </a:p>
  </c:txPr>
  <c:printSettings>
    <c:headerFooter/>
    <c:pageMargins b="0" l="0" r="0" t="0" header="0" footer="0"/>
    <c:pageSetup paperSize="5" orientation="landscape"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45</xdr:row>
      <xdr:rowOff>19049</xdr:rowOff>
    </xdr:from>
    <xdr:to>
      <xdr:col>7</xdr:col>
      <xdr:colOff>476249</xdr:colOff>
      <xdr:row>67</xdr:row>
      <xdr:rowOff>28574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2FC0D1-8633-4E07-ABCC-449A47DF26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194313</xdr:colOff>
      <xdr:row>44</xdr:row>
      <xdr:rowOff>70486</xdr:rowOff>
    </xdr:from>
    <xdr:to>
      <xdr:col>15</xdr:col>
      <xdr:colOff>182880</xdr:colOff>
      <xdr:row>66</xdr:row>
      <xdr:rowOff>41910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2ADB71E-BA3D-4301-8BC2-89C1CBD015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0.07912</cdr:x>
      <cdr:y>0.18669</cdr:y>
    </cdr:from>
    <cdr:to>
      <cdr:x>0.43771</cdr:x>
      <cdr:y>0.25235</cdr:y>
    </cdr:to>
    <cdr:sp macro="" textlink="">
      <cdr:nvSpPr>
        <cdr:cNvPr id="2" name="Left Brace 1">
          <a:extLst xmlns:a="http://schemas.openxmlformats.org/drawingml/2006/main">
            <a:ext uri="{FF2B5EF4-FFF2-40B4-BE49-F238E27FC236}">
              <a16:creationId xmlns:a16="http://schemas.microsoft.com/office/drawing/2014/main" id="{03A56EB0-1AFD-48D4-B454-125FC68A8A41}"/>
            </a:ext>
          </a:extLst>
        </cdr:cNvPr>
        <cdr:cNvSpPr/>
      </cdr:nvSpPr>
      <cdr:spPr>
        <a:xfrm xmlns:a="http://schemas.openxmlformats.org/drawingml/2006/main" rot="5400000">
          <a:off x="1375876" y="-128175"/>
          <a:ext cx="275803" cy="2100551"/>
        </a:xfrm>
        <a:prstGeom xmlns:a="http://schemas.openxmlformats.org/drawingml/2006/main" prst="leftBrace">
          <a:avLst>
            <a:gd name="adj1" fmla="val 166823"/>
            <a:gd name="adj2" fmla="val 50000"/>
          </a:avLst>
        </a:prstGeom>
      </cdr:spPr>
      <cdr:style>
        <a:lnRef xmlns:a="http://schemas.openxmlformats.org/drawingml/2006/main" idx="3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2">
          <a:schemeClr val="dk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0.1381</cdr:x>
      <cdr:y>0.12409</cdr:y>
    </cdr:from>
    <cdr:to>
      <cdr:x>0.38221</cdr:x>
      <cdr:y>0.18852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82918205-60E6-4DEE-A5B7-1244CF2D2B8A}"/>
            </a:ext>
          </a:extLst>
        </cdr:cNvPr>
        <cdr:cNvSpPr txBox="1"/>
      </cdr:nvSpPr>
      <cdr:spPr>
        <a:xfrm xmlns:a="http://schemas.openxmlformats.org/drawingml/2006/main">
          <a:off x="808999" y="521264"/>
          <a:ext cx="1429952" cy="27059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en-CA" sz="1400" b="1"/>
            <a:t>Difficult Patients</a:t>
          </a:r>
        </a:p>
      </cdr:txBody>
    </cdr:sp>
  </cdr:relSizeAnchor>
  <cdr:relSizeAnchor xmlns:cdr="http://schemas.openxmlformats.org/drawingml/2006/chartDrawing">
    <cdr:from>
      <cdr:x>0.44837</cdr:x>
      <cdr:y>0.18752</cdr:y>
    </cdr:from>
    <cdr:to>
      <cdr:x>0.97138</cdr:x>
      <cdr:y>0.25318</cdr:y>
    </cdr:to>
    <cdr:sp macro="" textlink="">
      <cdr:nvSpPr>
        <cdr:cNvPr id="5" name="Left Brace 4">
          <a:extLst xmlns:a="http://schemas.openxmlformats.org/drawingml/2006/main">
            <a:ext uri="{FF2B5EF4-FFF2-40B4-BE49-F238E27FC236}">
              <a16:creationId xmlns:a16="http://schemas.microsoft.com/office/drawing/2014/main" id="{34B16EBE-6170-4D57-B6C7-8F64DEDAA13D}"/>
            </a:ext>
          </a:extLst>
        </cdr:cNvPr>
        <cdr:cNvSpPr/>
      </cdr:nvSpPr>
      <cdr:spPr>
        <a:xfrm xmlns:a="http://schemas.openxmlformats.org/drawingml/2006/main" rot="5400000">
          <a:off x="4020465" y="-606286"/>
          <a:ext cx="275803" cy="3063714"/>
        </a:xfrm>
        <a:prstGeom xmlns:a="http://schemas.openxmlformats.org/drawingml/2006/main" prst="leftBrace">
          <a:avLst>
            <a:gd name="adj1" fmla="val 166823"/>
            <a:gd name="adj2" fmla="val 50000"/>
          </a:avLst>
        </a:prstGeom>
      </cdr:spPr>
      <cdr:style>
        <a:lnRef xmlns:a="http://schemas.openxmlformats.org/drawingml/2006/main" idx="3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2">
          <a:schemeClr val="dk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0.55449</cdr:x>
      <cdr:y>0.12244</cdr:y>
    </cdr:from>
    <cdr:to>
      <cdr:x>0.91053</cdr:x>
      <cdr:y>0.18686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83709889-637B-4760-955C-846FC9DCED9A}"/>
            </a:ext>
          </a:extLst>
        </cdr:cNvPr>
        <cdr:cNvSpPr txBox="1"/>
      </cdr:nvSpPr>
      <cdr:spPr>
        <a:xfrm xmlns:a="http://schemas.openxmlformats.org/drawingml/2006/main">
          <a:off x="3248136" y="514326"/>
          <a:ext cx="2085628" cy="2705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CA" sz="1400" b="1"/>
            <a:t>Easy Patients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0.07619</cdr:x>
      <cdr:y>0.18197</cdr:y>
    </cdr:from>
    <cdr:to>
      <cdr:x>0.43224</cdr:x>
      <cdr:y>0.25641</cdr:y>
    </cdr:to>
    <cdr:sp macro="" textlink="">
      <cdr:nvSpPr>
        <cdr:cNvPr id="2" name="Left Brace 1">
          <a:extLst xmlns:a="http://schemas.openxmlformats.org/drawingml/2006/main">
            <a:ext uri="{FF2B5EF4-FFF2-40B4-BE49-F238E27FC236}">
              <a16:creationId xmlns:a16="http://schemas.microsoft.com/office/drawing/2014/main" id="{4E0FEEBE-EEA0-41C9-948B-DA4E0D82D5FD}"/>
            </a:ext>
          </a:extLst>
        </cdr:cNvPr>
        <cdr:cNvSpPr/>
      </cdr:nvSpPr>
      <cdr:spPr>
        <a:xfrm xmlns:a="http://schemas.openxmlformats.org/drawingml/2006/main" rot="5400000">
          <a:off x="1615964" y="-211530"/>
          <a:ext cx="354663" cy="2511680"/>
        </a:xfrm>
        <a:prstGeom xmlns:a="http://schemas.openxmlformats.org/drawingml/2006/main" prst="leftBrace">
          <a:avLst>
            <a:gd name="adj1" fmla="val 166823"/>
            <a:gd name="adj2" fmla="val 50000"/>
          </a:avLst>
        </a:prstGeom>
      </cdr:spPr>
      <cdr:style>
        <a:lnRef xmlns:a="http://schemas.openxmlformats.org/drawingml/2006/main" idx="3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2">
          <a:schemeClr val="dk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0.14694</cdr:x>
      <cdr:y>0.11387</cdr:y>
    </cdr:from>
    <cdr:to>
      <cdr:x>0.36362</cdr:x>
      <cdr:y>0.1869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9FF7EF01-2C7E-4890-B539-FD362DBFB7BF}"/>
            </a:ext>
          </a:extLst>
        </cdr:cNvPr>
        <cdr:cNvSpPr txBox="1"/>
      </cdr:nvSpPr>
      <cdr:spPr>
        <a:xfrm xmlns:a="http://schemas.openxmlformats.org/drawingml/2006/main">
          <a:off x="1036546" y="542523"/>
          <a:ext cx="1528507" cy="34794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CA" sz="1400" b="1"/>
            <a:t>Difficult Patients</a:t>
          </a:r>
        </a:p>
      </cdr:txBody>
    </cdr:sp>
  </cdr:relSizeAnchor>
  <cdr:relSizeAnchor xmlns:cdr="http://schemas.openxmlformats.org/drawingml/2006/chartDrawing">
    <cdr:from>
      <cdr:x>0.4417</cdr:x>
      <cdr:y>0.18298</cdr:y>
    </cdr:from>
    <cdr:to>
      <cdr:x>0.97105</cdr:x>
      <cdr:y>0.25745</cdr:y>
    </cdr:to>
    <cdr:sp macro="" textlink="">
      <cdr:nvSpPr>
        <cdr:cNvPr id="4" name="Left Brace 3">
          <a:extLst xmlns:a="http://schemas.openxmlformats.org/drawingml/2006/main">
            <a:ext uri="{FF2B5EF4-FFF2-40B4-BE49-F238E27FC236}">
              <a16:creationId xmlns:a16="http://schemas.microsoft.com/office/drawing/2014/main" id="{E728A38D-CF0D-4E4B-9D20-D09C38B46CF7}"/>
            </a:ext>
          </a:extLst>
        </cdr:cNvPr>
        <cdr:cNvSpPr/>
      </cdr:nvSpPr>
      <cdr:spPr>
        <a:xfrm xmlns:a="http://schemas.openxmlformats.org/drawingml/2006/main" rot="5400000">
          <a:off x="4806928" y="-818779"/>
          <a:ext cx="354663" cy="3735136"/>
        </a:xfrm>
        <a:prstGeom xmlns:a="http://schemas.openxmlformats.org/drawingml/2006/main" prst="leftBrace">
          <a:avLst>
            <a:gd name="adj1" fmla="val 166823"/>
            <a:gd name="adj2" fmla="val 50000"/>
          </a:avLst>
        </a:prstGeom>
      </cdr:spPr>
      <cdr:style>
        <a:lnRef xmlns:a="http://schemas.openxmlformats.org/drawingml/2006/main" idx="3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2">
          <a:schemeClr val="dk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0.57186</cdr:x>
      <cdr:y>0.11365</cdr:y>
    </cdr:from>
    <cdr:to>
      <cdr:x>0.88789</cdr:x>
      <cdr:y>0.18668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51EE23F6-F438-4F13-B351-15BD9076041F}"/>
            </a:ext>
          </a:extLst>
        </cdr:cNvPr>
        <cdr:cNvSpPr txBox="1"/>
      </cdr:nvSpPr>
      <cdr:spPr>
        <a:xfrm xmlns:a="http://schemas.openxmlformats.org/drawingml/2006/main">
          <a:off x="4034022" y="541475"/>
          <a:ext cx="2229343" cy="34794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CA" sz="1400" b="1"/>
            <a:t>Easy Patients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Aspect">
      <a:dk1>
        <a:sysClr val="windowText" lastClr="000000"/>
      </a:dk1>
      <a:lt1>
        <a:sysClr val="window" lastClr="FFFFFF"/>
      </a:lt1>
      <a:dk2>
        <a:srgbClr val="323232"/>
      </a:dk2>
      <a:lt2>
        <a:srgbClr val="E3DED1"/>
      </a:lt2>
      <a:accent1>
        <a:srgbClr val="F07F09"/>
      </a:accent1>
      <a:accent2>
        <a:srgbClr val="9F2936"/>
      </a:accent2>
      <a:accent3>
        <a:srgbClr val="1B587C"/>
      </a:accent3>
      <a:accent4>
        <a:srgbClr val="4E8542"/>
      </a:accent4>
      <a:accent5>
        <a:srgbClr val="604878"/>
      </a:accent5>
      <a:accent6>
        <a:srgbClr val="C19859"/>
      </a:accent6>
      <a:hlink>
        <a:srgbClr val="6B9F25"/>
      </a:hlink>
      <a:folHlink>
        <a:srgbClr val="B26B0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5C0C6-05AB-4A4F-8D34-02E0DFCE13BE}">
  <dimension ref="A1:C14"/>
  <sheetViews>
    <sheetView workbookViewId="0">
      <selection sqref="A1:C14"/>
    </sheetView>
  </sheetViews>
  <sheetFormatPr defaultRowHeight="15" x14ac:dyDescent="0.25"/>
  <sheetData>
    <row r="1" spans="1:3" x14ac:dyDescent="0.25">
      <c r="A1" t="s">
        <v>23</v>
      </c>
    </row>
    <row r="2" spans="1:3" ht="15.75" thickBot="1" x14ac:dyDescent="0.3"/>
    <row r="3" spans="1:3" x14ac:dyDescent="0.25">
      <c r="A3" s="3"/>
      <c r="B3" s="3" t="s">
        <v>24</v>
      </c>
      <c r="C3" s="3" t="s">
        <v>25</v>
      </c>
    </row>
    <row r="4" spans="1:3" x14ac:dyDescent="0.25">
      <c r="A4" s="1" t="s">
        <v>26</v>
      </c>
      <c r="B4" s="1">
        <v>0.83309999999999995</v>
      </c>
      <c r="C4" s="1">
        <v>0.79339999999999999</v>
      </c>
    </row>
    <row r="5" spans="1:3" x14ac:dyDescent="0.25">
      <c r="A5" s="1" t="s">
        <v>27</v>
      </c>
      <c r="B5" s="1">
        <v>5.9467666666666646E-3</v>
      </c>
      <c r="C5" s="1">
        <v>1.3330044444444312E-2</v>
      </c>
    </row>
    <row r="6" spans="1:3" x14ac:dyDescent="0.25">
      <c r="A6" s="1" t="s">
        <v>28</v>
      </c>
      <c r="B6" s="1">
        <v>10</v>
      </c>
      <c r="C6" s="1">
        <v>10</v>
      </c>
    </row>
    <row r="7" spans="1:3" x14ac:dyDescent="0.25">
      <c r="A7" s="1" t="s">
        <v>29</v>
      </c>
      <c r="B7" s="1">
        <v>0.97924556245624028</v>
      </c>
      <c r="C7" s="1"/>
    </row>
    <row r="8" spans="1:3" x14ac:dyDescent="0.25">
      <c r="A8" s="1" t="s">
        <v>30</v>
      </c>
      <c r="B8" s="1">
        <v>0</v>
      </c>
      <c r="C8" s="1"/>
    </row>
    <row r="9" spans="1:3" x14ac:dyDescent="0.25">
      <c r="A9" s="1" t="s">
        <v>31</v>
      </c>
      <c r="B9" s="1">
        <v>9</v>
      </c>
      <c r="C9" s="1"/>
    </row>
    <row r="10" spans="1:3" x14ac:dyDescent="0.25">
      <c r="A10" s="1" t="s">
        <v>32</v>
      </c>
      <c r="B10" s="1">
        <v>2.9270675227764582</v>
      </c>
      <c r="C10" s="1"/>
    </row>
    <row r="11" spans="1:3" x14ac:dyDescent="0.25">
      <c r="A11" s="1" t="s">
        <v>33</v>
      </c>
      <c r="B11" s="1">
        <v>8.4185609021922778E-3</v>
      </c>
      <c r="C11" s="1"/>
    </row>
    <row r="12" spans="1:3" x14ac:dyDescent="0.25">
      <c r="A12" s="1" t="s">
        <v>34</v>
      </c>
      <c r="B12" s="1">
        <v>1.8331129326562374</v>
      </c>
      <c r="C12" s="1"/>
    </row>
    <row r="13" spans="1:3" x14ac:dyDescent="0.25">
      <c r="A13" s="1" t="s">
        <v>35</v>
      </c>
      <c r="B13" s="1">
        <v>1.6837121804384556E-2</v>
      </c>
      <c r="C13" s="1"/>
    </row>
    <row r="14" spans="1:3" ht="15.75" thickBot="1" x14ac:dyDescent="0.3">
      <c r="A14" s="2" t="s">
        <v>36</v>
      </c>
      <c r="B14" s="2">
        <v>2.2621571627982053</v>
      </c>
      <c r="C14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896C5-0C56-456A-A957-1189059C876F}">
  <dimension ref="A1:V42"/>
  <sheetViews>
    <sheetView tabSelected="1" topLeftCell="A15" workbookViewId="0">
      <pane xSplit="1" topLeftCell="J1" activePane="topRight" state="frozen"/>
      <selection pane="topRight" activeCell="S38" sqref="S38"/>
    </sheetView>
  </sheetViews>
  <sheetFormatPr defaultRowHeight="15" x14ac:dyDescent="0.25"/>
  <cols>
    <col min="3" max="3" width="18.28515625" customWidth="1"/>
    <col min="4" max="4" width="8.85546875" customWidth="1"/>
    <col min="5" max="5" width="26.28515625" customWidth="1"/>
    <col min="6" max="6" width="18.28515625" customWidth="1"/>
    <col min="8" max="8" width="24.140625" customWidth="1"/>
    <col min="10" max="10" width="41.28515625" customWidth="1"/>
    <col min="11" max="11" width="12.140625" customWidth="1"/>
    <col min="12" max="12" width="14.85546875" customWidth="1"/>
    <col min="17" max="17" width="18.5703125" customWidth="1"/>
    <col min="18" max="18" width="17.42578125" customWidth="1"/>
    <col min="20" max="20" width="15.5703125" customWidth="1"/>
    <col min="21" max="21" width="16.28515625" customWidth="1"/>
    <col min="22" max="22" width="13.5703125" customWidth="1"/>
  </cols>
  <sheetData>
    <row r="1" spans="1:22" x14ac:dyDescent="0.25">
      <c r="M1" s="4" t="s">
        <v>45</v>
      </c>
      <c r="N1" s="4"/>
      <c r="O1" s="4"/>
      <c r="P1" s="4"/>
      <c r="Q1" s="4"/>
      <c r="R1" s="4"/>
      <c r="U1" s="4"/>
      <c r="V1" s="4"/>
    </row>
    <row r="2" spans="1:22" ht="31.5" customHeight="1" x14ac:dyDescent="0.25">
      <c r="B2" t="s">
        <v>10</v>
      </c>
      <c r="F2" t="s">
        <v>50</v>
      </c>
      <c r="G2" t="s">
        <v>17</v>
      </c>
      <c r="H2" t="s">
        <v>13</v>
      </c>
      <c r="K2" t="s">
        <v>52</v>
      </c>
      <c r="L2" t="s">
        <v>18</v>
      </c>
      <c r="M2" t="s">
        <v>39</v>
      </c>
      <c r="N2" t="s">
        <v>40</v>
      </c>
      <c r="O2" t="s">
        <v>41</v>
      </c>
      <c r="P2" t="s">
        <v>38</v>
      </c>
      <c r="Q2" t="s">
        <v>42</v>
      </c>
      <c r="R2" t="s">
        <v>43</v>
      </c>
      <c r="T2" t="s">
        <v>37</v>
      </c>
      <c r="U2" t="s">
        <v>46</v>
      </c>
      <c r="V2" t="s">
        <v>47</v>
      </c>
    </row>
    <row r="3" spans="1:22" x14ac:dyDescent="0.25">
      <c r="A3" t="s">
        <v>9</v>
      </c>
      <c r="B3">
        <v>1</v>
      </c>
      <c r="F3">
        <v>0.78200000000000003</v>
      </c>
      <c r="G3">
        <v>0.71</v>
      </c>
      <c r="H3">
        <f t="shared" ref="H3:H12" si="0">(F3-G3)*100</f>
        <v>7.2000000000000064</v>
      </c>
      <c r="L3">
        <v>31</v>
      </c>
      <c r="M3">
        <v>1</v>
      </c>
      <c r="N3">
        <v>0.7</v>
      </c>
      <c r="O3">
        <v>0.1</v>
      </c>
      <c r="P3">
        <v>200</v>
      </c>
      <c r="Q3" t="s">
        <v>48</v>
      </c>
      <c r="R3" t="s">
        <v>44</v>
      </c>
      <c r="T3">
        <v>640</v>
      </c>
      <c r="U3">
        <v>79</v>
      </c>
      <c r="V3">
        <v>3</v>
      </c>
    </row>
    <row r="4" spans="1:22" x14ac:dyDescent="0.25">
      <c r="A4" t="s">
        <v>7</v>
      </c>
      <c r="B4">
        <v>2</v>
      </c>
      <c r="F4">
        <v>0.67</v>
      </c>
      <c r="G4">
        <v>0.56000000000000005</v>
      </c>
      <c r="H4">
        <f t="shared" ref="H4:H9" si="1">(F4-G4)*100</f>
        <v>10.999999999999998</v>
      </c>
      <c r="L4">
        <v>49</v>
      </c>
      <c r="M4">
        <v>2</v>
      </c>
      <c r="N4">
        <v>0.5</v>
      </c>
      <c r="O4">
        <v>0.1</v>
      </c>
      <c r="P4">
        <v>500</v>
      </c>
      <c r="Q4" t="s">
        <v>48</v>
      </c>
      <c r="R4" t="s">
        <v>44</v>
      </c>
    </row>
    <row r="5" spans="1:22" x14ac:dyDescent="0.25">
      <c r="A5" t="s">
        <v>8</v>
      </c>
      <c r="B5">
        <v>3</v>
      </c>
      <c r="F5">
        <v>0.74199999999999999</v>
      </c>
      <c r="G5">
        <v>0.65900000000000003</v>
      </c>
      <c r="H5">
        <f t="shared" si="1"/>
        <v>8.2999999999999972</v>
      </c>
      <c r="L5">
        <v>76</v>
      </c>
      <c r="M5">
        <v>1</v>
      </c>
      <c r="N5">
        <v>0.7</v>
      </c>
      <c r="O5">
        <v>0.1</v>
      </c>
      <c r="P5">
        <v>200</v>
      </c>
      <c r="Q5" t="s">
        <v>48</v>
      </c>
      <c r="R5" t="s">
        <v>44</v>
      </c>
    </row>
    <row r="6" spans="1:22" x14ac:dyDescent="0.25">
      <c r="A6" t="s">
        <v>1</v>
      </c>
      <c r="B6">
        <v>4</v>
      </c>
      <c r="F6">
        <v>0.86</v>
      </c>
      <c r="G6">
        <v>0.78</v>
      </c>
      <c r="H6">
        <f t="shared" si="1"/>
        <v>7.9999999999999964</v>
      </c>
      <c r="L6">
        <v>76</v>
      </c>
      <c r="M6">
        <v>2</v>
      </c>
      <c r="N6">
        <v>0.7</v>
      </c>
      <c r="O6">
        <v>0.1</v>
      </c>
      <c r="P6">
        <v>200</v>
      </c>
      <c r="Q6" t="s">
        <v>48</v>
      </c>
      <c r="R6" t="s">
        <v>44</v>
      </c>
    </row>
    <row r="7" spans="1:22" x14ac:dyDescent="0.25">
      <c r="A7" t="s">
        <v>2</v>
      </c>
      <c r="B7">
        <v>5</v>
      </c>
      <c r="F7">
        <v>0.91700000000000004</v>
      </c>
      <c r="G7">
        <v>0.90500000000000003</v>
      </c>
      <c r="H7">
        <f t="shared" si="1"/>
        <v>1.2000000000000011</v>
      </c>
      <c r="L7">
        <v>35</v>
      </c>
      <c r="M7">
        <v>1</v>
      </c>
      <c r="N7">
        <v>0.7</v>
      </c>
      <c r="O7">
        <v>0.1</v>
      </c>
      <c r="P7">
        <v>500</v>
      </c>
      <c r="Q7" t="s">
        <v>48</v>
      </c>
      <c r="R7" t="s">
        <v>44</v>
      </c>
    </row>
    <row r="8" spans="1:22" x14ac:dyDescent="0.25">
      <c r="A8" t="s">
        <v>4</v>
      </c>
      <c r="B8">
        <v>6</v>
      </c>
      <c r="F8">
        <v>0.89</v>
      </c>
      <c r="G8">
        <v>0.89</v>
      </c>
      <c r="H8">
        <f t="shared" si="1"/>
        <v>0</v>
      </c>
      <c r="L8">
        <v>53</v>
      </c>
      <c r="M8">
        <v>2</v>
      </c>
      <c r="N8">
        <v>0.5</v>
      </c>
      <c r="O8">
        <v>0.1</v>
      </c>
      <c r="P8">
        <v>200</v>
      </c>
      <c r="Q8" t="s">
        <v>44</v>
      </c>
      <c r="R8" t="s">
        <v>44</v>
      </c>
    </row>
    <row r="9" spans="1:22" x14ac:dyDescent="0.25">
      <c r="A9" t="s">
        <v>0</v>
      </c>
      <c r="B9">
        <v>7</v>
      </c>
      <c r="F9">
        <v>0.88</v>
      </c>
      <c r="G9">
        <v>0.88</v>
      </c>
      <c r="H9">
        <f t="shared" si="1"/>
        <v>0</v>
      </c>
      <c r="L9">
        <v>61</v>
      </c>
      <c r="M9">
        <v>1</v>
      </c>
      <c r="N9">
        <v>0.5</v>
      </c>
      <c r="O9">
        <v>0.1</v>
      </c>
      <c r="P9">
        <v>200</v>
      </c>
      <c r="Q9" t="s">
        <v>44</v>
      </c>
      <c r="R9" t="s">
        <v>44</v>
      </c>
    </row>
    <row r="10" spans="1:22" x14ac:dyDescent="0.25">
      <c r="A10" t="s">
        <v>5</v>
      </c>
      <c r="B10">
        <v>8</v>
      </c>
      <c r="F10">
        <v>0.87</v>
      </c>
      <c r="G10">
        <v>0.87</v>
      </c>
      <c r="H10">
        <f t="shared" si="0"/>
        <v>0</v>
      </c>
      <c r="L10">
        <v>79</v>
      </c>
      <c r="M10">
        <v>1</v>
      </c>
      <c r="N10">
        <v>0.7</v>
      </c>
      <c r="O10">
        <v>0.1</v>
      </c>
      <c r="P10">
        <v>200</v>
      </c>
      <c r="Q10" t="s">
        <v>48</v>
      </c>
      <c r="R10" t="s">
        <v>48</v>
      </c>
    </row>
    <row r="11" spans="1:22" x14ac:dyDescent="0.25">
      <c r="A11" t="s">
        <v>6</v>
      </c>
      <c r="B11">
        <v>9</v>
      </c>
      <c r="F11">
        <v>0.86</v>
      </c>
      <c r="G11">
        <v>0.86</v>
      </c>
      <c r="H11">
        <f t="shared" si="0"/>
        <v>0</v>
      </c>
      <c r="L11">
        <v>89</v>
      </c>
      <c r="M11">
        <v>1</v>
      </c>
      <c r="N11">
        <v>0.5</v>
      </c>
      <c r="O11">
        <v>0.1</v>
      </c>
      <c r="P11">
        <v>200</v>
      </c>
      <c r="Q11" t="s">
        <v>44</v>
      </c>
      <c r="R11" t="s">
        <v>44</v>
      </c>
    </row>
    <row r="12" spans="1:22" x14ac:dyDescent="0.25">
      <c r="A12" t="s">
        <v>3</v>
      </c>
      <c r="B12">
        <v>10</v>
      </c>
      <c r="F12">
        <v>0.86</v>
      </c>
      <c r="G12">
        <v>0.82</v>
      </c>
      <c r="H12">
        <f t="shared" si="0"/>
        <v>4.0000000000000036</v>
      </c>
      <c r="L12">
        <v>99</v>
      </c>
      <c r="M12">
        <v>1</v>
      </c>
      <c r="N12">
        <v>0.5</v>
      </c>
      <c r="O12">
        <v>0.1</v>
      </c>
      <c r="P12">
        <v>200</v>
      </c>
      <c r="Q12" t="s">
        <v>44</v>
      </c>
      <c r="R12" t="s">
        <v>44</v>
      </c>
    </row>
    <row r="16" spans="1:22" x14ac:dyDescent="0.25">
      <c r="H16">
        <f>AVERAGE(H3:H15)</f>
        <v>3.97</v>
      </c>
      <c r="J16" t="s">
        <v>11</v>
      </c>
    </row>
    <row r="17" spans="1:20" x14ac:dyDescent="0.25">
      <c r="H17">
        <f>MAX(H3:H15)</f>
        <v>10.999999999999998</v>
      </c>
      <c r="J17" t="s">
        <v>12</v>
      </c>
    </row>
    <row r="18" spans="1:20" x14ac:dyDescent="0.25">
      <c r="H18">
        <f>(H7+H8+H9+H10+H11+H12)/6</f>
        <v>0.86666666666666747</v>
      </c>
      <c r="J18" t="s">
        <v>21</v>
      </c>
    </row>
    <row r="19" spans="1:20" x14ac:dyDescent="0.25">
      <c r="H19">
        <f>(H3+H4+H5+H6)/4</f>
        <v>8.625</v>
      </c>
      <c r="J19" t="s">
        <v>20</v>
      </c>
    </row>
    <row r="20" spans="1:20" x14ac:dyDescent="0.25">
      <c r="J20" t="s">
        <v>22</v>
      </c>
    </row>
    <row r="21" spans="1:20" ht="31.5" customHeight="1" x14ac:dyDescent="0.25"/>
    <row r="22" spans="1:20" ht="31.5" customHeight="1" x14ac:dyDescent="0.25">
      <c r="B22" t="s">
        <v>10</v>
      </c>
      <c r="C22" t="s">
        <v>50</v>
      </c>
      <c r="D22" t="s">
        <v>51</v>
      </c>
      <c r="E22" t="s">
        <v>16</v>
      </c>
      <c r="I22" t="s">
        <v>14</v>
      </c>
      <c r="S22">
        <v>970</v>
      </c>
      <c r="T22">
        <v>958</v>
      </c>
    </row>
    <row r="23" spans="1:20" x14ac:dyDescent="0.25">
      <c r="A23" t="s">
        <v>9</v>
      </c>
      <c r="B23">
        <v>1</v>
      </c>
      <c r="C23">
        <v>0.79800000000000004</v>
      </c>
      <c r="D23">
        <v>0.79300000000000004</v>
      </c>
      <c r="E23">
        <f t="shared" ref="E23" si="2">(C23-D23)*100</f>
        <v>0.50000000000000044</v>
      </c>
      <c r="I23">
        <f>MAX(H3, E23)</f>
        <v>7.2000000000000064</v>
      </c>
      <c r="M23">
        <v>1</v>
      </c>
      <c r="N23">
        <v>0.5</v>
      </c>
      <c r="O23">
        <v>0.1</v>
      </c>
      <c r="P23">
        <v>200</v>
      </c>
      <c r="Q23" t="s">
        <v>48</v>
      </c>
      <c r="R23" t="s">
        <v>49</v>
      </c>
      <c r="S23">
        <v>0.72</v>
      </c>
    </row>
    <row r="24" spans="1:20" x14ac:dyDescent="0.25">
      <c r="A24" t="s">
        <v>7</v>
      </c>
      <c r="B24">
        <v>2</v>
      </c>
      <c r="C24">
        <v>0.77</v>
      </c>
      <c r="D24">
        <v>0.64</v>
      </c>
      <c r="E24">
        <f t="shared" ref="E24:E29" si="3">(C24-D24)*100</f>
        <v>13</v>
      </c>
      <c r="I24">
        <f t="shared" ref="I24:I32" si="4">MAX(H4, E24)</f>
        <v>13</v>
      </c>
      <c r="M24">
        <v>2</v>
      </c>
      <c r="N24">
        <v>0.7</v>
      </c>
      <c r="O24">
        <v>0.1</v>
      </c>
      <c r="P24">
        <v>200</v>
      </c>
      <c r="Q24" t="s">
        <v>48</v>
      </c>
      <c r="R24" t="s">
        <v>44</v>
      </c>
      <c r="S24">
        <v>0.73</v>
      </c>
    </row>
    <row r="25" spans="1:20" x14ac:dyDescent="0.25">
      <c r="A25" t="s">
        <v>8</v>
      </c>
      <c r="B25">
        <v>3</v>
      </c>
      <c r="C25">
        <v>0.8</v>
      </c>
      <c r="D25">
        <v>0.79777299999999995</v>
      </c>
      <c r="E25">
        <f t="shared" si="3"/>
        <v>0.222700000000009</v>
      </c>
      <c r="I25">
        <f t="shared" si="4"/>
        <v>8.2999999999999972</v>
      </c>
      <c r="M25">
        <v>3</v>
      </c>
      <c r="N25">
        <v>0.5</v>
      </c>
      <c r="O25">
        <v>0.1</v>
      </c>
      <c r="P25">
        <v>200</v>
      </c>
      <c r="Q25" t="s">
        <v>49</v>
      </c>
      <c r="R25" t="s">
        <v>49</v>
      </c>
      <c r="S25">
        <v>0.89</v>
      </c>
      <c r="T25">
        <v>0.89</v>
      </c>
    </row>
    <row r="26" spans="1:20" x14ac:dyDescent="0.25">
      <c r="A26" t="s">
        <v>1</v>
      </c>
      <c r="B26">
        <v>4</v>
      </c>
      <c r="C26">
        <v>0.9</v>
      </c>
      <c r="D26">
        <v>0.89</v>
      </c>
      <c r="E26">
        <f t="shared" si="3"/>
        <v>1.0000000000000009</v>
      </c>
      <c r="I26">
        <f t="shared" si="4"/>
        <v>7.9999999999999964</v>
      </c>
      <c r="M26">
        <v>4</v>
      </c>
      <c r="N26">
        <v>0.5</v>
      </c>
      <c r="O26">
        <v>0.1</v>
      </c>
      <c r="P26">
        <v>200</v>
      </c>
      <c r="Q26" t="s">
        <v>49</v>
      </c>
      <c r="R26" t="s">
        <v>49</v>
      </c>
    </row>
    <row r="27" spans="1:20" x14ac:dyDescent="0.25">
      <c r="A27" t="s">
        <v>2</v>
      </c>
      <c r="B27">
        <v>5</v>
      </c>
      <c r="C27">
        <v>0.96799999999999997</v>
      </c>
      <c r="D27">
        <v>0.96499999999999997</v>
      </c>
      <c r="E27">
        <f t="shared" si="3"/>
        <v>0.30000000000000027</v>
      </c>
      <c r="I27">
        <f t="shared" si="4"/>
        <v>1.2000000000000011</v>
      </c>
      <c r="M27">
        <v>1</v>
      </c>
      <c r="N27">
        <v>0.5</v>
      </c>
      <c r="O27">
        <v>0.1</v>
      </c>
      <c r="P27">
        <v>200</v>
      </c>
      <c r="Q27" t="s">
        <v>49</v>
      </c>
      <c r="R27" t="s">
        <v>49</v>
      </c>
      <c r="S27">
        <v>0.85</v>
      </c>
      <c r="T27">
        <v>0.86</v>
      </c>
    </row>
    <row r="28" spans="1:20" x14ac:dyDescent="0.25">
      <c r="A28" t="s">
        <v>4</v>
      </c>
      <c r="B28">
        <v>6</v>
      </c>
      <c r="C28">
        <v>0.92</v>
      </c>
      <c r="D28">
        <v>0.90600000000000003</v>
      </c>
      <c r="E28">
        <f t="shared" si="3"/>
        <v>1.4000000000000012</v>
      </c>
      <c r="I28">
        <f t="shared" si="4"/>
        <v>1.4000000000000012</v>
      </c>
      <c r="M28">
        <v>2</v>
      </c>
      <c r="N28">
        <v>0.7</v>
      </c>
      <c r="O28">
        <v>1E-3</v>
      </c>
      <c r="P28">
        <v>200</v>
      </c>
      <c r="Q28" t="s">
        <v>49</v>
      </c>
      <c r="R28" t="s">
        <v>49</v>
      </c>
      <c r="S28">
        <v>0.73</v>
      </c>
    </row>
    <row r="29" spans="1:20" x14ac:dyDescent="0.25">
      <c r="A29" t="s">
        <v>0</v>
      </c>
      <c r="B29">
        <v>7</v>
      </c>
      <c r="C29">
        <v>0.93</v>
      </c>
      <c r="D29">
        <v>0.91</v>
      </c>
      <c r="E29">
        <f t="shared" si="3"/>
        <v>2.0000000000000018</v>
      </c>
      <c r="I29">
        <f t="shared" si="4"/>
        <v>2.0000000000000018</v>
      </c>
      <c r="M29">
        <v>1</v>
      </c>
      <c r="N29">
        <v>0.7</v>
      </c>
      <c r="O29">
        <v>0.01</v>
      </c>
      <c r="P29">
        <v>200</v>
      </c>
      <c r="Q29" t="s">
        <v>48</v>
      </c>
      <c r="R29" t="s">
        <v>49</v>
      </c>
      <c r="S29">
        <v>0.73</v>
      </c>
    </row>
    <row r="30" spans="1:20" x14ac:dyDescent="0.25">
      <c r="A30" t="s">
        <v>5</v>
      </c>
      <c r="B30">
        <v>8</v>
      </c>
      <c r="C30">
        <v>0.93600000000000005</v>
      </c>
      <c r="D30">
        <v>0.91400000000000003</v>
      </c>
      <c r="E30">
        <f t="shared" ref="E30:E32" si="5">(C30-D30)*100</f>
        <v>2.200000000000002</v>
      </c>
      <c r="I30">
        <f t="shared" si="4"/>
        <v>2.200000000000002</v>
      </c>
      <c r="M30">
        <v>1</v>
      </c>
      <c r="N30">
        <v>0.6</v>
      </c>
      <c r="O30">
        <v>0.1</v>
      </c>
      <c r="P30">
        <v>200</v>
      </c>
      <c r="Q30" t="s">
        <v>49</v>
      </c>
      <c r="R30" t="s">
        <v>49</v>
      </c>
    </row>
    <row r="31" spans="1:20" x14ac:dyDescent="0.25">
      <c r="A31" t="s">
        <v>6</v>
      </c>
      <c r="B31">
        <v>9</v>
      </c>
      <c r="C31">
        <v>0.92</v>
      </c>
      <c r="D31">
        <v>0.92</v>
      </c>
      <c r="E31">
        <f t="shared" si="5"/>
        <v>0</v>
      </c>
      <c r="I31">
        <f t="shared" si="4"/>
        <v>0</v>
      </c>
    </row>
    <row r="32" spans="1:20" x14ac:dyDescent="0.25">
      <c r="A32" t="s">
        <v>3</v>
      </c>
      <c r="B32">
        <v>10</v>
      </c>
      <c r="C32">
        <v>0.95</v>
      </c>
      <c r="D32">
        <v>0.95</v>
      </c>
      <c r="E32">
        <f t="shared" si="5"/>
        <v>0</v>
      </c>
      <c r="I32">
        <f t="shared" si="4"/>
        <v>4.0000000000000036</v>
      </c>
      <c r="M32">
        <v>1</v>
      </c>
      <c r="N32">
        <v>0.7</v>
      </c>
      <c r="O32">
        <v>0.1</v>
      </c>
      <c r="P32">
        <v>200</v>
      </c>
      <c r="Q32" t="s">
        <v>49</v>
      </c>
      <c r="R32" t="s">
        <v>49</v>
      </c>
    </row>
    <row r="33" spans="4:20" x14ac:dyDescent="0.25">
      <c r="D33">
        <v>0.92333500000000002</v>
      </c>
      <c r="M33">
        <v>1</v>
      </c>
      <c r="N33">
        <v>0.5</v>
      </c>
      <c r="O33">
        <v>0.1</v>
      </c>
      <c r="P33">
        <v>100</v>
      </c>
      <c r="Q33" t="s">
        <v>48</v>
      </c>
      <c r="R33" t="s">
        <v>48</v>
      </c>
    </row>
    <row r="34" spans="4:20" x14ac:dyDescent="0.25">
      <c r="M34">
        <v>2</v>
      </c>
      <c r="N34">
        <v>0.5</v>
      </c>
      <c r="O34">
        <v>0.1</v>
      </c>
      <c r="P34">
        <v>200</v>
      </c>
      <c r="Q34" t="s">
        <v>49</v>
      </c>
      <c r="R34" t="s">
        <v>49</v>
      </c>
      <c r="S34">
        <v>0.9</v>
      </c>
      <c r="T34">
        <v>0.88</v>
      </c>
    </row>
    <row r="35" spans="4:20" x14ac:dyDescent="0.25">
      <c r="M35">
        <v>2</v>
      </c>
      <c r="N35">
        <v>0.5</v>
      </c>
      <c r="O35">
        <v>0.1</v>
      </c>
      <c r="P35">
        <v>500</v>
      </c>
      <c r="Q35" t="s">
        <v>49</v>
      </c>
      <c r="R35" t="s">
        <v>49</v>
      </c>
      <c r="S35">
        <v>0.81</v>
      </c>
    </row>
    <row r="36" spans="4:20" x14ac:dyDescent="0.25">
      <c r="M36">
        <v>2</v>
      </c>
      <c r="N36">
        <v>0.5</v>
      </c>
      <c r="O36">
        <v>0.1</v>
      </c>
      <c r="P36">
        <v>100</v>
      </c>
      <c r="Q36" t="s">
        <v>49</v>
      </c>
      <c r="R36" t="s">
        <v>49</v>
      </c>
      <c r="S36">
        <v>0.88</v>
      </c>
    </row>
    <row r="37" spans="4:20" x14ac:dyDescent="0.25">
      <c r="M37">
        <v>1</v>
      </c>
      <c r="N37">
        <v>0.5</v>
      </c>
      <c r="O37">
        <v>0.1</v>
      </c>
      <c r="P37">
        <v>200</v>
      </c>
      <c r="Q37" t="s">
        <v>49</v>
      </c>
      <c r="R37" t="s">
        <v>44</v>
      </c>
      <c r="S37">
        <v>0.8</v>
      </c>
    </row>
    <row r="38" spans="4:20" x14ac:dyDescent="0.25">
      <c r="M38">
        <v>1</v>
      </c>
      <c r="N38">
        <v>0.5</v>
      </c>
      <c r="O38">
        <v>0.1</v>
      </c>
      <c r="P38">
        <v>200</v>
      </c>
      <c r="Q38" t="s">
        <v>48</v>
      </c>
      <c r="R38" t="s">
        <v>49</v>
      </c>
      <c r="T38">
        <v>0.86</v>
      </c>
    </row>
    <row r="39" spans="4:20" x14ac:dyDescent="0.25">
      <c r="E39">
        <f>AVERAGE(E23:E38)</f>
        <v>2.0622700000000016</v>
      </c>
      <c r="I39">
        <f>AVERAGE(I23:I38)</f>
        <v>4.7300000000000013</v>
      </c>
      <c r="J39" t="s">
        <v>11</v>
      </c>
    </row>
    <row r="40" spans="4:20" x14ac:dyDescent="0.25">
      <c r="E40">
        <f>MAX(E23:E38)</f>
        <v>13</v>
      </c>
      <c r="I40">
        <f>MAX(I23:I38)</f>
        <v>13</v>
      </c>
      <c r="J40" t="s">
        <v>12</v>
      </c>
    </row>
    <row r="41" spans="4:20" x14ac:dyDescent="0.25">
      <c r="E41">
        <f>(E27+E28+E29+E30+E31+E32)/6</f>
        <v>0.98333333333333428</v>
      </c>
      <c r="I41">
        <f>(I27+I28+I29+I30+I31+I32)/6</f>
        <v>1.8000000000000016</v>
      </c>
      <c r="J41" t="s">
        <v>21</v>
      </c>
    </row>
    <row r="42" spans="4:20" x14ac:dyDescent="0.25">
      <c r="E42">
        <f>(E23+E24+E25+E26)/4</f>
        <v>3.6806750000000026</v>
      </c>
      <c r="I42">
        <f>(I23+I24+I26+I25)/4</f>
        <v>9.125</v>
      </c>
      <c r="J42" t="s">
        <v>20</v>
      </c>
    </row>
  </sheetData>
  <sortState xmlns:xlrd2="http://schemas.microsoft.com/office/spreadsheetml/2017/richdata2" ref="B3:L12">
    <sortCondition ref="L3:L12"/>
  </sortState>
  <mergeCells count="2">
    <mergeCell ref="U1:V1"/>
    <mergeCell ref="M1:R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B5548-EE8F-464F-87E5-9A5A262A3331}">
  <dimension ref="A1:I11"/>
  <sheetViews>
    <sheetView workbookViewId="0">
      <selection activeCell="I1" sqref="I1"/>
    </sheetView>
  </sheetViews>
  <sheetFormatPr defaultRowHeight="15" x14ac:dyDescent="0.25"/>
  <cols>
    <col min="9" max="9" width="19.140625" customWidth="1"/>
  </cols>
  <sheetData>
    <row r="1" spans="1:9" ht="31.5" customHeight="1" x14ac:dyDescent="0.25">
      <c r="B1" t="s">
        <v>10</v>
      </c>
      <c r="C1" t="s">
        <v>19</v>
      </c>
      <c r="D1" t="s">
        <v>15</v>
      </c>
      <c r="E1" t="s">
        <v>16</v>
      </c>
      <c r="F1" t="s">
        <v>19</v>
      </c>
      <c r="G1" t="s">
        <v>17</v>
      </c>
      <c r="H1" t="s">
        <v>13</v>
      </c>
      <c r="I1" t="s">
        <v>14</v>
      </c>
    </row>
    <row r="2" spans="1:9" x14ac:dyDescent="0.25">
      <c r="A2" t="s">
        <v>9</v>
      </c>
      <c r="B2">
        <v>1</v>
      </c>
      <c r="C2">
        <v>0.79800000000000004</v>
      </c>
      <c r="D2">
        <v>0.79300000000000004</v>
      </c>
      <c r="E2">
        <f t="shared" ref="E2:E11" si="0">(C2-D2)*100</f>
        <v>0.50000000000000044</v>
      </c>
      <c r="F2">
        <v>0.78200000000000003</v>
      </c>
      <c r="G2">
        <v>0.71</v>
      </c>
      <c r="H2">
        <f t="shared" ref="H2:H11" si="1">(F2-G2)*100</f>
        <v>7.2000000000000064</v>
      </c>
      <c r="I2">
        <f t="shared" ref="I2:I11" si="2">MAX(H2, E2)</f>
        <v>7.2000000000000064</v>
      </c>
    </row>
    <row r="3" spans="1:9" x14ac:dyDescent="0.25">
      <c r="A3" t="s">
        <v>2</v>
      </c>
      <c r="B3">
        <v>2</v>
      </c>
      <c r="C3">
        <v>0.96799999999999997</v>
      </c>
      <c r="D3">
        <v>0.96499999999999997</v>
      </c>
      <c r="E3">
        <f t="shared" si="0"/>
        <v>0.30000000000000027</v>
      </c>
      <c r="F3">
        <v>0.91700000000000004</v>
      </c>
      <c r="G3">
        <v>0.90500000000000003</v>
      </c>
      <c r="H3">
        <f t="shared" si="1"/>
        <v>1.2000000000000011</v>
      </c>
      <c r="I3">
        <f t="shared" si="2"/>
        <v>1.2000000000000011</v>
      </c>
    </row>
    <row r="4" spans="1:9" x14ac:dyDescent="0.25">
      <c r="A4" t="s">
        <v>7</v>
      </c>
      <c r="B4">
        <v>3</v>
      </c>
      <c r="C4">
        <v>0.77</v>
      </c>
      <c r="D4">
        <v>0.64</v>
      </c>
      <c r="E4">
        <f t="shared" si="0"/>
        <v>13</v>
      </c>
      <c r="F4">
        <v>0.67</v>
      </c>
      <c r="G4">
        <v>0.56000000000000005</v>
      </c>
      <c r="H4">
        <f t="shared" si="1"/>
        <v>10.999999999999998</v>
      </c>
      <c r="I4">
        <f t="shared" si="2"/>
        <v>13</v>
      </c>
    </row>
    <row r="5" spans="1:9" x14ac:dyDescent="0.25">
      <c r="A5" t="s">
        <v>4</v>
      </c>
      <c r="B5">
        <v>4</v>
      </c>
      <c r="C5">
        <v>0.92</v>
      </c>
      <c r="D5">
        <v>0.90600000000000003</v>
      </c>
      <c r="E5">
        <f t="shared" si="0"/>
        <v>1.4000000000000012</v>
      </c>
      <c r="F5">
        <v>0.89</v>
      </c>
      <c r="G5">
        <v>0.89</v>
      </c>
      <c r="H5">
        <f t="shared" si="1"/>
        <v>0</v>
      </c>
      <c r="I5">
        <f t="shared" si="2"/>
        <v>1.4000000000000012</v>
      </c>
    </row>
    <row r="6" spans="1:9" x14ac:dyDescent="0.25">
      <c r="A6" t="s">
        <v>0</v>
      </c>
      <c r="B6">
        <v>5</v>
      </c>
      <c r="C6">
        <v>0.93</v>
      </c>
      <c r="D6">
        <v>0.91</v>
      </c>
      <c r="E6">
        <f t="shared" si="0"/>
        <v>2.0000000000000018</v>
      </c>
      <c r="F6">
        <v>0.88</v>
      </c>
      <c r="G6">
        <v>0.88</v>
      </c>
      <c r="H6">
        <f t="shared" si="1"/>
        <v>0</v>
      </c>
      <c r="I6">
        <f t="shared" si="2"/>
        <v>2.0000000000000018</v>
      </c>
    </row>
    <row r="7" spans="1:9" x14ac:dyDescent="0.25">
      <c r="A7" t="s">
        <v>1</v>
      </c>
      <c r="B7">
        <v>6</v>
      </c>
      <c r="C7">
        <v>0.9</v>
      </c>
      <c r="D7">
        <v>0.89</v>
      </c>
      <c r="E7">
        <f t="shared" si="0"/>
        <v>1.0000000000000009</v>
      </c>
      <c r="F7">
        <v>0.86</v>
      </c>
      <c r="G7">
        <v>0.78</v>
      </c>
      <c r="H7">
        <f t="shared" si="1"/>
        <v>7.9999999999999964</v>
      </c>
      <c r="I7">
        <f t="shared" si="2"/>
        <v>7.9999999999999964</v>
      </c>
    </row>
    <row r="8" spans="1:9" x14ac:dyDescent="0.25">
      <c r="A8" t="s">
        <v>8</v>
      </c>
      <c r="B8">
        <v>7</v>
      </c>
      <c r="C8">
        <v>0.8</v>
      </c>
      <c r="D8">
        <v>0.79777299999999995</v>
      </c>
      <c r="E8">
        <f t="shared" si="0"/>
        <v>0.222700000000009</v>
      </c>
      <c r="F8">
        <v>0.74199999999999999</v>
      </c>
      <c r="G8">
        <v>0.65900000000000003</v>
      </c>
      <c r="H8">
        <f t="shared" si="1"/>
        <v>8.2999999999999972</v>
      </c>
      <c r="I8">
        <f t="shared" si="2"/>
        <v>8.2999999999999972</v>
      </c>
    </row>
    <row r="9" spans="1:9" x14ac:dyDescent="0.25">
      <c r="A9" t="s">
        <v>5</v>
      </c>
      <c r="B9">
        <v>8</v>
      </c>
      <c r="C9">
        <v>0.93600000000000005</v>
      </c>
      <c r="D9">
        <v>0.91400000000000003</v>
      </c>
      <c r="E9">
        <f t="shared" si="0"/>
        <v>2.200000000000002</v>
      </c>
      <c r="F9">
        <v>0.87</v>
      </c>
      <c r="G9">
        <v>0.87</v>
      </c>
      <c r="H9">
        <f t="shared" si="1"/>
        <v>0</v>
      </c>
      <c r="I9">
        <f t="shared" si="2"/>
        <v>2.200000000000002</v>
      </c>
    </row>
    <row r="10" spans="1:9" x14ac:dyDescent="0.25">
      <c r="A10" t="s">
        <v>6</v>
      </c>
      <c r="B10">
        <v>9</v>
      </c>
      <c r="C10">
        <v>0.92</v>
      </c>
      <c r="D10">
        <v>0.92</v>
      </c>
      <c r="E10">
        <f t="shared" si="0"/>
        <v>0</v>
      </c>
      <c r="F10">
        <v>0.86</v>
      </c>
      <c r="G10">
        <v>0.86</v>
      </c>
      <c r="H10">
        <f t="shared" si="1"/>
        <v>0</v>
      </c>
      <c r="I10">
        <f t="shared" si="2"/>
        <v>0</v>
      </c>
    </row>
    <row r="11" spans="1:9" x14ac:dyDescent="0.25">
      <c r="A11" t="s">
        <v>3</v>
      </c>
      <c r="B11">
        <v>10</v>
      </c>
      <c r="C11">
        <v>0.95</v>
      </c>
      <c r="D11">
        <v>0.95</v>
      </c>
      <c r="E11">
        <f t="shared" si="0"/>
        <v>0</v>
      </c>
      <c r="F11">
        <v>0.86</v>
      </c>
      <c r="G11">
        <v>0.82</v>
      </c>
      <c r="H11">
        <f t="shared" si="1"/>
        <v>4.0000000000000036</v>
      </c>
      <c r="I11">
        <f t="shared" si="2"/>
        <v>4.0000000000000036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6BE88-33A1-41EF-980A-2E35673198E4}">
  <dimension ref="A1:I11"/>
  <sheetViews>
    <sheetView workbookViewId="0">
      <selection activeCell="I1" sqref="I1:I11"/>
    </sheetView>
  </sheetViews>
  <sheetFormatPr defaultRowHeight="15" x14ac:dyDescent="0.25"/>
  <cols>
    <col min="9" max="9" width="19.7109375" customWidth="1"/>
  </cols>
  <sheetData>
    <row r="1" spans="1:9" ht="31.5" customHeight="1" x14ac:dyDescent="0.25">
      <c r="B1" t="s">
        <v>10</v>
      </c>
      <c r="C1" t="s">
        <v>19</v>
      </c>
      <c r="D1" t="s">
        <v>15</v>
      </c>
      <c r="E1" t="s">
        <v>16</v>
      </c>
      <c r="F1" t="s">
        <v>19</v>
      </c>
      <c r="G1" t="s">
        <v>17</v>
      </c>
      <c r="H1" t="s">
        <v>13</v>
      </c>
      <c r="I1" t="s">
        <v>14</v>
      </c>
    </row>
    <row r="2" spans="1:9" x14ac:dyDescent="0.25">
      <c r="A2" t="s">
        <v>9</v>
      </c>
      <c r="B2">
        <v>1</v>
      </c>
      <c r="C2">
        <v>0.79800000000000004</v>
      </c>
      <c r="D2">
        <v>0.79300000000000004</v>
      </c>
      <c r="E2">
        <f t="shared" ref="E2:E11" si="0">(C2-D2)*100</f>
        <v>0.50000000000000044</v>
      </c>
      <c r="F2">
        <v>0.78200000000000003</v>
      </c>
      <c r="G2">
        <v>0.71</v>
      </c>
      <c r="H2">
        <f t="shared" ref="H2:H11" si="1">(F2-G2)*100</f>
        <v>7.2000000000000064</v>
      </c>
      <c r="I2">
        <f t="shared" ref="I2:I11" si="2">MAX(H2, E2)</f>
        <v>7.2000000000000064</v>
      </c>
    </row>
    <row r="3" spans="1:9" x14ac:dyDescent="0.25">
      <c r="A3" t="s">
        <v>2</v>
      </c>
      <c r="B3">
        <v>2</v>
      </c>
      <c r="C3">
        <v>0.96799999999999997</v>
      </c>
      <c r="D3">
        <v>0.96499999999999997</v>
      </c>
      <c r="E3">
        <f t="shared" si="0"/>
        <v>0.30000000000000027</v>
      </c>
      <c r="F3">
        <v>0.91700000000000004</v>
      </c>
      <c r="G3">
        <v>0.90500000000000003</v>
      </c>
      <c r="H3">
        <f t="shared" si="1"/>
        <v>1.2000000000000011</v>
      </c>
      <c r="I3">
        <f t="shared" si="2"/>
        <v>1.2000000000000011</v>
      </c>
    </row>
    <row r="4" spans="1:9" x14ac:dyDescent="0.25">
      <c r="A4" t="s">
        <v>7</v>
      </c>
      <c r="B4">
        <v>3</v>
      </c>
      <c r="C4">
        <v>0.77</v>
      </c>
      <c r="D4">
        <v>0.64</v>
      </c>
      <c r="E4">
        <f t="shared" si="0"/>
        <v>13</v>
      </c>
      <c r="F4">
        <v>0.67</v>
      </c>
      <c r="G4">
        <v>0.56000000000000005</v>
      </c>
      <c r="H4">
        <f t="shared" si="1"/>
        <v>10.999999999999998</v>
      </c>
      <c r="I4">
        <f t="shared" si="2"/>
        <v>13</v>
      </c>
    </row>
    <row r="5" spans="1:9" x14ac:dyDescent="0.25">
      <c r="A5" t="s">
        <v>4</v>
      </c>
      <c r="B5">
        <v>4</v>
      </c>
      <c r="C5">
        <v>0.92</v>
      </c>
      <c r="D5">
        <v>0.90600000000000003</v>
      </c>
      <c r="E5">
        <f t="shared" si="0"/>
        <v>1.4000000000000012</v>
      </c>
      <c r="F5">
        <v>0.89</v>
      </c>
      <c r="G5">
        <v>0.89</v>
      </c>
      <c r="H5">
        <f t="shared" si="1"/>
        <v>0</v>
      </c>
      <c r="I5">
        <f t="shared" si="2"/>
        <v>1.4000000000000012</v>
      </c>
    </row>
    <row r="6" spans="1:9" x14ac:dyDescent="0.25">
      <c r="A6" t="s">
        <v>0</v>
      </c>
      <c r="B6">
        <v>5</v>
      </c>
      <c r="C6">
        <v>0.93</v>
      </c>
      <c r="D6">
        <v>0.91</v>
      </c>
      <c r="E6">
        <f t="shared" si="0"/>
        <v>2.0000000000000018</v>
      </c>
      <c r="F6">
        <v>0.88</v>
      </c>
      <c r="G6">
        <v>0.88</v>
      </c>
      <c r="H6">
        <f t="shared" si="1"/>
        <v>0</v>
      </c>
      <c r="I6">
        <f t="shared" si="2"/>
        <v>2.0000000000000018</v>
      </c>
    </row>
    <row r="7" spans="1:9" x14ac:dyDescent="0.25">
      <c r="A7" t="s">
        <v>1</v>
      </c>
      <c r="B7">
        <v>6</v>
      </c>
      <c r="C7">
        <v>0.9</v>
      </c>
      <c r="D7">
        <v>0.89</v>
      </c>
      <c r="E7">
        <f t="shared" si="0"/>
        <v>1.0000000000000009</v>
      </c>
      <c r="F7">
        <v>0.86</v>
      </c>
      <c r="G7">
        <v>0.78</v>
      </c>
      <c r="H7">
        <f t="shared" si="1"/>
        <v>7.9999999999999964</v>
      </c>
      <c r="I7">
        <f t="shared" si="2"/>
        <v>7.9999999999999964</v>
      </c>
    </row>
    <row r="8" spans="1:9" x14ac:dyDescent="0.25">
      <c r="A8" t="s">
        <v>8</v>
      </c>
      <c r="B8">
        <v>7</v>
      </c>
      <c r="C8">
        <v>0.8</v>
      </c>
      <c r="D8">
        <v>0.79777299999999995</v>
      </c>
      <c r="E8">
        <f t="shared" si="0"/>
        <v>0.222700000000009</v>
      </c>
      <c r="F8">
        <v>0.74199999999999999</v>
      </c>
      <c r="G8">
        <v>0.65900000000000003</v>
      </c>
      <c r="H8">
        <f t="shared" si="1"/>
        <v>8.2999999999999972</v>
      </c>
      <c r="I8">
        <f t="shared" si="2"/>
        <v>8.2999999999999972</v>
      </c>
    </row>
    <row r="9" spans="1:9" x14ac:dyDescent="0.25">
      <c r="A9" t="s">
        <v>5</v>
      </c>
      <c r="B9">
        <v>8</v>
      </c>
      <c r="C9">
        <v>0.93600000000000005</v>
      </c>
      <c r="D9">
        <v>0.91400000000000003</v>
      </c>
      <c r="E9">
        <f t="shared" si="0"/>
        <v>2.200000000000002</v>
      </c>
      <c r="F9">
        <v>0.87</v>
      </c>
      <c r="G9">
        <v>0.87</v>
      </c>
      <c r="H9">
        <f t="shared" si="1"/>
        <v>0</v>
      </c>
      <c r="I9">
        <f t="shared" si="2"/>
        <v>2.200000000000002</v>
      </c>
    </row>
    <row r="10" spans="1:9" x14ac:dyDescent="0.25">
      <c r="A10" t="s">
        <v>6</v>
      </c>
      <c r="B10">
        <v>9</v>
      </c>
      <c r="C10">
        <v>0.92</v>
      </c>
      <c r="D10">
        <v>0.92</v>
      </c>
      <c r="E10">
        <f t="shared" si="0"/>
        <v>0</v>
      </c>
      <c r="F10">
        <v>0.86</v>
      </c>
      <c r="G10">
        <v>0.86</v>
      </c>
      <c r="H10">
        <f t="shared" si="1"/>
        <v>0</v>
      </c>
      <c r="I10">
        <f t="shared" si="2"/>
        <v>0</v>
      </c>
    </row>
    <row r="11" spans="1:9" x14ac:dyDescent="0.25">
      <c r="A11" t="s">
        <v>3</v>
      </c>
      <c r="B11">
        <v>10</v>
      </c>
      <c r="C11">
        <v>0.95</v>
      </c>
      <c r="D11">
        <v>0.95</v>
      </c>
      <c r="E11">
        <f t="shared" si="0"/>
        <v>0</v>
      </c>
      <c r="F11">
        <v>0.86</v>
      </c>
      <c r="G11">
        <v>0.82</v>
      </c>
      <c r="H11">
        <f t="shared" si="1"/>
        <v>4.0000000000000036</v>
      </c>
      <c r="I11">
        <f t="shared" si="2"/>
        <v>4.0000000000000036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Sheet3</vt:lpstr>
      <vt:lpstr>fine AUC ratio -1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Nafiseh Ghoroghchian</dc:creator>
  <cp:lastModifiedBy>Nafiseh Ghoroghchian</cp:lastModifiedBy>
  <cp:lastPrinted>2019-05-31T00:36:54Z</cp:lastPrinted>
  <dcterms:created xsi:type="dcterms:W3CDTF">2019-02-12T15:44:47Z</dcterms:created>
  <dcterms:modified xsi:type="dcterms:W3CDTF">2019-06-02T03:28:55Z</dcterms:modified>
</cp:coreProperties>
</file>