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ta_leegw\Desktop\TP RSDE Mobile Application\Information to upload\"/>
    </mc:Choice>
  </mc:AlternateContent>
  <xr:revisionPtr revIDLastSave="0" documentId="13_ncr:1_{D22B722A-4838-4413-913D-301B9412A00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Ad">Sheet1!$D$15</definedName>
    <definedName name="Area">Sheet1!$D$22</definedName>
    <definedName name="BotClear">Sheet1!$D$8</definedName>
    <definedName name="Density">Sheet1!$D$14</definedName>
    <definedName name="dQ">Sheet1!$D$20</definedName>
    <definedName name="Fwind">Sheet1!$D$21</definedName>
    <definedName name="Gravity">Sheet1!$D$13</definedName>
    <definedName name="H">Sheet1!$D$6</definedName>
    <definedName name="Hp">Sheet1!$D$10</definedName>
    <definedName name="HRoof">Sheet1!$D$9</definedName>
    <definedName name="L">Sheet1!$D$7</definedName>
    <definedName name="Mv">Sheet1!$D$5</definedName>
    <definedName name="Pressure">Sheet1!$D$23</definedName>
    <definedName name="_xlnm.Print_Area" localSheetId="0">Sheet1!$A$1:$J$29</definedName>
    <definedName name="SideLd">Sheet1!$D$19</definedName>
    <definedName name="UnLoad">Sheet1!$D$12</definedName>
    <definedName name="Velocity">Sheet1!$D$24</definedName>
    <definedName name="WhlCnt">Sheet1!$D$11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22" i="1" s="1"/>
  <c r="D10" i="1"/>
  <c r="D19" i="1"/>
  <c r="D20" i="1" s="1"/>
  <c r="G20" i="1" s="1"/>
  <c r="D21" i="1" l="1"/>
  <c r="G21" i="1" s="1"/>
  <c r="D23" i="1" l="1"/>
  <c r="D24" i="1" s="1"/>
  <c r="D25" i="1" s="1"/>
</calcChain>
</file>

<file path=xl/sharedStrings.xml><?xml version="1.0" encoding="utf-8"?>
<sst xmlns="http://schemas.openxmlformats.org/spreadsheetml/2006/main" count="74" uniqueCount="63">
  <si>
    <t>Wheel reaction due to overturning wind</t>
  </si>
  <si>
    <t>Total vehicle mass</t>
  </si>
  <si>
    <t>Mv</t>
  </si>
  <si>
    <t>kg</t>
  </si>
  <si>
    <t>Wind exposed body side height</t>
  </si>
  <si>
    <t>H</t>
  </si>
  <si>
    <t>m</t>
  </si>
  <si>
    <t>Wind exposed body side length</t>
  </si>
  <si>
    <t>L</t>
  </si>
  <si>
    <t>Centre of pressure a.r.l.</t>
  </si>
  <si>
    <t>Hp</t>
  </si>
  <si>
    <t>Wheel centre lateral spacing</t>
  </si>
  <si>
    <t>WhlCnt</t>
  </si>
  <si>
    <t>Wheel unloading</t>
  </si>
  <si>
    <t>%</t>
  </si>
  <si>
    <t>UnLoad</t>
  </si>
  <si>
    <t>Calculations:</t>
  </si>
  <si>
    <t>Side load</t>
  </si>
  <si>
    <t>SideLd</t>
  </si>
  <si>
    <t>N</t>
  </si>
  <si>
    <t>Gravity constant</t>
  </si>
  <si>
    <t>Gravity</t>
  </si>
  <si>
    <t>m/s/s</t>
  </si>
  <si>
    <t>Bottom Clearance</t>
  </si>
  <si>
    <t>BotClear</t>
  </si>
  <si>
    <t>Roof height</t>
  </si>
  <si>
    <t>Hroof</t>
  </si>
  <si>
    <t>dQ</t>
  </si>
  <si>
    <t>Required Wheel unoalding reaction</t>
  </si>
  <si>
    <t>Fwind</t>
  </si>
  <si>
    <t>Required wind overturning force</t>
  </si>
  <si>
    <t>Wind pressure area</t>
  </si>
  <si>
    <t>Area</t>
  </si>
  <si>
    <t>m^2</t>
  </si>
  <si>
    <t xml:space="preserve">Wind pressure  </t>
  </si>
  <si>
    <t>Pressure</t>
  </si>
  <si>
    <t>Pa</t>
  </si>
  <si>
    <t>check</t>
  </si>
  <si>
    <t>No allowance for suspension movement (rigid suspension)</t>
  </si>
  <si>
    <r>
      <t xml:space="preserve">Wind Force       </t>
    </r>
    <r>
      <rPr>
        <sz val="18"/>
        <color theme="1"/>
        <rFont val="Calibri"/>
        <family val="2"/>
        <scheme val="minor"/>
      </rPr>
      <t>Fw = pA</t>
    </r>
  </si>
  <si>
    <t>Air density</t>
  </si>
  <si>
    <t>kg/m^3</t>
  </si>
  <si>
    <t>Aerodynamic Factor</t>
  </si>
  <si>
    <t>Ad</t>
  </si>
  <si>
    <t>-</t>
  </si>
  <si>
    <t>Wind velocity</t>
  </si>
  <si>
    <t xml:space="preserve"> Velocity</t>
  </si>
  <si>
    <t>m/s</t>
  </si>
  <si>
    <t>kph</t>
  </si>
  <si>
    <t>Density</t>
  </si>
  <si>
    <t xml:space="preserve">            H</t>
  </si>
  <si>
    <t xml:space="preserve">    Hroof</t>
  </si>
  <si>
    <t xml:space="preserve">     Hp</t>
  </si>
  <si>
    <t xml:space="preserve">  BotClear</t>
  </si>
  <si>
    <t>intermediate calc</t>
  </si>
  <si>
    <t>assumed by user</t>
  </si>
  <si>
    <t>calc check should confirm user assumed wheel unloading</t>
  </si>
  <si>
    <t>calc check reaction balance should come as ZERO</t>
  </si>
  <si>
    <t>1 is default value</t>
  </si>
  <si>
    <t>Input data:</t>
  </si>
  <si>
    <t>Yellow means Fixed value</t>
  </si>
  <si>
    <t>Paramters for users to fill in</t>
  </si>
  <si>
    <t>Calculated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</si>
</sst>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65" fontId="0" fillId="0" borderId="0" xfId="0" applyNumberFormat="1"/>
    <xf numFmtId="0" fontId="5" fillId="0" borderId="0" xfId="0" applyFont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4" borderId="4" xfId="0" applyFill="1" applyBorder="1" applyAlignment="1">
      <alignment horizontal="center"/>
    </xf>
    <xf numFmtId="0" fontId="0" fillId="4" borderId="0" xfId="0" applyFill="1"/>
    <xf numFmtId="0" fontId="0" fillId="2" borderId="0" xfId="0" applyFill="1"/>
    <xf numFmtId="0" fontId="0" fillId="5" borderId="4" xfId="0" applyFill="1" applyBorder="1" applyAlignment="1">
      <alignment horizontal="center"/>
    </xf>
    <xf numFmtId="1" fontId="0" fillId="5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1390650</xdr:colOff>
      <xdr:row>29</xdr:row>
      <xdr:rowOff>28575</xdr:rowOff>
    </xdr:from>
    <xdr:to>
      <xdr:col>6</xdr:col>
      <xdr:colOff>323850</xdr:colOff>
      <xdr:row>50</xdr:row>
      <xdr:rowOff>95250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2000250" y="5629275"/>
          <a:ext cx="3905250" cy="41719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1</xdr:colOff>
      <xdr:row>51</xdr:row>
      <xdr:rowOff>133350</xdr:rowOff>
    </xdr:from>
    <xdr:to>
      <xdr:col>6</xdr:col>
      <xdr:colOff>1</xdr:colOff>
      <xdr:row>53</xdr:row>
      <xdr:rowOff>38100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5410201" y="5076825"/>
          <a:ext cx="2438400" cy="2857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3</xdr:col>
      <xdr:colOff>314325</xdr:colOff>
      <xdr:row>29</xdr:row>
      <xdr:rowOff>152400</xdr:rowOff>
    </xdr:from>
    <xdr:to>
      <xdr:col>3</xdr:col>
      <xdr:colOff>323850</xdr:colOff>
      <xdr:row>61</xdr:row>
      <xdr:rowOff>104775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/>
      </xdr:nvCxnSpPr>
      <xdr:spPr>
        <a:xfrm>
          <a:off x="4067175" y="5753100"/>
          <a:ext cx="9525" cy="615315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39</xdr:row>
      <xdr:rowOff>171450</xdr:rowOff>
    </xdr:from>
    <xdr:to>
      <xdr:col>3</xdr:col>
      <xdr:colOff>361950</xdr:colOff>
      <xdr:row>40</xdr:row>
      <xdr:rowOff>85725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4010025" y="7781925"/>
          <a:ext cx="104775" cy="104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7</xdr:col>
      <xdr:colOff>9525</xdr:colOff>
      <xdr:row>39</xdr:row>
      <xdr:rowOff>57150</xdr:rowOff>
    </xdr:from>
    <xdr:to>
      <xdr:col>9</xdr:col>
      <xdr:colOff>38100</xdr:colOff>
      <xdr:row>40</xdr:row>
      <xdr:rowOff>114300</xdr:rowOff>
    </xdr:to>
    <xdr:sp macro="" textlink="">
      <xdr:nvSpPr>
        <xdr:cNvPr id="74" name="Right Arrow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 flipH="1">
          <a:off x="6200775" y="7667625"/>
          <a:ext cx="1247775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361950</xdr:colOff>
      <xdr:row>40</xdr:row>
      <xdr:rowOff>28575</xdr:rowOff>
    </xdr:from>
    <xdr:to>
      <xdr:col>5</xdr:col>
      <xdr:colOff>314325</xdr:colOff>
      <xdr:row>40</xdr:row>
      <xdr:rowOff>38100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/>
      </xdr:nvCxnSpPr>
      <xdr:spPr>
        <a:xfrm flipV="1">
          <a:off x="2828925" y="7829550"/>
          <a:ext cx="2457450" cy="952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51</xdr:row>
      <xdr:rowOff>99615</xdr:rowOff>
    </xdr:from>
    <xdr:to>
      <xdr:col>5</xdr:col>
      <xdr:colOff>391054</xdr:colOff>
      <xdr:row>57</xdr:row>
      <xdr:rowOff>149169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GrpSpPr/>
      </xdr:nvGrpSpPr>
      <xdr:grpSpPr>
        <a:xfrm>
          <a:off x="2740269" y="9657098"/>
          <a:ext cx="2754475" cy="1142242"/>
          <a:chOff x="5126301" y="17961372"/>
          <a:chExt cx="2029354" cy="1192554"/>
        </a:xfrm>
      </xdr:grpSpPr>
      <xdr:grpSp>
        <xdr:nvGrpSpPr>
          <xdr:cNvPr id="77" name="Group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GrpSpPr/>
        </xdr:nvGrpSpPr>
        <xdr:grpSpPr>
          <a:xfrm>
            <a:off x="5346303" y="17961372"/>
            <a:ext cx="209550" cy="1181971"/>
            <a:chOff x="5361517" y="18126075"/>
            <a:chExt cx="209550" cy="1195862"/>
          </a:xfrm>
        </xdr:grpSpPr>
        <xdr:grpSp>
          <xdr:nvGrpSpPr>
            <xdr:cNvPr id="90" name="Group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GrpSpPr/>
          </xdr:nvGrpSpPr>
          <xdr:grpSpPr>
            <a:xfrm>
              <a:off x="5361517" y="18145125"/>
              <a:ext cx="209550" cy="1162050"/>
              <a:chOff x="5361517" y="18145125"/>
              <a:chExt cx="209550" cy="1162050"/>
            </a:xfrm>
          </xdr:grpSpPr>
          <xdr:cxnSp macro="">
            <xdr:nvCxnSpPr>
              <xdr:cNvPr id="93" name="Straight Connector 92">
                <a:extLst>
                  <a:ext uri="{FF2B5EF4-FFF2-40B4-BE49-F238E27FC236}">
                    <a16:creationId xmlns:a16="http://schemas.microsoft.com/office/drawing/2014/main" id="{00000000-0008-0000-0000-00005D000000}"/>
                  </a:ext>
                </a:extLst>
              </xdr:cNvPr>
              <xdr:cNvCxnSpPr/>
            </xdr:nvCxnSpPr>
            <xdr:spPr>
              <a:xfrm>
                <a:off x="5513917" y="18145125"/>
                <a:ext cx="0" cy="116205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4" name="Straight Connector 93">
                <a:extLst>
                  <a:ext uri="{FF2B5EF4-FFF2-40B4-BE49-F238E27FC236}">
                    <a16:creationId xmlns:a16="http://schemas.microsoft.com/office/drawing/2014/main" id="{00000000-0008-0000-0000-00005E000000}"/>
                  </a:ext>
                </a:extLst>
              </xdr:cNvPr>
              <xdr:cNvCxnSpPr/>
            </xdr:nvCxnSpPr>
            <xdr:spPr>
              <a:xfrm>
                <a:off x="5571067" y="18145125"/>
                <a:ext cx="0" cy="116205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5" name="Straight Connector 94">
                <a:extLst>
                  <a:ext uri="{FF2B5EF4-FFF2-40B4-BE49-F238E27FC236}">
                    <a16:creationId xmlns:a16="http://schemas.microsoft.com/office/drawing/2014/main" id="{00000000-0008-0000-0000-00005F000000}"/>
                  </a:ext>
                </a:extLst>
              </xdr:cNvPr>
              <xdr:cNvCxnSpPr/>
            </xdr:nvCxnSpPr>
            <xdr:spPr>
              <a:xfrm flipH="1">
                <a:off x="5361517" y="18240375"/>
                <a:ext cx="142875" cy="5715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6" name="Straight Connector 95">
                <a:extLst>
                  <a:ext uri="{FF2B5EF4-FFF2-40B4-BE49-F238E27FC236}">
                    <a16:creationId xmlns:a16="http://schemas.microsoft.com/office/drawing/2014/main" id="{00000000-0008-0000-0000-000060000000}"/>
                  </a:ext>
                </a:extLst>
              </xdr:cNvPr>
              <xdr:cNvCxnSpPr/>
            </xdr:nvCxnSpPr>
            <xdr:spPr>
              <a:xfrm flipH="1" flipV="1">
                <a:off x="5365327" y="19150965"/>
                <a:ext cx="148592" cy="4191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7" name="Straight Connector 96">
                <a:extLst>
                  <a:ext uri="{FF2B5EF4-FFF2-40B4-BE49-F238E27FC236}">
                    <a16:creationId xmlns:a16="http://schemas.microsoft.com/office/drawing/2014/main" id="{00000000-0008-0000-0000-000061000000}"/>
                  </a:ext>
                </a:extLst>
              </xdr:cNvPr>
              <xdr:cNvCxnSpPr/>
            </xdr:nvCxnSpPr>
            <xdr:spPr>
              <a:xfrm>
                <a:off x="5361517" y="18294350"/>
                <a:ext cx="0" cy="85280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91" name="Oval 90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/>
          </xdr:nvSpPr>
          <xdr:spPr>
            <a:xfrm>
              <a:off x="5518680" y="18126075"/>
              <a:ext cx="45719" cy="45719"/>
            </a:xfrm>
            <a:prstGeom prst="ellipse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SG" sz="1100"/>
            </a:p>
          </xdr:txBody>
        </xdr:sp>
        <xdr:sp macro="" textlink="">
          <xdr:nvSpPr>
            <xdr:cNvPr id="92" name="Oval 91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/>
          </xdr:nvSpPr>
          <xdr:spPr>
            <a:xfrm>
              <a:off x="5518680" y="19276218"/>
              <a:ext cx="45719" cy="45719"/>
            </a:xfrm>
            <a:prstGeom prst="ellipse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SG" sz="1100"/>
            </a:p>
          </xdr:txBody>
        </xdr:sp>
      </xdr:grpSp>
      <xdr:grpSp>
        <xdr:nvGrpSpPr>
          <xdr:cNvPr id="78" name="Group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GrpSpPr/>
        </xdr:nvGrpSpPr>
        <xdr:grpSpPr>
          <a:xfrm rot="10800000">
            <a:off x="6720813" y="17971955"/>
            <a:ext cx="209550" cy="1181971"/>
            <a:chOff x="5361517" y="18126075"/>
            <a:chExt cx="209550" cy="1195862"/>
          </a:xfrm>
        </xdr:grpSpPr>
        <xdr:grpSp>
          <xdr:nvGrpSpPr>
            <xdr:cNvPr id="82" name="Group 81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GrpSpPr/>
          </xdr:nvGrpSpPr>
          <xdr:grpSpPr>
            <a:xfrm>
              <a:off x="5361517" y="18145125"/>
              <a:ext cx="209550" cy="1162050"/>
              <a:chOff x="5361517" y="18145125"/>
              <a:chExt cx="209550" cy="1162050"/>
            </a:xfrm>
          </xdr:grpSpPr>
          <xdr:cxnSp macro="">
            <xdr:nvCxnSpPr>
              <xdr:cNvPr id="85" name="Straight Connector 84">
                <a:extLst>
                  <a:ext uri="{FF2B5EF4-FFF2-40B4-BE49-F238E27FC236}">
                    <a16:creationId xmlns:a16="http://schemas.microsoft.com/office/drawing/2014/main" id="{00000000-0008-0000-0000-000055000000}"/>
                  </a:ext>
                </a:extLst>
              </xdr:cNvPr>
              <xdr:cNvCxnSpPr/>
            </xdr:nvCxnSpPr>
            <xdr:spPr>
              <a:xfrm>
                <a:off x="5513917" y="18145125"/>
                <a:ext cx="0" cy="116205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6" name="Straight Connector 85">
                <a:extLst>
                  <a:ext uri="{FF2B5EF4-FFF2-40B4-BE49-F238E27FC236}">
                    <a16:creationId xmlns:a16="http://schemas.microsoft.com/office/drawing/2014/main" id="{00000000-0008-0000-0000-000056000000}"/>
                  </a:ext>
                </a:extLst>
              </xdr:cNvPr>
              <xdr:cNvCxnSpPr/>
            </xdr:nvCxnSpPr>
            <xdr:spPr>
              <a:xfrm>
                <a:off x="5571067" y="18145125"/>
                <a:ext cx="0" cy="116205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7" name="Straight Connector 86">
                <a:extLst>
                  <a:ext uri="{FF2B5EF4-FFF2-40B4-BE49-F238E27FC236}">
                    <a16:creationId xmlns:a16="http://schemas.microsoft.com/office/drawing/2014/main" id="{00000000-0008-0000-0000-000057000000}"/>
                  </a:ext>
                </a:extLst>
              </xdr:cNvPr>
              <xdr:cNvCxnSpPr/>
            </xdr:nvCxnSpPr>
            <xdr:spPr>
              <a:xfrm flipH="1">
                <a:off x="5361517" y="18240375"/>
                <a:ext cx="142875" cy="5715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8" name="Straight Connector 87">
                <a:extLst>
                  <a:ext uri="{FF2B5EF4-FFF2-40B4-BE49-F238E27FC236}">
                    <a16:creationId xmlns:a16="http://schemas.microsoft.com/office/drawing/2014/main" id="{00000000-0008-0000-0000-000058000000}"/>
                  </a:ext>
                </a:extLst>
              </xdr:cNvPr>
              <xdr:cNvCxnSpPr/>
            </xdr:nvCxnSpPr>
            <xdr:spPr>
              <a:xfrm flipH="1" flipV="1">
                <a:off x="5365327" y="19150965"/>
                <a:ext cx="148592" cy="4191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9" name="Straight Connector 88">
                <a:extLst>
                  <a:ext uri="{FF2B5EF4-FFF2-40B4-BE49-F238E27FC236}">
                    <a16:creationId xmlns:a16="http://schemas.microsoft.com/office/drawing/2014/main" id="{00000000-0008-0000-0000-000059000000}"/>
                  </a:ext>
                </a:extLst>
              </xdr:cNvPr>
              <xdr:cNvCxnSpPr/>
            </xdr:nvCxnSpPr>
            <xdr:spPr>
              <a:xfrm>
                <a:off x="5361517" y="18294350"/>
                <a:ext cx="0" cy="85280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83" name="Oval 82">
              <a:extLs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SpPr/>
          </xdr:nvSpPr>
          <xdr:spPr>
            <a:xfrm>
              <a:off x="5518680" y="18126075"/>
              <a:ext cx="45719" cy="45719"/>
            </a:xfrm>
            <a:prstGeom prst="ellipse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SG" sz="1100"/>
            </a:p>
          </xdr:txBody>
        </xdr:sp>
        <xdr:sp macro="" textlink="">
          <xdr:nvSpPr>
            <xdr:cNvPr id="84" name="Oval 83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/>
          </xdr:nvSpPr>
          <xdr:spPr>
            <a:xfrm>
              <a:off x="5518680" y="19276218"/>
              <a:ext cx="45719" cy="45719"/>
            </a:xfrm>
            <a:prstGeom prst="ellipse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SG" sz="1100"/>
            </a:p>
          </xdr:txBody>
        </xdr:sp>
      </xdr:grpSp>
      <xdr:sp macro="" textlink="">
        <xdr:nvSpPr>
          <xdr:cNvPr id="79" name="Rectangle 78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SpPr/>
        </xdr:nvSpPr>
        <xdr:spPr>
          <a:xfrm>
            <a:off x="5562203" y="18461302"/>
            <a:ext cx="1162844" cy="183224"/>
          </a:xfrm>
          <a:prstGeom prst="rect">
            <a:avLst/>
          </a:prstGeom>
          <a:noFill/>
          <a:ln>
            <a:solidFill>
              <a:schemeClr val="accent5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SG" sz="1100"/>
          </a:p>
        </xdr:txBody>
      </xdr:sp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/>
        </xdr:nvSpPr>
        <xdr:spPr>
          <a:xfrm>
            <a:off x="5126301" y="18461301"/>
            <a:ext cx="218942" cy="162057"/>
          </a:xfrm>
          <a:prstGeom prst="rect">
            <a:avLst/>
          </a:prstGeom>
          <a:noFill/>
          <a:ln>
            <a:solidFill>
              <a:schemeClr val="accent5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SG" sz="1100"/>
          </a:p>
        </xdr:txBody>
      </xdr:sp>
      <xdr:sp macro="" textlink="">
        <xdr:nvSpPr>
          <xdr:cNvPr id="81" name="Rectangle 8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/>
        </xdr:nvSpPr>
        <xdr:spPr>
          <a:xfrm>
            <a:off x="6936713" y="18471885"/>
            <a:ext cx="218942" cy="162057"/>
          </a:xfrm>
          <a:prstGeom prst="rect">
            <a:avLst/>
          </a:prstGeom>
          <a:noFill/>
          <a:ln>
            <a:solidFill>
              <a:schemeClr val="accent5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SG" sz="1100"/>
          </a:p>
        </xdr:txBody>
      </xdr:sp>
    </xdr:grpSp>
    <xdr:clientData/>
  </xdr:twoCellAnchor>
  <xdr:twoCellAnchor>
    <xdr:from>
      <xdr:col>5</xdr:col>
      <xdr:colOff>232262</xdr:colOff>
      <xdr:row>52</xdr:row>
      <xdr:rowOff>125279</xdr:rowOff>
    </xdr:from>
    <xdr:to>
      <xdr:col>5</xdr:col>
      <xdr:colOff>304404</xdr:colOff>
      <xdr:row>54</xdr:row>
      <xdr:rowOff>33337</xdr:rowOff>
    </xdr:to>
    <xdr:sp macro="" textlink="">
      <xdr:nvSpPr>
        <xdr:cNvPr id="100" name="Down Arrow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5204312" y="10212254"/>
          <a:ext cx="72142" cy="28905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271994</xdr:colOff>
      <xdr:row>55</xdr:row>
      <xdr:rowOff>8334</xdr:rowOff>
    </xdr:from>
    <xdr:to>
      <xdr:col>2</xdr:col>
      <xdr:colOff>334325</xdr:colOff>
      <xdr:row>56</xdr:row>
      <xdr:rowOff>103981</xdr:rowOff>
    </xdr:to>
    <xdr:sp macro="" textlink="">
      <xdr:nvSpPr>
        <xdr:cNvPr id="101" name="Up Arrow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2738969" y="10666809"/>
          <a:ext cx="62331" cy="28614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503035</xdr:colOff>
      <xdr:row>56</xdr:row>
      <xdr:rowOff>185341</xdr:rowOff>
    </xdr:from>
    <xdr:to>
      <xdr:col>2</xdr:col>
      <xdr:colOff>627051</xdr:colOff>
      <xdr:row>58</xdr:row>
      <xdr:rowOff>143271</xdr:rowOff>
    </xdr:to>
    <xdr:sp macro="" textlink="">
      <xdr:nvSpPr>
        <xdr:cNvPr id="102" name="Up Arrow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2970010" y="11034316"/>
          <a:ext cx="124016" cy="338930"/>
        </a:xfrm>
        <a:prstGeom prst="upArrow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4</xdr:col>
      <xdr:colOff>578897</xdr:colOff>
      <xdr:row>57</xdr:row>
      <xdr:rowOff>14947</xdr:rowOff>
    </xdr:from>
    <xdr:to>
      <xdr:col>5</xdr:col>
      <xdr:colOff>96269</xdr:colOff>
      <xdr:row>58</xdr:row>
      <xdr:rowOff>136127</xdr:rowOff>
    </xdr:to>
    <xdr:sp macro="" textlink="">
      <xdr:nvSpPr>
        <xdr:cNvPr id="103" name="Down Arrow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4941347" y="11054422"/>
          <a:ext cx="126972" cy="311680"/>
        </a:xfrm>
        <a:prstGeom prst="downArrow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0</xdr:col>
      <xdr:colOff>523875</xdr:colOff>
      <xdr:row>57</xdr:row>
      <xdr:rowOff>0</xdr:rowOff>
    </xdr:from>
    <xdr:to>
      <xdr:col>10</xdr:col>
      <xdr:colOff>581025</xdr:colOff>
      <xdr:row>57</xdr:row>
      <xdr:rowOff>19050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CxnSpPr/>
      </xdr:nvCxnSpPr>
      <xdr:spPr>
        <a:xfrm>
          <a:off x="523875" y="11039475"/>
          <a:ext cx="80772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523875</xdr:colOff>
      <xdr:row>29</xdr:row>
      <xdr:rowOff>47625</xdr:rowOff>
    </xdr:from>
    <xdr:to>
      <xdr:col>1</xdr:col>
      <xdr:colOff>1162050</xdr:colOff>
      <xdr:row>29</xdr:row>
      <xdr:rowOff>47625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CxnSpPr/>
      </xdr:nvCxnSpPr>
      <xdr:spPr>
        <a:xfrm flipH="1">
          <a:off x="523875" y="5648325"/>
          <a:ext cx="12477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60</xdr:row>
      <xdr:rowOff>0</xdr:rowOff>
    </xdr:from>
    <xdr:to>
      <xdr:col>2</xdr:col>
      <xdr:colOff>571500</xdr:colOff>
      <xdr:row>66</xdr:row>
      <xdr:rowOff>9525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CxnSpPr/>
      </xdr:nvCxnSpPr>
      <xdr:spPr>
        <a:xfrm>
          <a:off x="3038475" y="11610975"/>
          <a:ext cx="0" cy="1152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59</xdr:row>
      <xdr:rowOff>180975</xdr:rowOff>
    </xdr:from>
    <xdr:to>
      <xdr:col>5</xdr:col>
      <xdr:colOff>47625</xdr:colOff>
      <xdr:row>66</xdr:row>
      <xdr:rowOff>0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CxnSpPr/>
      </xdr:nvCxnSpPr>
      <xdr:spPr>
        <a:xfrm>
          <a:off x="5019675" y="11601450"/>
          <a:ext cx="0" cy="1152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50</xdr:row>
      <xdr:rowOff>104775</xdr:rowOff>
    </xdr:from>
    <xdr:to>
      <xdr:col>1</xdr:col>
      <xdr:colOff>1152525</xdr:colOff>
      <xdr:row>50</xdr:row>
      <xdr:rowOff>104775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CxnSpPr/>
      </xdr:nvCxnSpPr>
      <xdr:spPr>
        <a:xfrm flipH="1">
          <a:off x="942975" y="9810750"/>
          <a:ext cx="8191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40</xdr:row>
      <xdr:rowOff>9525</xdr:rowOff>
    </xdr:from>
    <xdr:to>
      <xdr:col>10</xdr:col>
      <xdr:colOff>504825</xdr:colOff>
      <xdr:row>40</xdr:row>
      <xdr:rowOff>9525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CxnSpPr/>
      </xdr:nvCxnSpPr>
      <xdr:spPr>
        <a:xfrm>
          <a:off x="7543800" y="7810500"/>
          <a:ext cx="981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409575</xdr:colOff>
      <xdr:row>40</xdr:row>
      <xdr:rowOff>28575</xdr:rowOff>
    </xdr:from>
    <xdr:to>
      <xdr:col>10</xdr:col>
      <xdr:colOff>428625</xdr:colOff>
      <xdr:row>57</xdr:row>
      <xdr:rowOff>28575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CxnSpPr/>
      </xdr:nvCxnSpPr>
      <xdr:spPr>
        <a:xfrm>
          <a:off x="8429625" y="7829550"/>
          <a:ext cx="19050" cy="3238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571500</xdr:colOff>
      <xdr:row>29</xdr:row>
      <xdr:rowOff>57150</xdr:rowOff>
    </xdr:from>
    <xdr:to>
      <xdr:col>0</xdr:col>
      <xdr:colOff>581025</xdr:colOff>
      <xdr:row>57</xdr:row>
      <xdr:rowOff>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CxnSpPr/>
      </xdr:nvCxnSpPr>
      <xdr:spPr>
        <a:xfrm flipH="1">
          <a:off x="571500" y="5657850"/>
          <a:ext cx="9525" cy="53816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29</xdr:row>
      <xdr:rowOff>57150</xdr:rowOff>
    </xdr:from>
    <xdr:to>
      <xdr:col>1</xdr:col>
      <xdr:colOff>533400</xdr:colOff>
      <xdr:row>50</xdr:row>
      <xdr:rowOff>114300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CxnSpPr/>
      </xdr:nvCxnSpPr>
      <xdr:spPr>
        <a:xfrm>
          <a:off x="1123950" y="5657850"/>
          <a:ext cx="19050" cy="41624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50</xdr:row>
      <xdr:rowOff>123825</xdr:rowOff>
    </xdr:from>
    <xdr:to>
      <xdr:col>1</xdr:col>
      <xdr:colOff>533400</xdr:colOff>
      <xdr:row>57</xdr:row>
      <xdr:rowOff>0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CxnSpPr/>
      </xdr:nvCxnSpPr>
      <xdr:spPr>
        <a:xfrm>
          <a:off x="1143000" y="9829800"/>
          <a:ext cx="0" cy="12096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64</xdr:row>
      <xdr:rowOff>19050</xdr:rowOff>
    </xdr:from>
    <xdr:to>
      <xdr:col>5</xdr:col>
      <xdr:colOff>47625</xdr:colOff>
      <xdr:row>64</xdr:row>
      <xdr:rowOff>19050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CxnSpPr/>
      </xdr:nvCxnSpPr>
      <xdr:spPr>
        <a:xfrm>
          <a:off x="3057525" y="12392025"/>
          <a:ext cx="19621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67098</xdr:colOff>
      <xdr:row>1</xdr:row>
      <xdr:rowOff>119669</xdr:rowOff>
    </xdr:from>
    <xdr:to>
      <xdr:col>13</xdr:col>
      <xdr:colOff>102737</xdr:colOff>
      <xdr:row>17</xdr:row>
      <xdr:rowOff>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59F9EA-C59F-4756-AFBF-30B3A8685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5339" y="390132"/>
          <a:ext cx="5446897" cy="288000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4"/>
  <sheetViews>
    <sheetView tabSelected="1" zoomScale="130" zoomScaleNormal="130" workbookViewId="0">
      <selection activeCell="H26" sqref="H26"/>
    </sheetView>
  </sheetViews>
  <sheetFormatPr defaultRowHeight="14.5" x14ac:dyDescent="0.35"/>
  <cols>
    <col min="2" max="2" width="27.81640625" customWidth="1"/>
    <col min="3" max="3" width="19.26953125" customWidth="1"/>
    <col min="8" max="8" width="33.453125" customWidth="1"/>
  </cols>
  <sheetData>
    <row r="1" spans="1:10" ht="21" x14ac:dyDescent="0.5">
      <c r="A1" s="1" t="s">
        <v>0</v>
      </c>
    </row>
    <row r="2" spans="1:10" x14ac:dyDescent="0.35">
      <c r="A2" t="s">
        <v>38</v>
      </c>
    </row>
    <row r="3" spans="1:10" x14ac:dyDescent="0.35">
      <c r="D3" s="2"/>
      <c r="I3" s="2"/>
      <c r="J3" s="2"/>
    </row>
    <row r="4" spans="1:10" x14ac:dyDescent="0.35">
      <c r="A4" s="16" t="s">
        <v>59</v>
      </c>
      <c r="B4" s="17"/>
      <c r="C4" s="17"/>
      <c r="D4" s="17"/>
      <c r="E4" s="18"/>
      <c r="I4" s="2"/>
      <c r="J4" s="2"/>
    </row>
    <row r="5" spans="1:10" x14ac:dyDescent="0.35">
      <c r="A5" s="14" t="s">
        <v>1</v>
      </c>
      <c r="B5" s="15"/>
      <c r="C5" s="11" t="s">
        <v>2</v>
      </c>
      <c r="D5" s="19">
        <v>34240</v>
      </c>
      <c r="E5" s="11" t="s">
        <v>3</v>
      </c>
      <c r="I5" s="2"/>
      <c r="J5" s="2"/>
    </row>
    <row r="6" spans="1:10" x14ac:dyDescent="0.35">
      <c r="A6" s="14" t="s">
        <v>4</v>
      </c>
      <c r="B6" s="15"/>
      <c r="C6" s="11" t="s">
        <v>5</v>
      </c>
      <c r="D6" s="22">
        <f>(HRoof-BotClear)</f>
        <v>2.8209999999999997</v>
      </c>
      <c r="E6" s="11" t="s">
        <v>6</v>
      </c>
      <c r="F6" s="7" t="s">
        <v>54</v>
      </c>
      <c r="I6" s="2"/>
      <c r="J6" s="2"/>
    </row>
    <row r="7" spans="1:10" x14ac:dyDescent="0.35">
      <c r="A7" s="14" t="s">
        <v>7</v>
      </c>
      <c r="B7" s="15"/>
      <c r="C7" s="11" t="s">
        <v>8</v>
      </c>
      <c r="D7" s="19">
        <v>22.9</v>
      </c>
      <c r="E7" s="11" t="s">
        <v>6</v>
      </c>
      <c r="I7" s="2"/>
      <c r="J7" s="2"/>
    </row>
    <row r="8" spans="1:10" x14ac:dyDescent="0.35">
      <c r="A8" s="14" t="s">
        <v>23</v>
      </c>
      <c r="B8" s="15"/>
      <c r="C8" s="11" t="s">
        <v>24</v>
      </c>
      <c r="D8" s="19">
        <v>0.86499999999999999</v>
      </c>
      <c r="E8" s="11" t="s">
        <v>6</v>
      </c>
      <c r="I8" s="2"/>
      <c r="J8" s="2"/>
    </row>
    <row r="9" spans="1:10" x14ac:dyDescent="0.35">
      <c r="A9" s="14" t="s">
        <v>25</v>
      </c>
      <c r="B9" s="15"/>
      <c r="C9" s="11" t="s">
        <v>26</v>
      </c>
      <c r="D9" s="19">
        <v>3.6859999999999999</v>
      </c>
      <c r="E9" s="11" t="s">
        <v>6</v>
      </c>
      <c r="I9" s="2"/>
      <c r="J9" s="2"/>
    </row>
    <row r="10" spans="1:10" x14ac:dyDescent="0.35">
      <c r="A10" s="14" t="s">
        <v>9</v>
      </c>
      <c r="B10" s="15"/>
      <c r="C10" s="11" t="s">
        <v>10</v>
      </c>
      <c r="D10" s="22">
        <f>(HRoof-BotClear)/2+BotClear</f>
        <v>2.2755000000000001</v>
      </c>
      <c r="E10" s="11" t="s">
        <v>6</v>
      </c>
      <c r="F10" s="7" t="s">
        <v>54</v>
      </c>
    </row>
    <row r="11" spans="1:10" x14ac:dyDescent="0.35">
      <c r="A11" s="14" t="s">
        <v>11</v>
      </c>
      <c r="B11" s="15"/>
      <c r="C11" s="11" t="s">
        <v>12</v>
      </c>
      <c r="D11" s="19">
        <v>1.5</v>
      </c>
      <c r="E11" s="11" t="s">
        <v>6</v>
      </c>
    </row>
    <row r="12" spans="1:10" x14ac:dyDescent="0.35">
      <c r="A12" s="14" t="s">
        <v>13</v>
      </c>
      <c r="B12" s="15"/>
      <c r="C12" s="11" t="s">
        <v>15</v>
      </c>
      <c r="D12" s="19">
        <v>65</v>
      </c>
      <c r="E12" s="11" t="s">
        <v>14</v>
      </c>
      <c r="F12" s="7" t="s">
        <v>55</v>
      </c>
    </row>
    <row r="13" spans="1:10" x14ac:dyDescent="0.35">
      <c r="A13" s="14" t="s">
        <v>20</v>
      </c>
      <c r="B13" s="15"/>
      <c r="C13" s="11" t="s">
        <v>21</v>
      </c>
      <c r="D13" s="12">
        <v>9.8000000000000007</v>
      </c>
      <c r="E13" s="11" t="s">
        <v>22</v>
      </c>
    </row>
    <row r="14" spans="1:10" x14ac:dyDescent="0.35">
      <c r="A14" s="14" t="s">
        <v>40</v>
      </c>
      <c r="B14" s="15"/>
      <c r="C14" s="11" t="s">
        <v>49</v>
      </c>
      <c r="D14" s="12">
        <v>1.194</v>
      </c>
      <c r="E14" s="11" t="s">
        <v>41</v>
      </c>
    </row>
    <row r="15" spans="1:10" x14ac:dyDescent="0.35">
      <c r="A15" s="14" t="s">
        <v>42</v>
      </c>
      <c r="B15" s="15"/>
      <c r="C15" s="11" t="s">
        <v>43</v>
      </c>
      <c r="D15" s="12">
        <v>1</v>
      </c>
      <c r="E15" s="13" t="s">
        <v>44</v>
      </c>
      <c r="F15" s="7" t="s">
        <v>58</v>
      </c>
    </row>
    <row r="18" spans="1:10" ht="15" thickBot="1" x14ac:dyDescent="0.4">
      <c r="A18" s="16" t="s">
        <v>16</v>
      </c>
      <c r="B18" s="17"/>
      <c r="C18" s="17"/>
      <c r="D18" s="17"/>
      <c r="E18" s="18"/>
    </row>
    <row r="19" spans="1:10" ht="15" thickBot="1" x14ac:dyDescent="0.4">
      <c r="A19" s="14" t="s">
        <v>17</v>
      </c>
      <c r="B19" s="15"/>
      <c r="C19" s="11" t="s">
        <v>18</v>
      </c>
      <c r="D19" s="23">
        <f>Mv/2*Gravity</f>
        <v>167776</v>
      </c>
      <c r="E19" s="11" t="s">
        <v>19</v>
      </c>
      <c r="G19" s="8" t="s">
        <v>37</v>
      </c>
    </row>
    <row r="20" spans="1:10" x14ac:dyDescent="0.35">
      <c r="A20" s="14" t="s">
        <v>28</v>
      </c>
      <c r="B20" s="15"/>
      <c r="C20" s="11" t="s">
        <v>27</v>
      </c>
      <c r="D20" s="23">
        <f>UnLoad*SideLd/100</f>
        <v>109054.39999999999</v>
      </c>
      <c r="E20" s="11" t="s">
        <v>19</v>
      </c>
      <c r="G20" s="9">
        <f>dQ/SideLd*100</f>
        <v>64.999999999999986</v>
      </c>
      <c r="H20" s="7" t="s">
        <v>56</v>
      </c>
    </row>
    <row r="21" spans="1:10" ht="15" thickBot="1" x14ac:dyDescent="0.4">
      <c r="A21" s="14" t="s">
        <v>30</v>
      </c>
      <c r="B21" s="15"/>
      <c r="C21" s="11" t="s">
        <v>29</v>
      </c>
      <c r="D21" s="23">
        <f>WhlCnt/Hp*dQ</f>
        <v>71888.200395517459</v>
      </c>
      <c r="E21" s="11" t="s">
        <v>19</v>
      </c>
      <c r="G21" s="10">
        <f>Fwind*Hp-dQ*WhlCnt</f>
        <v>0</v>
      </c>
      <c r="H21" s="7" t="s">
        <v>57</v>
      </c>
    </row>
    <row r="22" spans="1:10" x14ac:dyDescent="0.35">
      <c r="A22" s="14" t="s">
        <v>31</v>
      </c>
      <c r="B22" s="15"/>
      <c r="C22" s="11" t="s">
        <v>32</v>
      </c>
      <c r="D22" s="23">
        <f>L*H</f>
        <v>64.600899999999996</v>
      </c>
      <c r="E22" s="11" t="s">
        <v>33</v>
      </c>
    </row>
    <row r="23" spans="1:10" x14ac:dyDescent="0.35">
      <c r="A23" s="14" t="s">
        <v>34</v>
      </c>
      <c r="B23" s="15"/>
      <c r="C23" s="11" t="s">
        <v>35</v>
      </c>
      <c r="D23" s="23">
        <f>Fwind/Area</f>
        <v>1112.8049360847522</v>
      </c>
      <c r="E23" s="11" t="s">
        <v>36</v>
      </c>
      <c r="G23" s="20"/>
      <c r="H23" t="s">
        <v>61</v>
      </c>
    </row>
    <row r="24" spans="1:10" x14ac:dyDescent="0.35">
      <c r="A24" s="14" t="s">
        <v>45</v>
      </c>
      <c r="B24" s="15"/>
      <c r="C24" s="11" t="s">
        <v>46</v>
      </c>
      <c r="D24" s="23">
        <f>SQRT((2*Pressure*Ad/Density))</f>
        <v>43.17400685381952</v>
      </c>
      <c r="E24" s="11" t="s">
        <v>47</v>
      </c>
      <c r="G24" s="21"/>
      <c r="H24" t="s">
        <v>60</v>
      </c>
    </row>
    <row r="25" spans="1:10" x14ac:dyDescent="0.35">
      <c r="A25" s="14"/>
      <c r="B25" s="15"/>
      <c r="C25" s="11"/>
      <c r="D25" s="24">
        <f>Velocity*3.6</f>
        <v>155.42642467375029</v>
      </c>
      <c r="E25" s="11" t="s">
        <v>48</v>
      </c>
      <c r="G25" s="25"/>
      <c r="H25" s="6" t="s">
        <v>62</v>
      </c>
      <c r="I25" s="6"/>
      <c r="J25" s="6"/>
    </row>
    <row r="39" spans="1:8" ht="23.5" x14ac:dyDescent="0.55000000000000004">
      <c r="H39" t="s">
        <v>39</v>
      </c>
    </row>
    <row r="42" spans="1:8" x14ac:dyDescent="0.35">
      <c r="A42" s="4" t="s">
        <v>51</v>
      </c>
      <c r="B42" s="5" t="s">
        <v>50</v>
      </c>
    </row>
    <row r="50" spans="2:11" x14ac:dyDescent="0.35">
      <c r="K50" s="4" t="s">
        <v>52</v>
      </c>
    </row>
    <row r="54" spans="2:11" x14ac:dyDescent="0.35">
      <c r="B54" s="5" t="s">
        <v>53</v>
      </c>
    </row>
    <row r="59" spans="2:11" x14ac:dyDescent="0.35">
      <c r="C59" s="3" t="s">
        <v>27</v>
      </c>
      <c r="F59" s="2" t="s">
        <v>27</v>
      </c>
    </row>
    <row r="64" spans="2:11" x14ac:dyDescent="0.35">
      <c r="D64" s="4" t="s">
        <v>12</v>
      </c>
    </row>
  </sheetData>
  <mergeCells count="20">
    <mergeCell ref="A9:B9"/>
    <mergeCell ref="A10:B10"/>
    <mergeCell ref="A11:B11"/>
    <mergeCell ref="A4:E4"/>
    <mergeCell ref="A5:B5"/>
    <mergeCell ref="A6:B6"/>
    <mergeCell ref="A7:B7"/>
    <mergeCell ref="A8:B8"/>
    <mergeCell ref="A25:B25"/>
    <mergeCell ref="A12:B12"/>
    <mergeCell ref="A13:B13"/>
    <mergeCell ref="A14:B14"/>
    <mergeCell ref="A15:B15"/>
    <mergeCell ref="A18:E18"/>
    <mergeCell ref="A19:B19"/>
    <mergeCell ref="A20:B20"/>
    <mergeCell ref="A21:B21"/>
    <mergeCell ref="A22:B22"/>
    <mergeCell ref="A23:B23"/>
    <mergeCell ref="A24:B24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Sheet1</vt:lpstr>
      <vt:lpstr>Ad</vt:lpstr>
      <vt:lpstr>Area</vt:lpstr>
      <vt:lpstr>BotClear</vt:lpstr>
      <vt:lpstr>Density</vt:lpstr>
      <vt:lpstr>dQ</vt:lpstr>
      <vt:lpstr>Fwind</vt:lpstr>
      <vt:lpstr>Gravity</vt:lpstr>
      <vt:lpstr>H</vt:lpstr>
      <vt:lpstr>Hp</vt:lpstr>
      <vt:lpstr>HRoof</vt:lpstr>
      <vt:lpstr>L</vt:lpstr>
      <vt:lpstr>Mv</vt:lpstr>
      <vt:lpstr>Pressure</vt:lpstr>
      <vt:lpstr>Sheet1!Print_Area</vt:lpstr>
      <vt:lpstr>SideLd</vt:lpstr>
      <vt:lpstr>UnLoad</vt:lpstr>
      <vt:lpstr>Velocity</vt:lpstr>
      <vt:lpstr>WhlCnt</vt:lpstr>
    </vt:vector>
  </TitlesOfParts>
  <Company>WOG 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WIWATOWSKI (LTA)</dc:creator>
  <cp:lastModifiedBy>Victor LEE (LTA)</cp:lastModifiedBy>
  <cp:lastPrinted>2018-11-21T07:16:13Z</cp:lastPrinted>
  <dcterms:created xsi:type="dcterms:W3CDTF">2018-04-27T02:46:11Z</dcterms:created>
  <dcterms:modified xsi:type="dcterms:W3CDTF">2022-11-01T06:20:44Z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288355-fb4c-44cd-b9ca-40cfc2aee5f8_Enabled">
    <vt:lpwstr>true</vt:lpwstr>
  </property>
  <property fmtid="{D5CDD505-2E9C-101B-9397-08002B2CF9AE}" pid="3" name="MSIP_Label_4f288355-fb4c-44cd-b9ca-40cfc2aee5f8_SetDate">
    <vt:lpwstr>2021-10-11T07:21:12Z</vt:lpwstr>
  </property>
  <property fmtid="{D5CDD505-2E9C-101B-9397-08002B2CF9AE}" pid="4" name="MSIP_Label_4f288355-fb4c-44cd-b9ca-40cfc2aee5f8_Method">
    <vt:lpwstr>Standard</vt:lpwstr>
  </property>
  <property fmtid="{D5CDD505-2E9C-101B-9397-08002B2CF9AE}" pid="5" name="MSIP_Label_4f288355-fb4c-44cd-b9ca-40cfc2aee5f8_Name">
    <vt:lpwstr>Non Sensitive_1</vt:lpwstr>
  </property>
  <property fmtid="{D5CDD505-2E9C-101B-9397-08002B2CF9AE}" pid="6" name="MSIP_Label_4f288355-fb4c-44cd-b9ca-40cfc2aee5f8_SiteId">
    <vt:lpwstr>0b11c524-9a1c-4e1b-84cb-6336aefc2243</vt:lpwstr>
  </property>
  <property fmtid="{D5CDD505-2E9C-101B-9397-08002B2CF9AE}" pid="7" name="MSIP_Label_4f288355-fb4c-44cd-b9ca-40cfc2aee5f8_ActionId">
    <vt:lpwstr>8e6708c8-aa33-4ff2-af32-c3aa1f08dc5e</vt:lpwstr>
  </property>
  <property fmtid="{D5CDD505-2E9C-101B-9397-08002B2CF9AE}" pid="8" name="MSIP_Label_4f288355-fb4c-44cd-b9ca-40cfc2aee5f8_ContentBits">
    <vt:lpwstr>0</vt:lpwstr>
  </property>
</Properties>
</file>