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https://d.docs.live.net/009a4ab0cbf58b37/SAMBa/PSS/"/>
    </mc:Choice>
  </mc:AlternateContent>
  <xr:revisionPtr revIDLastSave="98" documentId="8_{D33E2A3E-95EC-4034-914C-A3B1EE180C43}" xr6:coauthVersionLast="47" xr6:coauthVersionMax="47" xr10:uidLastSave="{C2C8E6C5-3263-48C6-9EBA-F8A96071C225}"/>
  <bookViews>
    <workbookView xWindow="-108" yWindow="348" windowWidth="23256" windowHeight="14160" tabRatio="500" xr2:uid="{00000000-000D-0000-FFFF-FFFF00000000}"/>
  </bookViews>
  <sheets>
    <sheet name="Talks" sheetId="1" r:id="rId1"/>
    <sheet name="People" sheetId="2" r:id="rId2"/>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73" i="2" l="1"/>
  <c r="B73" i="2" s="1"/>
  <c r="B102" i="2"/>
  <c r="A101" i="2"/>
  <c r="B101" i="2" s="1"/>
  <c r="A100" i="2"/>
  <c r="B100" i="2" s="1"/>
  <c r="A99" i="2"/>
  <c r="B99" i="2" s="1"/>
  <c r="A98" i="2"/>
  <c r="B98" i="2" s="1"/>
  <c r="A97" i="2"/>
  <c r="B97" i="2" s="1"/>
  <c r="A96" i="2"/>
  <c r="B96" i="2" s="1"/>
  <c r="A95" i="2"/>
  <c r="B95" i="2" s="1"/>
  <c r="A94" i="2"/>
  <c r="B94" i="2" s="1"/>
  <c r="A93" i="2"/>
  <c r="B93" i="2" s="1"/>
  <c r="A92" i="2"/>
  <c r="B92" i="2" s="1"/>
  <c r="A91" i="2"/>
  <c r="B91" i="2" s="1"/>
  <c r="A90" i="2"/>
  <c r="B90" i="2" s="1"/>
  <c r="A89" i="2"/>
  <c r="B89" i="2" s="1"/>
  <c r="A88" i="2"/>
  <c r="B88" i="2" s="1"/>
  <c r="A87" i="2"/>
  <c r="B87" i="2" s="1"/>
  <c r="A86" i="2"/>
  <c r="B86" i="2" s="1"/>
  <c r="A85" i="2"/>
  <c r="B85" i="2" s="1"/>
  <c r="A84" i="2"/>
  <c r="B84" i="2" s="1"/>
  <c r="A83" i="2"/>
  <c r="B83" i="2" s="1"/>
  <c r="A82" i="2"/>
  <c r="B82" i="2" s="1"/>
  <c r="A81" i="2"/>
  <c r="B81" i="2" s="1"/>
  <c r="A80" i="2"/>
  <c r="B80" i="2" s="1"/>
  <c r="A79" i="2"/>
  <c r="B79" i="2" s="1"/>
  <c r="A78" i="2"/>
  <c r="B78" i="2" s="1"/>
  <c r="A77" i="2"/>
  <c r="B77" i="2" s="1"/>
  <c r="A76" i="2"/>
  <c r="B76" i="2" s="1"/>
  <c r="A75" i="2"/>
  <c r="B75" i="2" s="1"/>
  <c r="A74" i="2"/>
  <c r="B74" i="2" s="1"/>
  <c r="A72" i="2"/>
  <c r="B72" i="2" s="1"/>
  <c r="A71" i="2"/>
  <c r="B71" i="2" s="1"/>
  <c r="A70" i="2"/>
  <c r="B70" i="2" s="1"/>
  <c r="A69" i="2"/>
  <c r="B69" i="2" s="1"/>
  <c r="A68" i="2"/>
  <c r="B68" i="2" s="1"/>
  <c r="A67" i="2"/>
  <c r="B67" i="2" s="1"/>
  <c r="A66" i="2"/>
  <c r="B66" i="2" s="1"/>
  <c r="A65" i="2"/>
  <c r="B65" i="2" s="1"/>
  <c r="A64" i="2"/>
  <c r="B64" i="2" s="1"/>
  <c r="A63" i="2"/>
  <c r="B63" i="2" s="1"/>
  <c r="A62" i="2"/>
  <c r="B62" i="2" s="1"/>
  <c r="A61" i="2"/>
  <c r="B61" i="2" s="1"/>
  <c r="A60" i="2"/>
  <c r="B60" i="2" s="1"/>
  <c r="A59" i="2"/>
  <c r="B59" i="2" s="1"/>
  <c r="A58" i="2"/>
  <c r="B58" i="2" s="1"/>
  <c r="A57" i="2"/>
  <c r="B57" i="2" s="1"/>
  <c r="A56" i="2"/>
  <c r="B56" i="2" s="1"/>
  <c r="A55" i="2"/>
  <c r="B55" i="2" s="1"/>
  <c r="A54" i="2"/>
  <c r="B54" i="2" s="1"/>
  <c r="A53" i="2"/>
  <c r="B53" i="2" s="1"/>
  <c r="A52" i="2"/>
  <c r="B52" i="2" s="1"/>
  <c r="A51" i="2"/>
  <c r="B51" i="2" s="1"/>
  <c r="A50" i="2"/>
  <c r="B50" i="2" s="1"/>
  <c r="A49" i="2"/>
  <c r="B49" i="2" s="1"/>
  <c r="A48" i="2"/>
  <c r="B48" i="2" s="1"/>
  <c r="A47" i="2"/>
  <c r="B47" i="2" s="1"/>
  <c r="A46" i="2"/>
  <c r="B46" i="2" s="1"/>
  <c r="A45" i="2"/>
  <c r="B45" i="2" s="1"/>
  <c r="A44" i="2"/>
  <c r="B44" i="2" s="1"/>
  <c r="A43" i="2"/>
  <c r="B43" i="2" s="1"/>
  <c r="A42" i="2"/>
  <c r="B42" i="2" s="1"/>
  <c r="A41" i="2"/>
  <c r="B41" i="2" s="1"/>
  <c r="A40" i="2"/>
  <c r="B40" i="2" s="1"/>
  <c r="A39" i="2"/>
  <c r="B39" i="2" s="1"/>
  <c r="A38" i="2"/>
  <c r="B38" i="2" s="1"/>
  <c r="A37" i="2"/>
  <c r="B37" i="2" s="1"/>
  <c r="A36" i="2"/>
  <c r="B36" i="2" s="1"/>
  <c r="A35" i="2"/>
  <c r="B35" i="2" s="1"/>
  <c r="A34" i="2"/>
  <c r="B34" i="2" s="1"/>
  <c r="A33" i="2"/>
  <c r="B33" i="2" s="1"/>
  <c r="A32" i="2"/>
  <c r="B32" i="2" s="1"/>
  <c r="A31" i="2"/>
  <c r="B31" i="2" s="1"/>
  <c r="A30" i="2"/>
  <c r="B30" i="2" s="1"/>
  <c r="A29" i="2"/>
  <c r="B29" i="2" s="1"/>
  <c r="A28" i="2"/>
  <c r="B28" i="2" s="1"/>
  <c r="A27" i="2"/>
  <c r="B27" i="2" s="1"/>
  <c r="A26" i="2"/>
  <c r="B26" i="2" s="1"/>
  <c r="A25" i="2"/>
  <c r="B25" i="2" s="1"/>
  <c r="A24" i="2"/>
  <c r="B24" i="2" s="1"/>
  <c r="A23" i="2"/>
  <c r="B23" i="2" s="1"/>
  <c r="A22" i="2"/>
  <c r="B22" i="2" s="1"/>
  <c r="A21" i="2"/>
  <c r="B21" i="2" s="1"/>
  <c r="A20" i="2"/>
  <c r="B20" i="2" s="1"/>
  <c r="A19" i="2"/>
  <c r="B19" i="2" s="1"/>
  <c r="A18" i="2"/>
  <c r="B18" i="2" s="1"/>
  <c r="A17" i="2"/>
  <c r="B17" i="2" s="1"/>
  <c r="A16" i="2"/>
  <c r="B16" i="2" s="1"/>
  <c r="A15" i="2"/>
  <c r="B15" i="2" s="1"/>
  <c r="A14" i="2"/>
  <c r="B14" i="2" s="1"/>
  <c r="A13" i="2"/>
  <c r="B13" i="2" s="1"/>
  <c r="A12" i="2"/>
  <c r="B12" i="2" s="1"/>
  <c r="A11" i="2"/>
  <c r="B11" i="2" s="1"/>
  <c r="A10" i="2"/>
  <c r="B10" i="2" s="1"/>
  <c r="A9" i="2"/>
  <c r="B9" i="2" s="1"/>
  <c r="A8" i="2"/>
  <c r="B8" i="2" s="1"/>
  <c r="A7" i="2"/>
  <c r="B7" i="2" s="1"/>
  <c r="A6" i="2"/>
  <c r="B6" i="2" s="1"/>
  <c r="A5" i="2"/>
  <c r="B5" i="2" s="1"/>
  <c r="A4" i="2"/>
  <c r="B4" i="2" s="1"/>
  <c r="A3" i="2"/>
  <c r="B3" i="2" s="1"/>
  <c r="A2" i="2"/>
  <c r="B2" i="2" s="1"/>
  <c r="A1" i="2"/>
  <c r="B1" i="2" s="1"/>
</calcChain>
</file>

<file path=xl/sharedStrings.xml><?xml version="1.0" encoding="utf-8"?>
<sst xmlns="http://schemas.openxmlformats.org/spreadsheetml/2006/main" count="997" uniqueCount="670">
  <si>
    <t>Year / Semester</t>
  </si>
  <si>
    <t>Date</t>
  </si>
  <si>
    <t>Speaker</t>
  </si>
  <si>
    <t>Title</t>
  </si>
  <si>
    <t>Abstract</t>
  </si>
  <si>
    <t>2012/13 S1</t>
  </si>
  <si>
    <t>Matthew Pressland</t>
  </si>
  <si>
    <t>The Fundamental Group and Triangulations</t>
  </si>
  <si>
    <t>The fundamental group is an important homotopy invariant of topological spaces, essentially describing the ways in which loops can be mapped into them. This talk will (loosely) explain the definition of the fundamental group and why it is a group, and then explain how to calculate it using triangulations, with some examples from \(3\)-manifold topology.</t>
  </si>
  <si>
    <t>Horacio G. Duhart</t>
  </si>
  <si>
    <t>Wazzup with the WASEP?</t>
  </si>
  <si>
    <t>This talk will revise the physical motivation of interactingparticle systems. From there we will define what is the Simple ExclusionProcess and all its variations suchas the symmetric, totally asymmetric andweakly asymmetric. Finally we will talk about the hydrodynamic limits ofthese processes. Our approach will be very intuitive and no knowledge ofstatistical physics or stochastic processes is required.</t>
  </si>
  <si>
    <t>Andrew Bate</t>
  </si>
  <si>
    <t>Predators, Prey and Prevalence</t>
  </si>
  <si>
    <t>It's October. Autumn is falling upon us; the mixture of rain and fallen leaves become a slipping hazard; squirrels are hoarding for the winter and the freshers' flu epidemic hits its peak. I sometimes wonder: do squirrels get freshers' flu too? I do not know the answer, but I could consider the consequences.&lt;br /&gt;&lt;br /&gt;For this talk, I will give an introduction to a simple disease model and a simple ecological model (predator-prey) before combining the two models to get some interesting results.</t>
  </si>
  <si>
    <t>Alex Watson</t>
  </si>
  <si>
    <t>Discrete and Continuous Family Trees</t>
  </si>
  <si>
    <t>I will showcase some nice objects and results from the theory of random processes: some discrete objects, which date back to a letter in the Times from 1873, and some continuous ones, which are at thecutting edge of current research.&lt;br /&gt;&lt;br /&gt;Galton-Watson processes are random processes which count a population, while Galton-Watson trees are randomly evolvingdiscrete trees which show the genealogical record of a population. Galton-Watson trees are characterised in the set of (discrete) random trees by a certain regenerative property. A recent paper proves that the same is true in a continuous context: here, we deal with continuous-state branching processes, which correspond to Levy trees, which are then neatly characterised among the set of all real trees. Since these objects are all entertainingly weird, I will hand-wave my way through some vague definitions and draw some pictures in order to very approximately demonstrate how all of this works.</t>
  </si>
  <si>
    <t>Alex Collins</t>
  </si>
  <si>
    <t>The Classical McKay Correspondence</t>
  </si>
  <si>
    <t>The McKay correspondence describes a mysterious relationship between the representation theory of certain finite groups and the structure of the singular surface that arises from their action on the plane. I will tell you about it.</t>
  </si>
  <si>
    <t>Elvijs Sarkans</t>
  </si>
  <si>
    <t>Time Invariance for Dynamical Systems</t>
  </si>
  <si>
    <t>In classical mathematics time invariance for dynamical systems revolves around autonomous differential equations and for good reason: many areas of physics fit this framework very nicely. However there are some drawbacksof this approach in control and signals processing. In 1980s Jan C. Willems proposed an alternative first principlesapproach to studying time invariant systems and this theory features some beautiful yet reasonably simple mathematics. I will try to present some of these ideas for linear discrete time systems.</t>
  </si>
  <si>
    <t>Anthony Masters</t>
  </si>
  <si>
    <t>Measure Resolutions and Rearrangements: Utilising an Old Idea</t>
  </si>
  <si>
    <t>Measure resolutions are a rarely-used concept, but are related to the non-atomic properties of a measure space. I will show that measure resolutions may be utilised to remove a standard assumption on the underlying measure space for results involving rearrangements.</t>
  </si>
  <si>
    <t>Curdin Ott</t>
  </si>
  <si>
    <t>Russian options, American options with floating strike or Bottleneck options</t>
  </si>
  <si>
    <t>I'll try to explain in a very informal way and with the help of pictures what these fancy names stand for and what their connection to the area of "optimal stopping" (a specific area in probability theory) is.</t>
  </si>
  <si>
    <t>Matthew Dawes</t>
  </si>
  <si>
    <t>Moduli of Irreducible Symplectic Manifolds and K3 Surfaces</t>
  </si>
  <si>
    <t>The theory of K3 surfaces is vast and fascinating and has origins in classical algebraic geometry. In higher dimensions, one may generalise K3 surfaces in two directions: one may study Calabi-Yau varieties or one may study Irreducible Symplectic Manifolds (also known as hyperk&amp;aumlhler manifolds). I am interested in the latter. Over the last sixty years, many important questions about K3 surfaces have been answered but very much less is known about hyperk&amp;aumlhler manifolds in general. In this talk, we will mostly be interested in discussing their moduli. I will start by showing how questions about the birational geometry of the moduli of K3 surfaces can be understood by studying modular forms and then move on to discussing how the K3 theory generalises to the hyperk&amp;aumlhler case. I will also mention some open problems. There will be no proofs but there will be some pictures and there should be enough background to satisfy a general audience.</t>
  </si>
  <si>
    <t>Jack Blake and Steve Cook</t>
  </si>
  <si>
    <t>The Mathematics of Starcraft</t>
  </si>
  <si>
    <t>We will introduce the computer game 'Starcraft 2' and give some examples of how simple mathematical models can help understand different strategies of play, as well as mentioning some basic maths that can be applied whilst playing. We will also talk about how user input can show that the assumptions required for our models are wrong. This will be a very informal talk, aiming at giving an overview of the game and an insight into its depth of strategy. No knowledge of Starcraft 2 is required.</t>
  </si>
  <si>
    <t>Ray Fernandes</t>
  </si>
  <si>
    <t>XMaths Special</t>
  </si>
  <si>
    <t>In true Xmaths PSS style, expect much craziness, but not much in the way of maths or talk. What it's on is always kept a secret (often because I don't know myself), but anyone that's been to a previous Xmaths special will know to expect the unexpected. If things go badly at least there will be cake.</t>
  </si>
  <si>
    <t>2012/13 S2</t>
  </si>
  <si>
    <t>Rings and Varieties: An Introduction to Algebraic Geometry</t>
  </si>
  <si>
    <t>This talk will be a gentle introduction to algebriac geometry, using commutative algebra. I will define varieties and ideals, and briefly discuss Hilbert's Nullstellensatz, the Zariski topology, and coordinate rings. The punchline will be to use the algebra to explain why degree \(n\) polynomials over \(\mathbb{C}\) have exactly \(n\) roots, even though some of them clearly don't; in other words, I will explain why some roots are counted more than once.</t>
  </si>
  <si>
    <t>Maren Eckhoff</t>
  </si>
  <si>
    <t>Solving Partial Differential Equations with a Cloud of Smoke</t>
  </si>
  <si>
    <t>We discuss two or three stochastic processes and associated parabolicdifferential equations. The close connection between probability and PDEtheory provides intuition about the coefficients of these deterministicPDEs in terms of properties of random processes.</t>
  </si>
  <si>
    <t>George Frost</t>
  </si>
  <si>
    <t>A Brief History of Geometry</t>
  </si>
  <si>
    <t>In this non-technical talk, I will give a brief history of the study of geometry. Geometry has evolved somewhat from Euclid's study of triangles and circles; ultimately, the modern generalisation of what featuresa "geometry" should have is encapsulated in a so-called "Cartan geometry". There are two possible routes to this generalisation from familiar Euclidean geometry: Riemannian geometry and Kleinian geometry. I will describe in basic terms each of these four approaches, and give some justification for why Euclidean geometry is not enough for modern geometers.&lt;br/&gt;&lt;br/&gt;The talk will be entirely non-technical, assuming no prior (non-Euclidean!) geometrical knowledge.</t>
  </si>
  <si>
    <t>Jenny Jones</t>
  </si>
  <si>
    <t>Reverse Iontophoresis as a Technique for Drug Monitoring</t>
  </si>
  <si>
    <t>Reverse iontophoresis is a relatively new non-invasive drug monitoring technique in which a small current is passed across the skin causing an ion flow to the surface where it is collected, allowing the amount of drug to be measured and hence an accurate estimate of the blood drug concentration.&lt;br/&gt;&lt;br/&gt;Initial reverse iontophoresis readings are unusually high and unrepresentative of the blood drug concentration suggesting that ions are at first being collected from somewhere other than blood; one such candidate is the dead cells that make up the surface layer of the skin (stratum corneum).&lt;br/&gt;&lt;br/&gt;I will give a little more detail about the above and an explanation of what this could mean for drug monitoring in reality. I will then go into how I am approaching the modelling of this and probably explain"Michaelis-Menten kinetics" and anything else that seems relevant at the time.</t>
  </si>
  <si>
    <t>Sam Gamlin</t>
  </si>
  <si>
    <t>An Introduction to the Abelian Sandpile Model and the Connection to Uniform Spanning Trees</t>
  </si>
  <si>
    <t>The Abelian Sandpile model is a probabilistic model defined on a graph, which was originally proposed as an example of self-organised criticality. In this talk I will define the model and then show how it is related to Uniform Spanning Trees.No prior knowledge will be assumed.</t>
  </si>
  <si>
    <t>Aretha Teckentrup</t>
  </si>
  <si>
    <t>Numerical Methods for Ordinary and Stochastic Differential Equations</t>
  </si>
  <si>
    <t>I will give a simple derivation of Euler's method for ordinary differential equations, and show how the same approach can be used to derive the Euler-Maruyama method for stochastic differential equations (I will explain what these are). I will then show how the same approach can in fact be generalised to derive numerical methods of arbitrarily high order, and point out some of the difficulties in going from ordinary to stochastic differential equations.</t>
  </si>
  <si>
    <t>Zheyuan Li</t>
  </si>
  <si>
    <t>A Family Tree of Statistics and Practical Statistical Modelling</t>
  </si>
  <si>
    <t>Statistical modelling of data has never been more popular than itis today. However, when given a data set, we are likely to feel lost in theocean of existing models. Sometimes we are even not so clear why a specifickind of model is as it is. This talk is aimed to depict you a picture ofthis, by drawing an interesting family tree in world of statistics. Inparticular, by looking at the black smoke data from a long establishedmonitoring network in UK from 1966 to 1996, we will together examine abranch of this tree: "statistical inference \(\to\) parametric statisticalinference \(\to\) frequentist  approach \(\to\) linear models \(\to\) nonparametricregreesion \(\to\) additive models \(\to\) additive mixed models". The talk isdesigned to be introductory, and fun.</t>
  </si>
  <si>
    <t>Ben Boyle</t>
  </si>
  <si>
    <t>Similarity Solutions of PDEs</t>
  </si>
  <si>
    <t>Similarity methods are some of the most powerful available for learning about solutions to PDEs, especially nonlinear ones. In this talk I will (very) briefly introduce concepts from Dimensional Analysis and show how they can be applied to to find 'self-similar' solutions to certain PDEs.</t>
  </si>
  <si>
    <t>James Clarke</t>
  </si>
  <si>
    <t>Designing Optimal Controls for Networked Disease Systems: Chlamydia Gets the Treatment</t>
  </si>
  <si>
    <t>Everybody is worried about chlamydia. I hope to enhance everyone's calm by describing a method whereby deterministic models are used to determine optimal controls for stochastic networks. By extracting specific information from networks it is possible to parametrise a certain simple model. This can then give you the means to force a network to do whatever you want it to. No knowledge of maths will be assumed.</t>
  </si>
  <si>
    <t>James Roberts</t>
  </si>
  <si>
    <t>The Direct Method in the Calculus of Variations</t>
  </si>
  <si>
    <t>In the calculus of variations, the direct method provides a way of constructing minimizers of sufficiently 'nice' integral functionals. (I will explain what these things are). Motivated by the classical Weierstrass theorem on extrema for continuous functions we will first collect some topological and functional analitic results. In the right setting (which will be provided) we may combine these results to give an existence theorem for minimizers of a certain class of functional.</t>
  </si>
  <si>
    <t>Katy Gaythorpe and Amy Spicer</t>
  </si>
  <si>
    <t>Fun with Plagues</t>
  </si>
  <si>
    <t>An informal introduction to mathematical epidemiology.</t>
  </si>
  <si>
    <t>2013/14 S1</t>
  </si>
  <si>
    <t>The risks of becoming an actuary: an introduction to life insurance maths</t>
  </si>
  <si>
    <t>In this talk we'll explain what is an actuary and what they have to do with life insurance. Then we'll see the most basic concepts needed for calculating the premiums of life insurance which involve techniques from the theory of interest and probability</t>
  </si>
  <si>
    <t>Istvan Redl</t>
  </si>
  <si>
    <t>A glimpse into mathematical finance? The realm of option pricing models</t>
  </si>
  <si>
    <t>After introducing one of the most important concepts of mathematical finance, the fundamental theorem of asset pricing (FTAP) and the related no arbitrage pricing theory (NAPT), I will briefly discuss the main techniques and tools extensively used in option pricing, namely Monte Carlo, Fourier Transform and PDE methods. In order to give a fairly well-structured overview of a great chunk of currently preferred models, through a simple example the hierarchy of the mathematical models will be demonstrated by going from the basic Black-Scholes to some more advanced models, e.g. Stochastic Volatility with jumps. (Even those people, who are familiar with these concepts, might find the main focus, i.e. structured overview, of this talk beneficial).</t>
  </si>
  <si>
    <t>Tadeo Corradi</t>
  </si>
  <si>
    <t>Base-station subset selection for full coverage</t>
  </si>
  <si>
    <t>Rural internet access is still limited in the UK. One possible solution proposed by BT is to place long range telecommunication masts at some of the existing telephone exchange points. We design an algorithm which returns the smallest possible subset of the masts such that they will still cover the total possible coverable area. We implement the algorithm in parallel in Python/C++ and show promising results: for our practical context the problem is solved in a matter of hours even for a large number of masts and large choices of radius. This is achieved by reducing the problem in polynomial time, and solving the sub-problems using dynamic programming. This final stage has an empirical running time or approximately $\algrowth^n$. Furthermore we relax the implementation to accept arbitrarily-shaped coverage regions, not just Disks.</t>
  </si>
  <si>
    <t>Relativity for the Inertial Observer</t>
  </si>
  <si>
    <t>Einstein's theory of (general) relativity is one of the cornerstones of modern physics, but it also has a rich mathematical foundation. Following a brief overview of Special Relativity, we will discuss the postulates and introduce the mathematical framework of general relativity. This will include a non-technical introduction to manifolds, curvature and Einstein's gravitational field equations.</t>
  </si>
  <si>
    <t>Katy Gaythorpe</t>
  </si>
  <si>
    <t>Systems Epidemiology</t>
  </si>
  <si>
    <t>Systems Biology studies the elements of a biological system before and after perturbations. I will introduce this field and examine parallels with epidemiological system modeling with an aim to use the machinery of systems biology on a macro scale. This will hopefully bring some new insights (and issues) to the world of epidemiology.</t>
  </si>
  <si>
    <t>Harmonic maps</t>
  </si>
  <si>
    <t>Our focus will be the techniques and tools required to concludethe H&amp;oumllder continuity of minimisers of the Dirichlet Energy functional associated to an appropriate class of maps between Euclidean space (of dimension greater than 2) and a smooth, compact Riemannian manifold. I will explain the setting, present the main results required and give an overview their foundation.</t>
  </si>
  <si>
    <t>Kuntalee Chaisee</t>
  </si>
  <si>
    <t>Bayesian point estimation as a decision problem</t>
  </si>
  <si>
    <t>One of the most common questions in statistics is what is the best point estimate of the unknown parameter theta? I will introduce you how to give the best guess of theta by using the Bayesian expected loss principle. I aim for an efficient computational approach to establish the point estimate related to a complex loss function.</t>
  </si>
  <si>
    <t>Perturbation and multiscale methods in differential equations</t>
  </si>
  <si>
    <t>APerturbation techniques are something of a dark art but when applied with sufficient cunning can give us a sideways glance at behaviours of solutions of differential equations which defy many other lessmorally ambiguous attempts at analysis. In this talk I will illustrate their strengths and weaknesses witha series of examples culminating in a demonstration of the unreasonably effective technique of multiscale analysis, in which we pretend that things that clearly aren't independent are.</t>
  </si>
  <si>
    <t>Introduction to Galois Theory</t>
  </si>
  <si>
    <t>This talk serves as a (very) brief introduction to Galois theory. We warm up by exploring the limitations of ruler and compass constructions, and prove that they cannot be used to trisect angles. Glossing over some technical details, we will outline the fundamental theorem of Galois theory. This theorem is the first example of a Galois correspondence. Such correspondences are somewhat ubiquitous, and we illustrate the general idea with a second (less technical) example, involving homogeneous spaces.</t>
  </si>
  <si>
    <t>Matteo Fasiolo</t>
  </si>
  <si>
    <t>A Synthetic Likelihood approach for stochastic ecological models.</t>
  </si>
  <si>
    <t>(Wood, 2010) proposed an approach, called Synthetic Likelihood (SL), that can be used to do statistical inference for highly non-linear or near-chaotic dynamical systems. The approach creates an approximate likelihood, based on a Multivariate Normal approximation, which can be used to do inference about the modelsparameters. After introducing SL I will describe two extension of this approach. The first is meant to accelerate parameter estimation using SL, by employing a stochastic optimization routine to efficiently maximize the Synthetic Likelihood. The second extension consists in using an Empirical Saddlepoint Approximation to relax the normality assumption upon which SL is based.</t>
  </si>
  <si>
    <t>Welcome to  the Xmaths Special #625 (approx)</t>
  </si>
  <si>
    <t>We look at asymptotic properties of nonlinear dispersion equations,  and their (2k+1)th-order analogies.The global in time similarity solutions, which lead to "nonlinear eigenfunctions" of the rescaled ODEs, areconstructed.  The basic mathematical  tools include a "homotopy-deformation" approach, where the limit as ngoes to 0+ turns out to be fruitful.  At n=0, we see that the problem is reduced to the linear dispersion one, where the corresponding Hermitian linear non-self-adjoint spectral theory, giving a complete countable family of eigenfunctions, is known.&lt;br /&gt;&lt;br /&gt;Erm, possibly.  Come along for the usual xmaths mayhem, where as ever, there will be little in the way of maths and talk (possibly quite literally this year as things are going quite badly for me...).  Join me for the PSS of a lifetime*, with fabulous prizes to be won**!&lt;br /&gt;&lt;br /&gt;*The lifetime of an alcoholic, chain-smoking, mayfly.&lt;br /&gt;**Disclaimer: prizes may be non-existent or may include what I can scrounge from the department cupboard (which as you know, it means it's pretty much non-existent anyway).</t>
  </si>
  <si>
    <t>2013/14 S2</t>
  </si>
  <si>
    <t>Matt Dawes</t>
  </si>
  <si>
    <t>Modular forms and other monstrosities</t>
  </si>
  <si>
    <t>In 1978, John McKay made a remarkable conjecture, based on limited numerical evidence, relating two totally separate worlds: the monster group and modular forms. This audacious conjecture was named 'monstrous moonshine' and, in 1998, Richard Borcherds won a fields medal for proving it. I will give a brief introduction to modular forms, and the monster group, and will discuss the history of the conjecture and discuss the work of some of the characters involved.</t>
  </si>
  <si>
    <t>Descendants in \(\mathbb{Z}^d\) spanning forests</t>
  </si>
  <si>
    <t>I will explain how to construct a spanning tree using simple random walks. This then means we can use known results for random walks to deduce results about infinite spanning trees. To demonstrate this i will describe how to bound the descendants of a set and how well they can be approximated by looking at finite subgraphs, in the case of \(\mathbb{Z}^d\).</t>
  </si>
  <si>
    <t>Large Deviations: an introduction to its theory and applications</t>
  </si>
  <si>
    <t>Although the first problems and results can be traced to the beginning of the 20th century, the theory was unified by Varadhan in 1966. Surprisingly, the study of the probabilities of very rare events arise in other subjects such as Risk Management, Information Theory, and Statistical Mechanics among other applications. In this talk we'll go through the definition, main theorems, applications and basically everything everybody wants too know about them in a very introductory way.&lt;br /&gt;The only prerequisite for the talk is to know how to toss a coin!</t>
  </si>
  <si>
    <t>High-speed travel through a random environment</t>
  </si>
  <si>
    <t>Many real-world networks carry a flow between different parts of the network.&lt;br /&gt;These networks are well-described by graphs with edge weights, representing the cost or time required to traverse the edges.&lt;br /&gt;In this talk we discuss an important network model and properties of the optimal path between two vertices in that model.</t>
  </si>
  <si>
    <t>Jack Blake</t>
  </si>
  <si>
    <t>Mixing asymptotic analysis with numerical analysis</t>
  </si>
  <si>
    <t>We will take a beginners look at using asymptotics within an integro-PDE, and try to answer the age-old question: what can asymptotics do for us? After partially answering that for one specific application, we might move on to look at an example of equivalence between preconditioning and acceleration of iterative methods. I will do my best to define everything in a useful way without overly complicating anything.</t>
  </si>
  <si>
    <t>Jesùs Tapia Amador</t>
  </si>
  <si>
    <t>G-igsaw Transformations</t>
  </si>
  <si>
    <t>Given a directed graph, we can define a G-igsaw transformation as a deformation of one of its subgraphs into another. By working through an example, I'll introduce this process in a combinatorial way and explain how it is useful in constructing certain smooth geometric objects.</t>
  </si>
  <si>
    <t>Ernesto "The Legend" Padilla</t>
  </si>
  <si>
    <t>A marketer and a statistician walk into a bar</t>
  </si>
  <si>
    <t>A little known fact about market research (which is, by itself, a little known subject) is that it is almost entirely based on statistics. True, a lot of it is simple cross tabulation, but there are some more advanced techniques involving actual maths. As a long-time veteran of the Research and Development &amp; Marketing Sciences*, I will give a very brief overview of these more advanced techniques, their conceptual framework and applications. Since there are a lot of them and only a little time, don't expect heavy maths. Or medium maths. In fact, try to not expect maths (or seriousness).&lt;br /&gt;&lt;br /&gt; *Yes, there is such a thing as Marketing Sciences and no, there is no actual science involved.</t>
  </si>
  <si>
    <t>Steve Cook</t>
  </si>
  <si>
    <t>Adaptive meshes</t>
  </si>
  <si>
    <t>An informal introduction to dynamic mesh adaptation through mesh refinement (h-adaptivity) or mesh-point relocation (r-adaptivity) for weather and ocean modelling.</t>
  </si>
  <si>
    <t>Steven Pagett</t>
  </si>
  <si>
    <t>Coalescence and Fragmentation of Terrorist Cells</t>
  </si>
  <si>
    <t>Applying a coalescence/fragmentation model to the size and strength of terrorist cells involved in long term warfare.</t>
  </si>
  <si>
    <t>Mason Pember</t>
  </si>
  <si>
    <t>Bubble trouble</t>
  </si>
  <si>
    <t>We will define the mean curvature of a surface in Euclidean 3-space and discuss a class of surfaces whose mean curvature is zero - minimal surfaces. These surfaces locallyminimize surface area and physical models of these surfaces are obtained using soap films. We will then introduce the Weierstrass representation which gives us a way to construct many examples of these surfaces.</t>
  </si>
  <si>
    <t>Hannah Woodall</t>
  </si>
  <si>
    <t>Extinction thresholds in epidemic models</t>
  </si>
  <si>
    <t>By looking at extinction thresholds we will find the probability of an epidemic for different stochastic epidemic models. We will start by introducing a simple stochastic model and explaining the methodology. We will then consider some well-known models and extend these to incorporate age-structure.</t>
  </si>
  <si>
    <t>2014/15 S1</t>
  </si>
  <si>
    <t>Fractional Harmonic Maps</t>
  </si>
  <si>
    <t>Fractional Harmonic Maps in \(m\) dimensional space can be understood by considering aPDE in an \(m +1\) dimensional half space, together with an appropriateboundary condition. I will discuss solutions to the PDE and how theyrelate to the fractional Laplace operator as well as some theory fromthe Calculus of Variations.</t>
  </si>
  <si>
    <t>Hipster maths: Counting with complex numbers (because natural numbers are too mainstream)</t>
  </si>
  <si>
    <t>This talk shall be considered as the ultimate beginners' introduction toAnalytic Combinatorics. I will attempt to explain what this conceptmeans and how techniques from Complex Analysis are involved in suchdiscrete and finite objects. If you know a little about this subject,then it'll be great to have you there so that you may answer myquestions. However, if you know nothing about this, come and learnbefore it is cool.</t>
  </si>
  <si>
    <t>Natural disasters and disease</t>
  </si>
  <si>
    <t>In a crisis situation, what is the best way to use limited time, money and resources to minimise the spread of infectious diseases? Consider the threat of environmentally transmitted diseases such as Cholera to a developing world city after severe flooding- how should we control them? I shall talk through abstracting this problem into a mathematical model in which epidemiological dynamics occur through a  heterogeneous metapopulation.  We will examine different analyses and use different techniques to highlight the most effective control strategies .  I shall show that the outcome depends on the nature of the heterogeneities in the system and the target criteria.  These insights provide a framework in which to make better informed decisions about the most efficient deployment of limited resources to contain infectious outbreaks in the aftermath of a natural disaster.</t>
  </si>
  <si>
    <t>Quaternionic Manifolds; or, Complex Geometry isn't Complex Enough</t>
  </si>
  <si>
    <t>Frobenius' theorem tells us that the only associative normed division algebras over R are R, C and H, so it's natural to study geometries which have the structure of the quaternions. I will give a gentle introduction to the quaternions and to manifolds, before defining quaternionic manifolds and giving some examples. I will finish by answering the question "why on earth would you want to do this!?" with some applications in Physics and Pure Mathematics.</t>
  </si>
  <si>
    <t>Carlos Galeano Rios</t>
  </si>
  <si>
    <t>Bouncing droplets: A problem with many unsuspected repercussions</t>
  </si>
  <si>
    <t>As early as in 2005 it was already shown by Yves Couder et al (Paris 7 Denis Diderot) that a liquid droplet can be kept in vertical periodic motion as it bounces on a bath of the same fluid, provided the bath is shaken vertically. The bath then acts as trampoline that keeps shooting the drop upwards and also propagates waves on its surface as a natural consequence of the impacts. Hence the droplet bounces on its own wave field creating what can be said to be the first known macroscopic object to present wave and particle behavior simultaneously. I will give a short overview of the problem and comment on some mathematical approaches for it, some of which are being developed here, at the University of Bath.</t>
  </si>
  <si>
    <t>Nathan Prabhu-Naik</t>
  </si>
  <si>
    <t>Life on the projective plane</t>
  </si>
  <si>
    <t>I will give various basic constructions of the projective plane and explain why we may want to use it. Most of my talk will involve me drawing lots of pictures and waving my hands, avoiding all technicalities.</t>
  </si>
  <si>
    <t>An electric talk on graphs</t>
  </si>
  <si>
    <t>In this talk I will show how electrical networks are related to random walks and spanning trees.&lt;br&gt;Iwill explain probabilistic interpretations for current and voltage,before culminating in the transfer-current theorem, which tells usabout the probability of a set of edges being in a given spanning tree.</t>
  </si>
  <si>
    <t>Non-Commutative Geometry and Quivers</t>
  </si>
  <si>
    <t>A standard approach in geometry is to study a space by instead studyingthe ring of functions on it, replacing geometric problems by algebraicones. These rings of functions are always commutative (meaning\(fg=gf\) for any two functions \(f\) and \(g\)) but it is sometimeshelpful to consider non-commutative rings as if they were rings offunctions on some "non-commutative space". I will explain someapplications of this point of view to resolutions of singularities.This lofty ambition will mainly serve as a pretext for introducing afew more straightforward geometric and algebraic constructions(modules, quivers and simple GIT quotients) to non-experts.</t>
  </si>
  <si>
    <t>Thomas Burnett</t>
  </si>
  <si>
    <t>Adaptive Enrichment Designs for Clinical Trials</t>
  </si>
  <si>
    <t>Clinical trials are conducted by recruiting from a pre-determined studypopulation. It may be possible to split this population intosub-populations. The challenge becomes knowing whether to focus ourtrial on one of these sub-populations. Adaptive Enrichment designsoffer flexibility in this choice, allowing for adjustment of the studypopulation during the trial. We will discuss how an adaptive enrichmenttrial may be conducted, in particular how to maintain control of thetype 1 error rate.</t>
  </si>
  <si>
    <t>Will no one rid me of this turbulent nonlinear PDE? - An overview of the Navier-Stokes Equations</t>
  </si>
  <si>
    <t>The Clay Institute's Millenium Problems include one of the most enduringmysteries in all of analysis - given any reasonable initial data in\(\mathbb{R}^3\), can we be assured that the solution of the Navier-Stokes equationsexists and is smooth into perpetuity? In this talk we will fill in someof the history of the problem, establish exactly why it has thwartedthe best and brightest for so long, and conclude with an overview ofsome of the progress that has been made, hopefully without gettingbogged down in details.</t>
  </si>
  <si>
    <t>Euan Spence</t>
  </si>
  <si>
    <t>PSS XMaths special</t>
  </si>
  <si>
    <t>In many ways, the PSS XMaths specials are a bit like supermarket Christmasadverts: to some they represent a cheesy, but heartwarming experience,to others they represent all that is wrong with our celebration of thefestive season. Come and find out which side of the fence you're onnext Thursday! Note that, unlike Christmas adverts, at the end of theXMaths PSS you get to eat the cake (and not just look at it!).&lt;/p&gt;&lt;/font&gt;&lt;/div&gt;&lt;div class="6u 12u(mobile)"&gt;&lt;p&gt;&lt;/p&gt;&lt;/div&gt;</t>
  </si>
  <si>
    <t>2014/15 S2</t>
  </si>
  <si>
    <t>The Marvels of Gamma - Convergence</t>
  </si>
  <si>
    <t>What is Gamma - convergence? What is it for? Is this a probability or ananalysis talk? What is homogenisation? Why is it that in any talk Igive I have to talk about large deviations? And how are these relatedin any way? As a talk that seems to have more questions than answersapproaches, assemble to the first talk of 2015 to be introduced to andmarvelled by a bunch of interesting concepts... who knows you might even find them useful!</t>
  </si>
  <si>
    <t>Domain Decomposition: what is it and what can it do for you?</t>
  </si>
  <si>
    <t>In this talk we will be considering domain decomposition methods forsolving the neutron transport equation: a linear integro-pde ofinterest within the nuclear industry. After motivating why this is agood idea, we will outline two possible approaches to building a simpledomain decomposition method and will talk about the advantages anddisadvantages of each. If this all sounds too mathsy for you, then Iinvite you to attend for the brightly coloured diagramsand&amp;nbsp;not-so-subtle film references instead.</t>
  </si>
  <si>
    <t>Sandra Palau Calderon</t>
  </si>
  <si>
    <t>Branching processes</t>
  </si>
  <si>
    <t>Branching processes are mathematical representations of the development of apopulation whose members reproduce and die, subject to laws of chance.In this talk I will discuss some properties of branching processes. Iwill start with the simplest case, the Galton-Watson process, and Iwill finish with continuous state branching processes in a randomenvironment.</t>
  </si>
  <si>
    <t>The singular set of Harmonic maps</t>
  </si>
  <si>
    <t>Given a solution of a PDE, the next thing to ascertain is how regular this solution is. Moreregular solutions are more nicely behaved. Some PDEs will&amp;nbsp;admitcompletely smooth solutions but sometimes solutions are discontinuouseverywhere! Restricting to a subclass of solutions can yield betterresults; Harmonic maps from an open subset&amp;nbsp;of&amp;nbsp;\(\mathbb{R}^m\) to a compact subset of &amp;nbsp;\(\mathbb{R}^n\)have this property. Harmonic maps in this setting satisfy theEuler-Lagrange equation for the energy functional and may bediscontinous everywhere. If we require that a harmonic map satisfies anadditional stationarity condition then, at worst, the map will besmooth away from a 'small' singular set. If we have an energy minimiserit is even possible to reduce the potential size of the singular set. Iwill give an introduction to harmonic maps and discuss the ideas used toreduce the size of the singular set.</t>
  </si>
  <si>
    <t>Amy Spicer</t>
  </si>
  <si>
    <t>Liquid crystals</t>
  </si>
  <si>
    <t>Liquid crystals are a phase of matter between a solid and a liquid. Themolecules in a liquid crystal sample prefer to align in the samedirection, this results in interesting optical properties. I willintroduce the mathematical modelling of liquid crystals and show how wemap transitions between liquid and liquid crystals states.</t>
  </si>
  <si>
    <t>Projective differential geometry</t>
  </si>
  <si>
    <t>We all know the shortest distance between two points in euclidean space isthe straight line between them. However, on the sphere the shortestdistance is an arc of a great (i.e. equatorial) circle. In the contextof riemannian geometry, the notion of distance-minimising curves areencapsulated in the geodesics of the metric. &lt;br&gt;Projectivedifferential geometry is a classical subject concerning riemannianmetrics which have the same geodesics. In this talk I will give anintroduction to manifolds and riemannian geometry, before discussingsome of the key questions (and their answers) in projectivedifferential geometry. Expect no formal arguments and copious amountsof hand-waving.</t>
  </si>
  <si>
    <t>James Green</t>
  </si>
  <si>
    <t>Resolving the Kleinian surface singularities</t>
  </si>
  <si>
    <t>In 1884 Felix Klein classified the finite subgroups of\(SL(2,\mathbb{C})\) (complex 2x2 matrices with determinant 1). We canuse these groups to create surfaces in \(\mathbb{C}^3\). Each surfacecontains a singularity, which has a resolution graph identical to anADE Dynkin diagram (special connected graph).&lt;br&gt;I will attempt togive a whistle-stop tour of this result, which begins with Platonicsolids and ends with blowing stuff up. In continuing the proudtradition of PSS, I will be waving my hands a fair amount.</t>
  </si>
  <si>
    <t>Jennifer Jones</t>
  </si>
  <si>
    <t>Modelling the Formation of a Buprenorphine Reservoir in the Stratum Corneum</t>
  </si>
  <si>
    <t>It has been shown that prolonged presence of a drug in the body can causea build-up of that drug in the skin. This &amp;#8216;reservoir&amp;#8217; of drug, ifunderstood, could provide information about the recent drug takinghistory of the patient.&lt;br&gt;In this talk I will discuss the structure ofthe model I have created to describe this system, present some resultsand discuss the implications of the modelling and results for drugmonitoring</t>
  </si>
  <si>
    <t>Elizabeth Arter</t>
  </si>
  <si>
    <t>Low-rank approximations of matrices arising in problems involving the Laplace operator</t>
  </si>
  <si>
    <t>The solution of many Boundary Value Problems for the Laplace equationinvolve evaluating matrix-vector products where the matrix arises fromsampling the fundamental solution on a grid of points. In this talk Iwill show these matrices can be approximated by low-rank matrices, aproperty which can be used to speed up the evaluation of thematrix-vector products. Since it's just been Easter I may add 5 minutesof bonus material on Christianity/Mathematics.&amp;nbsp; Since it's the PSSthere is likely be some handwaving.</t>
  </si>
  <si>
    <t>William Holderbaum</t>
  </si>
  <si>
    <t>Immersion in Reductive Homogeneous Space with Application to 3 Dimensional Homogeneous Manifold</t>
  </si>
  <si>
    <t>This talk will aim at demonstrating the existence of an immersion into areductive homogeneous space. This generalization will give an extensionto the Bonnet theorem with a focus on isometric immersions into3-dimensional homogeneous manifolds. In particular we will deduce anecessary and sufficient conditions for isometric immersions into3-dimensional homogeneous manifold. The main ingredient is theinterpretation of the Lie group acting on the ambient space.&lt;/p&gt;&lt;/font&gt;&lt;/div&gt;</t>
  </si>
  <si>
    <t>2015/16 S1</t>
  </si>
  <si>
    <t>Kieran Jarrett</t>
  </si>
  <si>
    <t>What is Ergodic Theory?</t>
  </si>
  <si>
    <t>... is the question which often follows when people ask what I research. Now I am going to attempt to answer it! I'll explain what the theory is about, and use some simple accessible examples to motivate the approach. Then I will briefly describe how the subject is formulated, and move on to give some of the fundamental questions the theory tries to answer. If we have time, perhaps I'll explain some of answers which don't require you to have done a course in the subject. &lt;br&gt; &lt;br&gt;For those of you who want a small hint at the answer, in his book 'Ergodic Theory' Karl Peterson's first sentence reads 'Ergodic theory is the mathematical study of the long-term behaviour of (dynamical) systems'.</t>
  </si>
  <si>
    <t>Antimicrobial resistance in modelling</t>
  </si>
  <si>
    <t>With the growing threat of antibiotic resistant bacteria at the forefront of everyones minds (possibly), how is mathematics being used to help. I detail a model of some of the effects of antibiotic use in food animals.I will also give some insight into similar models of resistant bacteria transmission.</t>
  </si>
  <si>
    <t>Alge Wallis</t>
  </si>
  <si>
    <t>An Introduction to Special Holonomy</t>
  </si>
  <si>
    <t>The aim of this talk is simply to explain how and why humanity has ended up funding me to do my research.We will take a whistle stop, one-slide tour from the roots of geometry, to (hopefully) looking at impacts of special holonomy in our understanding of the natural world. .A note of caution: Historical, and scientific accuracy may have been compromised in the writing of this talk.</t>
  </si>
  <si>
    <t>Pite Satitkanitkul</t>
  </si>
  <si>
    <t>L&amp;eacutevy processes and self-similar Markov processes</t>
  </si>
  <si>
    <t>In this talk, I will start by defining the L&amp;eacutevy processes and how they could naturally fit in various models. Then, I will explain how are they are related to the positive-valued self-similar Markov processes (pssMp) and how I would extend it to my research on Markov Additive processes and real-valued self-similar processes...</t>
  </si>
  <si>
    <t>The Geometry of Surfaces in \( \mathbb{R}^3 \)</t>
  </si>
  <si>
    <t>Many surfaces in \( \mathbb{R}^3 \), such as the sphere or cylinder, have an obvious notion of "curvature": it's tempting to say that the sphere has "positive curvature" at every point and in every direction, while the cylinder has "positive curvature" around its circumference and "zero curvature" along its axis. I will attempt to formalise these vague notions by introducing the classical theory of surfaces as developed by Gauss et al. &lt;br&gt; &lt;br&gt;In case geometry isn't your cup of tea, you can look forward to my differential geometric variant of "Who's that Pok&amp;eacutemon?" (&lt;a href="https://youtu.be/Akt-0oKULAc"&gt;https://youtu.be/Akt-0oKULAc&lt;/a&gt;   or &lt;a href="https://youtu.be/IfQumd_o0Gk"&gt;https://youtu.be/IfQumd_o0Gk&lt;/a&gt; in case your childhood was rubbish), which I will shoehorn in at some point.</t>
  </si>
  <si>
    <t>Dan Green</t>
  </si>
  <si>
    <t>How do you solve a problem like a Lyapunov Equation?</t>
  </si>
  <si>
    <t>In this talk I'll attempt to answer: &lt;br&gt; &lt;br&gt;How do you solve a problem like a Lyapunov Equation? &lt;br&gt;How do you choose a method and pin it down? &lt;br&gt;How do you find a use for a Lyapunov Equation? &lt;br&gt;A flibbertigibbet! A will-o'-the wisp! A clown!</t>
  </si>
  <si>
    <t>Harmonic maps with a 1D domain</t>
  </si>
  <si>
    <t>In Euclidean space, a curve has zero acceleration if and only if it is a straight line. A straight line between two points is the shortest path connecting these points. More generally, we may equip a Riemannian manifold with a 'natural' notion of acceleration and then ask 'for which curves is the acceleration zero?'. Such curves are called (Riemannian) Geodesics (or Harmonic maps with a 1D domain!) and turn out to be critical points of a Dirichlet energy. Do these curves also minimise the distance between points? I will introduce all the concepts required to permit the discussion of Geodesics, give some examples and discuss some of their properties.</t>
  </si>
  <si>
    <t>Designing adaptive enrichment trials for the pharmaceutical industry</t>
  </si>
  <si>
    <t>When developing a new treatment a company may be able to identify several sub-populations they expect to receive a benefit.  The true benefits for these populations are usually unknown, making it difficult to choose an appropriate population for a confirmatory trial.  Adaptive enrichment designs allow this decision to be delayed, changing the trial population after a proportion of the recruitment is complete.  I will discuss my work on adaptive enrichment designs and how working with Roche Products Limited has influenced the project.</t>
  </si>
  <si>
    <t>Will Saunders</t>
  </si>
  <si>
    <t>An introduction to Molecular Dynamics and cell based methods for short range interactions</t>
  </si>
  <si>
    <t>This talk will be similar to the NA one on the 20th. If you do not want the Dave rerun I suggest you just come for the cake. &lt;br&gt; &lt;br&gt;Molecular Dynamics (MD) has become a major tool in condensed matter physicsand chemistry. However useful results often require substantial computationalresource to produce. A major proportion of the University of Bath HPC facilityis spent on calculations on or related to MD. I will introduce the conceptsbehind a MD simulation and provide motivation as to why a MD simulation isworthwhile. Furthermore I will demonstrate how a naive O(N^2) approach to computingthe short range interactions can be improved to O(N) using cell based algorithms.</t>
  </si>
  <si>
    <t>Matthew Thomas</t>
  </si>
  <si>
    <t>Global modelling of air pollution using multiple data sources</t>
  </si>
  <si>
    <t>Air pollution is an important determinant of health and poses a significant threat globally. The World Health Organisation (WHO) are at the forefront of health modelling and policy development worldwide and must ensure that this is based on accurate and convincing evidence. A coherent framework for integrating data from various sources is required that provides accurate and effective analysis and yield exposure estimates with associated uncertainty. These estimates should be consistent with raw data and provide a means for explanation when there are discrepancies. I will explore the current methodology used within WHO to estimate air pollution levels and how changes in framework can significantly improve model predictions. I will also explain how Bayesian melding can be used to match the requirements for air pollution modelling within WHO and the associated challenges that arise from using this technique.</t>
  </si>
  <si>
    <t>PSS Xmaths Special</t>
  </si>
  <si>
    <t>Come along to the PSS Xmaths special, with plenty of prizes to be won!* As usual there will be minimal maths and even less talk. If all else fails just turn up to laugh when things inevitably go tits up. &lt;br&gt; &lt;br&gt;*total prize fund may consist of a box of tic-tacs&lt;/p&gt;&lt;/font&gt;</t>
  </si>
  <si>
    <t>2015/16 S2</t>
  </si>
  <si>
    <t>Marcus Kaiser</t>
  </si>
  <si>
    <t>The Large Deviation Principle</t>
  </si>
  <si>
    <t>We know from introductory courses to probability the Law of Large Numbers (LLN) and the Central Limit Theorem (CLT).For a sequence of IID random variables, the LLN yields us convergence of the average ofthese random variables to the mean. The CLT on the other hand identifies the Gaussian nature of small fluctuations (=deviations) around the mean. &lt;br&gt; &lt;br&gt;In this talk we will present some ideas related to the Large Deviation Principle (LDP) which can be seen as a refinement of the (weak) LLN and the CLT that also yieldsinformation on deviations `far’ away from typical events.</t>
  </si>
  <si>
    <t>Leonard Hardiman</t>
  </si>
  <si>
    <t>Some Title Containing the Phrase ‘Lie Algebra’, e.g. this one</t>
  </si>
  <si>
    <t>Why does anyone care about Lie algebras? What is a root system? Why do certainstrange people sidle up to each other in the dead of night and whisper ‘A¬D¬E’ over andover again, then grin maniacally like they’re in on some secret cosmic joke? My PSS willexpose all!</t>
  </si>
  <si>
    <t>Aoibheann Brady</t>
  </si>
  <si>
    <t>Bayesian hierarchical modelling for quantifying uncertainty in extreme climate indices</t>
  </si>
  <si>
    <t>I'm going to talk about some data (that I don't entirely have) and some methodology (that I haven't yet implemented) to solve a problem (that I don't yet know). &lt;br&gt;&lt;br&gt;(I'll discuss the problem of modelling extreme climate indices and quantifying the uncertainty in calculating them. I'll talk about past research in the field, what'sneeded from new research and how/why I'll implement a Bayesian hierarchical model to lookat this. And, to give a SAMBa/applied student perspective, I'll tell you who might care about this research and why!).</t>
  </si>
  <si>
    <t>Benjamin Robinson</t>
  </si>
  <si>
    <t>Sea Ice: Data, modelling and uncertainty</t>
  </si>
  <si>
    <t>How can we model the concentrations of sea ice in the oceans around both the Arcticand Antarctic? And why would we want to do this?&lt;br&gt;Understanding the past climate is a major area of research for the Met Office, with implications for policy making and planning for future climate events. As well as being a quantity of interest itself, sea ice forms a boundary for ocean and atmospheric models, so a better understanding of this would be very valuable.&lt;br&gt;I will present some initial ideas for a probabilistic model, inspired by the physical properties of the problem. I will talk about how to combine data sources which vary substantially in completeness and accuracy, and how we might account for seasonal variation, possible long term trends, and spatial correlation.&lt;br&gt;&lt;br&gt;(Pictures of penguins may be included.)</t>
  </si>
  <si>
    <t>Joel Cawte</t>
  </si>
  <si>
    <t>Elasticity and sulcus formation</t>
  </si>
  <si>
    <t>Most people's knowledge of Elastic Materials only stretches (pun intended) to Hooke'sLaw, and the Young's Modulus of a material, if you did A level physics. There's only avery simple one-dimensional mathematical equation that arises from this, so where do wego from here? How can we make a 3D version, and does this actually work for all materials?&lt;br&gt;From a simplified conclusion of what is essentially the Elasticity lecture courseavailable this semester, I'll begin to try and describe more complicated deformationsthat occur in the real world, such as crease formation (or as worded by my supervisor,'sulcus' formation), and how this relates to my thesis.</t>
  </si>
  <si>
    <t>Federico Cornalba</t>
  </si>
  <si>
    <t>The introduction of stochastic analysis in the study of the “spinodal decomposition”phenomena: a concise history.</t>
  </si>
  <si>
    <t>We first describe the physical phenomenon called “spinodal decomposition’’. This phenomenon occurs, for example, when a binary alloy, which is initially very hot,is abruptly cooled down. Throughout this cooling process, the alloy follows various specific stages during which one can observe distinctive geometric patterns. Theseconfigurations are approximated by the solution of the Cahn-Hilliard partial differentialequation (CH).&lt;br&gt;We then provide a concise history of the mathematical results associated with the stochastic analysis of the (CH) equation, starting from its very formulation (1958) andarriving at the contemporary state of the art.</t>
  </si>
  <si>
    <t>Matt Durey</t>
  </si>
  <si>
    <t>Droplets on a vibrating bath: an analogue to quantum mechanics.</t>
  </si>
  <si>
    <t>A small droplet of silicon oil may bounce on a vertically vibrated bath of the same fluid, creating waves on the bath surface. As the vibration acceleration is increased, the bouncing is destabilised. A new stable regime forms in which the droplet 'walks' across the surface of the bath. The wave-droplet coupling gives rise to analogues of many phenomena previously only seen in the quantum world!&lt;br&gt;From the linearised Navier-Stokes equations, we derive (without excessive detail)a simplified model for the fluid system. This transforms the complicated PDEs to a system of homogeneous ODEs with jump conditions. Through mathematical analysis, we showthat this model still captures many of the complicated dynamics observed, despite its simplicity! Results are presented through many pretty graphs.&lt;br&gt;&lt;br&gt;Please note: this will be a different talk from my NA seminar and will befree of all numerical analysis.</t>
  </si>
  <si>
    <t>Claudio Onorati</t>
  </si>
  <si>
    <t>How to take a quotient?</t>
  </si>
  <si>
    <t>In this talk I want to show a (not so) new way to think about manifolds and varietiesin geometry which was developed in the last decades. Since the theory is very technicaland cumbersome, I will spend all the talk on a simple example, the quotient of a set by a finite group, and I will try to give at least one concrete example in which this construction in very useful.</t>
  </si>
  <si>
    <t>Alice Davis</t>
  </si>
  <si>
    <t>Using Cumulative Hazards for Modelling Survival Data</t>
  </si>
  <si>
    <t>I shall first introduce what survival analysis is, discussing common techniquesfor modelling survival data. I will then propose a new mathematical structure forcumulative hazard functions that allows flexible regression models for survivaldata. This structure includes commonly used models such as the proportionalhazards and accelerated failure time models.  I will illustrate the methodologyusing survival data of liver transplants in the UK.</t>
  </si>
  <si>
    <t>Xavier Pellet</t>
  </si>
  <si>
    <t>Different points of view on the famous Heat Equation</t>
  </si>
  <si>
    <t>If you are a probabilist, analyst, or statistician, you have heard about it.But why do we use so many different formalisms to speak about it?How should we connect these notions?Why do all traders on the financial markets use it without knowing where it comes from? This is a short introduction on the different aspects needed to understand this PDE.&lt;br&gt;If you are an algebraist, you have to come, for your general culture, to see at least what the heat equation is.&lt;br&gt;&lt;br&gt;Keywords : Fun, Martingale, Stochastic Process, Gradient Flow, Optimal transport, PDE.</t>
  </si>
  <si>
    <t>What's the difference between a fish and a piano?</t>
  </si>
  <si>
    <t>Tuning a piano is not as simple as it seems. There have been many different types of tunings throughouthistory, so what are the advantages and disadvantages of modern tuning: equal temperament? I will attemptto give a brief explanation of various tuning methods: harmonic, Pythagorean, (quarter-comma) meantone and equal.</t>
  </si>
  <si>
    <t>2016 Summer</t>
  </si>
  <si>
    <t>Any fold will do:&lt;br&gt; The mathematics of origami</t>
  </si>
  <si>
    <t>In this PSS talk, we'll draw back the curtain, to see for certain, why origami is better than a straight edge and compass, investigating some impossible  geometric constructions. From here we'll introduce modular origami, and some of the polyhedra which can be constructed using this method of paper folding.  Including some visual examples.&lt;br&gt; We'll start with a short history of origami, and a set of axioms which explain how we achieve this system  which is stronger  than a straight edge and compass. Unfortunately, it's not quite the case that  ANY fold will do. &lt;br&gt;&lt;br&gt; In this &lt;b&gt;interactive&lt;/b&gt; talk, you, the listener, will get to do some paper  folding with coloured paper! There may be red and yellow and green and brown and  scarlet and black and ochre and peach and ... and blue paper.</t>
  </si>
  <si>
    <t>Conformal Field Theories</t>
  </si>
  <si>
    <t>A functorial quantum field theory is a mathematical formulation of string theory that models the interaction of strings through representations of a category of  cobordisms. Much of the mathematics I study comes from a particular kind of  functorial quantum field theory called a conformal field theory. In the talk I  hope to provide a gentle introduction to what a conformal field theory is and  explain in broad terms where the mathematics I care about comes in.  The talk will be &lt;b&gt;much less&lt;/b&gt; technical that this abstract.</t>
  </si>
  <si>
    <t>Adwaye Rambojun</t>
  </si>
  <si>
    <t>Fun with Gaussian processes</t>
  </si>
  <si>
    <t>Machine learners tend to use  the word gaussian processes (GPs) a lot. If you like overfitting data in a robust manner, then GPs are the way to go. However, they have many other applications. In this talk we  shall see how we can use GPs for prediction, dimensionality reduction and differential  equation solving.</t>
  </si>
  <si>
    <t>Flawed design (or why I can't invent good talk titles).</t>
  </si>
  <si>
    <t>“Do you think that the television news programmes are impartial about politics?" "What proportion   of your evening viewing time do you spend watching news programmes?" "Has anyone attacked or    threatened you with anything like a baseball bat, frying pan, hockey stick or rugby tackle?"   &lt;br&gt;&lt;br&gt;What issues can you see with asking these questions in a survey? What biases may you get?    What if you had asked the question in a different way?   &lt;br&gt;We'll look at the idea of a general survey design (and its many flaws), what preferential    sampling means (hint: it's bias!) and the possible ways around it (and why so many just don't work).   &lt;br&gt;&lt;br&gt;(Vaguely important maths bit: Spatial design of networks and the problem of preferential    sampling crops up in a wide range of research areas, from health and air pollution monitoring to    meteorology and climate change. Time-permitting, after more fun survey stuff, we'll look at possible   frequentist and Bayesian means for overcoming this).</t>
  </si>
  <si>
    <t>Andrew McRae</t>
  </si>
  <si>
    <t>Trading and Market Making</t>
  </si>
  <si>
    <t>In this &lt;b&gt;*highly*&lt;/b&gt; interactive talk, I will introduce the idea of buying and selling contracts on the future value of an underlying asset.  Attendees will then regularly be invited to trade  and make markets on random events such as dice rolls and coin flips.  Along the way, I will explore  concepts such as utility functions and the way in which trades disseminate "secret" information into public view. &lt;br&gt;&lt;br&gt;This talk will be loosely based on (the interviews for) a summer internship I had in 2011.   Mental arithmetic skills and a strong intuition for probability will be useful.  Only brownie points  will be at stake during trading, not cash.  Or brownies.</t>
  </si>
  <si>
    <t>2016/17 S1</t>
  </si>
  <si>
    <t>A Spoonful of Observations (helps the forecast error go down).</t>
  </si>
  <si>
    <t>In this PSS talk we will investigate the theory behind weather forecasting, GPS navigation, seismology, and avoiding being hit by a ball. Data assimilationis a way of using and combining observations into a model to create a better guess for the truth.&lt;br&gt;Here we will see why weather forecasts can be terribly wrong, but why it’s impressive that they exist in the first place. We introduce the idea of data assimilation, and the maths behind it with some visual examples of where it goes right… and where it doesn’t.&lt;br&gt;&lt;br&gt;Hopefully it'll be very clear to see that a spoonful of observations helps the forecast error go down … in a most delightful way.&lt;/p&gt;&lt;/font&gt;</t>
  </si>
  <si>
    <t>Conducting Adaptive Enrichment Trials.</t>
  </si>
  <si>
    <t>My PhD is about optimising Adaptive Enrichment designs, they are a form of randomised control trial intended to deal more effectively with patient sub-populations. We will conduct some trials using the audience to demonstrate the differences between adaptive enrichment and standard designs. Don’t worryI did a very similar talk over summer and there were no harmful side effects(the “treatment” is sweets, if you have any requests let me know).&lt;br&gt;&lt;br&gt;We will be using R to analyse the results of our trials so we can see the different hypothesis testing structures that become necessary. Further to this R will allow us to simulate the operating characteristics of various designs allowing us to optimise adaptive enrichment and compare the overallperformance of different designs.&lt;/p&gt;&lt;/font&gt;</t>
  </si>
  <si>
    <t>Pablo Vinuesa</t>
  </si>
  <si>
    <t>The blue-eyed islanders puzzle and the Kakeya conjecture.</t>
  </si>
  <si>
    <t>The first half of this talk will be dedicated to the blue-eyed islanders puzzle. We will see that it has a rather surprising solution, and proving this requiresus to apply mathematics and logic. For the second half, I will discuss the Kakeyaconjecture which I have always found to be very interesting. I will not go into alot of detail, but I will present the main definitions and results to provide theaudience with an idea of what the problem is about and why we became interested init in the first place. We will see, for example, the Hausdorff dimension and the Minkowski dimension, otherwise known as the box-counting dimension.  &lt;/p&gt;&lt;/font&gt;</t>
  </si>
  <si>
    <t>Gradient Flow in the Monge Kantorovich metric and application to the Patlak Keller Segel system.</t>
  </si>
  <si>
    <t>The Patlak Keller Segel system is used in biology (contamination) and economy (dynamic of population).It's model aggregation or diffusion of a flow of particles.I will introduce optimal transport, gradient flow and energy of a system in order to understand this PDE.This is an amazing approach connecting analysis and probability.  This presentation is based on the work of R. Jordan, D. Kinderlehrer, F. Otto, A. Blanchet, V. Calvez and J. Carillo. &lt;/p&gt;&lt;/font&gt;</t>
  </si>
  <si>
    <t>Francisco de Melo Viríssimo</t>
  </si>
  <si>
    <t>On a Masters degree taken in Brazil.</t>
  </si>
  <si>
    <t>This talk will highlight the research I have done in Brazil, which resulted in the thesis 'Hydrodynamic interactionbetween rigid bodies: the potential case'. Higher education degrees (BSc, MSc, PhD, etc.) can differ a lot from country to country, so even if you are not interested in the mathematics of my monograph, come to hear some intriguing tales about the student life in my motherland.&lt;/p&gt;&lt;/font&gt;</t>
  </si>
  <si>
    <t>Jack Betteridge</t>
  </si>
  <si>
    <t>Spiral Waves in Excitable Media.</t>
  </si>
  <si>
    <t>Solutions to the reaction-diffusion equations which model excitable media include, as one of the more interesting cases,rotating spiral waves. By varying parameters of the models that determine these equations, these solutions we observe produce beautiful, complicated and intriguing behaviour.&lt;br&gt;&lt;br&gt;This talk will be an introduction into a popular and very active research area, without assuming more than undergraduate mathematical knowledge. It will cover the reaction-diffusion equations which model excitable media, possible computational models and the behaviour of solutions. I endeavour to talk a little bit about some of my own(previous) research as well as current research and open ended problems in this area.&lt;br&gt;&lt;br&gt;&lt;b&gt;Warning:&lt;/b&gt; May contain traces of biology, chemistry and physics. In addition; flashing hypnotic visualsand possible audience participation.&lt;/p&gt;&lt;/font&gt;</t>
  </si>
  <si>
    <t>Robbie Peck</t>
  </si>
  <si>
    <t>Sequential tests and the random assortment of mathematics needed to build one.</t>
  </si>
  <si>
    <t>As outlined in the Bible, Noah sequentially sent forward doves from the ark to test whether they came backwith olive branches to see if there was land. In a journey through some Markov Processes, numerical integration,and some of Chris’ book, this presentation will look at why Noah knew what he was doing by using sequential, rather than fixed sample testing. This presentation should be accessible and of interest to all Maths PhD students.&lt;br&gt;&lt;br&gt;By testing sequentially, we have rules to stop part of the way through a test process, rather than having to wait until the end. Group Sequential Methods can produce tests with desirable properties and are extremely important in industry where unnecessary testing can be considered unethical and inefficient.&lt;br&gt;&lt;br&gt;The presentation starts by saying why Group Sequential Methods are better than fixed sample methods, introduces a general canonical form to explore properties of, builds a sequential test, and leads one throughthe daunting task of the numerical analysis required to give it desired properties. It also has plenty of nice plots and diagrams in. At the end of the presentation I will make a dramatic exit and get on a plane to China.&lt;/p&gt;&lt;/font&gt;</t>
  </si>
  <si>
    <t>An informal, down-to-earth and soft (attempt of) introduction to algebraic geometry.</t>
  </si>
  <si>
    <t>I will start with commutative algebra: are you able to find all the zeros of a polynomial? This simple question is indeed very hard to answer in general and it is considered by someone the basic motivation to introduce algebraic geometry. I will give the (possibly non rigorous) definition of  an algebraic variety and I will tryto do it in the most down-to-earth possible way. At the end of the talk you probably will not know what analgebraic geometer really does, but for sure you know when it's time to escape in case you meet one of them!&lt;/p&gt;&lt;/font&gt;</t>
  </si>
  <si>
    <t>Owen Pembery</t>
  </si>
  <si>
    <t>The Helmholtz Equation: Sounds easy?</t>
  </si>
  <si>
    <t>The Helmholtz equation describes the propagation of sound waves of a single frequency. Therefore, we might expect that solving it numerically would be straightforward. However, if we thought that, we'd be wrong.&lt;br&gt;&lt;br&gt;In this talk I'll give an overview of why we should care about solving the Helmholtz equation (thisincludes imaging the rocks underneath the sea and escaping from Taylor Swift), some of the reasons why it isdifficult to solve numerically, and what current research is being done to make solving it easier.&lt;br&gt;&lt;br&gt;As this talk will be given on the first of December, we'll conclude by playing `Can you guess the Christmas Carol from its Fourier Transform?'&lt;br&gt;&lt;br&gt;Come along for Fourier transforms, frustration, finite elements, festivities, fun and much, much more.&lt;/p&gt;&lt;/font&gt;</t>
  </si>
  <si>
    <t>Amy Middleton</t>
  </si>
  <si>
    <t>Chrismography</t>
  </si>
  <si>
    <t>As you may have guessed from the title, this talk will have a festive theme. I am going to give a brief introduction to cryptography, which I have renamed chrismography for the rest of this month. &lt;br&gt;&lt;br&gt;This introduction will include both some Number Theory and some Statistics, showing how both these areas are used together. I will relate everything to Christmas as much as possible. &lt;br&gt;&lt;br&gt;There will be a small competition where the audience will use the methods discussed to encrypt some text of their own before attempting to decrypt other peoples. &lt;/p&gt;&lt;/font&gt;</t>
  </si>
  <si>
    <t>Dan Green &amp; Leonard Hardiman</t>
  </si>
  <si>
    <t>PSS XMaths Special (Pointless Edition)</t>
  </si>
  <si>
    <t>Alexander Armstrong &amp; Richard Osman, also known as Leonard Hardiman &amp; Dan Green host this year’s Christmas edition of the PSS. Some people may refer to PSS as pointless (which it isn’t), but this week it is Pointlesswith a capital P. We gave 100 maths undergraduates 100 seconds to name as many answers to our questions as possible. Competing in teams, it is your teams goal to try and find the most obscure answers!&lt;br&gt;Questions range from Maths, to Christmas with little in between. Prizes will include (and may be limited to), that warm feeling of destroying the competition.&lt;/p&gt;&lt;/font&gt;</t>
  </si>
  <si>
    <t>2016/17 S2</t>
  </si>
  <si>
    <t>Fatou, Julia and Mandelbrot Sets</t>
  </si>
  <si>
    <t>My talk will be a short introduction to complex dynamics - an area of mathematics which exhibits beauty arising from simplicity as well as any other I know.  &lt;br&gt;&lt;br&gt; I will explain how by simply considering a polynomial \(p\) and the orbits \(z\), \(p(z)\), \(p^2(z)\), \(\ldots\) of each point \(z\) in the complex plane one can describe &lt;a href="https://www.google.com/search?q=Julia+sets&amp;source=lnms&amp;tbm=isch&amp;sa=X&amp;ved=0ahUKEwi245qh7u7RAhXhB8AKHXE_D0IQ_AUICSgC&amp;biw=1366&amp;bih=638"&gt;a large variety of beautiful and intricate fractals&lt;/a&gt; called Julia sets. In fact, most of my examples will be drawn from just the case \(p(z) = z^2+c\) where \(c\) is a complex number. I’ll state some results which explain some of the structure of these fractals and, to finish, I’ll tell you how Julia sets are linked to the famous &lt;a href="https://www.google.com/search?q=mandelbrot+set&amp;source=lnms&amp;tbm=isch&amp;sa=X&amp;ved=0ahUKEwi5maPI9O7RAhVKOMAKHdJSCmQQ_AUICSgC&amp;biw=1366&amp;bih=638"&gt;Mandelbrot set&lt;/a&gt;. Hopefully I’ll have time to give a few properties of the Mandelbrot set, and show you a cool fractal drawing program I’ve been playing with the last few weeks. &lt;br&gt;&lt;br&gt;&lt;i&gt;Prerequisites&lt;/i&gt;: If you know that quadratic equations can be solved and what it means to say a sequence is bounded you'll be fine.</t>
  </si>
  <si>
    <t>Gianluca Detommaso</t>
  </si>
  <si>
    <t>Continuous Level Monte Carlo</t>
  </si>
  <si>
    <t>Multilevel Monte Carlo (MLMC) is a recently developed and well established Monte Carlo (MC) method to estimate statistics of some quantity of interest \(Q\). It exploits a sequence of approximations \((Q_\ell)^L_{\ell = 0}\) of the quantity \(Q\) , where the indices \(\ell\)'s are levels of accuracies, from coarsest to finest. By exploiting the different computational cost of each approximation \(Q_\ell\) and combining them in differences to get variance reduction, a Complexity Thereom ensures that, under some hypotheses, the order of convergence of MLMC drastically beats the MC's one. &lt;br&gt;&lt;br&gt;Continuous Level Monte Carlo (CLMC) extends MLMC by considering a continuous sequence of approximations \((Q_\lambda)_{\lambda \in [\Lambda_0, \Lambda]}\) of the quantity \(Q\) , where \(\lambda\) represents a continuous index. By replacing sums with integrals and differences with derivatives, we are able to show that an analogous Complexity Theorem holds also in this case. However, from a practical point of view, the integral and the derivative must be again . This arises a large class of approximated CLMC method, that MLMC belongs to as a particular case. Here the concept of Asymptotic Perfect Variance Reduction (APVR) is introduced, studying the conditions that the approximated CLMC method should satisfy to optimally reduce the variance. As an example, we then compare MLMC with a particular approximated CLMC method that we address as 5-stencil CLMC. We see theoretically and numerically that, asymptotically in the level \(\lambda\) , 5-stencil CLMC produces a double reduction in the variance with respect to MLMC.</t>
  </si>
  <si>
    <t>Random motion and PDEs: What’s the connection?</t>
  </si>
  <si>
    <t>As mathematicians, we all have some idea of how heat diffuses. However, we may use different languages to describe this phenomenon. For example, an analyst will most likely write down the heat equation, derived from Fourier’s law on the transfer of heat. Whereas a probabilist may talk about individual particles moving at random, inspired by Brown’s observations of the movement of pollen grains. &lt;br&gt;In this talk, I will aim to convince you that these two formulations are in fact equivalent. More generally, I will describe how random motion can be characterised by partial differential equations and, conversely, how solutions of certain elliptic and parabolic PDEs can be written down in terms of corresponding random processes. Beyond the diffusion of heat, I will give examples from other applications, ranging from acoustics to finance. &lt;br&gt;Along the way, I will introduce the framework which probabilists use to describe random motion in continuous space, and explain how this gives rise to differential operators. &lt;br&gt;I will also briefly touch on my own research area, where we see relationships between more complicated random behaviour and another class of PDEs.</t>
  </si>
  <si>
    <t>Cawte's Captivating Colloquium/Conferral of the Complexity of Quantum Computers</t>
  </si>
  <si>
    <t>Word on the Scientific Grapevine is that Quantum Computers are just around the chronological corner. Whispers of immense computing power are spreading, and are causing people to lose their minds in awe and fear. Many questions are tearing the world apart: How do they work? What can they do? What even is Quantum? Can I still run 20XXTE? &lt;br&gt;&lt;br&gt; In an attempt to calm everyone down, political and economic order may be restored if I &lt;s&gt;try to half answer these questions by skim-reading some old lecture notes&lt;/s&gt; clear up the ambiguities and concerns with unmatched authoritative knowledge, and explain how one can teleport information and defuse bombs. &lt;br&gt; &lt;br&gt;&lt;font color=green&gt;&amp;#10004 &lt;/font&gt; Vegan &lt;br&gt;&lt;font color=green&gt;&amp;#10004 &lt;/font&gt; Dairy Free &lt;br&gt;&lt;font color=orange&gt;&lt;b&gt;?&lt;/b&gt; &lt;/font&gt;&amp;nbsp; Nut Free &lt;br&gt;&lt;font color=green&gt;&amp;#10004 &lt;/font&gt; Gluten Free &lt;br&gt;&lt;font color=green&gt;&amp;#10004 &lt;/font&gt; Rigour Free &lt;br&gt;&lt;font color=red&gt;&lt;b&gt;X &lt;/b&gt;&lt;/font&gt; Maths Free &lt;br&gt;&lt;font color=orange&gt;&lt;b&gt;?&lt;/b&gt; &lt;/font&gt;&amp;nbsp; Humour Free &lt;br&gt;&lt;font color=orange&gt;&lt;b&gt;?&lt;/b&gt; &lt;/font&gt;&amp;nbsp; Other Allergens</t>
  </si>
  <si>
    <t>Emma Horton</t>
  </si>
  <si>
    <t>An Introduction to Schramm-Loewner Evolution</t>
  </si>
  <si>
    <t>Schramm-Loewner evolution (SLE) is a family of random curves that start at the origin and evolve in the upper half of the complex plane. &lt;br&gt;In this talk, I will introduce SLE via a solution to Loewner’s differential equation &lt;br&gt;&lt;center&gt;&lt;font size="5"&gt;\( \frac{\partial z_t}{\partial t} = \frac{2}{z_t - \sqrt{\kappa}B_t} \)&lt;/font&gt;&lt;/center&gt; &lt;p align="left" style="line-height:1"&gt; &lt;br&gt;where \((B_t)_{t\ge 0}\) is a Brownian motion and \(\kappa \in [0, \infty)\) is a diffusivity parameter, which controls how much the curve turns as it works its way through the upper half-plane. For certain values of \(\kappa\), the corresponding SLE is the scaling limit of a discrete probabilistic model, which I will also briefly discuss. For example, when \(\kappa = 2\), SLE(2) is the scaling limit of a certain type of random walk, and if \(\kappa = 6\), SLE(6) is the scaling limit of a percolation model. &lt;br&gt;&lt;br&gt;As with most maths involving processes in the complex plane, there will be plenty of pretty pictures!</t>
  </si>
  <si>
    <t>Cameron Smith</t>
  </si>
  <si>
    <t>Hybrid Models: Innovative Methods or a Waste of Time? You Decide!</t>
  </si>
  <si>
    <t>In this somewhat maths deficient PSS talk, I plan to convince you that hybrid models are very useful for simulating multi-scale systems. And if not, well at least there is cake afterwards! &lt;br&gt;Join me for a (mostly pictorial) journey through several different hybrid approaches to simulate reaction-diffusion systems; an important group of models for explaining, predicting and answering the big questions in biology such as: &lt;br&gt;&lt;br&gt;&amp;#8226; Why do some mice have belly spots?&lt;/li&gt; &lt;br&gt;&amp;#8226; (Overdramatic voice) How can we stop the next big pandemic from destroying us all?&lt;/li&gt; &lt;br&gt;&amp;#8226; Why can’t a leopard change it’s spots (into stripes at the very least)?&lt;/li&gt; &lt;br&gt;&lt;br&gt;We will then move onwards to some of my own work, creating new models which add in extra biological realism or simply fill a gap in the market. &lt;br&gt;&lt;b&gt;Health warning:&lt;/b&gt; may contain traces of maths, a pinch of biology and some weird images. Fun cannot be guaranteed.</t>
  </si>
  <si>
    <t>Tom Crawley</t>
  </si>
  <si>
    <t>Introduction to Algebraic Topology</t>
  </si>
  <si>
    <t>This talk will give you an introduction to one of the big ideas in 20th century mathematics. I will describe the fundamental group of a topological space and use it to distinguish an apple from a doughnut. I will talk about some applications including the fundamental theorem of algebra, a fixed point theorem and slicing a theoretical(?) ham sandwich exactly in half. Unfortunately there will not be time to discuss hairy balls.</t>
  </si>
  <si>
    <t>Emiko Dupont</t>
  </si>
  <si>
    <t>We're gammin' - we hope you like gammin' too</t>
  </si>
  <si>
    <t>Nestled in the Swiss mountains lies the small municipality of Gams, population size 3,296 (anno Dec 2015). Apart from the name, this has no particular relevance to my talk. The GAMs I'll be talking about are Generalised Additive Models which are a very flexible class of statistical models that generalise linear regression models and GLMs (Generalised Linear Models), some of the most widely used models in applied statistics. All of these models describe the relationship between a variable of interest \(Y\) and one or more explanatory variables (or predictors) - and are very cool because they enable us, for example, to identify which predictors have a significant effect on \(Y\) or to make predictions of \(Y\) at unobserved values of the explanatory variables. However, linear models and GLMs require prior specification of the functional form of the relationship between \(Y\) and the predictors (e.g. linear, quadratic, exponential etc). The advantage of GAMs is that they estimate the functions as part of the output. This is useful because for many applications, the functional form is unknown or quite complex. &lt;/p&gt;&lt;/font&gt;&lt;/div&gt;</t>
  </si>
  <si>
    <t>Dorka Fekete</t>
  </si>
  <si>
    <t>Skeletal SDEs for continuous-state branching processes</t>
  </si>
  <si>
    <t>Continuous state branching processes (CSBPs) are used to model the evolution of (renormalised) large populations on a large time scale. It is well understood that we can give a pathwise representation of a CSBP as immigration along an embedded discrete tree, called the skeleton. Equally well understood is the notion of a spine or immortal particle dressed in a Poissonian way with immigration, which emerges when conditioning the process to survive forever. &lt;br&gt;&lt;br&gt;In this talk, after introducing the different types of decompositions, I will show how to put them in a common framework using the language of coupled stochastic differential equations. I will also explain how the skeleton thins out (in the sense of weak convergence) to become the spine when conditioned on survival. This is joint work with Joaquin Fontbona and Andreas Kyprianou.</t>
  </si>
  <si>
    <t>Matt Lee</t>
  </si>
  <si>
    <t>Tunnels and Vacuums</t>
  </si>
  <si>
    <t>The quantum world is miasma of bizarre, counter-intuitive, and insanely improbable phenomena. However, such things are incredibly useful to every one of us - at least, some of the phenomena are. I will be briefly discussing two of the more interesting results of quantum physics - tunnelling and quantum vacuums. &lt;br&gt;If you ever wanted to consider why two uncharged conductive plates will move towards either other in a vacuum and whether Platform 9 and 3/4 might actually exist, then I will attempt to satisfy your curiosity. &lt;/p&gt;&lt;/font&gt;&lt;/div&gt;</t>
  </si>
  <si>
    <t>Algebraic Geometry in Computer Vision.</t>
  </si>
  <si>
    <t>The real world needs machines that can see. There is an infamous story that the task of solving this problem of computer vision was considered only a summer project. 50 years later, it is still a hot topic of research and sits at a cross roads of pure maths, applied maths, and some pretty lucrative jobs in industry. &lt;br&gt;&lt;br&gt;In the last few decades the employment of computational algebraic geometry has made feasible and practical solutions of pose estimation and 3D reconstruction. &lt;br&gt;&lt;br&gt;We will look briefly at some key computer vision problems and how Groebner bases, finite fields, and eigenvectors can be used to produce efficient and stable algorithms. We also look at a few avenues for further research. &lt;br&gt;&lt;br&gt;Knowledge of Groebner bases is not assumed. This talk is based on a research project I undertook at the National Institute of Informatics, Japan. &lt;/p&gt;&lt;/font&gt;&lt;/div&gt;&lt;div class="6u 12u(mobile)"&gt;&lt;p&gt;&lt;/p&gt;&lt;/div&gt;</t>
  </si>
  <si>
    <t>2017 Summer</t>
  </si>
  <si>
    <t>Volume</t>
  </si>
  <si>
    <t>There has recently been much interest in the mathematical community with the concept of volume (see, for example, [1]). To capitalise on this hot new trend I shall present the difficulties that arise when one attempts to define this tricky concept. As the subject matter is highly advanced I shall first discuss the relatively simpler concept of area. Prerequisites: Length. [1] Euclid, Elements Book 11, Elements, circa 300 BC.</t>
  </si>
  <si>
    <t>A practical guide to party tricks that &lt;em&gt;really&lt;/em&gt; get you noticed (in a weird way!)</t>
  </si>
  <si>
    <t>Have you ever wondered how to find the decimal represention of 1/19 without actually dividing by 19? Or what about multplying 97 by 92 in less than five seconds, without a calculator or a pen and paper? Do you want to be able to square 85 in your head with little more than a small amount of thought? If you answered yes to any of these questions then PSSS will be right up your street this week. If not then why not come along anyway, you'll get to watch a rather under-prepared postgrad doing live arithmetic, which is always fun!</t>
  </si>
  <si>
    <t>Logic puzzles</t>
  </si>
  <si>
    <t>In this talk I aim to introduce the audience to some logic problems in mathematics. One of these is, in fact, called "the hardest logic puzzle ever". This is a famous problem in logic consisting of being able to determine the identity of three gods, one who tells the truth, another who lies and the last one who speaks the truth or lies randomly.</t>
  </si>
  <si>
    <t>Why you should never use a computer to do mathematics</t>
  </si>
  <si>
    <t>Computers seem to have become commonplace in almost every aspect of our lives, so it is unsurprising that they have also entered the world of mathematics too. Beyond just LaTeX documents and scanned in textbooks, computers are actually performing calculations. But, to what extent are these calculations even correct? In this talk I will look at how a computer represents and stores numbers that are used for calculations, and, by means of examples, show exactly what can go wrong when a computer does the maths. There will also be a friendly competition, a computer versus the audience, so be sure to bring either a computer, a hand calculator or a brain containing some basic analysis skills.</t>
  </si>
  <si>
    <t>You Can't be Serialist!</t>
  </si>
  <si>
    <t>When G.d. Mathieu and I were both 24 we composed a piano piece entitled &lt;a href = "https://www.youtube.com/watch?v=A45e4BRjk0g" target = "_blank"&gt;'Ile de Feu 3'&lt;/a&gt;. It is intended as a companion piece to the earlier work 'Ile de Feu 2' which was composed by G.d. Mathieu when he was 12 and Olivier Messiaen. I will present our work and explain our musical process.</t>
  </si>
  <si>
    <t>2017/18 S1</t>
  </si>
  <si>
    <t>How to Move a Pile of Sand: An Introduction to Optimal Transport</t>
  </si>
  <si>
    <t>How do you transport a pile of sand into a hole with minimal effort? This problem has a rich history, dating back to 1781, during which time a beautiful mathematical theory has been developed, impacting several fields of mathematics and finding applications in subjects that include economics, crowd motion and weather forecasting. In this talk, I will give a mathematical formulation of the problem, giving meaning to the 'sand', 'hole', and 'effort' mentioned above, and I will present some of the most celebrated results in the area, touching on a few applications along the way.</t>
  </si>
  <si>
    <t>Polyhedra, here I go again. My my, how can I construct you?</t>
  </si>
  <si>
    <t>From school, we’ve learnt about folding or unfolding a cube from or into a net. But can the same be done with other polyhedra, and how many different nets are there for each shape? In order to answer these questions, we consider what a net is, and for that matter, what a polyhedron is. There are a number of different classes of polyhedra, and we begin this talk with an introduction to these different types, some of the history behind them, and how we can construct different polyhedra from the same initial seed. Having brushed up on polyhedra, we venture onto constructing nets, making use of children’s toys, paper folding, and a little graph theory along the way.</t>
  </si>
  <si>
    <t>Hayley Wragg</t>
  </si>
  <si>
    <t>How to shut up that sound</t>
  </si>
  <si>
    <t>Low frequency wave propagation through a composite medium A question often asked by people around me is how to shut up an annoying noise. The damage from low frequency noise is a particular concern in settings such as factories. A device featured at the Limerick Industry Study Group has been fairly successful in attenuating this noise, although the physics were not well understood. In this talk, I will introduce the device and the forms it takes, then present the macro- and microscale models which were formulated at the study group. The modeling considers transmission losses, dissipation and attenuation through a fluid and flexible solid. This problem incorporates some fluid mechanics with wave propagation, where I will assume the fluids to be Newtonian and touch on the case with non-Newtonian fluids.</t>
  </si>
  <si>
    <t>Homogenization and Gamma Convergence</t>
  </si>
  <si>
    <t>Composites are two or more materials with markedly different physical or chemical properties, categorized as matrix or reinforcement. We are interested in performing this discrete to continuum derivation for several particle systems, in the framework of Gamma convergence, a convergence concept for the energies of the systems. In this talk I will start from a pure mathematical theory, "Geometric measure theory", and model a physical phenomenon, "fracture mechanics". More precisely I will expose a homogenisation theorem for the \((\alpha\epsilon,\beta\epsilon)\)-Mumford Shah functional energy associated to a purely brittle composite. Our analysis is focussed on the coefficient for the volume part \(\alpha\epsilon = 1\) and the coefficient for the surface part \(\beta\epsilon\). We study for different rates of convergence of \(\beta\epsilon\to 0\) the \(\Gamma\)-limit. Keywords: \(\Gamma\)-convergence, multiscale analysis, free-discontinuity problems, homogenisation, fracture mechanics.</t>
  </si>
  <si>
    <t>On the misunderstood, neglected &amp; wilfully abused causality</t>
  </si>
  <si>
    <t>Did you know that the number of people who drowned by falling into a swimming pool correlates with the number of films that Nicolas Cage has appeared in? Chances are you probably don't believe that one of these has caused the other, but you'd be surprised at how many people do! This talk will first look at the many hilarious ways that people have confused the two concepts (with pictures!). I'll then introduce the notion of causality via an approach based on the framework of potential outcomes​ known as the Rubin Causal Model (RCM). This involves estimating a treatment effect by considering the difference between the outcome actually observed and that which might have (but didn't!) happen. I'll first frame this problem in the classical context of a simple randomised control trial. The problem becomes considerably more difficult in the case of observational studies in the presence of confounding factors those that influence both the dependent variable and independent variable causing a spurious association​. I'll discuss ways to overcome this that fit within the rigorous framework of the RCM introduced previously. Finally, I'll explain why these approaches break down completely when it comes to my research topic (turns out river flows are complicated!) and some vague ideas about how we might manage to sneakily work around it  willing to take suggestions from the floor...</t>
  </si>
  <si>
    <t>Matthew Griffith</t>
  </si>
  <si>
    <t>Why is weather forecasting so hard?</t>
  </si>
  <si>
    <t>Weather is a topic never far from our thoughts. It is therefore understandable why the inaccuracy and unreliability of weather forecasting can be so frustrating everyone loves a rainy barbecue, right? Lewis Fry Richardson was one of the first to propose that weather forecasting could be achieved by solution of differential equations back in 1922. Since then it has evolved immeasurably, with improvements to accuracy and time to solution. In this talk, I attempt to defend the efforts of forecasting and illustrate why it is so difficult to accurately model atmospheric dynamics  even after much progress. I will introduce the fundamental equations and give an overview of how they are tackled numerically, as well as discussing several of the difficulties which must be circumvented in the process. I shall also attempt to explain the constraints in place which increase the difficulty of the problem and hopefully restore your faith in the humble weather forecaster.​</t>
  </si>
  <si>
    <t>Tom Pennington</t>
  </si>
  <si>
    <t>Too Much Information (Geometry)</t>
  </si>
  <si>
    <t>In 1948, C.E. Shannon published "A Mathematical Theory of Communication", founding what has become known as Information Theory. Nearly 70 years later, Shannon's ideas underlie the modern world: long-range communication, data compression and tweets threatening nuclear war (typed with small hands) were all made possible thanks to Information Theory. My talk will introduce the basics of information and entropy, their applications, and how they lead to a geometric view of statistics Information Geometry.</t>
  </si>
  <si>
    <t>Non Equivalent Notions of Equality</t>
  </si>
  <si>
    <t>What does it mean for two mathematical objects to be equal? I shall present two different answers to this question: a classical answer from set theory and a more modern answer from category theory. I plan then to illustrate why I prefer the latter and illustrate how it is impossible for set theory to capture the categorical notion of equality. Note: While the one of the definitions is categorical in nature, no prerequisites are assumed. Indeed, I designed this talk in an attempt to illustrate the categorical​ philosophy without discussing specifics.</t>
  </si>
  <si>
    <t>Enrico Gavagnin</t>
  </si>
  <si>
    <t>A Natural Terrestrial Supremacy</t>
  </si>
  <si>
    <t>What makes an animal the most successful organism on the earth? Surely, representing 15-20% of the total biomass of terrestrial animals or having colonised almost all the land area make you a good candidate. And there is no doubt that agriculture, farming, slavery, democracy and other complex forms of development were crucial in order to achieve such supremacy.  I am afraid, however, that this talk will disappoint you if you are still hoping to be one of those animals. I will explain how the second most successful animal on earth can try to understand what makes an organism a &lt;em&gt;super-organism&lt;/em&gt; (again, not us sorry) and why mathematics sometimes is our best, or last, resource to achieve this. In this talk I will point out some of the strengths and limitations of mathematical modelling in the context of collective animal behaviour. This will involve exploring the blurred frontier known as mathematical biology, where meaningful scientific models and fun mathematical toys are largely confused.</t>
  </si>
  <si>
    <t>Bas Lodewijks</t>
  </si>
  <si>
    <t>The size of interacting communities in the Village Model</t>
  </si>
  <si>
    <t>Around 1960, random graph theory was founded by the Hungarian mathematicians Paul Erdös and Alfréd Rényi, trying to answer combinatorial questions related to graphs by using random graphs. The field has since then expanded tremendously and it is used not just for theoretical purposes, but for understanding the behaviour of large, complex networks as well. In my talk, I will consider a simple model for populations, where colonies live and interact in a one-dimensional space, inspired by the well-known Erdös-Rényi graph. We look at some results and conjectures concerning the size of percolation clusters (the size of interacting communities) in this model, closely related to other work regarding spatial epidemics.</t>
  </si>
  <si>
    <t>PSS XMaths Special (Clicker Edition)</t>
  </si>
  <si>
    <t>Previously on the PSS XMaths Special, postgrads worked in teams to find obscure answers in a Pointless quiz. This year, it’s a free for all, with individual clickers, dynamic leaderboards, and even more questions to be answered, drawing inspiration from other gameshows. Questions range from Maths, to Christmas with little in between. Prizes will include (and may be limited to), that warm feeling of destroying the competition.&lt;/p&gt;</t>
  </si>
  <si>
    <t>2017/18 S2</t>
  </si>
  <si>
    <t>Littlewood-Richardson Numbers</t>
  </si>
  <si>
    <t>In this talk I'll introduce Littlewood-Richardson numbers, a collection of non-negative integers that appear in representation theory, and present some sudoku like proofs that I've completed for my research. Note that these numbers are completely combinatoric in nature and you will need no prior knowledge of representation theory!</t>
  </si>
  <si>
    <t>Matthias Klar</t>
  </si>
  <si>
    <t>\(\mathbf{1+2+3+4+\cdots = -\frac{1}{12}}\)</t>
  </si>
  <si>
    <t>The infinite series whose terms are the natural numbers \(1+2+3+4+\cdots\) is a divergent series. The \(n^\mathrm{th}\) partial sum of this series is \[\sum_{k=1}^n k = \frac{n(n+1)}{2},\] which increases without bound as \(n\) goes to infinity. Moreover all of the summands in \(1+2+3+4+\cdots\) are positive. So how can Fields Medal winner Terence Tao claim that the equation in the title is indeed true? In my talk I will summarize one of Terence Tao's blog posts in which he rigorously shows that  \[1+2+3+4+\ldots=-\frac{1}{12}\] and am going to talk about it's application in modern physics.</t>
  </si>
  <si>
    <t>The &lt;del&gt;Science&lt;/del&gt; Maths of Interstellar</t>
  </si>
  <si>
    <t>The skeptical audience of Christopher Nolan's &lt;em&gt;Interstellar&lt;/em&gt; may have found some of its scenes more deserving of the 'Fantasy' genre, instead of 'Science Fiction'. Kip Thorne, the lead scientific collaborator for the production, thankfully wrote &lt;del&gt;an apology letter&lt;/del&gt; a book called "The Science of Interstellar", justifying every bit of unearthly experiences that appear. It is, indeed, Einstein's Theory of General Relativity and Kerr's Metric that secretly feature heavily in the maths, behind the science, of &lt;em&gt;Interstellar&lt;/em&gt;. This talk aims to take some examples of Thorne's explanations, and have a glance at the relevant equations it would involve. Recommended, but not necessary, prerequisites: See &lt;em&gt;Interstellar&lt;/em&gt;;&lt;/li&gt; A course in Differential Geometry (if so, do you want to give this talk? You'll be better equipped than me).</t>
  </si>
  <si>
    <t>Robert Brown</t>
  </si>
  <si>
    <t>How G&amp;ouml;del proved his Incompleteness Theorem</t>
  </si>
  <si>
    <t>G&amp;ouml;del's Incompleteness Theorem is quite infamous, as theorems go: "There exist mathematical statements which are both true and unprovable" is not an exaggerated interpretation of the result. Though often dismissed as philosophy rather than legitimate mathematics, this is not the case G&amp;ouml;del did actually give a rigorous proof of his theorem. We shall discuss the key ideas behind the proof: formal languages, G&amp;ouml;del-numbering and creating self-reference in formal systems.</t>
  </si>
  <si>
    <t>Aaron Pim</t>
  </si>
  <si>
    <t>An introduction to Liquid Crystals</t>
  </si>
  <si>
    <t>In school we learned about the three state of matter solid, liquid and gas, we also have admired crystals with their regular structure. What if there was a way of combining these two concepts? In this talk I shall be giving an introduction into the world of liquid crystals, a state of matter that has the regularised structure of a crystal but can still flow like a liquid. I shall begin this talk by outlining the concept of a liquid crystal, then briefly talking about the modern theory before diving into the classical. I will describe how the energy is contained within these crystals and the ways of modelling them.</t>
  </si>
  <si>
    <t>Lizzi Pitt</t>
  </si>
  <si>
    <t>(Attempting to) optimise First In Human trials through dynamic programming</t>
  </si>
  <si>
    <t>As many of you will know clinical trials are expensive and time consuming. This means there is scope for research into how to make them quicker and cheaper. In this talk we will look at what First In Human clinical trials are and how I am currently interpreting the broad task of ‘optimising First In Human trials’ as a more manageable one. For this I will introduce the Continual Reassessment Method then how I’m using the technique of dynamic programming to find the optimal dosing schedule for a trial. We will conclude with the results of comparing properties of these two designs through simulation.</t>
  </si>
  <si>
    <t>Second order reactions: what are they good for?</t>
  </si>
  <si>
    <t>For my first PSS I showed you pictures of a zedonk and a sharktpus, and for my second, I presented some party tricks every mathematician should know. For my latest talk, I'll talk about what happens when things bump into each other. Well, not strictly &lt;em&gt;into&lt;/em&gt; each other, more close enough for something to happen. Think more Dele Alli in a penalty box (try googling "Alli dive" if you have no idea what I'm talking about) than bumping into the big guy at the bar and spilling his pint. Anyway, I digress. This week, I'll discuss the challenges of modelling reversible bimolecular reactions. I'll start by giving a very brief history of how bimolecular reactions have been simulated on an individual level, followed by describing the most recent approach. Finally, and if I have time, I'll relate this to what I do for my research, and possibly show you some simulations (if they work!). There may (read as: will) be some interactive elements to the talk, but that doesn't mean you shouldn't come. I mean, how else will you get your weekly cake fix?</t>
  </si>
  <si>
    <t>A look at the Jordan Curve Theorem</t>
  </si>
  <si>
    <t>In my first undergraduate course, the statement of the Jordan curve theorem was given: A simple continuous closed curve drawn in the plane divides the plane into two regions. To my surprise the lecturer at the time said that they would not be going through the proof, and what's more wasn't being left as an exercise! Instead they said that the proof was beyond the scope of the course and we might see this theorem again in our third or fourth year. How could this seemingly innocuous statement have such an involved proof? In this seminar I will recap the precise statement of the theorem and give some examples to demonstrate why this statement isn't as obvious as it might seem. Having introduced some doubt and healthy scepticism about the statement, I will give an overview of one proof of the Jordan curve theorem as well as discuss some of the controversy over Jordan's original proof. Time permitting I will also discuss some generalisations that show fundamental properties of embeddings of curves and surfaces.</t>
  </si>
  <si>
    <t>Anna Senkevich</t>
  </si>
  <si>
    <t>Condensation in reinforced branching processes with fitness</t>
  </si>
  <si>
    <t>This talk will describe the asymptotic behaviour of the reinforced branching processes with fitness on the example of the preferential attachment tree of Bianconi and Barabasi. In this random graph model a popularity of a node is determined by its degree and a so-called fitness value, drawn from a specified distribution. The dynamics of these networks depend on the properties of the distribution, leading to three distinct behaviours, namely non-condensation phase, and extensive and non-extensive condensation phases. Such model provides a useful tool for understanding the growth characteristics of complex networks such as the Internet, social networks and online communities.</t>
  </si>
  <si>
    <t>Thomas Finn</t>
  </si>
  <si>
    <t>The Incipient Infinite Cluster</t>
  </si>
  <si>
    <t>If a rock is dropped in a bucket full of water, what is the probability the centre of the rock is wet? Broadbent and Hammersley created the percolation model in 1957 to answer this seminal question. What started with innocent inquiries eventually caused percolation to blossom into one of the most intensely studied areas of modern probability, with many fundamental conjectures remaining open after half a century of effort. In this talk I will introduce the bond percolation model and give an overview of its highly non-trivial features. A focus of the talk will be the behaviour when the model is critical, and the emergence of the so-called ‘incipient infinite cluster’. While fascinating, we must encounter the hurdle that it exists with zero probability.</t>
  </si>
  <si>
    <t>Why the rich get richer</t>
  </si>
  <si>
    <t>When a new web page is created, it is more likely to link to a popular page such as Google, rather than less popular ones such as my web page. When someone joins Facebook for the first time, they are more likely to request to be friends with "popular" people than those with only a handful of friends. When researchers look for a new collaborator, they are more likely to choose someone with more publications or more previous collaborators. This "rich get richer" phenomenon can be modelled using preferential attachment networks. In this talk, I will introduce the idea of random graphs and, in particular, preferential attachment networks. I will discuss ideas such as the Master equation, degree distributions and power laws. If I am feeling brave, I may also use R (live!) to illustrate some of these ideas. I will also talk about real world networks that obey preferential attachment laws in more detail.&lt;/p&gt;</t>
  </si>
  <si>
    <t>2018 Summer</t>
  </si>
  <si>
    <t>Lawvere's Fixed Point Theorem</t>
  </si>
  <si>
    <t>Various theorems carry the dubious distinction of being relevant not only to mathematicians, but also philosophers. Gödel's incompleteness theorem is perhaps the most infamous example due to its difficulty to state, prove and understand while also being easy to misconstrue. Cantor's theorem, however, is a much friendlier beast. It is therefore surprising that both of these results can be realised as consequences of the same master thorem: Lawvere's Fixed Point Theorem. In fact, suitably interpreted, LFPT gives rise to an incredible variety of mathematical philosophy. Starting from the proof of Cantor's theorem I shall state and prove LFPT, then use it to derive Gödel's theorem. Finally I will briefly go over a list of famous results that also follow from LFPT. Giving a full statement of LFPT is only possible in the context of category theory, however the correspondence between Cantor's and Gödel's theorems does not require such generality. To minimise prerequisites this talk will not be given in the categorical context.</t>
  </si>
  <si>
    <t>Having fun with your morning coffee</t>
  </si>
  <si>
    <t>The morning coffee is considered - for most - to be the fuel that kick starts the day. It's purpose therefore has to be purely functional, right? In this talk I attempt to inject some fun into your morning coffee (not literally). &lt;/br&gt;&lt;/br&gt; I will talk you through interesting vibrations that are created by your coffee cup, as well as how to take your coffee for a walk.....all will be revealed on Thursday!&lt;/p&gt;&lt;/font&gt;</t>
  </si>
  <si>
    <t>Alice's Adventures in Ecomathland</t>
  </si>
  <si>
    <t>A simple division of 1 million by 28 makes you realise the full value of each page in Nash's PhD Thesis. However what's the purpose of his Thesis and how did he impact the theoretical world of economy by using maths? In this talk I will "try" to reconcile mathematicians and economists, in a fictitious world, by using the wonderful tool of game theory.​ &lt;/p&gt;&lt;/font&gt;</t>
  </si>
  <si>
    <t>Complexity Science</t>
  </si>
  <si>
    <t>A complex system is a system composed of many components which may interact with each other. In many cases it is useful to represent such a system as a network where the nodes represent the components and the links their interactions. Examples of complex systems are Earth's global climate, organisms, the human brain, social and economic organizations (like cities), an ecosystem, a living cell, and ultimately the entire universe.​  &lt;/p&gt;&lt;/font&gt;</t>
  </si>
  <si>
    <t>From Spheres to Planes</t>
  </si>
  <si>
    <t>Did you know that the flat map of the Earth (the one we are all familiar with) is not exactly up to scale? In fact, if you look at a picture on the internet, you will notice that Greenland is almost as big as Africa. However, Greenland is 2.166 million km², whilst Africa is 30.37 million km². So what went wrong? The maps that we usually come across use something called Mercator projection. Although it does represent a useful picture of the Earth, it is not very accurate. In this talk I would like to discuss other types of projections which are more accurate, and how such a simple and non-abstract problem relates to my research!​​ &lt;/p&gt;&lt;/font&gt;</t>
  </si>
  <si>
    <t>A Naive Approach to Genetic Algorithms and Neural Networks</t>
  </si>
  <si>
    <t>I recently attempted to write a simple artificial life program. The program uses a neural-network based AI for the creatures, which is evolved from nothing by applying a genetic algorithm - both of these concepts I have not previously studied, so my implementation was about as far from perfect as it is possible to be. However, it would seem that both genetic algorithms and neural networks, as concepts, are strong enough that even a naive implementation is able to be relatively successful. &lt;/br&gt; &lt;/br&gt; I will talk more specifically about what I mean by all this; present an "after-action report" for the project; and give a live demonstration (the fun part). &lt;/p&gt;&lt;/font&gt;</t>
  </si>
  <si>
    <t>Alejandro Betancourt de la Parra</t>
  </si>
  <si>
    <t>An Overview of the Ricci Flow</t>
  </si>
  <si>
    <t>The Ricci flow was a technique introduced by Richard Hamilton in the 80's when he was trying to find a strategy to prove the Poincaré conjecture. The idea behind his method is to somehow adapt the heat equation from physics to try to produce geometries that were in some sense special. In this talk I will review the basic notions of Riemannian geometry and see what the Ricci flow does to objects such as the curvature. We will also see how the Ricci flow can be used to address important questions in geometry. &lt;/p&gt;&lt;/font&gt;</t>
  </si>
  <si>
    <t>2018/19 S1</t>
  </si>
  <si>
    <t>Jack Betteridge and Leonard Hardiman</t>
  </si>
  <si>
    <t>Introduction to Knot Theory</t>
  </si>
  <si>
    <t>Our PSS topic for this week is very applied as it is certainly knot theory! Originating in the 19th century as part of an attempt to understand physical theory of &lt;a href="https://en.wikipedia.org/wiki/Luminiferous_aether"&gt;æther&lt;/a&gt;, it has grown into far-reaching field in mathematics. Although in appearance simple, many of the basic concepts are difficult to capture rigorously. &lt;br&gt; &lt;br&gt; Starting from the definition of a knot we shall discuss diagrams, classifications and invaraints. This gentle introduction requires no prerequisites (beyond being able to tie your shoelaces).   &lt;/p&gt; &lt;/font&gt;  &lt;/div&gt;</t>
  </si>
  <si>
    <t>When Should I Stop? An Introduction to Optimal Stopping</t>
  </si>
  <si>
    <t>Suppose we want to maximise the amount time spent eating cake on Thursday morning. When should I stop speaking in the seminar? This is a trivial example of an optimal stopping problem; of course it is optimal for me to say nothing at all! &lt;br&gt; &lt;br&gt; A more classical optimal stopping problem is the so-called 'secretary problem'. In this problem, you are interviewing a fixed number of candidates for a job, one at a time, and you must accept or reject each candidate immediately after their interview. Who do you hire? &lt;br&gt; &lt;br&gt; As well as interview strategies, optimal stopping has applications in statistics, finance, and stochastic analysis. In this talk I will present a solution to the secretary problem described above and introduce a general framework for optimal stopping problems. Time permitting, I will explain some of the basic theory for optimal stopping problems, including the dynamic programming principle and smooth and continuous fit conditions. The setting for these problems will be random, but I'll try not to assume any knowledge of probability theory beyond what you learnt at school.</t>
  </si>
  <si>
    <t>Venturing outside the Gaussian universality class</t>
  </si>
  <si>
    <t>Most mathematicians are familiar with the central limit theorem (CLT), whereby under appropriate rescaling, the sum of independent and identically distributed random variables converges to a normal distribution. It is easy to forget how remarkable this result is, in that the only condition required on the random variables is that they have finite variance. The CLT is an example of a system observing universality, namely the Gaussian universality class, and this talk will introduce probabilistic models that belong to an entirely different universality class. &lt;br&gt; &lt;br&gt; This talk will be based on a paper called “Kardar-Parisi-Zhang Universality” by Ivan Corwin (https://arxiv.org/ftp/arxiv/papers/1606/1606.06602.pdf), who states that ‘truly, the study of the KPZ universality class demonstrates the unity of mathematics and physics at its best.’</t>
  </si>
  <si>
    <t>Yvonne Krumbeck</t>
  </si>
  <si>
    <t>Aspects of Collective Motion among Animals</t>
  </si>
  <si>
    <t>I bet everyone has seen - if not in real life - at least a video of huge flocks of birds or schools of fish that move cohesively following a mesmerising pattern. It is assumed that this fascinating collective motion of animals and even humans arises from simple interaction rules at the individual level. During the past decades, physicists and mathematicians have studied various models that describe the phenomenon. However, scientists are still trying to find the basic mechanisms from which swarming patterns emerge. &lt;br&gt; &lt;br&gt; In my talk, I will briefly explain the most common models of collective motion and some more recent ones that include an anticipation feature. That means, individuals possess predictive abilities, i.e. anticipate the motion of the group, upon which they update their next step. We will see that adding anticipation can promote different patterns and even lead to new dynamics. Furthermore, I will present other models with timing-based mechanisms, e.g. delay or asynchronous updating. This shall give you a brief overview of current research and open questions in this field. &lt;br&gt; &lt;br&gt; I hope you like fish - not just for lunch - because you are going to see a lot of them!</t>
  </si>
  <si>
    <t>John Fernley</t>
  </si>
  <si>
    <t>Electrical Networks and the Commute Time</t>
  </si>
  <si>
    <t>I will explain how the resistance laws you might have learned in GCSE Physics describe useful quantities for simple random walks. In fact, the "electrical" description of a (reversible) Markov chain gives the best description of what it means for a chain to be in "detailed balance". Even on infinite graphs, you can relatively easily identify recurrence for the chain by seeing that in the electrical analogy no current can flow to infinity. (see the circuit in xkcd #356 for an example of this type). &lt;br&gt; &lt;br&gt;  By looking on Thursday morning at examples in increasing generality, you might build an intuitive understanding of the "commute time" in general reversible Markov chains, and maybe also learn how to calculate these times in your future phone interviews with trading firms.</t>
  </si>
  <si>
    <t>Multilayered flows in the shallow water limit: formulation, dynamics and stability</t>
  </si>
  <si>
    <t>[water waves] that are easily seen by everyone and which are usually used as an example of waves in elementary courses [...] are the worst possible example [...]; they have all the complications that waves can have.&lt;/i&gt;&lt;b&gt;  Richard P. Feynman, 1963.&lt;/b&gt; &lt;br&gt; &lt;br&gt; In this talk, we will shed some light into this question by discussing some of these 'complications' cited by Feynman and showing our current work on the subject, particularly in finding mathematical results of physical applicability on waves in fluids. &lt;br&gt; &lt;br&gt; The problem of interest in our research is the one of density stratiﬁed interfacial ﬂows in the shallow-water limit. This type of ﬂow occurs in nature, with the atmosphere and ocean as prime examples. &lt;br&gt; &lt;br&gt; Mathematical studies of these are particularly important, since wave motion tends not to be resolved by most numerical climate models due to their fast scales, and thus need to be understood and parametrized. For example waves may break and dissipate energy or mix the underlying ﬂuids and aﬀect the medium in which they are propagating. Consequently, this research will both increase the understanding of internal waves and have an impact on future climate models. &lt;br&gt; &lt;br&gt; We will focus our attention on the two- and three-layer ﬂows, without the so-called Boussinesq approximation which requires small density diﬀerences. This is a simpliﬁed model for geophysical situations, but it is not too simpliﬁed: the model has both barotropic (fast waves aﬀecting the whole ﬂuid uniformly) and baroclinic modes (slower waves with more internal structure). &lt;br&gt; &lt;br&gt; The governing equations will be derived and the dynamics of their solutions will be studied from both analytical and numerical points of view, particularly the issue of whether the solutions maintain hyperbolicity (i.e. wave-like behaviour).​</t>
  </si>
  <si>
    <t>Allen Hart</t>
  </si>
  <si>
    <t>A one hour Physics Degree​</t>
  </si>
  <si>
    <t>By presenting a small number of experiments and a few mathematical insights, I hope to convince you that the speed of light in a vacuum is in fact constant, that the relative motion of objects necessarily dilates time and contracts space, and that some crazy properties of quantum mechanics are not so crazy after all.</t>
  </si>
  <si>
    <t>Sofia Ortega Castillo</t>
  </si>
  <si>
    <t>Holomorphy in several variables</t>
  </si>
  <si>
    <t>I aim to give an introduction to several complex variables, discussing multivariable power series, complex differentiability, domains of holomorphy such as domains of convergence and the Hartogs' domain.</t>
  </si>
  <si>
    <t>The mathematics behind the development of tonal systems and musical tuning throughout the ages</t>
  </si>
  <si>
    <t>&lt;i&gt; "Mathematics is the music of reason" &lt;/i&gt; - &lt;b&gt;James Joseph Sylvester&lt;/b&gt;. &lt;br&gt; &lt;br&gt; Musicians generally don’t know much about mathematics, and music is not a topic often discussed in lectures on mathematics, yet they are definitely closely related. In my talk, I will take you on a journey through about 2300 years, starting with the Greeks and ending in the early 19th century, discussing how music developed into the Western music we all know and love, and how mathematics and mathematicians influenced this. &lt;br&gt; &lt;br&gt; I’ll make use of instruments to demonstrate some things, and therefore we will be in the &lt;b&gt; Music Studio in the Edge (2nd floor) &lt;/b&gt;. And to make up for the many Wednesday cakes I’ve missed, those who make their way up to the music studio might, to their delight, also find a culinary treat waiting for them (or so I hope).</t>
  </si>
  <si>
    <t>Tom Smith</t>
  </si>
  <si>
    <t>A Primer on Natural Hazard Risk</t>
  </si>
  <si>
    <t>In preparation for the upcoming ITT, I will introduce some concepts and modelling techniques which are frequently employed in estimating the frequency at which natural hazards (flooding, volcanoes etc.) occur. Some challenges with working with natural hazard data will also be discussed.</t>
  </si>
  <si>
    <t>Dan Green, Matthew Griffith and Leonard Hardiman</t>
  </si>
  <si>
    <t>A PSS Christmas Adventure</t>
  </si>
  <si>
    <t>Prepare for an interactive fun-filled Christmas PSS you'll never forget! We follow the adventures of recently graduated PhD student Dr. Snowy, who has decided to find their true purpose in life and take a spiritual gap year to Lapland. However, little does Dr. Snowy know that Logi, the Norse fire giant is not happy with his decision to leave academia, and is pursuing him with his minions. Dr. Snowy will face a barrage of intellectual challenges before they can be rid of Logi once and for all, and continue on their merry way to enlightenment.</t>
  </si>
  <si>
    <t>2018/19 S2</t>
  </si>
  <si>
    <t>Lies, Damn Lies and Probability</t>
  </si>
  <si>
    <t>Frank Abagnale successfully impersonated an airline pilot, a physician and an attorney all before the age of 21. Michael Caine has never uttered the words 'Not a lot of people know that' in any of his roles. £350 million pounds a week to the NHS. When does a lie survive despite the truth being out in the open? &lt;br&gt; &lt;br&gt; In this talk I will introduce a random competition model on graphs on which the random growth of a lie is inhibited by encountering sources of truth. The model, known as first passage percolation in a hostile environment (FPPHE), leads to both fascinating results and challenging analysis. I will discuss the three different phases the model can exhibit and the most recent understanding of the behaviour of FPPHE on various graphs. We will see how the lie can dominate the truth indefinitely, be stopped in finite time, or coexist with the truth forever.</t>
  </si>
  <si>
    <t>Roland Púček</t>
  </si>
  <si>
    <t>A Gentle Introduction to Simplicial Homology</t>
  </si>
  <si>
    <t>In this talk I present basic ideas of simplicial homology which will be illustrated in various familiar examples, such as a point, R^n, spheres and tori. The aim of this talk is to compute the homology groups of such spaces and use these to conclude whether the spaces are homeomorphic or not. The talk consists mainly of definitions and examples.</t>
  </si>
  <si>
    <t>Why Living with Others is Dangerous</t>
  </si>
  <si>
    <t>Whilst sitting in bed last week with the worst case of man flu in the whole wide world (honest!), it got me thinking about one of my favourite parts of mathematical biology: epidemiology. And since I have a PSS coming up, what better opportunity to ramble on about it. &lt;/br&gt; &lt;/br&gt; For this PSS, I will be talking to you about Household models. These aim to introduce a small spatial element to traditional epidemiological modelling methods. I will guide you through the basic theory, followed by how we can add this extra information to it, demonstrating the effect of being around someone who is ill for a long period of time. And I promise not to infect anyone with nasty things too.</t>
  </si>
  <si>
    <t>Treatment Switching in Clinical Trials</t>
  </si>
  <si>
    <t>Last summer, I fancied a break from my PhD. Sadly this doesn’t mean I did something exciting like travelling to a far off land but I did learn a lot about survival analysis, and I also didn't have to work at evenings or weekends (that’s what dreams are made of right?!) through an internship at Roche. This means I actually have something mathsy to tell you about that isn’t related to my PhD! &lt;/br&gt; &lt;/br&gt; In late phase clinical trials for cancer therapies it is common for subjects randomised to the control arm to switch to the experimental treatment post progression of the disease. This can be regarded as the only ethical course of action. However, it poses issues for the statistical analysis of the trial and introduces bias into the outcome of the trial. This talk will describe these issues and some of the statistical methods that can be used to account for treatment switching in clinical trials, such as Rank Preserving Structural Failure Time models.</t>
  </si>
  <si>
    <t>Trishen Gunaratnam</t>
  </si>
  <si>
    <t>Euclidean Quantum Field Theory</t>
  </si>
  <si>
    <t>Quantum field theory provides the best description of small-scale physics to date but the mathematical foundations of this theory are notoriously shaky. Indeed, the occurrence of infinities in these theories is commonplace. Whilst there is a perturbative framework to treat these, a major mathematical challenge is to treat these non-perturbatively. In the case of free theories, i.e. theories that describe non-interacting particles, this turns out to be not that hard. The real mathematical challenge lies with nonlinear field theories.&lt;/br&gt; &lt;/br&gt; This talk is a gentle glimpse into the field of Euclidean field theory. This first goal of this field is to rigorously construct nonlinear field theories by viewing them as (Wick rotated) probability measures over spaces of Schwartz distributions. The second is to then study the physics of these field theories, i.e. uniqueness and mass gaps. I hope to describe some of the successes of this field and perhaps outline some of the outstanding mathematical challenges. One of these challenges is the Clay Math Institute’s millennium prize problem on the existence and mass gap for Yang-Mills in 4D.</t>
  </si>
  <si>
    <t>Spines, skeletons and a nuclear explosion</t>
  </si>
  <si>
    <t>The neutron transport equation (NTE) is used to model the flux of neutrons through inhomogeneous fissile environments. It has been an object of interest in the applied mathematics and physics literature since the 1940s as a result of the Manhattan project and the subsequent technological advances that lead to the construction of nuclear power stations. However, in the 1960s, the NTE started to receive attention from the probability community, due to the tree-like structure of the fission processes.&lt;/br&gt; &lt;/br&gt; In this talk I will demonstrate how one can model neutron transport as a branching process, and then how to collapse the entire tree of neutrons into a single trajectory via the so-called many-to-one formula. I will then discuss the orthopaedic surgery required to obtain the spine and skeleton of the process in the event of a nuclear explosion.</t>
  </si>
  <si>
    <t>Susan Morupisi</t>
  </si>
  <si>
    <t>Is the Mid Pleistocene Transition a grazing bifurcation?</t>
  </si>
  <si>
    <t>The Earth climate system has been characterized by alternating glacial and interglacial cycles which have been found to have changed from 23 kilo years , 40 kilo years, and from half a million years ago at the Mid Pleistocene Transition (MPT) to 100 kilo year. The previous change from 23 kyrs to 40 kyrs has been explained by the Milankovitch theory. However, the 100kyr cycle could not be explained by this theory. This has led to the construction of different models of glacial cycles such as the PP04 model which are used to study the factors and mechanisms that govern the initiation and termination of the 100kilo year ice age cycles. &lt;/br&gt; &lt;/br&gt; PP04 model is a non-smooth quasi-periodically forced dynamical system made of a number of relaxation systems with a discontinuity due to the sudden release of carbon dioxide into the atmosphere at every glacial termination. I will present an analysis of this model using methods from the theory of non-smooth dynamical systems. In particular I will show that if the system is periodically forced (by changes in the solar insulation) that there are both periodic and quasi periodic solutions with non-smooth Arnold tongues, and multiple periodic states. As the amplitude of the forcing increases these solutions break up at grazing bifurcations. Close to these bifurcations we see transitions between periodic orbits which resemble those seen at the MPT. I will present an analysis of this combined with Monte-Carlo simulations of the resulting dynamics.</t>
  </si>
  <si>
    <t>Doing Algebra with Pictures</t>
  </si>
  <si>
    <t>My research involves studying quiver representations, which are objects constructed by putting vector spaces and linear maps into a diagram. You can go a step further and express the linear maps as diagrams, giving completely pictoral descriptions of these objects. The algebraic properties and structures these objects have then give rise to nice visual structures in the pictures. &lt;/br&gt; &lt;/br&gt; The aim of this talk is to showcase some of these pictures, which will hopefully convey a sense of some nice algebraic structures without us having to do much actual algebra.</t>
  </si>
  <si>
    <t>Nothing in Science makes Sense – Except in the Light of Evolution</t>
  </si>
  <si>
    <t>If the title doesn’t blow your mind already, my talk definitely will (hopefully…). &lt;br&gt;**Spoiler Alert**&lt;br&gt;In this talk I will present – no seriously, don’t read any further, it will spoil my experiment – some basic concepts of evolution. The idea is to bust common misconceptions resulting from popular knowledge about Darwin’s original theory of evolution. &lt;br&gt;First, I am going to explain the basic building blocks of evolutionary biology to give you a rough idea about how our genetic code actually controls our cells every second of our lives. From there, I will show you an abstract formulation of genetics that is the common base for most mathematical models in evolutionary biology. Moreover, I will briefly introduce the Wright-Fisher model and demonstrate its important implications for evolutionary processes. &lt;br&gt; Finally, I will openly present some ideas that are currently discussed among scientists working in the field of evolution. Hopefully I can inspire you to more general discussions about evolutionary processes beyond biology and the connection to science itself.</t>
  </si>
  <si>
    <t>Alice Callegaro</t>
  </si>
  <si>
    <t>Cover time for branching random walks on a regular tree</t>
  </si>
  <si>
    <t xml:space="preserve">Consider a branching random walk on a graph, which begins with one particle at some vertex and each particle branches into a random number of offspring independently and according to some fixed distribution. Each offspring jumps to a uniformly chosen neighbour vertex of its parent. We are interested in the asymptotics of the cover time of a ball of radius r, that is: how long does it take for every vertex within distance r of the chosen origin to be visited by a particle? We will look at the particular case where the underlying graph is a regular tree, in which every vertex has exactly d&gt;2 neighbours, and the expected number of offspring of each particle is also d. In my talk I will guide you through the intuitive ideas involved in the proof and explain the links of this work with my current research. </t>
  </si>
  <si>
    <t>Josh Shelton</t>
  </si>
  <si>
    <t>Nonlinear free-surface waves</t>
  </si>
  <si>
    <t xml:space="preserve"> To make this talk more interesting to a general audience, we will take the governing equations for typical water waves as a starting point. From these, we search for solutions that match up with reality, through analysis[1] and computation. Many methods are only applicable to small-amplitude (tiny) waves, and by extending these ideas numerically, fully nonlinear waves (big) can be computed. These waves can display many interesting effects, such as: Topple and fall over (when big) - Get pointy (when big) - Boundary pinching in, forming trapped bubbles (when big). This research area has various applications, from preventing your spout from dribbling, to suppressing the waves generated by a surfaced Vanguard-class submarine[2]. [1] In applied maths this just means we used paper and not a computer to do it. [2] Yet unresolved; would likely result in a Nobel peace prize. </t>
  </si>
  <si>
    <t>2019 Summer</t>
  </si>
  <si>
    <t>The self-avoiding and loop-erased random walk</t>
  </si>
  <si>
    <t>Alice, Bob, and Carol all live happily on the d-dimensional integer lattice and like to go for long walks. However, they each have their own method for walking. &lt;br&gt;&lt;br&gt; Alice is carefree and does not care where she walks. When walking, she picks the next vertex by simply choosing uniformly at random from the neighbouring sites.&lt;br&gt;&lt;br&gt; Bob is more picky. He likes to take in new scenery and will choose the next vertex in his walk uniformly at random from unvisited neighbouring sites.&lt;br&gt;&lt;br&gt; Carol is cursed. She, like Alice, is carefree but if she makes a closed loop in her walk, then it is as if she never made the loop and it is erased from all existence. &lt;br&gt;&lt;br&gt; Alice, Bob, and Carol represent the simple, self-avoiding, and loop-erased random walks, respectively. What is the long-time behaviour for each of these walks? What are their respective scaling limits? Are they the same? Does this depend on dimension? Who cursed Carol? This talk hopes to introduce you to these problems and show that despite the seemingly innocent changes to the simple random walk, it opens up a rich and fascinating area that still bewilders mathematicians today.</t>
  </si>
  <si>
    <t>Kevin Olding</t>
  </si>
  <si>
    <t>Democracy or Dictatorship? The Mathematics of Voting Systems</t>
  </si>
  <si>
    <t>As the government upgrades the likelihood of there being an election this year from 'one in a million' to 'more certain than Brexit' we will consider the rules that govern elections and how well they represent the preferences of voters. We will look back to the 2011 Alternative Vote referendum, when voters in the UK decided to keep the 'first past the post' system, and consider systems in which voters' second, third etc. choices may contribute to the outcome of the election.   Whilst these systems may be more representative in some ways, we will prove that no voting system can simultaneously satisfy even two very simple desirable criteria unless it is a dictatorship.</t>
  </si>
  <si>
    <t>Margaret Duff</t>
  </si>
  <si>
    <t>Quantum Information Theory – A very short and not very rigorous introduction.</t>
  </si>
  <si>
    <t xml:space="preserve">Quantum Information Theory lies at the intersection of Mathematics, Physics and Computer Science. It was born out of Classical Information Theory, the theory of acquisition, storage, transmission and processing of information. QIT is the study of how these tasks can be accomplished using quantum mechanical systems. The underlying quantum mechanics leads to new features which have no classical counterparts. These new features can be exploited, not only to improve the performance of certain information-processing tasks, but also to accomplish tasks which are impossible or intractable in the classical realm.&lt;br&gt;&lt;br&gt; This talk aims to give a brief introduction before moving on to look at the ''no cloning theorem'' and the concepts of ''superdense coding'' and ''quantum teleportation''. Alice and Bob will have a look in and we will try and keep Eve at bay. </t>
  </si>
  <si>
    <t>Martin Prigent</t>
  </si>
  <si>
    <t>Getting Home From a Night Out - How Hard Is It Really?</t>
  </si>
  <si>
    <t xml:space="preserve">If you have dabbled in probability during your undergraduate you may have heard the saying "A drunk man will always find his way home, but a drunk bird may get lost forever". The first aim of this talk is to explain what a random walk is as well as the mathematics behind this saying. I have also made a generalisation of this saying: &lt;br&gt;&lt;br&gt;- A drunk man will always find his way home, but a drunk bird may get lost forever &lt;br&gt;- A man who has also taken (100% legal) hallucinogens might never return to his sober state in the comfort of his own home &lt;br&gt;- A drunk man who is already on the street that he lives on will always find his way home regardless of whether or not an earthquake is currently taking place, UNLESS he doesn't have Google Maps installed on his phone, then there is a chance he won't make it home [that isn't due to being crushed by debris] &lt;br&gt;- If the man who has taken (100% legal - AND very weak) hallucinogens is in this earthquake zone with Google Maps enabled, then he may return to his sober state in the comfort of his own home and then be able to go out and do it all over again, ad infinitum* [provided he doesn't get crushed] &lt;br&gt;&lt;br&gt; Catchy isn't it? The rest of the talk is dedicated to turning all of this into mathematics (in a heuristic and gentle way). For the interested, the objects we'll be looking at are two different dynamical random walks, as well as "dynamical sensitivity". The 3rd bullet point is what myself and my supervisor proved in a paper we recently put onto Arxiv (cheeky shameless plug). As I'm sure the right honourable Allen can attest to, this shouldn't be a stressful talk because I can barely function at 10am... &lt;br&gt;&lt;br&gt; *The effect of NOT having Google Maps in this case is not yet known. </t>
  </si>
  <si>
    <t>2019/20 S1</t>
  </si>
  <si>
    <t>Paul Secular</t>
  </si>
  <si>
    <t>An Introduction to Tensor Networks</t>
  </si>
  <si>
    <t>The Singular Value Decomposition (SVD) is a fundamental result in linear algebra. It allows one to "compress" any real or complex matrix by approximating it as a matrix of lower rank. The SVD has found numerous important applications. A more difficult question is how to "compress" higher-order tensors (a matrix is a tensor of order 2). Tensor networks provide one way of doing this. A tensor network is a decomposition of a tensor into a number of smaller tensors. &lt;br&gt;&lt;br&gt; Tensor networks have had a huge impact on the study of many-body systems in quantum physics. This is because the state of a quantum system is given by a tensor, which is exponentially large in the number of constituents, meaning it cannot generally be handled exactly. Tensor networks are also beginning to find uses in machine learning and other areas of mathematics. In this talk I will give a non-rigourous overview of quantum mechanics and the SVD, and will introduce the simplest tensor network: the tensor train. In particular, I will introduce the graphical tensor network notation, which derives from a notation invented by Roger Penrose in 1971.</t>
  </si>
  <si>
    <t>When biology meets machine learning</t>
  </si>
  <si>
    <t xml:space="preserve">When machines meet biology, we end up with The Terminator. But what happens when the biological world combines with machine learning? Introducing genetic algorithms - a machine learning technique based around the theory of evolution and natural selection. A genetic algorithm seeks to find the optimal solution to "search problems", keeping and discarding solutions using natural selection. &lt;br&gt;&lt;br&gt; As is usually the way with me, this week will be relatively maths deficient, but will contain all the basics needed to create your very own genetic algorithm. I will guide you through Charles Darwin's theory of evolution, how it relates to machine learning, and why it is useful. There will also be some audience participation. Wait, wait. That's NOT an excuse to avoid PSS. After all, there is cake and I'll get fat if I'm the only one there to eat it! See you there! </t>
  </si>
  <si>
    <t>Tosin Babasola</t>
  </si>
  <si>
    <t>Mathematical Models for the prediction of agricultural yields: an exploratory analysis</t>
  </si>
  <si>
    <t>Farming is one of the oldest professions known to mankind. However, little is known as to the underlying process through which men of old made use of mathematics, especially with regards making farming decisions. This talk aims to explore mathematical models- with emphasis on agriculture. Specifically, we aim to build a mathematical model and illustrate how it could be used to predict possible yields of agricultural products in order to make informed decisions when embarking on agricultural activities.</t>
  </si>
  <si>
    <t>Simone Appella</t>
  </si>
  <si>
    <t>Interplay between recommender system and homophily in consumer network</t>
  </si>
  <si>
    <t>Recommender systems (RS) are softwares massively employed in many online platforms (e.g., Amazon, Netflix) to provide personalized content to each user. This task is performed by assessing the similarity between users on the basis of their previous feedback/ratings assigned. If users and relative similarity are encoded into a network, it would be then interesting to observe to which extent the RS can affect its structure. &lt;br&gt;&lt;br&gt; I will give a brief overview of Social Network theory  (homophily and closure mechanisms) and explain how I quantitatively measured the impact of a RS on the evolution of the user network. Since there are many interpretations on the final results, everyone is encouraged to give their own opinion ( do not worry, it is not meant to be about math, but more about sociology).</t>
  </si>
  <si>
    <t>What is exponential asymptotics?</t>
  </si>
  <si>
    <t>Various physical phenomena are modelled by partial differential equations. In order to obtain analytical solutions, it is often necessary to consider asymptotic approximations valid when a physical parameter (small surface-tension for water-waves, large Reynolds number for fluid flows around objects, etc) is either large or small. These asymptotics results often differ significantly from experimental/numerical findings. This is a consequence of the divergence of the asymptotic solution, and is rectified by the use of exponential asymptotics. &lt;br&gt;&lt;br&gt; In this talk, I will focus on why this disparity occurs, and historical problems which displayed this issue.</t>
  </si>
  <si>
    <t>Harry Plotter and the par(isoner) of AzkaCRAN</t>
  </si>
  <si>
    <t>Hopefully you have at some point decided that you want to show people some outputs of your research (apparently they make you do this in order to get a PhD...). You've decided that you should make some graphs but are unsure how to convey the key points effectively. But it's just a graph, right? How hard can it be? Well, hard enough to make data visualisation a large and active research area in its own right. &lt;br&gt;&lt;br&gt;In this PSS, I'll take you on a tour of some key ideas to make your graphs tell the stories that you want them to. Topics will include use (and abuse) of colour, visualising uncertainty, and making graphics that are portable and reproducible. There will be some R-specific tips and tricks (make par() your friend), but the general principles will apply to other, inferior, languages. &lt;br&gt;&lt;br&gt;There will be lots of pictures and no equations. =)</t>
  </si>
  <si>
    <t>Teach your computer to integrate</t>
  </si>
  <si>
    <t>While at school I was amazed that we were allowed calculators in exams that could perform numerical integration. At the time it seemed like magic, the calculator was "smart" enough to check your definite integration answers. As an undergraduate I discovered WolframAlpha®, the self claimed "computaional intelligence™", that could do the same but for symbolic integration. You just type in the integration problem from your assignment and it spat out the answer. Of course, if you wanted to see how the computer had managed to work out the fiendish integral you would have to pay some money before you could see the steps. &lt;br&gt;&lt;br&gt; In this talk I will not only show you what the steps are in indefinite integration problems (which most of you probably know), but how the computer can "know" how to do these integration problems and how it can explain what it is doing. We will also consider philisophically to what extent a computer program can be "intelligent". By Thursday I aim to have written a program that can solve integration problems about as well as a first year undergraduate. If you are worried this will just be another "neural net does machine learning" talk, fear not, the methods I will be discussing predate the machine learning boom and the only mention of neural nets will be in the form of light hearted jibes.</t>
  </si>
  <si>
    <t>Dan Burrows</t>
  </si>
  <si>
    <t>A Pade-type approximation of a class of highly oscillatory integral operators</t>
  </si>
  <si>
    <t>Integral operators arise in situations where a function or distribution undergoes some physical transformation. The Fox-Li operator is one such example that describes the distribution of an electromagnetic wave having passed through a medium from one surface to another. The eigenfunctions and eigenvalues of the Fox-Li are of particular interest because they allow repeated reflection of these waves to be described purely in terms of these eigenpairs, and also for any energy loss in the system to be minimised. &lt;br&gt;&lt;br&gt;Despite its favourable analytical properties, a closed form expression for the Fox-Li’s spectrum remains an open problem. In this talk I will look back at some of the Fox-Li’s best bits — featuring finite section methods and Wiener-Hopf theory — before describing the numerical method we used to approximate the eigenvalues. The results then form a spiral in the complex plane, which is weird and cool and hopefully the perfect segway to some Thursday morning cake.</t>
  </si>
  <si>
    <t>Zsofia Talyigas</t>
  </si>
  <si>
    <t>What do Feynman, Kac, Bayes, and Metropolis have to do with each other?</t>
  </si>
  <si>
    <t>Assume we have a sequence of noisy observations about the locations of a randomly moving target. We aim to find the joint distribution of the locations (i.e. the distribution of the target's path) given the observations. In filtering problems like this, and in many other questions appearing in biology or physics, the Feynman–Kac models are useful tools (and yes, they have a lot to do with the Bayesian approach). The path distribution in question is described by the so-called Feynman–Kac path measure, which can be efficiently approximated by interacting particle algorithms. In this talk I will give a rough idea of what a Feynman–Kac model is, and explain a particle approximation algorithm by going through the above filtering problem. &lt;br&gt;&lt;br&gt;A few of us from cohort 5 and 6 have been following a reading course with Alex Cox and Kari Heine on the book ''Feynman–Kac formulae: Genealogical and interacting particle approximations'' by Del Moral. I am very (very very) far from being an expert on this topic but hope to give a reasonable introduction on it, without using the horrendous notation of the book. If I succeed, you might want to know more, and then you might want to talk to Alex or Kari. If I don’t...you’ll still get some cake for your time.</t>
  </si>
  <si>
    <t>Eleanor Barry</t>
  </si>
  <si>
    <t>Causality and causal graphs</t>
  </si>
  <si>
    <t>We should all by now have heard the phrase ‘correlation does not equal causation’ (see picture below) but what does this actually mean when we think of data studies? While some things are ‘intuitive’ other links are harder to see, but may play just as big a role. &lt;br&gt;&lt;br&gt;But, in circumstances where there is insufficient information on the interaction of relevant/important variables, data-analysis investigating a link between an exposure/treatment and an outcome may have incorrect conclusions, and for example in medical studies this could lead to incorrect policy changes which might actually be harmful to patients. &lt;br&gt;&lt;br&gt;In this talk I will give you a brief insight into: &lt;ul style="width:80%"&gt; &lt;li&gt;how to define and identify association, causal effects, and average causal effects and confounding&lt;/li&gt; &lt;li&gt;given a generative model, how to draw the corresponding causal DAG&lt;/li&gt; &lt;li&gt;given a causal DAG, how to describe the DAG that would result from an intervention on one of the variables&lt;/li&gt; &lt;li&gt;If time, a case study or two.&lt;/li&gt;&lt;/ul&gt; Despite much mathematically dense research currently being undertaken I've left it out for this talk, so no prior knowledge needed!</t>
  </si>
  <si>
    <t>Jack Betteridge, Allen Hart, Yvonne Krumbeck</t>
  </si>
  <si>
    <t>PSS Christmas Conference</t>
  </si>
  <si>
    <t>Let's celebrate Christmas together and take part in the first PSS conference ever! The talks will cover a wide range of topics in maths (sort of...), suitable for postgraduate students and everyone who enjoys some fun.</t>
  </si>
  <si>
    <t>2019/20 S2</t>
  </si>
  <si>
    <t>Piotr Morawiecki</t>
  </si>
  <si>
    <t>How to play to win... and why should we care?</t>
  </si>
  <si>
    <t>Who doesn’t like games? Not only they are entertaining, but also allow to learn skills which may be useful in everyday life, for example in decision making process.&lt;br&gt;&lt;br&gt;Motivated by your interest in quantum tic tac toe and sprouts games during the PhD cake meetings I decided to give a talk on the topic of games. On a few simple examples I'm going to show ways of looking for the optimal strategies. The talk will include an introduction to some basic concept of the game theory, especially the Nash theorem, two interactive demonstrations involving all participants. Finally some applications of the game theory in other fields of science will be presented, which may inspire you in your research.&lt;br&gt;&lt;br&gt;By the way if you hope to see very formal proofs and a lot of complicated maths you may be slightly disappointed. And if you are looking for an entertaining and engaging talk you won't be :)</t>
  </si>
  <si>
    <t>Eileen Russell</t>
  </si>
  <si>
    <t>Faraday Wave-Droplet Dynamics: Stochastic Analysis of the Droplet's Trajectory</t>
  </si>
  <si>
    <t xml:space="preserve">A brief introduction to my PhD so far. We investigate the stochastic trajectory of a walking droplet in a vibrating bath. Many comparisons have been made between the droplet's dynamics and the quantum world. If I can't convince you of the purpose of this project, then maybe Morgan Freeman will... &lt;br&gt;&lt;br&gt;A McKean Vlasov SDE arises (the deterministic part of the SDE depends on the variable's probability distribution), and we look at ways to simplify the model. We use a data driven approach (method of moments) to approximate the drag and drift in the system. </t>
  </si>
  <si>
    <t>The Parable of the Bear and the Wolf: Deterministic vs Stochastic Competition</t>
  </si>
  <si>
    <t>Once upon a time, in a forest far far away, there lived a Bear and a Wolf. One day, when Bear and Wolf were out for hunting, they met for the first time.&lt;br&gt; "Out of the way! These are my hunting grounds!" Wolf yelled.&lt;br&gt; "No way! These are my hunting grounds!" Bear shouted back. "I must gather food to prepare my family for the long harsh winter."&lt;br&gt; "And I must gather food to feed all of my freshly newborn puppies," Wolf replied.&lt;br&gt; Suddenly, Bear and Wolf realised - despite all their differences - are the same at root And so they, decided to share they the forest and compete for food fairly and squarely.&lt;br&gt; "Let us be friends," Wolf suggested.&lt;br&gt; "Yes, let us be friends," Bear replied.&lt;br&gt; "Promise?" Wolf asked.&lt;br&gt; "Promise! Till death do us part," Bear said.&lt;br&gt; "Till death do us part," Wolf repeated. &lt;br&gt;&lt;br&gt;If the fate of the Bear and the Wolf would be written down in a prescribed tale, they would live happily ever after. But what if their story was told with uncertainty? &lt;br&gt;&lt;br&gt;Using a fairly simple model for the competition of two species, I demonstrate the effects of demographic noise on evolutionary selection. First, I introduce a deterministic model commonly used to describe population dynamics. Then we interactively(!) compare the model to the actual underlying stochastic process (no worries - I don't expect anyone to die!). Who will win? The strong resilient Bear or the quick-witted Wolf? The result might surprise you... &lt;br&gt;&lt;br&gt;The main characters of this parable are Bear and Wolf, but its implications reach far beyond population dynamics and apply to a wide range of real world models.</t>
  </si>
  <si>
    <t>A Diversion in Applied Mathematics: From Electrohydrodynamics to Hydrogen Peroxide Signalling.</t>
  </si>
  <si>
    <t>If any of you know me you’ll know that I was away for a large part of last year, and if you don’t know me that’s probably why… &lt;br&gt;&lt;br&gt;In 2019 I undertook two three month research placements; the first at the lab of Emmanuel Fort at “Institut Langevin” in Paris, France, where I performed experiments (and a bit of maths) on electrohydrodynamics; the second at the lab of Armindo Salvador at “UC Biotech” in Coimbra, Portugal, where I had the opportunity to collaborate on a project regarding signalling in mammalian cells, by numerically modelling its associated reaction-diffusion system. &lt;br&gt;&lt;br&gt;In this talk, I will introduce the setting for the problems I studied at each institution, as well as explain the mathematical concepts related to both visits. Furthermore, I will emphasise the importance of collaboration and how it is worthwhile to get involved in these kind of projects throughout the course of your PhD!</t>
  </si>
  <si>
    <t>"Building Things with a Mathematical Toy" or "A Visually Presented Algebraic Construction"</t>
  </si>
  <si>
    <t>Sadly I don't have a physical toy to show - though I'm sure it would be possible to make one. Nevertheless, "toy" is a good analogy for the objects I work with in my research (a particular kind of quiver representation). These objects can be presented as a graph (the kind with nodes and edges) and algebraic manipulation of the objects can often be expressed as some kind of operation on the graph (adding nodes, connecting nodes with edges). This gives the objects a very "snap-together" feel, like some kind of mathematical toy building blocks. &lt;br&gt;&lt;br&gt;One aim of my research is to classify the so-called "general" representations. I was able to find a process for constructing these for a particular "type" of quiver. Both this process and the proof that it works have a rather nice visual description. In this talk, I will walk through these using only the visual description, so that it should be possible to follow without any knowledge of algebra.</t>
  </si>
  <si>
    <t>An introduction to the world of liquid crystals</t>
  </si>
  <si>
    <t>The word liquid crystal might seem a contradiction at first glance, however this intermediate state of matter between solid crystalline and isotropic liquid possesses unique behaviours which have a range of applications from viruses to screens. In this talk I shall introduce the concept of a liquid crystal and give a phenomological derivation of the two main models: Oseen-Frank and Landau de Gennes.</t>
  </si>
  <si>
    <t>Longest increasing subsequences of random permutations</t>
  </si>
  <si>
    <t>Over all permutations of the set {1,2,...,N}, consider the average length of the longest increasing subsequence. For example, the length of longest increasing subsequence of (3,1,4,2) is 2, as there exists increasing subsequences of length 2, but none of length 3 or more. One may verify that the average length of the longest increasing subsequence over permutations of {1,2,3,4} is 29/12. What is the asymptotic behaviour of the average length of the longest increasing subsequence as N goes to infinity?&lt;br&gt;&lt;br&gt; As it stands this is a purely combinatorial problem. Even so, it required decades of effort with ideas from representation theory, number theory, random matrix theory, and differential equations all being needed for fundamental results to be proven.&lt;br&gt;&lt;br&gt; In this talk we will survey the so-called ‘Ulam-Hammersley’ problem of longest increasing subsequences of random permutations and showcase some of the remarkable mathematics used to derive rigorous results without a focus on the technicalities. The hope is that the talk will be an accessible exploration of a simple problem that leads to many beautiful results.</t>
  </si>
  <si>
    <t>Things could be worse!  A study of a self-quarantined plague village in 1665</t>
  </si>
  <si>
    <t>Using a small study we shall look at a few papers which we can use to model the spread of an infectious disease in a previous time.  What was the infection rate?  How did the disease spread?  The maths involved include SIR/SEIR models and Bayesian inference, which we can use to model the spread and infection in a historic time period and the main method of disease spread. &lt;br&gt;&lt;br&gt;It's got history! It's got statistics! It's got rats! (annoyingly sums up my life, really...). &lt;br&gt;&lt;br&gt;Difficulty rating: PowerPoint</t>
  </si>
  <si>
    <t>Ambrose Law (Cardiff)</t>
  </si>
  <si>
    <t>Sum Systems</t>
  </si>
  <si>
    <t>Many fields of mathematics are born from simple but potent questions. The study of Sum Systems comes from such; given a natural number n, can you find two sets such that by taking every combinations of sums between elements of the two sets you get each value 0, 1, 2,..., n uniquely? This talk will be an introduction to the field of Sum Systems, some of their inheritance properties, and will discuss how deep the patterns go. This is a Number Theory based talk but can be enjoyed by any area of mathematics.</t>
  </si>
  <si>
    <t>The Measurement Problem in Quantum Mechanics</t>
  </si>
  <si>
    <t>Starting with Einstein's discovery of the photoelectric effect, and following on with a few other experiments, I will try to convince you that all sufficiently tiny objects live in a Hilbert space, and they evolve in time according to a unitary operator. The tiny objects evolve happily in this unitary way, until they are measured, at which point, they are projected onto one of their eigenstates in a voilent non-unitary way.&lt;br&gt;&lt;br&gt; Given that 'measurement' is a process performed by humans (comprised of tiny atoms evolving in a unitary way) using instruments (also comprised of tiny atoms evolving in a unitary way) applied to a quantum system (comprised of tiny atoms evolving in a unitary way) and the composition of unitary operators is unitary, where does this projection operator come from?&lt;br&gt;&lt;br&gt; This is the measurement problem of quantum mechanics.</t>
  </si>
  <si>
    <t>Jeremy Worsfold</t>
  </si>
  <si>
    <t>AlphaConnect4: A Practical Introduction to Reinforcement Learning</t>
  </si>
  <si>
    <t>In March 2016, AlphaGo, created by Google Deepmind, beat the world Go Champion 4-1, marking a huge development in the field of artificial intelligence. But back in 1997, computers had already beaten humans at Chess, so what made this so important? This talk is about how reinforcement learning can be used to train a computer to win at games without telling it how to play. I’ll try to explain why it works, and how you can do it on a simple game like Connect 4. Warning: machine learning will be mentioned and audience participation will be encouraged!</t>
  </si>
  <si>
    <t>Gianluca Audone</t>
  </si>
  <si>
    <t xml:space="preserve">Machine Learning: A Kernel Perspective </t>
  </si>
  <si>
    <t>Nowadays, data are getting a central role in many areas of science, finance and industry. Problems such as identifying the numbers in a handwritten ZIP code, from a digitized image or estimating the amount of glucose in the blood of a diabetic person, from the infrared absorption spectrum of that person’s blood are just two examples of the importance of data. Finding a common way to give meanings to data is an open and ongoing challenge, and machine learning has become one important tool to achieve this task.&lt;br&gt; Kernel Methods are a powerful tool which is widely used in many fields of applied mathematics. Their meshless nature and the functional spaces associated to kernels — Reproducing Kernel Hilbert Spaces — are the main reason of their success.&lt;br&gt; In the data fitting framework kernel methods are used to solve problems arising from scattered data.&lt;br&gt; I will talk about the similar nature of the scattered data problem and the learning problem to then focus on the mathematical background of kernel methods used in the learning problem.</t>
  </si>
  <si>
    <t>Will Graham</t>
  </si>
  <si>
    <t>PDEs on Singular Structures</t>
  </si>
  <si>
    <t>PDEs are very popular choices for modelling various physical processes; such as wave propagation, fluid dynamics, and material deformation. Whilst posing a PDE driven model for a process, we are often limited in the analysis we can perform due to the shape of the domain on which we are working - this is particularly apparent when the domain we want to use is very “thin”,or involves phenomena like cracks or laminates. Thus we come to the idea of approximating such processes by treating this “thin structure” as “singular” (having no width) and asking the question as to whether we can actually make sense of this. In this talk I will (attempt to) guide you through the thought process that gave rise to the idea of “PDEs on singular structures”, as well as some of the challenges that had to be overcome, and indeed what kinds of problems we end up with if we follow this analysis through.&lt;br&gt;&lt;br&gt; Disclaimer: there will be analysis, however I promise to be on my best behaviour and tone this down as much as possible. So long as you remember what a PDE is, you should be fine (so long as you can stand the sound of my voice for an hour).</t>
  </si>
  <si>
    <t>Fun With Gaussian Processes</t>
  </si>
  <si>
    <t>In this talk, I will give a brief introduction to Gaussian Processes and show how they are used for regression tasks. I will then move on to talk about some experimental stuff that I used to work on: trying to solve ODEs using Gaussian Processes. I then end the talk with the model that has been used and abused in my PhD: Gaussian Process Latent Variable Models.</t>
  </si>
  <si>
    <t>Paolo Grazieschi</t>
  </si>
  <si>
    <t>Moment Bounds for Interacting Particle Systems and Convergence to SPDEs</t>
  </si>
  <si>
    <t>We describe a particle system model called the Ising-Kac model. Its long-range type of interaction is very interesting, since the model is not of mean-field type nor has microscopic interaction. We explore the convergence of this particle system in three dimension. If all of this seems scaring, be assured that there will be nice graphs and animations.</t>
  </si>
  <si>
    <t>From alco-rockets and neural networks in a can to international political incidents: Why running science projects in schools is fun?</t>
  </si>
  <si>
    <t>During the talk I will try to infect you with my passion for running science projects in schools, which may be a great thing to do in parallel with the standard academic research. The talk will include three stories from my past school projects full of risk and danger, but also fun and satisfaction.&lt;br&gt;&lt;br&gt; For example, you will learn how not to construct home-made rockets or how by a "small" miscalculation you can almost cause a serious international political incident. The talk won’t include any academic math, but surely you won’t regret coming!</t>
  </si>
  <si>
    <t>Ed Gallagher</t>
  </si>
  <si>
    <t>Curve Shortening Flow</t>
  </si>
  <si>
    <t>Differential geometry originated as the study of 'curved' or 'bent' spaces fixed in time; over the last 4 decades, however, geometers have overseen huge developments in the study of spaces which are not fixed but change, or 'flow', over time. One of the simplest and perhaps most natural examples is curve shortening flow, the topic I did my master's dissertation on, where essentially a curve "moves inwards with speed proportional to its bendiness."&lt;br&gt;&lt;br&gt; In this talk we will give an introduction to curve shortening flow and look at some of the (surprising?) ways in which it behaves, starting in the plane before moving onto surfaces. We will then briefly touch on mean curvature flow, a generalisation of curve shortening flow to higher dimensions, and see some of the applications of curve shortening flow in both pure maths and the real world.&lt;br&gt;&lt;br&gt; There will be some equations and overviews of proofs, but it won't be super technical, and there'll also be nice pictures and diagrams so it should be possible to follow the talk without any knowledge of differential geometry at all!</t>
  </si>
  <si>
    <t>Hybrid methods: innovative or a waste of time? You decide!</t>
  </si>
  <si>
    <t>In this somewhat maths deficient PSS talk, I plan to convince you that hybrid models are very useful for simulating multi-scale systems. And if not, well at least there is (virtual) cake afterwards!&lt;br&gt; Join me for a (mostly pictorial) journey through several different hybrid approaches to simulate reaction-diffusion systems; an important group of models for explaining, predicting and answering the big questions in biology such as:&lt;/p&gt; &lt;ul&gt; &lt;li&gt;Why do some mice have belly spots?&lt;/li&gt; &lt;li&gt;(Overdramatic voice) How can we stop the next big pandemic from destroying us all? (If only we had paid attention back then!)&lt;/li&gt; &lt;li&gt;Why can’t a leopard change its spots (into stripes at the very least)?&lt;/li&gt; &lt;/ul&gt; &lt;p&gt;We will then move onwards to some of my own work, creating new models which add in extra biological realism or simply fill a gap in the market.&lt;br&gt; Health warning: may contain traces of maths, a pinch of biology and some weird images. Fun cannot be guaranteed.</t>
  </si>
  <si>
    <t>Multi-armed bandits: how tech giants are force-feeding us annoyingly useful adverts</t>
  </si>
  <si>
    <t>You may have seen or heard recently about the Netflix documentary called the Social Dilemma, exploring the potential problems of companies constantly bombarding us with suggestions and adverts. But how do they pick which adverts to show us? I’ll introduce you to recommender systems and show through a simplified example called the multi-armed bandit problem how these companies can learn what the most effective adverts are. I’ll then discuss where this could go in the future and probably sound like a maniac telling you that we’re all doomed to be controlled by the machines. It should be a lot of fun!&lt;br&gt;&lt;br&gt; Disclaimer: I am no expert in statistics or reinforcement learning so I will try to keep the serious maths to a minimum and cover any holes in my knowledge with pretty pictures.</t>
  </si>
  <si>
    <t>What is Measure Theory, and How does it Affect Me?</t>
  </si>
  <si>
    <t>Whilst having an intricate knowledge of the ins and outs of measure theory is by no means a requirement for many applications of maths in the real world; it does secretly underpin a lot of the more familiar (and friendly!) things that we use in applied maths, and probability.&lt;/p&gt; &lt;ul&gt; &lt;li&gt;Have you ever wondered why PDFs are such a big deal when working in probability?&lt;/li&gt; &lt;li&gt;Have you ever used FEM or Fourier transforms to solve a problem?&lt;/li&gt; &lt;li&gt;Have you ever tried to break up a chocolate bar, and then reassemble the pieces into two chocolate bars of equal size to the first????&lt;/li&gt; &lt;/ul&gt; &lt;p&gt;In this talk I will aim to provide a crash-course overview of the key concepts behind measure theory, focusing on the construction of the Lebesgue measure. This measure is the one that we all use each day without knowing it - it tells us that the area of a circle is πr2, and justifies the existence of rulers. At the end of this talk everyone will (hopefully) leave with an understanding of how measure theory permeates into other areas of mathematics, and an introductory understanding to the theory as a whole.&lt;br&gt;&lt;br&gt; Disclaimer: I will be limiting the technical details to the bare minimum I need, and will include diagrams and analogies wherever possible. I’m also not going to be assuming any prior knowledge of measure theory, so anyone should be able to follow along even if they’ve never seen, never heard, or have actively avoided this topic before. It is not my intention to give a technical analysis talk at 10:15 in the morning, no-one wants that, not even me!</t>
  </si>
  <si>
    <t>Zoë Dennison</t>
  </si>
  <si>
    <t>Concentrated Vorticity in the Euler equations</t>
  </si>
  <si>
    <t>In this talk I will give an overview of what I spend my time looking at. I will begin with the Euler and Navier Stokes equations and bring you all the way to the specific case that I am interested in - incompressible, stationary, Euler with helical symmetry and concentrated vorticity. I will try to give an overview and highlight the problems with the research so far whilst trying not to bore you with too many mentions of epsilon.</t>
  </si>
  <si>
    <t>Matt Turner</t>
  </si>
  <si>
    <t xml:space="preserve">Blowups: An algebraic-geometric approach to resolving singularities </t>
  </si>
  <si>
    <t>It is rare that blowing something up solves a problem - but when it comes to objects with singularities, it turns out to be a good approach! In this talk, I will outline the method of blowing up a singularity of an algebraic variety in order to produce a new variety. This new geometrical object will have very similar properties, but with the added benefit of being less singular, or even smooth.&lt;br&gt;&lt;br&gt; Along the way, I will introduce the notion of projective space and how embedded objects can be seen using charts. Unlike my own research, this geometry can be visualised easily and so there will be plenty of pictures and nice examples to see how blowups work.</t>
  </si>
  <si>
    <t>Will a Large Complex System be Stable?</t>
  </si>
  <si>
    <t>We can intuitively tell what makes a complex system with interacting components stable. For example in ecosystems, we know that the extinction of a prey species can lead to a mass extinction of predator species that feed on prey to sustain themselves, and genetic diversity helps organisms adapting to changing environments and rapidly evolving diseases. But is there a way to quantify stability with maths?&lt;br&gt;&lt;br&gt; When mathematicians speak about the stability of ecosystems, they usually refer to the asymptotic stability of an equilibrium point, characterised by the eigenvalues of a species interaction matrix. In reality, however, these interaction coefficients are difficult - if not impossible - to measure. Therefore in 1972, Robert M. May introduced a community matrix model, where coefficients are sampled from a random distribution, and derived a stability criterion based on the distribution of the eigenvalues using random matrix theory. For nearly 50 years, this model has been improved and applied in theoretical ecology.&lt;br&gt;&lt;br&gt; Long story short: I will talk you through the following review paper by S. Allesina and S. Tang: https://doi.org/10.1007/s10144-014-0471-0, and briefly discuss other studies on random matrix theory and ecosystem stability. (Expect pictures of cute animals!)</t>
  </si>
  <si>
    <t>Yi Sheng Lim</t>
  </si>
  <si>
    <t>An Invitation to Probability Theory</t>
  </si>
  <si>
    <t>Probability is a big subject. My goal for the session will be to give a tour of what kind of maths happens at its core. The basic objects are probability spaces and random variables, which are built on the language of measure theory. My take, however, is that measure theory is just half of the story -- you do not want to do probability on *any* space ... it must be on a space as nice as R. In other words, I would say that the core of probability is about "Probability Measures on Metric Spaces". This is the title of a book by K R Parthasarathy.&lt;br&gt;&lt;br&gt; So, the tour centres around this book. I will take some time to explain how one should go from A-Level probability and statistics + mathematical analysis (point set topology, metric spaces) to the starting point of this book. Once we have reached the start of the book, I will give a whirlwind tour on the most important ideas in it. The second part is intended to be a touch-and-go, as a cultural appreciation of the language and the results that one can expect in this field. Come by and have fun with probability!</t>
  </si>
  <si>
    <t xml:space="preserve">Shahzeb Raja Noureen </t>
  </si>
  <si>
    <t>Modelling hair follicle development and formation of periodic patterns of cells</t>
  </si>
  <si>
    <t>The development of hair follicles starts in the early embryonic days. In this talk, I will take you through an exciting journey of what contributes to the formation of hair follicles and how pigment (colour) producing cell behave in response to these follicles to form cool periodic patterns. Don’t need an A* in GCSE biology or any complicated maths as you will see how complex biological behaviours can be modelled using some simple mathematical tools.</t>
  </si>
  <si>
    <t>Name</t>
  </si>
  <si>
    <t>Talks</t>
  </si>
  <si>
    <t>Jeremy Worsfold and Piotr Morawiecki and others</t>
  </si>
  <si>
    <t>Christmas PSS</t>
  </si>
  <si>
    <t>Come and see, as this is the unique conference experience and a great source of entertainment ideal for starting the Christmas period, you all waited for :)</t>
  </si>
  <si>
    <t>Tom Finn</t>
  </si>
  <si>
    <t>Highlights from the theory of random growth</t>
  </si>
  <si>
    <t>Random growth processes are paradigmatic in probability theory and describe phenomena in many contexts, such as cancer growth, rumour propagation and population dynamics. In this talk, we will explore some classical growth processes and provide an overview for intriguing mathematical results related to them. In particular, we will see diffusion limited aggregation (DLA), a growth process that has defied a strong mathematical treatment for decades. We will discuss known results for DLA and its variations, culminating in an astonishing recent result by Elboim, Nam, and Sly that describes critical behaviour for the model in dimension one, the only dimension that is known to observe a phase transition.</t>
  </si>
  <si>
    <t>An overview of moving mesh methods</t>
  </si>
  <si>
    <t>In this talk I am going to review the main concepts underlying moving mesh strategies in 1D and their applications in numerical analysis. In particular, I will treat the notion of equidistribution and monitor function, which are essential to prove the optimality of the resulting mesh in terms of interpolation error. Finally, I will introduce the complications that arise when we move to 2D problems and mention different moving mesh strategies that are used in research.</t>
  </si>
  <si>
    <t>Inverse Problems, Krylov Methods, and Dog Pictures</t>
  </si>
  <si>
    <t>Seb Scott</t>
  </si>
  <si>
    <t>Solving inverse problems in imaging can be very challenging due to the inherent ill-posedness and high dimensionality. To deal with this, one often employs efficient regularisation methods that enforce some additional known properties of the solution. In this talk, we shall consider Krylov subspace-based regularization approaches that combine direct matrix factorization methods on small subproblems with iterative solvers.</t>
  </si>
  <si>
    <t>Mathematics of beauty: How does nature shape river networks?</t>
  </si>
  <si>
    <t>Did you ever wonder the river network evolve through years? Probably not. But you can still come to PSS and learn why! During the talk I will show how a beautiful fractal-like river networks we can see around us emerges from the most basic principles of fluid dynamics and how can we use satellite imaginary to further understand this phenomon. I’ll start from very basics, so even those for whom fluid dynamics is still a witchcraft, can learn it and appreciate its potential.</t>
  </si>
  <si>
    <t>Embedding and Approximation Theorems for Echo State Networks</t>
  </si>
  <si>
    <t>In this talk, I will shamelessly repeat a presentation I gave at a conference in 2020 about Echo State Networks and Dynamical Systems. Envision a room M full of objects, that evolve according to a system of ODEs ϕ. A protagonist (who is an Echo State Neural Network) stands outside the room, partially observing the objects' dynamics through a narrow window. With these observations alone, can the protagonist learn the dynamics of the objects in the room, and predict their future trajectory?</t>
  </si>
  <si>
    <t>Joint reconstruction-segmentation on graphs</t>
  </si>
  <si>
    <t>In most practical image segmentation tasks, the image to be segmented will need to first be reconstructed from indirect, damaged, and/or noisy observations. Traditionally, this reconstruction-segmentation task would be done in sequence: first apply the reconstruction method, and then the segmentation method. Joint reconstruction-segmentation is a method for using segmentation and reconstruction techniques simultaneously, to use information from the segmentation to guide the reconstruction, and vice versa. In this talk, we will demonstrate how this can be done using the graph-PDE-based segmentation techniques developed by (Bertozzi, Flenner, 2012) and (Merkurjev, Kostic, Bertozzi, 2013), with ideas drawn from (Budd, Van Gennip, 2020) and (Budd, Van Gennip, Latz, 2020).</t>
  </si>
  <si>
    <t>Jeremy Budd (External)</t>
  </si>
  <si>
    <t>Cars, Pedestrians and Fish as Interacting Brownian Particles</t>
  </si>
  <si>
    <t>Why do traffic jams appear on a stretch of road when there’s no crash or bottleneck? Why do fish decide to swim in the same direction? This talk will give an overview on the work I’ve been doing on stochastic interacting particle systems. We’ll see how we can take a relatively simple, general model for a group of particles and describe how it behaves on a large scale and why this could answer the questions above. I’ll show you some examples, some grounded in real world scenarios and one which is simply bizarre, but all will be accompanied with pictures and animations like the one below.</t>
  </si>
  <si>
    <t>Circles and Primes and Squares, oh my! : Solving Gauss’ Circle Problem</t>
  </si>
  <si>
    <t>Kat Phillips</t>
  </si>
  <si>
    <t>Have you ever wondered exactly how many integer lattice points are contained in a circle centred at the origin of a given radius? Or have you pondered if it is possible to find pi from counting primes? Are the integers getting a bit boring for you and you’re looking for a cool new number system that relates circles and the complex plane in an exciting new way? Then this is the talk for you! Spend an hour (45 minutes) with me as we discover not one, not two, but three ways to solve Gauss’ circle problem and learn a few of the classic themes and concepts within Number theory as we go.</t>
  </si>
  <si>
    <t>Ben Robinson</t>
  </si>
  <si>
    <t>Measuring distances between random processes</t>
  </si>
  <si>
    <t>Many natural phenomena are modelled by a stochastic process. Since no model can be completely correct, it is useful to be able to measure the difference between the model and reality. In this talk, we will look at an appropriate notion of distance between two discrete-time stochastic processes. This distance comes from a variation of optimal transport, a classical problem in analysis. We will see how this distance can be applied to optimal stopping problems, and if there’s time we’ll discuss extending it to cover continuous-time processes like Brownian motion. This is the topic that I’m starting to work on in my postdoc. Everything I will talk about is work done by someone else (usually some of my colleagues in Vienna) and I’m no expert in this, so the talk should be a (fairly) accessible introduction!</t>
  </si>
  <si>
    <t>Tina Zhou</t>
  </si>
  <si>
    <t>Detecting Train Track Faults from an Onboard Camera</t>
  </si>
  <si>
    <t>Small defects on a train track can have big impact on high-speed trains. However, as those defects are small, detecting and classifying them by visual inspection is difficult and time consuming. On the other hand, a train moving over small defects can shake significantly so we can measure train movements to detect track problems. In this talk, we will look at a short project I did in the Oxford Model Camp. We have a direct data extraction model and a forward model to understand how camera images can help us to understand the movement of trains. I will explain how images is formed how 3D objects is projected onto a 2D surface. There are a few nice videos to show how an old but useful algorithm - the Hough Transformation, can give us train tracks from videos.</t>
  </si>
  <si>
    <t>Modelling Photosensitive Chlorine Dioxide–Iodine–Malonic Acid (CDIMA) Reactions</t>
  </si>
  <si>
    <t>Laura Oporto</t>
  </si>
  <si>
    <t>The CDIMA reaction is a naturally photosensitive system in which the reaction rates depend on the intensity and presence of white light. Striking spatial and temporal heterogeneous patterns are observed as the reaction progresses, and the photosensitivity allows a great deal of control in modulating these oscillations. In this talk, I will show the work I did at the Oxford Modelling Camp. Here we started by analysing a simpler system of chemical reactions that show pattern formation. I will explain how we formulated a general process for analytical and numerical analysis of chemical reactions of this type and how we used the simple set of reactions to test the general method and study pattern growth. Finally, I will talk about how we can apply the general methods to the CDIMA reaction.</t>
  </si>
  <si>
    <t>I will talk about the work I have done over the past 3 months in the UK Government Office for Science, the department responsible for ensuring the UK Gov has access to the best and most up to date scientific advice during the COVID-19 Pandemic. I will talk about the role of science in government, the importance of an international cooperation during a global crisis, and how to write a briefing!</t>
  </si>
  <si>
    <t>Scientific advice in government</t>
  </si>
  <si>
    <t>Yyanis Johnson-Llambias</t>
  </si>
  <si>
    <t>Searching for the least curvy curve: the infinity-elastica problem on a Riemannian manifold</t>
  </si>
  <si>
    <t>At every point along a curve there is a natural way to measure how much the curve bends;
this gives rise to a real function defined along the curve, called the
curvature. Taking a norm of the curvature, it is then possible to quantify how
much a curve bends as a whole. After imposing some boundary conditions and side
constraints to ensure the answer isn’t trivial, this begs the following
question: which curve minimises this norm? In other words, what is the least
curvy curve? The question is made even more interesting by the fact that
the ambient space these curves sit in need not be flat, but can actually be
bendy itself! 
If the
norm we choose is nice enough, there is a natural approach to this question
using tools from the calculus of variations. Unfortunately, this is not the
case for the norm I am interested in-- namely, the L-infinity (or 'maximum')
norm-- but nevertheless we are able to adapt this approach to find out a bit
about how the minimising curves, as well as minimisers in a more general sense
(known as “infinity-elastica’’) behave.  
In this
talk, which essentially covers the work I did in the first year of my PhD, I
will give a rapid overview of the maths required to make the above two
paragraphs make sense. I will then discuss what I have been able to find out
about infinity-elastica, along with the tools I used for this purpose and why
it makes sense to use these tools.  
No prior
knowledge of differential/Riemannian geometry or calculus of variations will be
assumed, and I will sweep as much of the nasty analysis as possible underneath
the rug to allow everyone to understand and engage with the talk. Pictures will
be included but I make no promises about my drawing skills. 
Come
along and watch me put the ‘fun’ in functional! </t>
  </si>
  <si>
    <t>I can see clearly now the (inverted) noise is gone</t>
  </si>
  <si>
    <t>Image denoising and deconvolution attempts to recover a clean
image from a noisy and/or blurry input image and, mathematically, can be
phrased as wanting to solve a linear system. For various reasons, solving this
system is unfeasible and, if it were possible, would give a nonsense answer.
Instead, you can aim to solve a linear system that is ‘nearby’ which will,
fingers crossed, give a meaningful reconstruction. But how on earth do you do
this mathematically, and what perils await us if we stray too far?
Slightly more formally, this talk will cover the topic of
variational regularisation for linear inverse problems, with a focus on how one
chooses the regularisation parameter – a value that describes how close/far
away you are from the original system. For those who attended my TFR talk (I am
talking from the future), this is an entirely complementary talk and attendance
of said TFR talk is not a prerequisite.
Some pictures of my dogs may be included.</t>
  </si>
  <si>
    <t>Lubrication layer driven droplet impacts</t>
  </si>
  <si>
    <t>When a drop of rain falls on a pond, there are three behaviours that can
occur. 
The droplet creates a dimple in the surface, the two bodies of liquid touching,
and coalescence occurs. 
The droplet creates a dimple in the surface, but the surface tension of the
pond is stronger and propels the raindrop upwards jettisoning it into the air. 
The droplet hits the free surface with enough speed that it “breaks through”
the surface of the water, and the resulting impact jettisons a smaller droplet
back up in response to the air trapped under the surface. 
During my research I have been looking at the behaviour of the second of these
cases. 
In this talk I will walk you through an overview of the history and
applications of the bouncing droplet phenomena. We then look at the full
governing system and I aim to justify the assumptions made to obtain a simpler
system which we are able to solve numerically with the Fast Fourier Transform
(FFT). Finally I will show many pretty pictures that back up everything we saw
prior, as well as introduce some extensions to the work that I’m hoping to
complete in the next few months.</t>
  </si>
  <si>
    <t>Some thoughts on the c-word</t>
  </si>
  <si>
    <t>Unless you have been living under a rock, you might have noticed a fairly major crisis going on throughout the world. If rumour is to be believed, we may have shortages of turkey and even beer this Christmas! Alas, this is not the c-word that I am talking about, nor the crisis. Instead, for this P(P)SS talk, I will talk you through some of the recent work I have been doing looking at COVID. In particular, we will look at the effectiveness of so-called shielding strategies, whether they would have been a viable approach and why you should care. Unfortunately (or fortunately, depending on how you look at it) there will be none of my signature audience participation due to COVID (rather ironically), so instead we will have some little animations and videos to explain some of the ideas. And of course there will be biscuits (in person at least), so even if you don't care about what I have to say, come and procrastinate instead!</t>
  </si>
  <si>
    <t>Do engineers need mathematicians and their spherical cows?</t>
  </si>
  <si>
    <t>James Doran</t>
  </si>
  <si>
    <t>Jenny Power</t>
  </si>
  <si>
    <t>Solving PDEs with random neural networks</t>
  </si>
  <si>
    <t>Mathematicians (and other scientists) are often criticised for making abstract models sometimes based on very arbitrary assumptions, such as famous spherical cows in vacuum. However, while working with some advanced engineering models currently used by practitioners, I observed that they are often based on even less certain foundations. During the talk I will take you on a journey, during which we explore how mathematicians can use their secret weapon (a.k.a. spherical cows) to improve these well-established models, but also what we can learn from engineers and practitioners. Be mentally prepared to encounter on our way some elementary statistics, PDEs, fluid dynamics, spatial analysis, and trees, a lot of treeeeees… 🌳🌲🌳🌲🌳 As always, no specialist knowledge is required :)</t>
  </si>
  <si>
    <t>When using the finite element method, we approximate the solution of a PDE with a linear combination of basis functions, which are for example: little hats. In this PSS, the basis functions will instead be random functions, like neural networks with random weights and biases, or Gaussians with random means and variances. In either case, given a PDE and a random neural network, we can determine a so-called readout layer that is combined with the network to approximate the solution. We obtain the readout layer using linear regression, so that we avoid the non-convex optimisation involved in training a vanilla neural network. We demonstrate the idea on 3 problems of escalating difficulty: Poisson's equation, Schrodinger's equation, and then the Navier-Stokes equations.</t>
  </si>
  <si>
    <t>Skorokhod embeddings and where to find them</t>
  </si>
  <si>
    <t>Developing multi-scale mathematical models of infectious disease</t>
  </si>
  <si>
    <t>Caustics in Geometrical Optics</t>
  </si>
  <si>
    <t>Reinforced random walks.</t>
  </si>
  <si>
    <t>Flora Poon</t>
  </si>
  <si>
    <t>Kodaira dimension and the classification theorem</t>
  </si>
  <si>
    <t>Algebraic varieties, which are the sets of solutions of systems of polynomial equations, are the fundamental objects of study in algebraic geometry. A classification theorem defines equivalences of varieties of certain type. In this talk, we are interested in the classification of smooth projective varieties of dimension n by their Kodaira dimensions, the rate of growth of the space of pluricanonical forms, into n+2 classes. In particular, we will present the classification theorem for n = 1 and discuss its relationship with genus and curvature, through the examples of the complex projective line and elliptic curves. The talk will be kept intuitive with minimal technicality.</t>
  </si>
  <si>
    <t>Watch your step!</t>
  </si>
  <si>
    <t>In life, at least if you’re anything like me, you often
find yourself wanting to minimise a real-valued function. Ideally you can work
this out using pen and paper but unfortunately that is not always the case, and
one must instead resort to using a numerical method to find the minimum. A
flavour of such methods are so-called line-search methods, wherein you take
incremental steps in a search direction (typically some gradient like
quantity). The question remains as to how big a step you are allowed to take
while ensuring the method reaches a minimum in reasonable time. Rather than
taking a fixed step-length each iteration, we will motivate in this talk
conditions, in particular the Wolfe conditions, that allow us to pick a
sensible step-length each iteration.</t>
  </si>
  <si>
    <t>Liam Riordan</t>
  </si>
  <si>
    <t>Introduction to the representation theory of Lie groups</t>
  </si>
  <si>
    <t>Representation theory can vaguely be thought of as the study of symmetries. There are many types of symmetries you could be interested in and these lead to different types of representation theory. I will be talking about a particularly useful one: Lie (pronounced Lee) theory. These arose first in attempts to find an elegant theory for symmetries of differential equations. Since then, these groups of symmetries have found applications in many areas in particular the world of physics. Given I'm aware most people won't really have come across Representation theory before I'll try to make this more of an introduction to the topic before possibly (time-permitting) going on to talk about some interesting consequences in Physics as well as giving some vague introduction to the areas of this that I am working on.</t>
  </si>
  <si>
    <t>Hyperbolic Space</t>
  </si>
  <si>
    <t>Circa 300
BC, Euclid wrote his famous textbook The Elements, considered by
many to be the most influential textbook of all time. Starting from as few
assumptions as possible, Euclid aimed to prove lots of propositions, many of
which were about plane geometry. One of these assumptions-- the so-called
“parallel postulate”-- bothered mathematicians for roughly two millennia, as it
seemed very complex compared to the other assumptions and so many people
believed it could in fact be deduced from them. Eventually, this was proven
false as it was shown that a bizarre but valid geometry exists which does not
obey the parallel postulate: what is now called hyperbolic geometry. 
In this
talk I will give an introduction to hyperbolic geometry, covering the history
of its development and some of the models used to visualise it, as well as
looking at how it differs from “normal” Euclidean geometry in weird ways such
as the area of a triangle and the cosine rule(s). I will explain why a
hyperbolic orange might not taste very nice. Finally, I will show how
hyperbolic geometry can be used to make pretty pictures, including regular
polygonal tilings, the art of M.C. Escher, and photos of my dog. 
No
prerequisites at all are needed to understand this talk and there will be lots
of pictures and drawings to make things (hopefully) simple to understand! </t>
  </si>
  <si>
    <t>Jordan Phillipson (external, Dan's contact)</t>
  </si>
  <si>
    <t>Don't Spend It All at Once: A Framework for Efficiently Managing Uncertainty in Machine Learning Techniques</t>
  </si>
  <si>
    <t>In recent decades, the use of machine learning
(ML) techniques has become increasingly popular across a myriad of domains. For
users to have trust in these methods, it is important to quantify uncertainty
(UQ) in predictions or decisions made from such techniques. Quantifying
uncertainty in any form of modelling is rarely a straightforward task,
furthermore, the "black box" nature of ML methods can create further
challenges. Indeed, it is often necessary to treat training ML and UQ as
disjoint stages, where UQ relies on a separate set of reference data collected
under well-structured sample designs. This additional structure in the design
can render sampling reference data expensive, even when data used to train the
ML model is in abundance. In these cases, stakeholders may need to make a
trade-off between the degree of uncertainty in predictions and the cost of
collecting reference data. 
This talk firstly begins
with a discussion of how these challenges can make such two-staged approaches
necessary. I will then present a framework for how the trade-offs between the
costs of reference sampling and uncertainty reduction may be better managed
through a combination of Bayesian inference and adaptive sampling. This can
help to provide an evidence-based means of answering questions such as "Is
it worth collecting more reference data?" or "How will uncertainty be
affected if I target these areas?"
Thirdly, I will describe
an application in land cover mappings to motivate and illustrate ideas.
However, much of the discussion is also relevant to other applications
involving UQ in conjunction with ML methodologies. Such generalisation can
occur because many of the methods presented in this talk are agnostic to the
choice of machine learning technique, models used to quantify uncertainty, and
propensity scores involved in targeted sampling.</t>
  </si>
  <si>
    <t>PSS does PhD Forum</t>
  </si>
  <si>
    <t>Are you a PhD student? 
Do you care about outreach and engagement? Are you interested in free snacks? 
If the answer to any of
these is yes, come along to PSS on Thursday at 10am for your opportunity to
feedback your thoughts, opinions, and concerns to the EDI (Equity Diversity and
Inclusivity) Research coordinator (Kat)! 
We are going to be trialling
a PhD outreach initiative and want your opinions and concerns to help shape the
project. We are hoping to start the conversation on developing recruitment
practices, outreach, department EDI environment, and everything in between. It
will be an informal place to raise your comments and there are no bad ideas,
all comments are welcome. 
Has she thought this
through? No. Will she have a plan by tomorrow? Probably not. Should you come
anyways? Definitely.</t>
  </si>
  <si>
    <t>LGBTQIA+ in and outside maths</t>
  </si>
  <si>
    <t>February is LGBTQ+ History month in the UK. Some
PhD students in the Maths department met to do research on the LGBTQ+ community
in Maths and science. We thought PSS was the best way to share our interesting
discussion and findings. We will start very basic explaining what the letters
in the LGBTQI+ stands for and move to more sensitive topics such as the role of
education, the community in science and some statistics related.
So come and join us, there will be coffee and free rainbow lanyards.</t>
  </si>
  <si>
    <t>Abby Barlow</t>
  </si>
  <si>
    <t>Household models for infectious disease epidemics</t>
  </si>
  <si>
    <t>The dynamics of infectious disease epidemics are driven by transmission,
transmission depends on contact and contact patterns
are determined by the relationships between
individuals. In this talk, I will
discuss how we can represent these contact processes using model frameworks
which account for spatial structure. In particular, we’ll take a dive into
metapopulation and household modelling literature, after which, I’ll walk you
through some of the work I’ve been doing so far for my PhD and what we hope to
achieve next.</t>
  </si>
  <si>
    <t>Alex Trenam</t>
  </si>
  <si>
    <t>Structure preserving numerical methods for a battery electrolyte model</t>
  </si>
  <si>
    <t>I hope you’re amped up for the latest PSS and what I hope will be
an electrifying introduction to vehicle battery modelling! Knowing what’s going
on inside the battery is important for maximising vehicle range, lifetime, and
safety (get it wrong and you could quickly turn your Tesla into a fireball). In
this talk I’ll give an overview of the motivation behind my research and my
progress so far in the design of numerical methods (discontinuous Galerkin
finite element methods to those that are familiar – to those that aren’t, no
fear! I will go over all of this in the talk) that preserve some key properties
of the governing PDE system at the discrete level. Zero knowledge of batteries
is assumed, and I might even throw in some shocking electricity puns free of
charge…</t>
  </si>
  <si>
    <t>Gianluca Audone et. al</t>
  </si>
  <si>
    <t>2020/21 S1</t>
  </si>
  <si>
    <t>2020/21 S2</t>
  </si>
  <si>
    <t>2021/22 S1</t>
  </si>
  <si>
    <t>2021/22 S2</t>
  </si>
  <si>
    <t>The Skorokhod embedding problem was introduced and solved by Skorokhod in 1961 and is probably my favourite problem in continuous probability. Given some measure, we ask whether there exists some stopping time such that Brownian motion at that stopping time is distributed according to our measure. I’ll be walking you through my favourite solution to this problem: the Chacon-Walsh solution. There will also be utterly unrelated pictures of zebras!</t>
  </si>
  <si>
    <t>In case you weren't aware, there's a pandemic currently going on. COVID-19 has highlighted how serious outbreaks of infectious disease can be for the world. As mathematicians, we can model such infectious diseases in different ways: epidemiological models predict how a disease will spread among the population at large, whilst within-host models tell us how infection will progress for an infected individual. But is there a type of model that can do both? Yes, there is: a multi-scale one! In this PSS, I'll talk you through some examples of within-host and epidemiological models, and their respective benefits and drawbacks, and introduce ideas on how to connect these scales in multi-scale models. I'll also flag up some important questions that need considering when developing such a model, before summarising what the next four years should have in store for me. Highlights will include: A man coughing on another man; Creepy smiley faces moving around a grid; The possibility of me being heckled and pelted with fruit (in all seriousness, please don't actually do this Liam).</t>
  </si>
  <si>
    <t>Have you ever looked down at a cup of tea and wondered what that strange light pattern is? Well, then this is the talk for you! Caustics are natural phenomena that occur in everyday life, although you may have never heard of them! By definition, they are the enveloping surface formed by rays reflecting or refracting from a curved surface (like the rim of a mug). They are associated with wave propagation and are a result of wavefronts travelling through non-uniform mediums, resulting in singularities. Understanding caustic formation is very important, particularly for problems in outer space such as gravitational lensing and why stars twinkle.
In this talk, I will finally get to present the work I did during my undergraduate final year project (thanks covid). I will go through some of the mathematical theory behind geometrical optics, explain why this theory breaks down when trying to deal with caustics, and I'll go into some ways to repair this! Should be a tea-rrific presentation (with not too much physics, I promise!)</t>
  </si>
  <si>
    <t>A random walk is a
stochastic process that at least one of us has either worked with or at least
heard of at some point. In the recent years, reinforced random walks, which are
random walks with some extra spice, have gained lots of interest since they are
easy to define - I hope I can convince you of this in my talk. However, they
are rather non-trivial to study as they are not Markovian. In my PSS talk, I
will give an overview of the progress on reinforced random walks and show you
how my research fits into that.
I will go over the basics so no prior knowledge will be required
and, even though it will be a probability talk, you won’t need to worry about
what a measure is.</t>
  </si>
  <si>
    <t>Wow, is it already time for the usual weekly PSS email? No, because this week PSS is going to be very unusual-- CHRISTMAS PSS is nearly upon us! At 10:15 this Thursday you are invited to a morning of mirth and merriment wherein we will have not one, not two, not $n \in \{ 3, 4, 5, 6 \}$, but seven sublime speakers navigating a SURPRISE TWIST as they give funny, light-hearted talks on a range of topics loosely connected to the common theme of Christmas and/or maths. What's more, there will be PRIZES available for the audience, and you don't even have to do anything (other than pay attention to the talks) to have a chance of winning them!</t>
  </si>
  <si>
    <t>PSS Christmas Special</t>
  </si>
  <si>
    <t>Ed Gallagher et. al</t>
  </si>
  <si>
    <t>Carmen van-de-l'Isle</t>
  </si>
  <si>
    <t>Pawel Rudnicki</t>
  </si>
  <si>
    <t>Nic Kupper</t>
  </si>
  <si>
    <t>Bernoulli Bond percolation on Z^2</t>
  </si>
  <si>
    <t>The study of percolation originated from questions arising in statistical physics. The goal is to understand certain macroscopic effects from a microscopic view. Since then, percolation has become a topic within mathematics in its own right. In this talk I will walk you through the basics of percolation and outline a proof of an early central theorem.</t>
  </si>
  <si>
    <t>Typhoons are important phenomena to study; in this PSS I will show you how to look for them at low frequencies (1-100 Hz). There will be a lot of nice coloured pictures in the talk.</t>
  </si>
  <si>
    <t>Tropical cyclones are important natural hazards and a key component
of the Earth’s climate system. Changes in their distribution and frequency are
important elements of the climate response to global warming. The
Intergovernmental Panel on Climate Change states “with high confidence” that
the proportion of intense tropical cyclones (categories 4 - 5) and peak wind
speeds will increase globally. The same assessment concludes that it is
“likely” that the global proportion of major tropical cyclones (categories 3-5)
has increased over the last four decades and the latitudes where they reach
their peak intensity is shifting northward.
The Comprehensive Nuclear Test Ban Treaty Organization operates a
global International Monitoring System, with 11 hydroacoustic stations around
the globe. In this study, we use data from Wake Island sensor H11N1, located in
the deep ocean sound channel in the Pacific Ocean, placed to detect signals
from around the Pacific. Continuous measurements provide data at frequencies up
to 100 Hz over many years. We investigate a series of cyclones that occurred in
2010: Fanapi (14 – 21 September, Category 3), Malakas (20 – 25 September,
Category 2), Megi (12 – 24 October, Category 5) and Chaba (20 October – 1
November, Category 5). Some are continuously in the oceanic line-of-sight from
Wake Island, whereas others make landfall and/or continue over sea but not in
the line-of-sight.
Using spectral analyses and multiscale aggregations of 1-minute
PSD levels, we compare the respective underwater acoustic signatures of these
cyclones over several days to assess the reliability of long-range cyclone
detection using low frequencies only. The roles of different frequency bands
and ranges to the monitoring station are investigated, along with changes to
the underwater acoustic signatures as cyclones make landfall. This study
demonstrates the potential of low frequencies to monitor cyclones and assess
their contributions to the underwater environment.</t>
  </si>
  <si>
    <t>Matthew Pawley</t>
  </si>
  <si>
    <t>Statistical learning for multivariate extremes</t>
  </si>
  <si>
    <t>In this talk I will try to demonstrate that I don’t just come into the office to play football and have actually done some maths this year. The statistical modelling of multivariate extremes, which arise when rare events occur simultaneously, is very important in many applications but is inherently challenging. My research explores how tools from modern statistics might be used to make some headway with the problem. This talk will give an introduction to the field and explain the current aims/progress of my project.</t>
  </si>
  <si>
    <t>SIAM-IMA committee (Kat &amp; Margaret)</t>
  </si>
  <si>
    <t>3 Minute Thesis Competition</t>
  </si>
  <si>
    <t>In collaboration with
the Bath SIAM-IMA Committee, we’d like to invite you to the first ever Bath SIAM-IMA Three Minute Thesis
Competition! The competition will be
held during PSS May
26th 10:15-12:00, and the rules are as
follows:
You
have exactly 3 minutes to present your research;You
are only allowed a single slide;You
must speak live.
Beyond these rules
you can get as creative as you want with your presentation, but you will be
scored on: Content; Clarity; and Charisma.  There will be a PRIZE for best talk, as well as catering
after the event.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</si>
</sst>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0" formatCode="[$-F800]dddd\,\ mmmm\ dd\,\ yyyy"/>
  </numFmts>
  <fonts count="7">
    <font>
      <sz val="10"/>
      <color rgb="FF000000"/>
      <name val="Arial"/>
      <family val="2"/>
      <charset val="1"/>
    </font>
    <font>
      <sz val="11"/>
      <color rgb="FF000000"/>
      <name val="Noto Serif"/>
      <family val="1"/>
      <charset val="1"/>
    </font>
    <font>
      <sz val="11"/>
      <name val="Cambria"/>
      <family val="1"/>
      <charset val="1"/>
    </font>
    <font>
      <sz val="8"/>
      <name val="Arial"/>
      <family val="2"/>
      <charset val="1"/>
    </font>
    <font>
      <sz val="11"/>
      <name val="Gadugi"/>
      <family val="2"/>
    </font>
    <font>
      <sz val="11"/>
      <color rgb="FF000000"/>
      <name val="Gadugi"/>
      <family val="2"/>
    </font>
    <font>
      <i/>
      <sz val="11"/>
      <color rgb="FF000000"/>
      <name val="Gadugi"/>
      <family val="2"/>
    </font>
  </fonts>
  <fills count="4">
    <fill>
      <patternFill patternType="none"/>
    </fill>
    <fill>
      <patternFill patternType="gray125"/>
    </fill>
    <fill>
      <patternFill patternType="solid">
        <fgColor rgb="FFFFFFFF"/>
        <bgColor rgb="FFFFFFCC"/>
      </patternFill>
    </fill>
    <fill>
      <patternFill patternType="solid">
        <fgColor rgb="FFFFFFFF"/>
        <bgColor indexed="64"/>
      </patternFill>
    </fill>
  </fills>
  <borders count="1">
    <border>
      <left/>
      <right/>
      <top/>
      <bottom/>
      <diagonal/>
    </border>
  </borders>
  <cellStyleXfs count="1">
    <xf numFmtId="0" fontId="0" fillId="0" borderId="0"/>
  </cellStyleXfs>
  <cellXfs count="14">
    <xf numFmtId="0" fontId="0" fillId="0" borderId="0" xfId="0"/>
    <xf numFmtId="0" fontId="1" fillId="0" borderId="0" xfId="0" applyFont="1"/>
    <xf numFmtId="0" fontId="0" fillId="0" borderId="0" xfId="0" applyFont="1"/>
    <xf numFmtId="0" fontId="2" fillId="0" borderId="0" xfId="0" applyFont="1" applyAlignment="1"/>
    <xf numFmtId="0" fontId="1" fillId="0" borderId="0" xfId="0" applyFont="1" applyAlignment="1"/>
    <xf numFmtId="170" fontId="1" fillId="0" borderId="0" xfId="0" applyNumberFormat="1" applyFont="1" applyAlignment="1">
      <alignment horizontal="left"/>
    </xf>
    <xf numFmtId="0" fontId="4" fillId="0" borderId="0" xfId="0" applyFont="1" applyBorder="1" applyAlignment="1"/>
    <xf numFmtId="170" fontId="4" fillId="0" borderId="0" xfId="0" applyNumberFormat="1" applyFont="1" applyBorder="1" applyAlignment="1">
      <alignment horizontal="left"/>
    </xf>
    <xf numFmtId="0" fontId="5" fillId="2" borderId="0" xfId="0" applyFont="1" applyFill="1" applyBorder="1" applyAlignment="1"/>
    <xf numFmtId="0" fontId="5" fillId="0" borderId="0" xfId="0" applyFont="1" applyBorder="1" applyAlignment="1"/>
    <xf numFmtId="170" fontId="5" fillId="0" borderId="0" xfId="0" applyNumberFormat="1" applyFont="1" applyBorder="1" applyAlignment="1">
      <alignment horizontal="left"/>
    </xf>
    <xf numFmtId="0" fontId="5" fillId="0" borderId="0" xfId="0" applyFont="1" applyBorder="1" applyAlignment="1">
      <alignment vertical="center"/>
    </xf>
    <xf numFmtId="0" fontId="5" fillId="3" borderId="0" xfId="0" applyFont="1" applyFill="1" applyBorder="1" applyAlignment="1"/>
    <xf numFmtId="0" fontId="6" fillId="0" borderId="0"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249"/>
  <sheetViews>
    <sheetView tabSelected="1" zoomScaleNormal="100" workbookViewId="0">
      <pane ySplit="1" topLeftCell="A228" activePane="bottomLeft" state="frozen"/>
      <selection activeCell="B1" sqref="B1"/>
      <selection pane="bottomLeft" activeCell="D254" sqref="A1:XFD1048576"/>
    </sheetView>
  </sheetViews>
  <sheetFormatPr defaultRowHeight="13.8"/>
  <cols>
    <col min="1" max="1" width="14.109375" style="1" customWidth="1"/>
    <col min="2" max="2" width="21" style="5" customWidth="1"/>
    <col min="3" max="3" width="27.21875" style="1" customWidth="1"/>
    <col min="4" max="4" width="67.33203125" style="4" customWidth="1"/>
    <col min="5" max="5" width="70.6640625" style="4" customWidth="1"/>
    <col min="6" max="1025" width="14.109375" style="1" customWidth="1"/>
  </cols>
  <sheetData>
    <row r="1" spans="1:5">
      <c r="A1" s="6" t="s">
        <v>0</v>
      </c>
      <c r="B1" s="7" t="s">
        <v>1</v>
      </c>
      <c r="C1" s="6" t="s">
        <v>2</v>
      </c>
      <c r="D1" s="6" t="s">
        <v>3</v>
      </c>
      <c r="E1" s="6" t="s">
        <v>4</v>
      </c>
    </row>
    <row r="2" spans="1:5">
      <c r="A2" s="6" t="s">
        <v>5</v>
      </c>
      <c r="B2" s="7">
        <v>41184</v>
      </c>
      <c r="C2" s="6" t="s">
        <v>6</v>
      </c>
      <c r="D2" s="6" t="s">
        <v>7</v>
      </c>
      <c r="E2" s="6" t="s">
        <v>8</v>
      </c>
    </row>
    <row r="3" spans="1:5">
      <c r="A3" s="6" t="s">
        <v>5</v>
      </c>
      <c r="B3" s="7">
        <v>41191</v>
      </c>
      <c r="C3" s="6" t="s">
        <v>9</v>
      </c>
      <c r="D3" s="6" t="s">
        <v>10</v>
      </c>
      <c r="E3" s="6" t="s">
        <v>11</v>
      </c>
    </row>
    <row r="4" spans="1:5">
      <c r="A4" s="6" t="s">
        <v>5</v>
      </c>
      <c r="B4" s="7">
        <v>41198</v>
      </c>
      <c r="C4" s="6" t="s">
        <v>12</v>
      </c>
      <c r="D4" s="6" t="s">
        <v>13</v>
      </c>
      <c r="E4" s="6" t="s">
        <v>14</v>
      </c>
    </row>
    <row r="5" spans="1:5">
      <c r="A5" s="6" t="s">
        <v>5</v>
      </c>
      <c r="B5" s="7">
        <v>41205</v>
      </c>
      <c r="C5" s="6" t="s">
        <v>15</v>
      </c>
      <c r="D5" s="6" t="s">
        <v>16</v>
      </c>
      <c r="E5" s="6" t="s">
        <v>17</v>
      </c>
    </row>
    <row r="6" spans="1:5">
      <c r="A6" s="6" t="s">
        <v>5</v>
      </c>
      <c r="B6" s="7">
        <v>41212</v>
      </c>
      <c r="C6" s="6" t="s">
        <v>18</v>
      </c>
      <c r="D6" s="6" t="s">
        <v>19</v>
      </c>
      <c r="E6" s="6" t="s">
        <v>20</v>
      </c>
    </row>
    <row r="7" spans="1:5">
      <c r="A7" s="6" t="s">
        <v>5</v>
      </c>
      <c r="B7" s="7">
        <v>41219</v>
      </c>
      <c r="C7" s="6" t="s">
        <v>21</v>
      </c>
      <c r="D7" s="6" t="s">
        <v>22</v>
      </c>
      <c r="E7" s="6" t="s">
        <v>23</v>
      </c>
    </row>
    <row r="8" spans="1:5">
      <c r="A8" s="6" t="s">
        <v>5</v>
      </c>
      <c r="B8" s="7">
        <v>41226</v>
      </c>
      <c r="C8" s="6" t="s">
        <v>24</v>
      </c>
      <c r="D8" s="6" t="s">
        <v>25</v>
      </c>
      <c r="E8" s="6" t="s">
        <v>26</v>
      </c>
    </row>
    <row r="9" spans="1:5">
      <c r="A9" s="6" t="s">
        <v>5</v>
      </c>
      <c r="B9" s="7">
        <v>41233</v>
      </c>
      <c r="C9" s="6" t="s">
        <v>27</v>
      </c>
      <c r="D9" s="6" t="s">
        <v>28</v>
      </c>
      <c r="E9" s="6" t="s">
        <v>29</v>
      </c>
    </row>
    <row r="10" spans="1:5">
      <c r="A10" s="6" t="s">
        <v>5</v>
      </c>
      <c r="B10" s="7">
        <v>41240</v>
      </c>
      <c r="C10" s="6" t="s">
        <v>30</v>
      </c>
      <c r="D10" s="6" t="s">
        <v>31</v>
      </c>
      <c r="E10" s="6" t="s">
        <v>32</v>
      </c>
    </row>
    <row r="11" spans="1:5">
      <c r="A11" s="6" t="s">
        <v>5</v>
      </c>
      <c r="B11" s="7">
        <v>41247</v>
      </c>
      <c r="C11" s="6" t="s">
        <v>33</v>
      </c>
      <c r="D11" s="6" t="s">
        <v>34</v>
      </c>
      <c r="E11" s="6" t="s">
        <v>35</v>
      </c>
    </row>
    <row r="12" spans="1:5">
      <c r="A12" s="6" t="s">
        <v>5</v>
      </c>
      <c r="B12" s="7">
        <v>41253</v>
      </c>
      <c r="C12" s="6" t="s">
        <v>36</v>
      </c>
      <c r="D12" s="6" t="s">
        <v>37</v>
      </c>
      <c r="E12" s="6" t="s">
        <v>38</v>
      </c>
    </row>
    <row r="13" spans="1:5">
      <c r="A13" s="6" t="s">
        <v>39</v>
      </c>
      <c r="B13" s="7">
        <v>41310</v>
      </c>
      <c r="C13" s="6" t="s">
        <v>6</v>
      </c>
      <c r="D13" s="6" t="s">
        <v>40</v>
      </c>
      <c r="E13" s="6" t="s">
        <v>41</v>
      </c>
    </row>
    <row r="14" spans="1:5">
      <c r="A14" s="6" t="s">
        <v>39</v>
      </c>
      <c r="B14" s="7">
        <v>41317</v>
      </c>
      <c r="C14" s="6" t="s">
        <v>42</v>
      </c>
      <c r="D14" s="6" t="s">
        <v>43</v>
      </c>
      <c r="E14" s="6" t="s">
        <v>44</v>
      </c>
    </row>
    <row r="15" spans="1:5">
      <c r="A15" s="6" t="s">
        <v>39</v>
      </c>
      <c r="B15" s="7">
        <v>41324</v>
      </c>
      <c r="C15" s="6" t="s">
        <v>45</v>
      </c>
      <c r="D15" s="6" t="s">
        <v>46</v>
      </c>
      <c r="E15" s="6" t="s">
        <v>47</v>
      </c>
    </row>
    <row r="16" spans="1:5">
      <c r="A16" s="6" t="s">
        <v>39</v>
      </c>
      <c r="B16" s="7">
        <v>41331</v>
      </c>
      <c r="C16" s="6" t="s">
        <v>48</v>
      </c>
      <c r="D16" s="6" t="s">
        <v>49</v>
      </c>
      <c r="E16" s="6" t="s">
        <v>50</v>
      </c>
    </row>
    <row r="17" spans="1:5">
      <c r="A17" s="6" t="s">
        <v>39</v>
      </c>
      <c r="B17" s="7">
        <v>41338</v>
      </c>
      <c r="C17" s="6" t="s">
        <v>51</v>
      </c>
      <c r="D17" s="6" t="s">
        <v>52</v>
      </c>
      <c r="E17" s="6" t="s">
        <v>53</v>
      </c>
    </row>
    <row r="18" spans="1:5">
      <c r="A18" s="6" t="s">
        <v>39</v>
      </c>
      <c r="B18" s="7">
        <v>41345</v>
      </c>
      <c r="C18" s="6" t="s">
        <v>54</v>
      </c>
      <c r="D18" s="6" t="s">
        <v>55</v>
      </c>
      <c r="E18" s="6" t="s">
        <v>56</v>
      </c>
    </row>
    <row r="19" spans="1:5">
      <c r="A19" s="6" t="s">
        <v>39</v>
      </c>
      <c r="B19" s="7">
        <v>41352</v>
      </c>
      <c r="C19" s="6" t="s">
        <v>57</v>
      </c>
      <c r="D19" s="6" t="s">
        <v>58</v>
      </c>
      <c r="E19" s="6" t="s">
        <v>59</v>
      </c>
    </row>
    <row r="20" spans="1:5">
      <c r="A20" s="6" t="s">
        <v>39</v>
      </c>
      <c r="B20" s="7">
        <v>41373</v>
      </c>
      <c r="C20" s="6" t="s">
        <v>60</v>
      </c>
      <c r="D20" s="6" t="s">
        <v>61</v>
      </c>
      <c r="E20" s="6" t="s">
        <v>62</v>
      </c>
    </row>
    <row r="21" spans="1:5">
      <c r="A21" s="6" t="s">
        <v>39</v>
      </c>
      <c r="B21" s="7">
        <v>41380</v>
      </c>
      <c r="C21" s="6" t="s">
        <v>63</v>
      </c>
      <c r="D21" s="6" t="s">
        <v>64</v>
      </c>
      <c r="E21" s="6" t="s">
        <v>65</v>
      </c>
    </row>
    <row r="22" spans="1:5">
      <c r="A22" s="6" t="s">
        <v>39</v>
      </c>
      <c r="B22" s="7">
        <v>41387</v>
      </c>
      <c r="C22" s="6" t="s">
        <v>66</v>
      </c>
      <c r="D22" s="6" t="s">
        <v>67</v>
      </c>
      <c r="E22" s="6" t="s">
        <v>68</v>
      </c>
    </row>
    <row r="23" spans="1:5">
      <c r="A23" s="6" t="s">
        <v>39</v>
      </c>
      <c r="B23" s="7">
        <v>41394</v>
      </c>
      <c r="C23" s="6" t="s">
        <v>69</v>
      </c>
      <c r="D23" s="6" t="s">
        <v>70</v>
      </c>
      <c r="E23" s="6" t="s">
        <v>71</v>
      </c>
    </row>
    <row r="24" spans="1:5">
      <c r="A24" s="6" t="s">
        <v>72</v>
      </c>
      <c r="B24" s="7">
        <v>41548</v>
      </c>
      <c r="C24" s="6" t="s">
        <v>9</v>
      </c>
      <c r="D24" s="6" t="s">
        <v>73</v>
      </c>
      <c r="E24" s="6" t="s">
        <v>74</v>
      </c>
    </row>
    <row r="25" spans="1:5">
      <c r="A25" s="6" t="s">
        <v>72</v>
      </c>
      <c r="B25" s="7">
        <v>41555</v>
      </c>
      <c r="C25" s="6" t="s">
        <v>75</v>
      </c>
      <c r="D25" s="6" t="s">
        <v>76</v>
      </c>
      <c r="E25" s="6" t="s">
        <v>77</v>
      </c>
    </row>
    <row r="26" spans="1:5">
      <c r="A26" s="6" t="s">
        <v>72</v>
      </c>
      <c r="B26" s="7">
        <v>41562</v>
      </c>
      <c r="C26" s="6" t="s">
        <v>78</v>
      </c>
      <c r="D26" s="6" t="s">
        <v>79</v>
      </c>
      <c r="E26" s="6" t="s">
        <v>80</v>
      </c>
    </row>
    <row r="27" spans="1:5">
      <c r="A27" s="6" t="s">
        <v>72</v>
      </c>
      <c r="B27" s="7">
        <v>41569</v>
      </c>
      <c r="C27" s="6" t="s">
        <v>45</v>
      </c>
      <c r="D27" s="6" t="s">
        <v>81</v>
      </c>
      <c r="E27" s="6" t="s">
        <v>82</v>
      </c>
    </row>
    <row r="28" spans="1:5">
      <c r="A28" s="6" t="s">
        <v>72</v>
      </c>
      <c r="B28" s="7">
        <v>41576</v>
      </c>
      <c r="C28" s="6" t="s">
        <v>83</v>
      </c>
      <c r="D28" s="6" t="s">
        <v>84</v>
      </c>
      <c r="E28" s="6" t="s">
        <v>85</v>
      </c>
    </row>
    <row r="29" spans="1:5">
      <c r="A29" s="6" t="s">
        <v>72</v>
      </c>
      <c r="B29" s="7">
        <v>41583</v>
      </c>
      <c r="C29" s="6" t="s">
        <v>66</v>
      </c>
      <c r="D29" s="6" t="s">
        <v>86</v>
      </c>
      <c r="E29" s="6" t="s">
        <v>87</v>
      </c>
    </row>
    <row r="30" spans="1:5">
      <c r="A30" s="6" t="s">
        <v>72</v>
      </c>
      <c r="B30" s="7">
        <v>41590</v>
      </c>
      <c r="C30" s="6" t="s">
        <v>88</v>
      </c>
      <c r="D30" s="6" t="s">
        <v>89</v>
      </c>
      <c r="E30" s="6" t="s">
        <v>90</v>
      </c>
    </row>
    <row r="31" spans="1:5">
      <c r="A31" s="6" t="s">
        <v>72</v>
      </c>
      <c r="B31" s="7">
        <v>41597</v>
      </c>
      <c r="C31" s="6" t="s">
        <v>60</v>
      </c>
      <c r="D31" s="6" t="s">
        <v>91</v>
      </c>
      <c r="E31" s="6" t="s">
        <v>92</v>
      </c>
    </row>
    <row r="32" spans="1:5">
      <c r="A32" s="6" t="s">
        <v>72</v>
      </c>
      <c r="B32" s="7">
        <v>41603</v>
      </c>
      <c r="C32" s="6" t="s">
        <v>6</v>
      </c>
      <c r="D32" s="6" t="s">
        <v>93</v>
      </c>
      <c r="E32" s="6" t="s">
        <v>94</v>
      </c>
    </row>
    <row r="33" spans="1:5">
      <c r="A33" s="6" t="s">
        <v>72</v>
      </c>
      <c r="B33" s="7">
        <v>41611</v>
      </c>
      <c r="C33" s="6" t="s">
        <v>95</v>
      </c>
      <c r="D33" s="6" t="s">
        <v>96</v>
      </c>
      <c r="E33" s="6" t="s">
        <v>97</v>
      </c>
    </row>
    <row r="34" spans="1:5">
      <c r="A34" s="6" t="s">
        <v>72</v>
      </c>
      <c r="B34" s="7">
        <v>41618</v>
      </c>
      <c r="C34" s="6" t="s">
        <v>36</v>
      </c>
      <c r="D34" s="6" t="s">
        <v>98</v>
      </c>
      <c r="E34" s="6" t="s">
        <v>99</v>
      </c>
    </row>
    <row r="35" spans="1:5">
      <c r="A35" s="6" t="s">
        <v>100</v>
      </c>
      <c r="B35" s="7">
        <v>41674</v>
      </c>
      <c r="C35" s="6" t="s">
        <v>101</v>
      </c>
      <c r="D35" s="6" t="s">
        <v>102</v>
      </c>
      <c r="E35" s="6" t="s">
        <v>103</v>
      </c>
    </row>
    <row r="36" spans="1:5">
      <c r="A36" s="6" t="s">
        <v>100</v>
      </c>
      <c r="B36" s="7">
        <v>41681</v>
      </c>
      <c r="C36" s="6" t="s">
        <v>51</v>
      </c>
      <c r="D36" s="6" t="s">
        <v>104</v>
      </c>
      <c r="E36" s="6" t="s">
        <v>105</v>
      </c>
    </row>
    <row r="37" spans="1:5">
      <c r="A37" s="6" t="s">
        <v>100</v>
      </c>
      <c r="B37" s="7">
        <v>41688</v>
      </c>
      <c r="C37" s="6" t="s">
        <v>9</v>
      </c>
      <c r="D37" s="6" t="s">
        <v>106</v>
      </c>
      <c r="E37" s="6" t="s">
        <v>107</v>
      </c>
    </row>
    <row r="38" spans="1:5">
      <c r="A38" s="6" t="s">
        <v>100</v>
      </c>
      <c r="B38" s="7">
        <v>41695</v>
      </c>
      <c r="C38" s="6" t="s">
        <v>42</v>
      </c>
      <c r="D38" s="6" t="s">
        <v>108</v>
      </c>
      <c r="E38" s="6" t="s">
        <v>109</v>
      </c>
    </row>
    <row r="39" spans="1:5">
      <c r="A39" s="6" t="s">
        <v>100</v>
      </c>
      <c r="B39" s="7">
        <v>41702</v>
      </c>
      <c r="C39" s="6" t="s">
        <v>110</v>
      </c>
      <c r="D39" s="6" t="s">
        <v>111</v>
      </c>
      <c r="E39" s="6" t="s">
        <v>112</v>
      </c>
    </row>
    <row r="40" spans="1:5">
      <c r="A40" s="6" t="s">
        <v>100</v>
      </c>
      <c r="B40" s="7">
        <v>41709</v>
      </c>
      <c r="C40" s="6" t="s">
        <v>113</v>
      </c>
      <c r="D40" s="6" t="s">
        <v>114</v>
      </c>
      <c r="E40" s="6" t="s">
        <v>115</v>
      </c>
    </row>
    <row r="41" spans="1:5">
      <c r="A41" s="6" t="s">
        <v>100</v>
      </c>
      <c r="B41" s="7">
        <v>41716</v>
      </c>
      <c r="C41" s="6" t="s">
        <v>116</v>
      </c>
      <c r="D41" s="6" t="s">
        <v>117</v>
      </c>
      <c r="E41" s="6" t="s">
        <v>118</v>
      </c>
    </row>
    <row r="42" spans="1:5">
      <c r="A42" s="6" t="s">
        <v>100</v>
      </c>
      <c r="B42" s="7">
        <v>41723</v>
      </c>
      <c r="C42" s="6" t="s">
        <v>119</v>
      </c>
      <c r="D42" s="6" t="s">
        <v>120</v>
      </c>
      <c r="E42" s="6" t="s">
        <v>121</v>
      </c>
    </row>
    <row r="43" spans="1:5">
      <c r="A43" s="6" t="s">
        <v>100</v>
      </c>
      <c r="B43" s="7">
        <v>41730</v>
      </c>
      <c r="C43" s="6" t="s">
        <v>122</v>
      </c>
      <c r="D43" s="6" t="s">
        <v>123</v>
      </c>
      <c r="E43" s="6" t="s">
        <v>124</v>
      </c>
    </row>
    <row r="44" spans="1:5">
      <c r="A44" s="6" t="s">
        <v>100</v>
      </c>
      <c r="B44" s="7">
        <v>41737</v>
      </c>
      <c r="C44" s="6" t="s">
        <v>125</v>
      </c>
      <c r="D44" s="6" t="s">
        <v>126</v>
      </c>
      <c r="E44" s="6" t="s">
        <v>127</v>
      </c>
    </row>
    <row r="45" spans="1:5">
      <c r="A45" s="6" t="s">
        <v>100</v>
      </c>
      <c r="B45" s="7">
        <v>41744</v>
      </c>
      <c r="C45" s="6" t="s">
        <v>128</v>
      </c>
      <c r="D45" s="6" t="s">
        <v>129</v>
      </c>
      <c r="E45" s="6" t="s">
        <v>130</v>
      </c>
    </row>
    <row r="46" spans="1:5">
      <c r="A46" s="6" t="s">
        <v>131</v>
      </c>
      <c r="B46" s="7">
        <v>41914</v>
      </c>
      <c r="C46" s="6" t="s">
        <v>66</v>
      </c>
      <c r="D46" s="6" t="s">
        <v>132</v>
      </c>
      <c r="E46" s="6" t="s">
        <v>133</v>
      </c>
    </row>
    <row r="47" spans="1:5">
      <c r="A47" s="6" t="s">
        <v>131</v>
      </c>
      <c r="B47" s="7">
        <v>41921</v>
      </c>
      <c r="C47" s="6" t="s">
        <v>9</v>
      </c>
      <c r="D47" s="6" t="s">
        <v>134</v>
      </c>
      <c r="E47" s="6" t="s">
        <v>135</v>
      </c>
    </row>
    <row r="48" spans="1:5">
      <c r="A48" s="6" t="s">
        <v>131</v>
      </c>
      <c r="B48" s="7">
        <v>41928</v>
      </c>
      <c r="C48" s="6" t="s">
        <v>83</v>
      </c>
      <c r="D48" s="6" t="s">
        <v>136</v>
      </c>
      <c r="E48" s="6" t="s">
        <v>137</v>
      </c>
    </row>
    <row r="49" spans="1:5">
      <c r="A49" s="6" t="s">
        <v>131</v>
      </c>
      <c r="B49" s="7">
        <v>41935</v>
      </c>
      <c r="C49" s="6" t="s">
        <v>45</v>
      </c>
      <c r="D49" s="6" t="s">
        <v>138</v>
      </c>
      <c r="E49" s="6" t="s">
        <v>139</v>
      </c>
    </row>
    <row r="50" spans="1:5">
      <c r="A50" s="6" t="s">
        <v>131</v>
      </c>
      <c r="B50" s="7">
        <v>41942</v>
      </c>
      <c r="C50" s="6" t="s">
        <v>140</v>
      </c>
      <c r="D50" s="6" t="s">
        <v>141</v>
      </c>
      <c r="E50" s="6" t="s">
        <v>142</v>
      </c>
    </row>
    <row r="51" spans="1:5">
      <c r="A51" s="6" t="s">
        <v>131</v>
      </c>
      <c r="B51" s="7">
        <v>41949</v>
      </c>
      <c r="C51" s="6" t="s">
        <v>143</v>
      </c>
      <c r="D51" s="6" t="s">
        <v>144</v>
      </c>
      <c r="E51" s="6" t="s">
        <v>145</v>
      </c>
    </row>
    <row r="52" spans="1:5">
      <c r="A52" s="6" t="s">
        <v>131</v>
      </c>
      <c r="B52" s="7">
        <v>41956</v>
      </c>
      <c r="C52" s="6" t="s">
        <v>51</v>
      </c>
      <c r="D52" s="6" t="s">
        <v>146</v>
      </c>
      <c r="E52" s="6" t="s">
        <v>147</v>
      </c>
    </row>
    <row r="53" spans="1:5">
      <c r="A53" s="6" t="s">
        <v>131</v>
      </c>
      <c r="B53" s="7">
        <v>41963</v>
      </c>
      <c r="C53" s="6" t="s">
        <v>6</v>
      </c>
      <c r="D53" s="6" t="s">
        <v>148</v>
      </c>
      <c r="E53" s="6" t="s">
        <v>149</v>
      </c>
    </row>
    <row r="54" spans="1:5">
      <c r="A54" s="6" t="s">
        <v>131</v>
      </c>
      <c r="B54" s="7">
        <v>41970</v>
      </c>
      <c r="C54" s="6" t="s">
        <v>150</v>
      </c>
      <c r="D54" s="6" t="s">
        <v>151</v>
      </c>
      <c r="E54" s="6" t="s">
        <v>152</v>
      </c>
    </row>
    <row r="55" spans="1:5">
      <c r="A55" s="6" t="s">
        <v>131</v>
      </c>
      <c r="B55" s="7">
        <v>41977</v>
      </c>
      <c r="C55" s="6" t="s">
        <v>60</v>
      </c>
      <c r="D55" s="6" t="s">
        <v>153</v>
      </c>
      <c r="E55" s="6" t="s">
        <v>154</v>
      </c>
    </row>
    <row r="56" spans="1:5">
      <c r="A56" s="6" t="s">
        <v>131</v>
      </c>
      <c r="B56" s="7">
        <v>41984</v>
      </c>
      <c r="C56" s="6" t="s">
        <v>155</v>
      </c>
      <c r="D56" s="6" t="s">
        <v>156</v>
      </c>
      <c r="E56" s="6" t="s">
        <v>157</v>
      </c>
    </row>
    <row r="57" spans="1:5">
      <c r="A57" s="6" t="s">
        <v>158</v>
      </c>
      <c r="B57" s="7">
        <v>42040</v>
      </c>
      <c r="C57" s="6" t="s">
        <v>9</v>
      </c>
      <c r="D57" s="6" t="s">
        <v>159</v>
      </c>
      <c r="E57" s="6" t="s">
        <v>160</v>
      </c>
    </row>
    <row r="58" spans="1:5">
      <c r="A58" s="6" t="s">
        <v>158</v>
      </c>
      <c r="B58" s="7">
        <v>42047</v>
      </c>
      <c r="C58" s="6" t="s">
        <v>110</v>
      </c>
      <c r="D58" s="6" t="s">
        <v>161</v>
      </c>
      <c r="E58" s="6" t="s">
        <v>162</v>
      </c>
    </row>
    <row r="59" spans="1:5">
      <c r="A59" s="6" t="s">
        <v>158</v>
      </c>
      <c r="B59" s="7">
        <v>42054</v>
      </c>
      <c r="C59" s="6" t="s">
        <v>163</v>
      </c>
      <c r="D59" s="6" t="s">
        <v>164</v>
      </c>
      <c r="E59" s="6" t="s">
        <v>165</v>
      </c>
    </row>
    <row r="60" spans="1:5">
      <c r="A60" s="6" t="s">
        <v>158</v>
      </c>
      <c r="B60" s="7">
        <v>42061</v>
      </c>
      <c r="C60" s="6" t="s">
        <v>66</v>
      </c>
      <c r="D60" s="6" t="s">
        <v>166</v>
      </c>
      <c r="E60" s="6" t="s">
        <v>167</v>
      </c>
    </row>
    <row r="61" spans="1:5">
      <c r="A61" s="6" t="s">
        <v>158</v>
      </c>
      <c r="B61" s="7">
        <v>42068</v>
      </c>
      <c r="C61" s="6" t="s">
        <v>168</v>
      </c>
      <c r="D61" s="6" t="s">
        <v>169</v>
      </c>
      <c r="E61" s="6" t="s">
        <v>170</v>
      </c>
    </row>
    <row r="62" spans="1:5">
      <c r="A62" s="6" t="s">
        <v>158</v>
      </c>
      <c r="B62" s="7">
        <v>42075</v>
      </c>
      <c r="C62" s="6" t="s">
        <v>45</v>
      </c>
      <c r="D62" s="6" t="s">
        <v>171</v>
      </c>
      <c r="E62" s="6" t="s">
        <v>172</v>
      </c>
    </row>
    <row r="63" spans="1:5">
      <c r="A63" s="6" t="s">
        <v>158</v>
      </c>
      <c r="B63" s="7">
        <v>42082</v>
      </c>
      <c r="C63" s="6" t="s">
        <v>173</v>
      </c>
      <c r="D63" s="6" t="s">
        <v>174</v>
      </c>
      <c r="E63" s="6" t="s">
        <v>175</v>
      </c>
    </row>
    <row r="64" spans="1:5">
      <c r="A64" s="6" t="s">
        <v>158</v>
      </c>
      <c r="B64" s="7">
        <v>42089</v>
      </c>
      <c r="C64" s="6" t="s">
        <v>176</v>
      </c>
      <c r="D64" s="6" t="s">
        <v>177</v>
      </c>
      <c r="E64" s="6" t="s">
        <v>178</v>
      </c>
    </row>
    <row r="65" spans="1:5">
      <c r="A65" s="6" t="s">
        <v>158</v>
      </c>
      <c r="B65" s="7">
        <v>42110</v>
      </c>
      <c r="C65" s="6" t="s">
        <v>179</v>
      </c>
      <c r="D65" s="6" t="s">
        <v>180</v>
      </c>
      <c r="E65" s="6" t="s">
        <v>181</v>
      </c>
    </row>
    <row r="66" spans="1:5">
      <c r="A66" s="6" t="s">
        <v>158</v>
      </c>
      <c r="B66" s="7">
        <v>42125</v>
      </c>
      <c r="C66" s="6" t="s">
        <v>182</v>
      </c>
      <c r="D66" s="6" t="s">
        <v>183</v>
      </c>
      <c r="E66" s="6" t="s">
        <v>184</v>
      </c>
    </row>
    <row r="67" spans="1:5">
      <c r="A67" s="6" t="s">
        <v>185</v>
      </c>
      <c r="B67" s="7">
        <v>42278</v>
      </c>
      <c r="C67" s="6" t="s">
        <v>186</v>
      </c>
      <c r="D67" s="6" t="s">
        <v>187</v>
      </c>
      <c r="E67" s="6" t="s">
        <v>188</v>
      </c>
    </row>
    <row r="68" spans="1:5">
      <c r="A68" s="6" t="s">
        <v>185</v>
      </c>
      <c r="B68" s="7">
        <v>42285</v>
      </c>
      <c r="C68" s="6" t="s">
        <v>83</v>
      </c>
      <c r="D68" s="6" t="s">
        <v>189</v>
      </c>
      <c r="E68" s="6" t="s">
        <v>190</v>
      </c>
    </row>
    <row r="69" spans="1:5">
      <c r="A69" s="6" t="s">
        <v>185</v>
      </c>
      <c r="B69" s="7">
        <v>42292</v>
      </c>
      <c r="C69" s="6" t="s">
        <v>191</v>
      </c>
      <c r="D69" s="6" t="s">
        <v>192</v>
      </c>
      <c r="E69" s="6" t="s">
        <v>193</v>
      </c>
    </row>
    <row r="70" spans="1:5">
      <c r="A70" s="6" t="s">
        <v>185</v>
      </c>
      <c r="B70" s="7">
        <v>42299</v>
      </c>
      <c r="C70" s="6" t="s">
        <v>194</v>
      </c>
      <c r="D70" s="6" t="s">
        <v>195</v>
      </c>
      <c r="E70" s="6" t="s">
        <v>196</v>
      </c>
    </row>
    <row r="71" spans="1:5">
      <c r="A71" s="6" t="s">
        <v>185</v>
      </c>
      <c r="B71" s="7">
        <v>42306</v>
      </c>
      <c r="C71" s="6" t="s">
        <v>45</v>
      </c>
      <c r="D71" s="6" t="s">
        <v>197</v>
      </c>
      <c r="E71" s="6" t="s">
        <v>198</v>
      </c>
    </row>
    <row r="72" spans="1:5">
      <c r="A72" s="6" t="s">
        <v>185</v>
      </c>
      <c r="B72" s="7">
        <v>42313</v>
      </c>
      <c r="C72" s="6" t="s">
        <v>199</v>
      </c>
      <c r="D72" s="6" t="s">
        <v>200</v>
      </c>
      <c r="E72" s="6" t="s">
        <v>201</v>
      </c>
    </row>
    <row r="73" spans="1:5">
      <c r="A73" s="6" t="s">
        <v>185</v>
      </c>
      <c r="B73" s="7">
        <v>42320</v>
      </c>
      <c r="C73" s="6" t="s">
        <v>66</v>
      </c>
      <c r="D73" s="6" t="s">
        <v>202</v>
      </c>
      <c r="E73" s="6" t="s">
        <v>203</v>
      </c>
    </row>
    <row r="74" spans="1:5">
      <c r="A74" s="6" t="s">
        <v>185</v>
      </c>
      <c r="B74" s="7">
        <v>42327</v>
      </c>
      <c r="C74" s="6" t="s">
        <v>150</v>
      </c>
      <c r="D74" s="6" t="s">
        <v>204</v>
      </c>
      <c r="E74" s="6" t="s">
        <v>205</v>
      </c>
    </row>
    <row r="75" spans="1:5">
      <c r="A75" s="6" t="s">
        <v>185</v>
      </c>
      <c r="B75" s="7">
        <v>42334</v>
      </c>
      <c r="C75" s="6" t="s">
        <v>206</v>
      </c>
      <c r="D75" s="6" t="s">
        <v>207</v>
      </c>
      <c r="E75" s="6" t="s">
        <v>208</v>
      </c>
    </row>
    <row r="76" spans="1:5">
      <c r="A76" s="6" t="s">
        <v>185</v>
      </c>
      <c r="B76" s="7">
        <v>42341</v>
      </c>
      <c r="C76" s="6" t="s">
        <v>209</v>
      </c>
      <c r="D76" s="6" t="s">
        <v>210</v>
      </c>
      <c r="E76" s="6" t="s">
        <v>211</v>
      </c>
    </row>
    <row r="77" spans="1:5">
      <c r="A77" s="6" t="s">
        <v>185</v>
      </c>
      <c r="B77" s="7">
        <v>42353</v>
      </c>
      <c r="C77" s="6" t="s">
        <v>36</v>
      </c>
      <c r="D77" s="6" t="s">
        <v>212</v>
      </c>
      <c r="E77" s="6" t="s">
        <v>213</v>
      </c>
    </row>
    <row r="78" spans="1:5">
      <c r="A78" s="6" t="s">
        <v>214</v>
      </c>
      <c r="B78" s="7">
        <v>42404</v>
      </c>
      <c r="C78" s="6" t="s">
        <v>215</v>
      </c>
      <c r="D78" s="6" t="s">
        <v>216</v>
      </c>
      <c r="E78" s="6" t="s">
        <v>217</v>
      </c>
    </row>
    <row r="79" spans="1:5">
      <c r="A79" s="6" t="s">
        <v>214</v>
      </c>
      <c r="B79" s="7">
        <v>42411</v>
      </c>
      <c r="C79" s="6" t="s">
        <v>218</v>
      </c>
      <c r="D79" s="6" t="s">
        <v>219</v>
      </c>
      <c r="E79" s="6" t="s">
        <v>220</v>
      </c>
    </row>
    <row r="80" spans="1:5">
      <c r="A80" s="6" t="s">
        <v>214</v>
      </c>
      <c r="B80" s="7">
        <v>42418</v>
      </c>
      <c r="C80" s="6" t="s">
        <v>221</v>
      </c>
      <c r="D80" s="6" t="s">
        <v>222</v>
      </c>
      <c r="E80" s="6" t="s">
        <v>223</v>
      </c>
    </row>
    <row r="81" spans="1:5">
      <c r="A81" s="6" t="s">
        <v>214</v>
      </c>
      <c r="B81" s="7">
        <v>42425</v>
      </c>
      <c r="C81" s="6" t="s">
        <v>224</v>
      </c>
      <c r="D81" s="6" t="s">
        <v>225</v>
      </c>
      <c r="E81" s="6" t="s">
        <v>226</v>
      </c>
    </row>
    <row r="82" spans="1:5">
      <c r="A82" s="6" t="s">
        <v>214</v>
      </c>
      <c r="B82" s="7">
        <v>42432</v>
      </c>
      <c r="C82" s="6" t="s">
        <v>227</v>
      </c>
      <c r="D82" s="6" t="s">
        <v>228</v>
      </c>
      <c r="E82" s="6" t="s">
        <v>229</v>
      </c>
    </row>
    <row r="83" spans="1:5">
      <c r="A83" s="6" t="s">
        <v>214</v>
      </c>
      <c r="B83" s="7">
        <v>42439</v>
      </c>
      <c r="C83" s="6" t="s">
        <v>230</v>
      </c>
      <c r="D83" s="6" t="s">
        <v>231</v>
      </c>
      <c r="E83" s="6" t="s">
        <v>232</v>
      </c>
    </row>
    <row r="84" spans="1:5">
      <c r="A84" s="6" t="s">
        <v>214</v>
      </c>
      <c r="B84" s="7">
        <v>42446</v>
      </c>
      <c r="C84" s="6" t="s">
        <v>233</v>
      </c>
      <c r="D84" s="6" t="s">
        <v>234</v>
      </c>
      <c r="E84" s="6" t="s">
        <v>235</v>
      </c>
    </row>
    <row r="85" spans="1:5">
      <c r="A85" s="6" t="s">
        <v>214</v>
      </c>
      <c r="B85" s="7">
        <v>42467</v>
      </c>
      <c r="C85" s="6" t="s">
        <v>236</v>
      </c>
      <c r="D85" s="6" t="s">
        <v>237</v>
      </c>
      <c r="E85" s="6" t="s">
        <v>238</v>
      </c>
    </row>
    <row r="86" spans="1:5">
      <c r="A86" s="6" t="s">
        <v>214</v>
      </c>
      <c r="B86" s="7">
        <v>42474</v>
      </c>
      <c r="C86" s="6" t="s">
        <v>239</v>
      </c>
      <c r="D86" s="6" t="s">
        <v>240</v>
      </c>
      <c r="E86" s="6" t="s">
        <v>241</v>
      </c>
    </row>
    <row r="87" spans="1:5">
      <c r="A87" s="6" t="s">
        <v>214</v>
      </c>
      <c r="B87" s="7">
        <v>42481</v>
      </c>
      <c r="C87" s="6" t="s">
        <v>242</v>
      </c>
      <c r="D87" s="6" t="s">
        <v>243</v>
      </c>
      <c r="E87" s="6" t="s">
        <v>244</v>
      </c>
    </row>
    <row r="88" spans="1:5">
      <c r="A88" s="6" t="s">
        <v>214</v>
      </c>
      <c r="B88" s="7">
        <v>42488</v>
      </c>
      <c r="C88" s="6" t="s">
        <v>173</v>
      </c>
      <c r="D88" s="6" t="s">
        <v>245</v>
      </c>
      <c r="E88" s="6" t="s">
        <v>246</v>
      </c>
    </row>
    <row r="89" spans="1:5">
      <c r="A89" s="6" t="s">
        <v>247</v>
      </c>
      <c r="B89" s="7">
        <v>42544</v>
      </c>
      <c r="C89" s="6" t="s">
        <v>199</v>
      </c>
      <c r="D89" s="6" t="s">
        <v>248</v>
      </c>
      <c r="E89" s="6" t="s">
        <v>249</v>
      </c>
    </row>
    <row r="90" spans="1:5">
      <c r="A90" s="6" t="s">
        <v>247</v>
      </c>
      <c r="B90" s="7">
        <v>42558</v>
      </c>
      <c r="C90" s="6" t="s">
        <v>218</v>
      </c>
      <c r="D90" s="6" t="s">
        <v>250</v>
      </c>
      <c r="E90" s="6" t="s">
        <v>251</v>
      </c>
    </row>
    <row r="91" spans="1:5">
      <c r="A91" s="6" t="s">
        <v>247</v>
      </c>
      <c r="B91" s="7">
        <v>42586</v>
      </c>
      <c r="C91" s="6" t="s">
        <v>252</v>
      </c>
      <c r="D91" s="6" t="s">
        <v>253</v>
      </c>
      <c r="E91" s="6" t="s">
        <v>254</v>
      </c>
    </row>
    <row r="92" spans="1:5">
      <c r="A92" s="6" t="s">
        <v>247</v>
      </c>
      <c r="B92" s="7">
        <v>42593</v>
      </c>
      <c r="C92" s="6" t="s">
        <v>221</v>
      </c>
      <c r="D92" s="6" t="s">
        <v>255</v>
      </c>
      <c r="E92" s="6" t="s">
        <v>256</v>
      </c>
    </row>
    <row r="93" spans="1:5">
      <c r="A93" s="6" t="s">
        <v>247</v>
      </c>
      <c r="B93" s="7">
        <v>42607</v>
      </c>
      <c r="C93" s="6" t="s">
        <v>257</v>
      </c>
      <c r="D93" s="6" t="s">
        <v>258</v>
      </c>
      <c r="E93" s="6" t="s">
        <v>259</v>
      </c>
    </row>
    <row r="94" spans="1:5">
      <c r="A94" s="6" t="s">
        <v>260</v>
      </c>
      <c r="B94" s="7">
        <v>42649</v>
      </c>
      <c r="C94" s="6" t="s">
        <v>199</v>
      </c>
      <c r="D94" s="6" t="s">
        <v>261</v>
      </c>
      <c r="E94" s="6" t="s">
        <v>262</v>
      </c>
    </row>
    <row r="95" spans="1:5">
      <c r="A95" s="6" t="s">
        <v>260</v>
      </c>
      <c r="B95" s="7">
        <v>42656</v>
      </c>
      <c r="C95" s="6" t="s">
        <v>150</v>
      </c>
      <c r="D95" s="6" t="s">
        <v>263</v>
      </c>
      <c r="E95" s="6" t="s">
        <v>264</v>
      </c>
    </row>
    <row r="96" spans="1:5">
      <c r="A96" s="6" t="s">
        <v>260</v>
      </c>
      <c r="B96" s="7">
        <v>42663</v>
      </c>
      <c r="C96" s="6" t="s">
        <v>265</v>
      </c>
      <c r="D96" s="6" t="s">
        <v>266</v>
      </c>
      <c r="E96" s="6" t="s">
        <v>267</v>
      </c>
    </row>
    <row r="97" spans="1:5">
      <c r="A97" s="6" t="s">
        <v>260</v>
      </c>
      <c r="B97" s="7">
        <v>42670</v>
      </c>
      <c r="C97" s="6" t="s">
        <v>242</v>
      </c>
      <c r="D97" s="6" t="s">
        <v>268</v>
      </c>
      <c r="E97" s="6" t="s">
        <v>269</v>
      </c>
    </row>
    <row r="98" spans="1:5">
      <c r="A98" s="6" t="s">
        <v>260</v>
      </c>
      <c r="B98" s="7">
        <v>42677</v>
      </c>
      <c r="C98" s="8" t="s">
        <v>270</v>
      </c>
      <c r="D98" s="6" t="s">
        <v>271</v>
      </c>
      <c r="E98" s="6" t="s">
        <v>272</v>
      </c>
    </row>
    <row r="99" spans="1:5">
      <c r="A99" s="6" t="s">
        <v>260</v>
      </c>
      <c r="B99" s="7">
        <v>42684</v>
      </c>
      <c r="C99" s="6" t="s">
        <v>273</v>
      </c>
      <c r="D99" s="6" t="s">
        <v>274</v>
      </c>
      <c r="E99" s="6" t="s">
        <v>275</v>
      </c>
    </row>
    <row r="100" spans="1:5">
      <c r="A100" s="6" t="s">
        <v>260</v>
      </c>
      <c r="B100" s="7">
        <v>42691</v>
      </c>
      <c r="C100" s="6" t="s">
        <v>276</v>
      </c>
      <c r="D100" s="6" t="s">
        <v>277</v>
      </c>
      <c r="E100" s="6" t="s">
        <v>278</v>
      </c>
    </row>
    <row r="101" spans="1:5">
      <c r="A101" s="6" t="s">
        <v>260</v>
      </c>
      <c r="B101" s="7">
        <v>42698</v>
      </c>
      <c r="C101" s="6" t="s">
        <v>236</v>
      </c>
      <c r="D101" s="6" t="s">
        <v>279</v>
      </c>
      <c r="E101" s="6" t="s">
        <v>280</v>
      </c>
    </row>
    <row r="102" spans="1:5">
      <c r="A102" s="6" t="s">
        <v>260</v>
      </c>
      <c r="B102" s="7">
        <v>42705</v>
      </c>
      <c r="C102" s="6" t="s">
        <v>281</v>
      </c>
      <c r="D102" s="6" t="s">
        <v>282</v>
      </c>
      <c r="E102" s="6" t="s">
        <v>283</v>
      </c>
    </row>
    <row r="103" spans="1:5">
      <c r="A103" s="6" t="s">
        <v>260</v>
      </c>
      <c r="B103" s="7">
        <v>42712</v>
      </c>
      <c r="C103" s="6" t="s">
        <v>284</v>
      </c>
      <c r="D103" s="6" t="s">
        <v>285</v>
      </c>
      <c r="E103" s="6" t="s">
        <v>286</v>
      </c>
    </row>
    <row r="104" spans="1:5">
      <c r="A104" s="6" t="s">
        <v>260</v>
      </c>
      <c r="B104" s="7">
        <v>42719</v>
      </c>
      <c r="C104" s="6" t="s">
        <v>287</v>
      </c>
      <c r="D104" s="6" t="s">
        <v>288</v>
      </c>
      <c r="E104" s="6" t="s">
        <v>289</v>
      </c>
    </row>
    <row r="105" spans="1:5">
      <c r="A105" s="6" t="s">
        <v>290</v>
      </c>
      <c r="B105" s="7">
        <v>42775</v>
      </c>
      <c r="C105" s="6" t="s">
        <v>186</v>
      </c>
      <c r="D105" s="6" t="s">
        <v>291</v>
      </c>
      <c r="E105" s="6" t="s">
        <v>292</v>
      </c>
    </row>
    <row r="106" spans="1:5">
      <c r="A106" s="6" t="s">
        <v>290</v>
      </c>
      <c r="B106" s="7">
        <v>42782</v>
      </c>
      <c r="C106" s="6" t="s">
        <v>293</v>
      </c>
      <c r="D106" s="6" t="s">
        <v>294</v>
      </c>
      <c r="E106" s="6" t="s">
        <v>295</v>
      </c>
    </row>
    <row r="107" spans="1:5">
      <c r="A107" s="6" t="s">
        <v>290</v>
      </c>
      <c r="B107" s="7">
        <v>42789</v>
      </c>
      <c r="C107" s="6" t="s">
        <v>224</v>
      </c>
      <c r="D107" s="6" t="s">
        <v>296</v>
      </c>
      <c r="E107" s="6" t="s">
        <v>297</v>
      </c>
    </row>
    <row r="108" spans="1:5">
      <c r="A108" s="6" t="s">
        <v>290</v>
      </c>
      <c r="B108" s="7">
        <v>42796</v>
      </c>
      <c r="C108" s="6" t="s">
        <v>227</v>
      </c>
      <c r="D108" s="6" t="s">
        <v>298</v>
      </c>
      <c r="E108" s="6" t="s">
        <v>299</v>
      </c>
    </row>
    <row r="109" spans="1:5">
      <c r="A109" s="6" t="s">
        <v>290</v>
      </c>
      <c r="B109" s="7">
        <v>42803</v>
      </c>
      <c r="C109" s="6" t="s">
        <v>300</v>
      </c>
      <c r="D109" s="6" t="s">
        <v>301</v>
      </c>
      <c r="E109" s="6" t="s">
        <v>302</v>
      </c>
    </row>
    <row r="110" spans="1:5">
      <c r="A110" s="6" t="s">
        <v>290</v>
      </c>
      <c r="B110" s="7">
        <v>42810</v>
      </c>
      <c r="C110" s="6" t="s">
        <v>303</v>
      </c>
      <c r="D110" s="6" t="s">
        <v>304</v>
      </c>
      <c r="E110" s="6" t="s">
        <v>305</v>
      </c>
    </row>
    <row r="111" spans="1:5">
      <c r="A111" s="6" t="s">
        <v>290</v>
      </c>
      <c r="B111" s="7">
        <v>42817</v>
      </c>
      <c r="C111" s="6" t="s">
        <v>306</v>
      </c>
      <c r="D111" s="6" t="s">
        <v>307</v>
      </c>
      <c r="E111" s="6" t="s">
        <v>308</v>
      </c>
    </row>
    <row r="112" spans="1:5">
      <c r="A112" s="6" t="s">
        <v>290</v>
      </c>
      <c r="B112" s="7">
        <v>42824</v>
      </c>
      <c r="C112" s="6" t="s">
        <v>309</v>
      </c>
      <c r="D112" s="6" t="s">
        <v>310</v>
      </c>
      <c r="E112" s="6" t="s">
        <v>311</v>
      </c>
    </row>
    <row r="113" spans="1:5">
      <c r="A113" s="6" t="s">
        <v>290</v>
      </c>
      <c r="B113" s="7">
        <v>42831</v>
      </c>
      <c r="C113" s="6" t="s">
        <v>312</v>
      </c>
      <c r="D113" s="6" t="s">
        <v>313</v>
      </c>
      <c r="E113" s="6" t="s">
        <v>314</v>
      </c>
    </row>
    <row r="114" spans="1:5">
      <c r="A114" s="6" t="s">
        <v>290</v>
      </c>
      <c r="B114" s="7">
        <v>42852</v>
      </c>
      <c r="C114" s="6" t="s">
        <v>315</v>
      </c>
      <c r="D114" s="6" t="s">
        <v>316</v>
      </c>
      <c r="E114" s="6" t="s">
        <v>317</v>
      </c>
    </row>
    <row r="115" spans="1:5">
      <c r="A115" s="6" t="s">
        <v>290</v>
      </c>
      <c r="B115" s="7">
        <v>42859</v>
      </c>
      <c r="C115" s="6" t="s">
        <v>191</v>
      </c>
      <c r="D115" s="6" t="s">
        <v>318</v>
      </c>
      <c r="E115" s="6" t="s">
        <v>319</v>
      </c>
    </row>
    <row r="116" spans="1:5">
      <c r="A116" s="6" t="s">
        <v>320</v>
      </c>
      <c r="B116" s="7">
        <v>42901</v>
      </c>
      <c r="C116" s="6" t="s">
        <v>218</v>
      </c>
      <c r="D116" s="6" t="s">
        <v>321</v>
      </c>
      <c r="E116" s="6" t="s">
        <v>322</v>
      </c>
    </row>
    <row r="117" spans="1:5">
      <c r="A117" s="6" t="s">
        <v>320</v>
      </c>
      <c r="B117" s="7">
        <v>42915</v>
      </c>
      <c r="C117" s="6" t="s">
        <v>303</v>
      </c>
      <c r="D117" s="6" t="s">
        <v>323</v>
      </c>
      <c r="E117" s="6" t="s">
        <v>324</v>
      </c>
    </row>
    <row r="118" spans="1:5">
      <c r="A118" s="6" t="s">
        <v>320</v>
      </c>
      <c r="B118" s="7">
        <v>42943</v>
      </c>
      <c r="C118" s="6" t="s">
        <v>265</v>
      </c>
      <c r="D118" s="6" t="s">
        <v>325</v>
      </c>
      <c r="E118" s="6" t="s">
        <v>326</v>
      </c>
    </row>
    <row r="119" spans="1:5">
      <c r="A119" s="6" t="s">
        <v>320</v>
      </c>
      <c r="B119" s="7">
        <v>42957</v>
      </c>
      <c r="C119" s="6" t="s">
        <v>273</v>
      </c>
      <c r="D119" s="6" t="s">
        <v>327</v>
      </c>
      <c r="E119" s="6" t="s">
        <v>328</v>
      </c>
    </row>
    <row r="120" spans="1:5">
      <c r="A120" s="6" t="s">
        <v>320</v>
      </c>
      <c r="B120" s="7">
        <v>42971</v>
      </c>
      <c r="C120" s="6" t="s">
        <v>218</v>
      </c>
      <c r="D120" s="6" t="s">
        <v>329</v>
      </c>
      <c r="E120" s="6" t="s">
        <v>330</v>
      </c>
    </row>
    <row r="121" spans="1:5">
      <c r="A121" s="6" t="s">
        <v>331</v>
      </c>
      <c r="B121" s="7">
        <v>43013</v>
      </c>
      <c r="C121" s="6" t="s">
        <v>224</v>
      </c>
      <c r="D121" s="6" t="s">
        <v>332</v>
      </c>
      <c r="E121" s="6" t="s">
        <v>333</v>
      </c>
    </row>
    <row r="122" spans="1:5">
      <c r="A122" s="6" t="s">
        <v>331</v>
      </c>
      <c r="B122" s="7">
        <v>43020</v>
      </c>
      <c r="C122" s="6" t="s">
        <v>199</v>
      </c>
      <c r="D122" s="6" t="s">
        <v>334</v>
      </c>
      <c r="E122" s="6" t="s">
        <v>335</v>
      </c>
    </row>
    <row r="123" spans="1:5">
      <c r="A123" s="6" t="s">
        <v>331</v>
      </c>
      <c r="B123" s="7">
        <v>43027</v>
      </c>
      <c r="C123" s="6" t="s">
        <v>336</v>
      </c>
      <c r="D123" s="6" t="s">
        <v>337</v>
      </c>
      <c r="E123" s="6" t="s">
        <v>338</v>
      </c>
    </row>
    <row r="124" spans="1:5">
      <c r="A124" s="6" t="s">
        <v>331</v>
      </c>
      <c r="B124" s="7">
        <v>43034</v>
      </c>
      <c r="C124" s="6" t="s">
        <v>242</v>
      </c>
      <c r="D124" s="6" t="s">
        <v>339</v>
      </c>
      <c r="E124" s="6" t="s">
        <v>340</v>
      </c>
    </row>
    <row r="125" spans="1:5">
      <c r="A125" s="6" t="s">
        <v>331</v>
      </c>
      <c r="B125" s="7">
        <v>43041</v>
      </c>
      <c r="C125" s="6" t="s">
        <v>221</v>
      </c>
      <c r="D125" s="6" t="s">
        <v>341</v>
      </c>
      <c r="E125" s="6" t="s">
        <v>342</v>
      </c>
    </row>
    <row r="126" spans="1:5">
      <c r="A126" s="6" t="s">
        <v>331</v>
      </c>
      <c r="B126" s="7">
        <v>43048</v>
      </c>
      <c r="C126" s="8" t="s">
        <v>343</v>
      </c>
      <c r="D126" s="6" t="s">
        <v>344</v>
      </c>
      <c r="E126" s="6" t="s">
        <v>345</v>
      </c>
    </row>
    <row r="127" spans="1:5">
      <c r="A127" s="6" t="s">
        <v>331</v>
      </c>
      <c r="B127" s="7">
        <v>43055</v>
      </c>
      <c r="C127" s="6" t="s">
        <v>346</v>
      </c>
      <c r="D127" s="6" t="s">
        <v>347</v>
      </c>
      <c r="E127" s="6" t="s">
        <v>348</v>
      </c>
    </row>
    <row r="128" spans="1:5">
      <c r="A128" s="6" t="s">
        <v>331</v>
      </c>
      <c r="B128" s="7">
        <v>43062</v>
      </c>
      <c r="C128" s="6" t="s">
        <v>218</v>
      </c>
      <c r="D128" s="6" t="s">
        <v>349</v>
      </c>
      <c r="E128" s="6" t="s">
        <v>350</v>
      </c>
    </row>
    <row r="129" spans="1:5">
      <c r="A129" s="6" t="s">
        <v>331</v>
      </c>
      <c r="B129" s="7">
        <v>43069</v>
      </c>
      <c r="C129" s="6" t="s">
        <v>351</v>
      </c>
      <c r="D129" s="6" t="s">
        <v>352</v>
      </c>
      <c r="E129" s="6" t="s">
        <v>353</v>
      </c>
    </row>
    <row r="130" spans="1:5">
      <c r="A130" s="6" t="s">
        <v>331</v>
      </c>
      <c r="B130" s="7">
        <v>43076</v>
      </c>
      <c r="C130" s="6" t="s">
        <v>354</v>
      </c>
      <c r="D130" s="6" t="s">
        <v>355</v>
      </c>
      <c r="E130" s="6" t="s">
        <v>356</v>
      </c>
    </row>
    <row r="131" spans="1:5">
      <c r="A131" s="6" t="s">
        <v>331</v>
      </c>
      <c r="B131" s="7">
        <v>43083</v>
      </c>
      <c r="C131" s="6" t="s">
        <v>287</v>
      </c>
      <c r="D131" s="6" t="s">
        <v>357</v>
      </c>
      <c r="E131" s="6" t="s">
        <v>358</v>
      </c>
    </row>
    <row r="132" spans="1:5">
      <c r="A132" s="6" t="s">
        <v>359</v>
      </c>
      <c r="B132" s="7">
        <v>43139</v>
      </c>
      <c r="C132" s="6" t="s">
        <v>173</v>
      </c>
      <c r="D132" s="6" t="s">
        <v>360</v>
      </c>
      <c r="E132" s="6" t="s">
        <v>361</v>
      </c>
    </row>
    <row r="133" spans="1:5">
      <c r="A133" s="6" t="s">
        <v>359</v>
      </c>
      <c r="B133" s="7">
        <v>43146</v>
      </c>
      <c r="C133" s="6" t="s">
        <v>362</v>
      </c>
      <c r="D133" s="6" t="s">
        <v>363</v>
      </c>
      <c r="E133" s="6" t="s">
        <v>364</v>
      </c>
    </row>
    <row r="134" spans="1:5">
      <c r="A134" s="6" t="s">
        <v>359</v>
      </c>
      <c r="B134" s="7">
        <v>43153</v>
      </c>
      <c r="C134" s="6" t="s">
        <v>227</v>
      </c>
      <c r="D134" s="6" t="s">
        <v>365</v>
      </c>
      <c r="E134" s="6" t="s">
        <v>366</v>
      </c>
    </row>
    <row r="135" spans="1:5">
      <c r="A135" s="6" t="s">
        <v>359</v>
      </c>
      <c r="B135" s="7">
        <v>43160</v>
      </c>
      <c r="C135" s="6" t="s">
        <v>367</v>
      </c>
      <c r="D135" s="6" t="s">
        <v>368</v>
      </c>
      <c r="E135" s="6" t="s">
        <v>369</v>
      </c>
    </row>
    <row r="136" spans="1:5">
      <c r="A136" s="6" t="s">
        <v>359</v>
      </c>
      <c r="B136" s="7">
        <v>43167</v>
      </c>
      <c r="C136" s="6" t="s">
        <v>370</v>
      </c>
      <c r="D136" s="6" t="s">
        <v>371</v>
      </c>
      <c r="E136" s="6" t="s">
        <v>372</v>
      </c>
    </row>
    <row r="137" spans="1:5">
      <c r="A137" s="6" t="s">
        <v>359</v>
      </c>
      <c r="B137" s="7">
        <v>43174</v>
      </c>
      <c r="C137" s="6" t="s">
        <v>373</v>
      </c>
      <c r="D137" s="6" t="s">
        <v>374</v>
      </c>
      <c r="E137" s="6" t="s">
        <v>375</v>
      </c>
    </row>
    <row r="138" spans="1:5">
      <c r="A138" s="6" t="s">
        <v>359</v>
      </c>
      <c r="B138" s="7">
        <v>43181</v>
      </c>
      <c r="C138" s="6" t="s">
        <v>303</v>
      </c>
      <c r="D138" s="6" t="s">
        <v>376</v>
      </c>
      <c r="E138" s="6" t="s">
        <v>377</v>
      </c>
    </row>
    <row r="139" spans="1:5">
      <c r="A139" s="6" t="s">
        <v>359</v>
      </c>
      <c r="B139" s="7">
        <v>43202</v>
      </c>
      <c r="C139" s="6" t="s">
        <v>273</v>
      </c>
      <c r="D139" s="6" t="s">
        <v>378</v>
      </c>
      <c r="E139" s="6" t="s">
        <v>379</v>
      </c>
    </row>
    <row r="140" spans="1:5">
      <c r="A140" s="6" t="s">
        <v>359</v>
      </c>
      <c r="B140" s="7">
        <v>43209</v>
      </c>
      <c r="C140" s="6" t="s">
        <v>380</v>
      </c>
      <c r="D140" s="6" t="s">
        <v>381</v>
      </c>
      <c r="E140" s="6" t="s">
        <v>382</v>
      </c>
    </row>
    <row r="141" spans="1:5">
      <c r="A141" s="6" t="s">
        <v>359</v>
      </c>
      <c r="B141" s="7">
        <v>43216</v>
      </c>
      <c r="C141" s="6" t="s">
        <v>383</v>
      </c>
      <c r="D141" s="6" t="s">
        <v>384</v>
      </c>
      <c r="E141" s="6" t="s">
        <v>385</v>
      </c>
    </row>
    <row r="142" spans="1:5">
      <c r="A142" s="6" t="s">
        <v>359</v>
      </c>
      <c r="B142" s="7">
        <v>43223</v>
      </c>
      <c r="C142" s="6" t="s">
        <v>300</v>
      </c>
      <c r="D142" s="6" t="s">
        <v>386</v>
      </c>
      <c r="E142" s="6" t="s">
        <v>387</v>
      </c>
    </row>
    <row r="143" spans="1:5">
      <c r="A143" s="6" t="s">
        <v>388</v>
      </c>
      <c r="B143" s="7">
        <v>43265</v>
      </c>
      <c r="C143" s="6" t="s">
        <v>218</v>
      </c>
      <c r="D143" s="6" t="s">
        <v>389</v>
      </c>
      <c r="E143" s="6" t="s">
        <v>390</v>
      </c>
    </row>
    <row r="144" spans="1:5">
      <c r="A144" s="6" t="s">
        <v>388</v>
      </c>
      <c r="B144" s="7">
        <v>43279</v>
      </c>
      <c r="C144" s="6" t="s">
        <v>343</v>
      </c>
      <c r="D144" s="6" t="s">
        <v>391</v>
      </c>
      <c r="E144" s="6" t="s">
        <v>392</v>
      </c>
    </row>
    <row r="145" spans="1:5">
      <c r="A145" s="6" t="s">
        <v>388</v>
      </c>
      <c r="B145" s="7">
        <v>43293</v>
      </c>
      <c r="C145" s="6" t="s">
        <v>242</v>
      </c>
      <c r="D145" s="6" t="s">
        <v>393</v>
      </c>
      <c r="E145" s="6" t="s">
        <v>394</v>
      </c>
    </row>
    <row r="146" spans="1:5">
      <c r="A146" s="6" t="s">
        <v>388</v>
      </c>
      <c r="B146" s="7">
        <v>43307</v>
      </c>
      <c r="C146" s="6" t="s">
        <v>380</v>
      </c>
      <c r="D146" s="6" t="s">
        <v>395</v>
      </c>
      <c r="E146" s="6" t="s">
        <v>396</v>
      </c>
    </row>
    <row r="147" spans="1:5">
      <c r="A147" s="6" t="s">
        <v>388</v>
      </c>
      <c r="B147" s="7">
        <v>43321</v>
      </c>
      <c r="C147" s="6" t="s">
        <v>265</v>
      </c>
      <c r="D147" s="6" t="s">
        <v>397</v>
      </c>
      <c r="E147" s="6" t="s">
        <v>398</v>
      </c>
    </row>
    <row r="148" spans="1:5">
      <c r="A148" s="6" t="s">
        <v>388</v>
      </c>
      <c r="B148" s="7">
        <v>43335</v>
      </c>
      <c r="C148" s="6" t="s">
        <v>367</v>
      </c>
      <c r="D148" s="6" t="s">
        <v>399</v>
      </c>
      <c r="E148" s="6" t="s">
        <v>400</v>
      </c>
    </row>
    <row r="149" spans="1:5">
      <c r="A149" s="6" t="s">
        <v>388</v>
      </c>
      <c r="B149" s="7">
        <v>43349</v>
      </c>
      <c r="C149" s="6" t="s">
        <v>401</v>
      </c>
      <c r="D149" s="6" t="s">
        <v>402</v>
      </c>
      <c r="E149" s="6" t="s">
        <v>403</v>
      </c>
    </row>
    <row r="150" spans="1:5">
      <c r="A150" s="6" t="s">
        <v>404</v>
      </c>
      <c r="B150" s="7">
        <v>43377</v>
      </c>
      <c r="C150" s="6" t="s">
        <v>405</v>
      </c>
      <c r="D150" s="6" t="s">
        <v>406</v>
      </c>
      <c r="E150" s="6" t="s">
        <v>407</v>
      </c>
    </row>
    <row r="151" spans="1:5">
      <c r="A151" s="6" t="s">
        <v>404</v>
      </c>
      <c r="B151" s="7">
        <v>43384</v>
      </c>
      <c r="C151" s="6" t="s">
        <v>224</v>
      </c>
      <c r="D151" s="6" t="s">
        <v>408</v>
      </c>
      <c r="E151" s="6" t="s">
        <v>409</v>
      </c>
    </row>
    <row r="152" spans="1:5">
      <c r="A152" s="6" t="s">
        <v>404</v>
      </c>
      <c r="B152" s="7">
        <v>43391</v>
      </c>
      <c r="C152" s="6" t="s">
        <v>383</v>
      </c>
      <c r="D152" s="6" t="s">
        <v>410</v>
      </c>
      <c r="E152" s="6" t="s">
        <v>411</v>
      </c>
    </row>
    <row r="153" spans="1:5">
      <c r="A153" s="6" t="s">
        <v>404</v>
      </c>
      <c r="B153" s="7">
        <v>43398</v>
      </c>
      <c r="C153" s="6" t="s">
        <v>412</v>
      </c>
      <c r="D153" s="6" t="s">
        <v>413</v>
      </c>
      <c r="E153" s="6" t="s">
        <v>414</v>
      </c>
    </row>
    <row r="154" spans="1:5">
      <c r="A154" s="6" t="s">
        <v>404</v>
      </c>
      <c r="B154" s="7">
        <v>43405</v>
      </c>
      <c r="C154" s="6" t="s">
        <v>415</v>
      </c>
      <c r="D154" s="6" t="s">
        <v>416</v>
      </c>
      <c r="E154" s="6" t="s">
        <v>417</v>
      </c>
    </row>
    <row r="155" spans="1:5">
      <c r="A155" s="6" t="s">
        <v>404</v>
      </c>
      <c r="B155" s="7">
        <v>43412</v>
      </c>
      <c r="C155" s="6" t="s">
        <v>270</v>
      </c>
      <c r="D155" s="6" t="s">
        <v>418</v>
      </c>
      <c r="E155" s="6" t="s">
        <v>419</v>
      </c>
    </row>
    <row r="156" spans="1:5">
      <c r="A156" s="6" t="s">
        <v>404</v>
      </c>
      <c r="B156" s="7">
        <v>43419</v>
      </c>
      <c r="C156" s="6" t="s">
        <v>420</v>
      </c>
      <c r="D156" s="6" t="s">
        <v>421</v>
      </c>
      <c r="E156" s="6" t="s">
        <v>422</v>
      </c>
    </row>
    <row r="157" spans="1:5">
      <c r="A157" s="6" t="s">
        <v>404</v>
      </c>
      <c r="B157" s="7">
        <v>43426</v>
      </c>
      <c r="C157" s="6" t="s">
        <v>423</v>
      </c>
      <c r="D157" s="6" t="s">
        <v>424</v>
      </c>
      <c r="E157" s="6" t="s">
        <v>425</v>
      </c>
    </row>
    <row r="158" spans="1:5">
      <c r="A158" s="6" t="s">
        <v>404</v>
      </c>
      <c r="B158" s="7">
        <v>43433</v>
      </c>
      <c r="C158" s="6" t="s">
        <v>354</v>
      </c>
      <c r="D158" s="6" t="s">
        <v>426</v>
      </c>
      <c r="E158" s="6" t="s">
        <v>427</v>
      </c>
    </row>
    <row r="159" spans="1:5">
      <c r="A159" s="6" t="s">
        <v>404</v>
      </c>
      <c r="B159" s="7">
        <v>43440</v>
      </c>
      <c r="C159" s="6" t="s">
        <v>428</v>
      </c>
      <c r="D159" s="6" t="s">
        <v>429</v>
      </c>
      <c r="E159" s="6" t="s">
        <v>430</v>
      </c>
    </row>
    <row r="160" spans="1:5">
      <c r="A160" s="6" t="s">
        <v>404</v>
      </c>
      <c r="B160" s="7">
        <v>43447</v>
      </c>
      <c r="C160" s="6" t="s">
        <v>431</v>
      </c>
      <c r="D160" s="6" t="s">
        <v>432</v>
      </c>
      <c r="E160" s="6" t="s">
        <v>433</v>
      </c>
    </row>
    <row r="161" spans="1:5">
      <c r="A161" s="6" t="s">
        <v>434</v>
      </c>
      <c r="B161" s="7">
        <v>43503</v>
      </c>
      <c r="C161" s="6" t="s">
        <v>383</v>
      </c>
      <c r="D161" s="6" t="s">
        <v>435</v>
      </c>
      <c r="E161" s="6" t="s">
        <v>436</v>
      </c>
    </row>
    <row r="162" spans="1:5">
      <c r="A162" s="6" t="s">
        <v>434</v>
      </c>
      <c r="B162" s="7">
        <v>43510</v>
      </c>
      <c r="C162" s="6" t="s">
        <v>437</v>
      </c>
      <c r="D162" s="6" t="s">
        <v>438</v>
      </c>
      <c r="E162" s="6" t="s">
        <v>439</v>
      </c>
    </row>
    <row r="163" spans="1:5">
      <c r="A163" s="6" t="s">
        <v>434</v>
      </c>
      <c r="B163" s="7">
        <v>43517</v>
      </c>
      <c r="C163" s="6" t="s">
        <v>303</v>
      </c>
      <c r="D163" s="6" t="s">
        <v>440</v>
      </c>
      <c r="E163" s="6" t="s">
        <v>441</v>
      </c>
    </row>
    <row r="164" spans="1:5">
      <c r="A164" s="6" t="s">
        <v>434</v>
      </c>
      <c r="B164" s="7">
        <v>43524</v>
      </c>
      <c r="C164" s="6" t="s">
        <v>373</v>
      </c>
      <c r="D164" s="6" t="s">
        <v>442</v>
      </c>
      <c r="E164" s="6" t="s">
        <v>443</v>
      </c>
    </row>
    <row r="165" spans="1:5">
      <c r="A165" s="6" t="s">
        <v>434</v>
      </c>
      <c r="B165" s="7">
        <v>43531</v>
      </c>
      <c r="C165" s="6" t="s">
        <v>444</v>
      </c>
      <c r="D165" s="6" t="s">
        <v>445</v>
      </c>
      <c r="E165" s="6" t="s">
        <v>446</v>
      </c>
    </row>
    <row r="166" spans="1:5">
      <c r="A166" s="6" t="s">
        <v>434</v>
      </c>
      <c r="B166" s="7">
        <v>43538</v>
      </c>
      <c r="C166" s="6" t="s">
        <v>300</v>
      </c>
      <c r="D166" s="6" t="s">
        <v>447</v>
      </c>
      <c r="E166" s="6" t="s">
        <v>448</v>
      </c>
    </row>
    <row r="167" spans="1:5">
      <c r="A167" s="6" t="s">
        <v>434</v>
      </c>
      <c r="B167" s="7">
        <v>43545</v>
      </c>
      <c r="C167" s="6" t="s">
        <v>449</v>
      </c>
      <c r="D167" s="6" t="s">
        <v>450</v>
      </c>
      <c r="E167" s="6" t="s">
        <v>451</v>
      </c>
    </row>
    <row r="168" spans="1:5">
      <c r="A168" s="6" t="s">
        <v>434</v>
      </c>
      <c r="B168" s="7">
        <v>43552</v>
      </c>
      <c r="C168" s="6" t="s">
        <v>367</v>
      </c>
      <c r="D168" s="6" t="s">
        <v>452</v>
      </c>
      <c r="E168" s="6" t="s">
        <v>453</v>
      </c>
    </row>
    <row r="169" spans="1:5">
      <c r="A169" s="6" t="s">
        <v>434</v>
      </c>
      <c r="B169" s="7">
        <v>43559</v>
      </c>
      <c r="C169" s="6" t="s">
        <v>412</v>
      </c>
      <c r="D169" s="6" t="s">
        <v>454</v>
      </c>
      <c r="E169" s="6" t="s">
        <v>455</v>
      </c>
    </row>
    <row r="170" spans="1:5">
      <c r="A170" s="6" t="s">
        <v>434</v>
      </c>
      <c r="B170" s="7">
        <v>43566</v>
      </c>
      <c r="C170" s="6" t="s">
        <v>456</v>
      </c>
      <c r="D170" s="6" t="s">
        <v>457</v>
      </c>
      <c r="E170" s="6" t="s">
        <v>458</v>
      </c>
    </row>
    <row r="171" spans="1:5">
      <c r="A171" s="6" t="s">
        <v>434</v>
      </c>
      <c r="B171" s="7">
        <v>43573</v>
      </c>
      <c r="C171" s="6" t="s">
        <v>459</v>
      </c>
      <c r="D171" s="6" t="s">
        <v>460</v>
      </c>
      <c r="E171" s="6" t="s">
        <v>461</v>
      </c>
    </row>
    <row r="172" spans="1:5">
      <c r="A172" s="9" t="s">
        <v>462</v>
      </c>
      <c r="B172" s="10">
        <v>43678</v>
      </c>
      <c r="C172" s="9" t="s">
        <v>383</v>
      </c>
      <c r="D172" s="9" t="s">
        <v>463</v>
      </c>
      <c r="E172" s="9" t="s">
        <v>464</v>
      </c>
    </row>
    <row r="173" spans="1:5">
      <c r="A173" s="9" t="s">
        <v>462</v>
      </c>
      <c r="B173" s="10">
        <v>43692</v>
      </c>
      <c r="C173" s="9" t="s">
        <v>465</v>
      </c>
      <c r="D173" s="9" t="s">
        <v>466</v>
      </c>
      <c r="E173" s="9" t="s">
        <v>467</v>
      </c>
    </row>
    <row r="174" spans="1:5">
      <c r="A174" s="9" t="s">
        <v>462</v>
      </c>
      <c r="B174" s="10">
        <v>43713</v>
      </c>
      <c r="C174" s="9" t="s">
        <v>468</v>
      </c>
      <c r="D174" s="9" t="s">
        <v>469</v>
      </c>
      <c r="E174" s="9" t="s">
        <v>470</v>
      </c>
    </row>
    <row r="175" spans="1:5">
      <c r="A175" s="9" t="s">
        <v>462</v>
      </c>
      <c r="B175" s="10">
        <v>43727</v>
      </c>
      <c r="C175" s="9" t="s">
        <v>471</v>
      </c>
      <c r="D175" s="9" t="s">
        <v>472</v>
      </c>
      <c r="E175" s="9" t="s">
        <v>473</v>
      </c>
    </row>
    <row r="176" spans="1:5">
      <c r="A176" s="9" t="s">
        <v>474</v>
      </c>
      <c r="B176" s="10">
        <v>43741</v>
      </c>
      <c r="C176" s="9" t="s">
        <v>475</v>
      </c>
      <c r="D176" s="9" t="s">
        <v>476</v>
      </c>
      <c r="E176" s="9" t="s">
        <v>477</v>
      </c>
    </row>
    <row r="177" spans="1:5">
      <c r="A177" s="9" t="s">
        <v>474</v>
      </c>
      <c r="B177" s="10">
        <v>43748</v>
      </c>
      <c r="C177" s="9" t="s">
        <v>303</v>
      </c>
      <c r="D177" s="9" t="s">
        <v>478</v>
      </c>
      <c r="E177" s="9" t="s">
        <v>479</v>
      </c>
    </row>
    <row r="178" spans="1:5">
      <c r="A178" s="9" t="s">
        <v>474</v>
      </c>
      <c r="B178" s="10">
        <v>43755</v>
      </c>
      <c r="C178" s="9" t="s">
        <v>480</v>
      </c>
      <c r="D178" s="9" t="s">
        <v>481</v>
      </c>
      <c r="E178" s="9" t="s">
        <v>482</v>
      </c>
    </row>
    <row r="179" spans="1:5">
      <c r="A179" s="9" t="s">
        <v>474</v>
      </c>
      <c r="B179" s="10">
        <v>43762</v>
      </c>
      <c r="C179" s="9" t="s">
        <v>483</v>
      </c>
      <c r="D179" s="9" t="s">
        <v>484</v>
      </c>
      <c r="E179" s="9" t="s">
        <v>485</v>
      </c>
    </row>
    <row r="180" spans="1:5">
      <c r="A180" s="9" t="s">
        <v>474</v>
      </c>
      <c r="B180" s="10">
        <v>43769</v>
      </c>
      <c r="C180" s="9" t="s">
        <v>459</v>
      </c>
      <c r="D180" s="9" t="s">
        <v>486</v>
      </c>
      <c r="E180" s="9" t="s">
        <v>487</v>
      </c>
    </row>
    <row r="181" spans="1:5">
      <c r="A181" s="9" t="s">
        <v>474</v>
      </c>
      <c r="B181" s="10">
        <v>43776</v>
      </c>
      <c r="C181" s="9" t="s">
        <v>428</v>
      </c>
      <c r="D181" s="9" t="s">
        <v>488</v>
      </c>
      <c r="E181" s="9" t="s">
        <v>489</v>
      </c>
    </row>
    <row r="182" spans="1:5">
      <c r="A182" s="9" t="s">
        <v>474</v>
      </c>
      <c r="B182" s="10">
        <v>43783</v>
      </c>
      <c r="C182" s="9" t="s">
        <v>273</v>
      </c>
      <c r="D182" s="9" t="s">
        <v>490</v>
      </c>
      <c r="E182" s="9" t="s">
        <v>491</v>
      </c>
    </row>
    <row r="183" spans="1:5">
      <c r="A183" s="9" t="s">
        <v>474</v>
      </c>
      <c r="B183" s="10">
        <v>43790</v>
      </c>
      <c r="C183" s="9" t="s">
        <v>492</v>
      </c>
      <c r="D183" s="9" t="s">
        <v>493</v>
      </c>
      <c r="E183" s="9" t="s">
        <v>494</v>
      </c>
    </row>
    <row r="184" spans="1:5">
      <c r="A184" s="9" t="s">
        <v>474</v>
      </c>
      <c r="B184" s="10">
        <v>43797</v>
      </c>
      <c r="C184" s="9" t="s">
        <v>495</v>
      </c>
      <c r="D184" s="9" t="s">
        <v>496</v>
      </c>
      <c r="E184" s="9" t="s">
        <v>497</v>
      </c>
    </row>
    <row r="185" spans="1:5">
      <c r="A185" s="9" t="s">
        <v>474</v>
      </c>
      <c r="B185" s="10">
        <v>43804</v>
      </c>
      <c r="C185" s="9" t="s">
        <v>498</v>
      </c>
      <c r="D185" s="9" t="s">
        <v>499</v>
      </c>
      <c r="E185" s="9" t="s">
        <v>500</v>
      </c>
    </row>
    <row r="186" spans="1:5">
      <c r="A186" s="9" t="s">
        <v>474</v>
      </c>
      <c r="B186" s="10">
        <v>43811</v>
      </c>
      <c r="C186" s="9" t="s">
        <v>501</v>
      </c>
      <c r="D186" s="9" t="s">
        <v>502</v>
      </c>
      <c r="E186" s="9" t="s">
        <v>503</v>
      </c>
    </row>
    <row r="187" spans="1:5">
      <c r="A187" s="9" t="s">
        <v>504</v>
      </c>
      <c r="B187" s="10">
        <v>43867</v>
      </c>
      <c r="C187" s="9" t="s">
        <v>505</v>
      </c>
      <c r="D187" s="9" t="s">
        <v>506</v>
      </c>
      <c r="E187" s="9" t="s">
        <v>507</v>
      </c>
    </row>
    <row r="188" spans="1:5">
      <c r="A188" s="9" t="s">
        <v>504</v>
      </c>
      <c r="B188" s="10">
        <v>43874</v>
      </c>
      <c r="C188" s="9" t="s">
        <v>508</v>
      </c>
      <c r="D188" s="9" t="s">
        <v>509</v>
      </c>
      <c r="E188" s="9" t="s">
        <v>510</v>
      </c>
    </row>
    <row r="189" spans="1:5">
      <c r="A189" s="9" t="s">
        <v>504</v>
      </c>
      <c r="B189" s="10">
        <v>43881</v>
      </c>
      <c r="C189" s="9" t="s">
        <v>412</v>
      </c>
      <c r="D189" s="9" t="s">
        <v>511</v>
      </c>
      <c r="E189" s="9" t="s">
        <v>512</v>
      </c>
    </row>
    <row r="190" spans="1:5">
      <c r="A190" s="9" t="s">
        <v>504</v>
      </c>
      <c r="B190" s="10">
        <v>43888</v>
      </c>
      <c r="C190" s="9" t="s">
        <v>343</v>
      </c>
      <c r="D190" s="9" t="s">
        <v>513</v>
      </c>
      <c r="E190" s="9" t="s">
        <v>514</v>
      </c>
    </row>
    <row r="191" spans="1:5">
      <c r="A191" s="9" t="s">
        <v>504</v>
      </c>
      <c r="B191" s="10">
        <v>43895</v>
      </c>
      <c r="C191" s="9" t="s">
        <v>367</v>
      </c>
      <c r="D191" s="9" t="s">
        <v>515</v>
      </c>
      <c r="E191" s="9" t="s">
        <v>516</v>
      </c>
    </row>
    <row r="192" spans="1:5">
      <c r="A192" s="9" t="s">
        <v>504</v>
      </c>
      <c r="B192" s="10">
        <v>43902</v>
      </c>
      <c r="C192" s="9" t="s">
        <v>370</v>
      </c>
      <c r="D192" s="9" t="s">
        <v>517</v>
      </c>
      <c r="E192" s="9" t="s">
        <v>518</v>
      </c>
    </row>
    <row r="193" spans="1:5">
      <c r="A193" s="9" t="s">
        <v>504</v>
      </c>
      <c r="B193" s="10">
        <v>43916</v>
      </c>
      <c r="C193" s="9" t="s">
        <v>383</v>
      </c>
      <c r="D193" s="9" t="s">
        <v>519</v>
      </c>
      <c r="E193" s="9" t="s">
        <v>520</v>
      </c>
    </row>
    <row r="194" spans="1:5">
      <c r="A194" s="9" t="s">
        <v>504</v>
      </c>
      <c r="B194" s="10">
        <v>43923</v>
      </c>
      <c r="C194" s="9" t="s">
        <v>498</v>
      </c>
      <c r="D194" s="9" t="s">
        <v>521</v>
      </c>
      <c r="E194" s="9" t="s">
        <v>522</v>
      </c>
    </row>
    <row r="195" spans="1:5">
      <c r="A195" s="9" t="s">
        <v>504</v>
      </c>
      <c r="B195" s="10">
        <v>43930</v>
      </c>
      <c r="C195" s="9" t="s">
        <v>523</v>
      </c>
      <c r="D195" s="9" t="s">
        <v>524</v>
      </c>
      <c r="E195" s="9" t="s">
        <v>525</v>
      </c>
    </row>
    <row r="196" spans="1:5">
      <c r="A196" s="9" t="s">
        <v>504</v>
      </c>
      <c r="B196" s="10">
        <v>43937</v>
      </c>
      <c r="C196" s="9" t="s">
        <v>420</v>
      </c>
      <c r="D196" s="9" t="s">
        <v>526</v>
      </c>
      <c r="E196" s="9" t="s">
        <v>527</v>
      </c>
    </row>
    <row r="197" spans="1:5">
      <c r="A197" s="9" t="s">
        <v>504</v>
      </c>
      <c r="B197" s="10">
        <v>43944</v>
      </c>
      <c r="C197" s="9" t="s">
        <v>528</v>
      </c>
      <c r="D197" s="9" t="s">
        <v>529</v>
      </c>
      <c r="E197" s="9" t="s">
        <v>530</v>
      </c>
    </row>
    <row r="198" spans="1:5">
      <c r="A198" s="9" t="s">
        <v>504</v>
      </c>
      <c r="B198" s="10">
        <v>43951</v>
      </c>
      <c r="C198" s="9" t="s">
        <v>531</v>
      </c>
      <c r="D198" s="9" t="s">
        <v>532</v>
      </c>
      <c r="E198" s="9" t="s">
        <v>533</v>
      </c>
    </row>
    <row r="199" spans="1:5">
      <c r="A199" s="9" t="s">
        <v>504</v>
      </c>
      <c r="B199" s="10">
        <v>43958</v>
      </c>
      <c r="C199" s="9" t="s">
        <v>534</v>
      </c>
      <c r="D199" s="9" t="s">
        <v>535</v>
      </c>
      <c r="E199" s="9" t="s">
        <v>536</v>
      </c>
    </row>
    <row r="200" spans="1:5">
      <c r="A200" s="9" t="s">
        <v>504</v>
      </c>
      <c r="B200" s="10">
        <v>43965</v>
      </c>
      <c r="C200" s="9" t="s">
        <v>252</v>
      </c>
      <c r="D200" s="9" t="s">
        <v>537</v>
      </c>
      <c r="E200" s="9" t="s">
        <v>538</v>
      </c>
    </row>
    <row r="201" spans="1:5">
      <c r="A201" s="9" t="s">
        <v>504</v>
      </c>
      <c r="B201" s="10">
        <v>43979</v>
      </c>
      <c r="C201" s="9" t="s">
        <v>539</v>
      </c>
      <c r="D201" s="9" t="s">
        <v>540</v>
      </c>
      <c r="E201" s="9" t="s">
        <v>541</v>
      </c>
    </row>
    <row r="202" spans="1:5">
      <c r="A202" s="9" t="s">
        <v>646</v>
      </c>
      <c r="B202" s="10">
        <v>44112</v>
      </c>
      <c r="C202" s="9" t="s">
        <v>505</v>
      </c>
      <c r="D202" s="9" t="s">
        <v>542</v>
      </c>
      <c r="E202" s="9" t="s">
        <v>543</v>
      </c>
    </row>
    <row r="203" spans="1:5">
      <c r="A203" s="9" t="s">
        <v>646</v>
      </c>
      <c r="B203" s="10">
        <v>44119</v>
      </c>
      <c r="C203" s="9" t="s">
        <v>544</v>
      </c>
      <c r="D203" s="9" t="s">
        <v>545</v>
      </c>
      <c r="E203" s="9" t="s">
        <v>546</v>
      </c>
    </row>
    <row r="204" spans="1:5">
      <c r="A204" s="9" t="s">
        <v>646</v>
      </c>
      <c r="B204" s="10">
        <v>44126</v>
      </c>
      <c r="C204" s="9" t="s">
        <v>303</v>
      </c>
      <c r="D204" s="9" t="s">
        <v>547</v>
      </c>
      <c r="E204" s="9" t="s">
        <v>548</v>
      </c>
    </row>
    <row r="205" spans="1:5">
      <c r="A205" s="9" t="s">
        <v>646</v>
      </c>
      <c r="B205" s="10">
        <v>44133</v>
      </c>
      <c r="C205" s="9" t="s">
        <v>528</v>
      </c>
      <c r="D205" s="9" t="s">
        <v>549</v>
      </c>
      <c r="E205" s="9" t="s">
        <v>550</v>
      </c>
    </row>
    <row r="206" spans="1:5">
      <c r="A206" s="9" t="s">
        <v>646</v>
      </c>
      <c r="B206" s="10">
        <v>44140</v>
      </c>
      <c r="C206" s="9" t="s">
        <v>534</v>
      </c>
      <c r="D206" s="9" t="s">
        <v>551</v>
      </c>
      <c r="E206" s="9" t="s">
        <v>552</v>
      </c>
    </row>
    <row r="207" spans="1:5">
      <c r="A207" s="9" t="s">
        <v>646</v>
      </c>
      <c r="B207" s="10">
        <v>44147</v>
      </c>
      <c r="C207" s="9" t="s">
        <v>553</v>
      </c>
      <c r="D207" s="9" t="s">
        <v>554</v>
      </c>
      <c r="E207" s="9" t="s">
        <v>555</v>
      </c>
    </row>
    <row r="208" spans="1:5">
      <c r="A208" s="9" t="s">
        <v>646</v>
      </c>
      <c r="B208" s="10">
        <v>44154</v>
      </c>
      <c r="C208" s="9" t="s">
        <v>556</v>
      </c>
      <c r="D208" s="9" t="s">
        <v>557</v>
      </c>
      <c r="E208" s="9" t="s">
        <v>558</v>
      </c>
    </row>
    <row r="209" spans="1:5">
      <c r="A209" s="9" t="s">
        <v>646</v>
      </c>
      <c r="B209" s="10">
        <v>44161</v>
      </c>
      <c r="C209" s="9" t="s">
        <v>412</v>
      </c>
      <c r="D209" s="9" t="s">
        <v>559</v>
      </c>
      <c r="E209" s="9" t="s">
        <v>560</v>
      </c>
    </row>
    <row r="210" spans="1:5">
      <c r="A210" s="9" t="s">
        <v>646</v>
      </c>
      <c r="B210" s="10">
        <v>44168</v>
      </c>
      <c r="C210" s="9" t="s">
        <v>561</v>
      </c>
      <c r="D210" s="9" t="s">
        <v>562</v>
      </c>
      <c r="E210" s="9" t="s">
        <v>563</v>
      </c>
    </row>
    <row r="211" spans="1:5">
      <c r="A211" s="9" t="s">
        <v>646</v>
      </c>
      <c r="B211" s="10">
        <v>44175</v>
      </c>
      <c r="C211" s="9" t="s">
        <v>564</v>
      </c>
      <c r="D211" s="9" t="s">
        <v>565</v>
      </c>
      <c r="E211" s="9" t="s">
        <v>566</v>
      </c>
    </row>
    <row r="212" spans="1:5">
      <c r="A212" s="9" t="s">
        <v>646</v>
      </c>
      <c r="B212" s="10">
        <v>44182</v>
      </c>
      <c r="C212" s="9" t="s">
        <v>569</v>
      </c>
      <c r="D212" s="9" t="s">
        <v>570</v>
      </c>
      <c r="E212" s="11" t="s">
        <v>571</v>
      </c>
    </row>
    <row r="213" spans="1:5">
      <c r="A213" s="9" t="s">
        <v>647</v>
      </c>
      <c r="B213" s="10">
        <v>44231</v>
      </c>
      <c r="C213" s="9" t="s">
        <v>572</v>
      </c>
      <c r="D213" s="9" t="s">
        <v>573</v>
      </c>
      <c r="E213" s="9" t="s">
        <v>574</v>
      </c>
    </row>
    <row r="214" spans="1:5">
      <c r="A214" s="9" t="s">
        <v>647</v>
      </c>
      <c r="B214" s="10">
        <v>44238</v>
      </c>
      <c r="C214" s="9" t="s">
        <v>483</v>
      </c>
      <c r="D214" s="9" t="s">
        <v>575</v>
      </c>
      <c r="E214" s="9" t="s">
        <v>576</v>
      </c>
    </row>
    <row r="215" spans="1:5">
      <c r="A215" s="9" t="s">
        <v>647</v>
      </c>
      <c r="B215" s="10">
        <v>44245</v>
      </c>
      <c r="C215" s="9" t="s">
        <v>578</v>
      </c>
      <c r="D215" s="9" t="s">
        <v>577</v>
      </c>
      <c r="E215" s="9" t="s">
        <v>579</v>
      </c>
    </row>
    <row r="216" spans="1:5">
      <c r="A216" s="9" t="s">
        <v>647</v>
      </c>
      <c r="B216" s="10">
        <v>44252</v>
      </c>
      <c r="C216" s="9" t="s">
        <v>505</v>
      </c>
      <c r="D216" s="9" t="s">
        <v>580</v>
      </c>
      <c r="E216" s="9" t="s">
        <v>581</v>
      </c>
    </row>
    <row r="217" spans="1:5">
      <c r="A217" s="9" t="s">
        <v>647</v>
      </c>
      <c r="B217" s="10">
        <v>44259</v>
      </c>
      <c r="C217" s="9" t="s">
        <v>420</v>
      </c>
      <c r="D217" s="9" t="s">
        <v>582</v>
      </c>
      <c r="E217" s="9" t="s">
        <v>583</v>
      </c>
    </row>
    <row r="218" spans="1:5">
      <c r="A218" s="9" t="s">
        <v>647</v>
      </c>
      <c r="B218" s="10">
        <v>44266</v>
      </c>
      <c r="C218" s="9" t="s">
        <v>586</v>
      </c>
      <c r="D218" s="9" t="s">
        <v>584</v>
      </c>
      <c r="E218" s="9" t="s">
        <v>585</v>
      </c>
    </row>
    <row r="219" spans="1:5">
      <c r="A219" s="9" t="s">
        <v>647</v>
      </c>
      <c r="B219" s="10">
        <v>44273</v>
      </c>
      <c r="C219" s="9" t="s">
        <v>528</v>
      </c>
      <c r="D219" s="9" t="s">
        <v>587</v>
      </c>
      <c r="E219" s="9" t="s">
        <v>588</v>
      </c>
    </row>
    <row r="220" spans="1:5">
      <c r="A220" s="9" t="s">
        <v>647</v>
      </c>
      <c r="B220" s="10">
        <v>44280</v>
      </c>
      <c r="C220" s="9" t="s">
        <v>590</v>
      </c>
      <c r="D220" s="9" t="s">
        <v>589</v>
      </c>
      <c r="E220" s="9" t="s">
        <v>591</v>
      </c>
    </row>
    <row r="221" spans="1:5">
      <c r="A221" s="9" t="s">
        <v>647</v>
      </c>
      <c r="B221" s="10">
        <v>44315</v>
      </c>
      <c r="C221" s="9" t="s">
        <v>592</v>
      </c>
      <c r="D221" s="9" t="s">
        <v>593</v>
      </c>
      <c r="E221" s="9" t="s">
        <v>594</v>
      </c>
    </row>
    <row r="222" spans="1:5">
      <c r="A222" s="9" t="s">
        <v>647</v>
      </c>
      <c r="B222" s="10">
        <v>44322</v>
      </c>
      <c r="C222" s="9" t="s">
        <v>595</v>
      </c>
      <c r="D222" s="9" t="s">
        <v>596</v>
      </c>
      <c r="E222" s="9" t="s">
        <v>597</v>
      </c>
    </row>
    <row r="223" spans="1:5">
      <c r="A223" s="9" t="s">
        <v>647</v>
      </c>
      <c r="B223" s="10">
        <v>44329</v>
      </c>
      <c r="C223" s="9" t="s">
        <v>599</v>
      </c>
      <c r="D223" s="9" t="s">
        <v>598</v>
      </c>
      <c r="E223" s="9" t="s">
        <v>600</v>
      </c>
    </row>
    <row r="224" spans="1:5">
      <c r="A224" s="9" t="s">
        <v>647</v>
      </c>
      <c r="B224" s="10">
        <v>44336</v>
      </c>
      <c r="C224" s="9" t="s">
        <v>603</v>
      </c>
      <c r="D224" s="9" t="s">
        <v>602</v>
      </c>
      <c r="E224" s="9" t="s">
        <v>601</v>
      </c>
    </row>
    <row r="225" spans="1:5">
      <c r="A225" s="9" t="s">
        <v>648</v>
      </c>
      <c r="B225" s="10">
        <v>44476</v>
      </c>
      <c r="C225" s="9" t="s">
        <v>544</v>
      </c>
      <c r="D225" s="12" t="s">
        <v>604</v>
      </c>
      <c r="E225" s="9" t="s">
        <v>605</v>
      </c>
    </row>
    <row r="226" spans="1:5">
      <c r="A226" s="9" t="s">
        <v>648</v>
      </c>
      <c r="B226" s="10">
        <v>44483</v>
      </c>
      <c r="C226" s="9" t="s">
        <v>578</v>
      </c>
      <c r="D226" s="9" t="s">
        <v>606</v>
      </c>
      <c r="E226" s="9" t="s">
        <v>607</v>
      </c>
    </row>
    <row r="227" spans="1:5">
      <c r="A227" s="9" t="s">
        <v>648</v>
      </c>
      <c r="B227" s="10">
        <v>44490</v>
      </c>
      <c r="C227" s="9" t="s">
        <v>590</v>
      </c>
      <c r="D227" s="9" t="s">
        <v>608</v>
      </c>
      <c r="E227" s="9" t="s">
        <v>609</v>
      </c>
    </row>
    <row r="228" spans="1:5">
      <c r="A228" s="9" t="s">
        <v>648</v>
      </c>
      <c r="B228" s="10">
        <v>44497</v>
      </c>
      <c r="C228" s="9" t="s">
        <v>420</v>
      </c>
      <c r="D228" s="9" t="s">
        <v>615</v>
      </c>
      <c r="E228" s="9" t="s">
        <v>617</v>
      </c>
    </row>
    <row r="229" spans="1:5">
      <c r="A229" s="9" t="s">
        <v>648</v>
      </c>
      <c r="B229" s="10">
        <v>44504</v>
      </c>
      <c r="C229" s="9" t="s">
        <v>303</v>
      </c>
      <c r="D229" s="9" t="s">
        <v>610</v>
      </c>
      <c r="E229" s="9" t="s">
        <v>611</v>
      </c>
    </row>
    <row r="230" spans="1:5">
      <c r="A230" s="9" t="s">
        <v>648</v>
      </c>
      <c r="B230" s="10">
        <v>44511</v>
      </c>
      <c r="C230" s="9" t="s">
        <v>505</v>
      </c>
      <c r="D230" s="11" t="s">
        <v>612</v>
      </c>
      <c r="E230" s="9" t="s">
        <v>616</v>
      </c>
    </row>
    <row r="231" spans="1:5">
      <c r="A231" s="9" t="s">
        <v>648</v>
      </c>
      <c r="B231" s="10">
        <v>44518</v>
      </c>
      <c r="C231" s="9" t="s">
        <v>657</v>
      </c>
      <c r="D231" s="9" t="s">
        <v>618</v>
      </c>
      <c r="E231" s="9" t="s">
        <v>650</v>
      </c>
    </row>
    <row r="232" spans="1:5">
      <c r="A232" s="9" t="s">
        <v>648</v>
      </c>
      <c r="B232" s="10">
        <v>44525</v>
      </c>
      <c r="C232" s="9" t="s">
        <v>613</v>
      </c>
      <c r="D232" s="13" t="s">
        <v>619</v>
      </c>
      <c r="E232" s="9" t="s">
        <v>651</v>
      </c>
    </row>
    <row r="233" spans="1:5">
      <c r="A233" s="9" t="s">
        <v>648</v>
      </c>
      <c r="B233" s="10">
        <v>44532</v>
      </c>
      <c r="C233" s="9" t="s">
        <v>614</v>
      </c>
      <c r="D233" s="9" t="s">
        <v>620</v>
      </c>
      <c r="E233" s="9" t="s">
        <v>652</v>
      </c>
    </row>
    <row r="234" spans="1:5">
      <c r="A234" s="9" t="s">
        <v>648</v>
      </c>
      <c r="B234" s="10">
        <v>44539</v>
      </c>
      <c r="C234" s="9" t="s">
        <v>658</v>
      </c>
      <c r="D234" s="9" t="s">
        <v>621</v>
      </c>
      <c r="E234" s="9" t="s">
        <v>653</v>
      </c>
    </row>
    <row r="235" spans="1:5">
      <c r="A235" s="9" t="s">
        <v>648</v>
      </c>
      <c r="B235" s="10">
        <v>44546</v>
      </c>
      <c r="C235" s="9" t="s">
        <v>656</v>
      </c>
      <c r="D235" s="9" t="s">
        <v>655</v>
      </c>
      <c r="E235" s="9" t="s">
        <v>654</v>
      </c>
    </row>
    <row r="236" spans="1:5">
      <c r="A236" s="9" t="s">
        <v>649</v>
      </c>
      <c r="B236" s="10">
        <v>44602</v>
      </c>
      <c r="C236" s="9" t="s">
        <v>622</v>
      </c>
      <c r="D236" s="9" t="s">
        <v>623</v>
      </c>
      <c r="E236" s="9" t="s">
        <v>624</v>
      </c>
    </row>
    <row r="237" spans="1:5">
      <c r="A237" s="9" t="s">
        <v>649</v>
      </c>
      <c r="B237" s="10">
        <v>44609</v>
      </c>
      <c r="C237" s="9" t="s">
        <v>578</v>
      </c>
      <c r="D237" s="9" t="s">
        <v>625</v>
      </c>
      <c r="E237" s="9" t="s">
        <v>626</v>
      </c>
    </row>
    <row r="238" spans="1:5">
      <c r="A238" s="9" t="s">
        <v>649</v>
      </c>
      <c r="B238" s="10">
        <v>44616</v>
      </c>
      <c r="C238" s="9" t="s">
        <v>627</v>
      </c>
      <c r="D238" s="9" t="s">
        <v>628</v>
      </c>
      <c r="E238" s="9" t="s">
        <v>629</v>
      </c>
    </row>
    <row r="239" spans="1:5">
      <c r="A239" s="9" t="s">
        <v>649</v>
      </c>
      <c r="B239" s="10">
        <v>44623</v>
      </c>
      <c r="C239" s="9" t="s">
        <v>544</v>
      </c>
      <c r="D239" s="9" t="s">
        <v>630</v>
      </c>
      <c r="E239" s="9" t="s">
        <v>631</v>
      </c>
    </row>
    <row r="240" spans="1:5">
      <c r="A240" s="9" t="s">
        <v>649</v>
      </c>
      <c r="B240" s="10">
        <v>44630</v>
      </c>
      <c r="C240" s="12" t="s">
        <v>632</v>
      </c>
      <c r="D240" s="9" t="s">
        <v>633</v>
      </c>
      <c r="E240" s="9" t="s">
        <v>634</v>
      </c>
    </row>
    <row r="241" spans="1:5">
      <c r="A241" s="9" t="s">
        <v>649</v>
      </c>
      <c r="B241" s="10">
        <v>44637</v>
      </c>
      <c r="C241" s="9" t="s">
        <v>590</v>
      </c>
      <c r="D241" s="9" t="s">
        <v>635</v>
      </c>
      <c r="E241" s="9" t="s">
        <v>636</v>
      </c>
    </row>
    <row r="242" spans="1:5">
      <c r="A242" s="9" t="s">
        <v>649</v>
      </c>
      <c r="B242" s="10">
        <v>44644</v>
      </c>
      <c r="C242" s="9" t="s">
        <v>645</v>
      </c>
      <c r="D242" s="9" t="s">
        <v>637</v>
      </c>
      <c r="E242" s="9" t="s">
        <v>638</v>
      </c>
    </row>
    <row r="243" spans="1:5">
      <c r="A243" s="9" t="s">
        <v>649</v>
      </c>
      <c r="B243" s="10">
        <v>44651</v>
      </c>
      <c r="C243" s="9" t="s">
        <v>639</v>
      </c>
      <c r="D243" s="9" t="s">
        <v>640</v>
      </c>
      <c r="E243" s="9" t="s">
        <v>641</v>
      </c>
    </row>
    <row r="244" spans="1:5">
      <c r="A244" s="9" t="s">
        <v>649</v>
      </c>
      <c r="B244" s="10">
        <v>44658</v>
      </c>
      <c r="C244" s="9" t="s">
        <v>642</v>
      </c>
      <c r="D244" s="9" t="s">
        <v>643</v>
      </c>
      <c r="E244" s="9" t="s">
        <v>644</v>
      </c>
    </row>
    <row r="245" spans="1:5">
      <c r="A245" s="9" t="s">
        <v>649</v>
      </c>
      <c r="B245" s="10">
        <v>44679</v>
      </c>
      <c r="C245" s="9" t="s">
        <v>659</v>
      </c>
      <c r="D245" s="9" t="s">
        <v>660</v>
      </c>
      <c r="E245" s="9" t="s">
        <v>661</v>
      </c>
    </row>
    <row r="246" spans="1:5">
      <c r="A246" s="9" t="s">
        <v>649</v>
      </c>
      <c r="B246" s="10">
        <v>44686</v>
      </c>
      <c r="C246" s="9" t="s">
        <v>531</v>
      </c>
      <c r="D246" s="9" t="s">
        <v>662</v>
      </c>
      <c r="E246" s="9" t="s">
        <v>663</v>
      </c>
    </row>
    <row r="247" spans="1:5">
      <c r="A247" s="9" t="s">
        <v>649</v>
      </c>
      <c r="B247" s="10">
        <v>44693</v>
      </c>
      <c r="C247" s="9" t="s">
        <v>505</v>
      </c>
      <c r="D247" s="9"/>
      <c r="E247" s="9"/>
    </row>
    <row r="248" spans="1:5">
      <c r="A248" s="9" t="s">
        <v>649</v>
      </c>
      <c r="B248" s="10">
        <v>44700</v>
      </c>
      <c r="C248" s="9" t="s">
        <v>664</v>
      </c>
      <c r="D248" s="9" t="s">
        <v>665</v>
      </c>
      <c r="E248" s="9" t="s">
        <v>666</v>
      </c>
    </row>
    <row r="249" spans="1:5">
      <c r="A249" s="9" t="s">
        <v>649</v>
      </c>
      <c r="B249" s="10">
        <v>44707</v>
      </c>
      <c r="C249" s="9" t="s">
        <v>667</v>
      </c>
      <c r="D249" s="9" t="s">
        <v>668</v>
      </c>
      <c r="E249" s="9" t="s">
        <v>669</v>
      </c>
    </row>
  </sheetData>
  <phoneticPr fontId="3" type="noConversion"/>
  <pageMargins left="0.74791666666666701" right="0.74791666666666701" top="0.98402777777777795" bottom="0.98402777777777795" header="0.51180555555555496" footer="0.51180555555555496"/>
  <pageSetup paperSize="9"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1001"/>
  <sheetViews>
    <sheetView topLeftCell="A59" zoomScaleNormal="100" workbookViewId="0">
      <selection activeCell="D89" sqref="D89"/>
    </sheetView>
  </sheetViews>
  <sheetFormatPr defaultRowHeight="13.2"/>
  <cols>
    <col min="1" max="2" width="14.109375" style="2" customWidth="1"/>
    <col min="3" max="3" width="13.33203125" style="2" customWidth="1"/>
    <col min="4" max="4" width="43.33203125" style="2" customWidth="1"/>
    <col min="5" max="1025" width="14.109375" style="2" customWidth="1"/>
  </cols>
  <sheetData>
    <row r="1" spans="1:5" ht="13.8">
      <c r="A1" s="2" t="str">
        <f ca="1">IFERROR(__xludf.dummyfunction("unique(Talks!C2:C1000)"),"Matthew Pressland")</f>
        <v>Matthew Pressland</v>
      </c>
      <c r="B1" s="2">
        <f ca="1">COUNTIF(Talks!C$2:C997,A1)</f>
        <v>4</v>
      </c>
      <c r="D1" s="3" t="s">
        <v>567</v>
      </c>
      <c r="E1" s="3" t="s">
        <v>568</v>
      </c>
    </row>
    <row r="2" spans="1:5">
      <c r="A2" s="2" t="str">
        <f ca="1">IFERROR(__xludf.dummyfunction("""COMPUTED_VALUE"""),"Horacio G. Duhart")</f>
        <v>Horacio G. Duhart</v>
      </c>
      <c r="B2" s="2">
        <f ca="1">COUNTIF(Talks!C$2:C997,A2)</f>
        <v>5</v>
      </c>
      <c r="D2" s="2" t="e">
        <v>#NAME?</v>
      </c>
      <c r="E2" s="2" t="e">
        <v>#NAME?</v>
      </c>
    </row>
    <row r="3" spans="1:5">
      <c r="A3" s="2" t="str">
        <f ca="1">IFERROR(__xludf.dummyfunction("""COMPUTED_VALUE"""),"Andrew Bate")</f>
        <v>Andrew Bate</v>
      </c>
      <c r="B3" s="2">
        <f ca="1">COUNTIF(Talks!C$2:C997,A3)</f>
        <v>1</v>
      </c>
      <c r="D3" s="2" t="e">
        <v>#NAME?</v>
      </c>
      <c r="E3" s="2" t="e">
        <v>#NAME?</v>
      </c>
    </row>
    <row r="4" spans="1:5">
      <c r="A4" s="2" t="str">
        <f ca="1">IFERROR(__xludf.dummyfunction("""COMPUTED_VALUE"""),"Alex Watson")</f>
        <v>Alex Watson</v>
      </c>
      <c r="B4" s="2">
        <f ca="1">COUNTIF(Talks!C$2:C997,A4)</f>
        <v>1</v>
      </c>
      <c r="D4" s="2" t="e">
        <v>#NAME?</v>
      </c>
      <c r="E4" s="2" t="e">
        <v>#NAME?</v>
      </c>
    </row>
    <row r="5" spans="1:5">
      <c r="A5" s="2" t="str">
        <f ca="1">IFERROR(__xludf.dummyfunction("""COMPUTED_VALUE"""),"Alex Collins")</f>
        <v>Alex Collins</v>
      </c>
      <c r="B5" s="2">
        <f ca="1">COUNTIF(Talks!C$2:C997,A5)</f>
        <v>1</v>
      </c>
      <c r="D5" s="2" t="e">
        <v>#NAME?</v>
      </c>
      <c r="E5" s="2" t="e">
        <v>#NAME?</v>
      </c>
    </row>
    <row r="6" spans="1:5">
      <c r="A6" s="2" t="str">
        <f ca="1">IFERROR(__xludf.dummyfunction("""COMPUTED_VALUE"""),"Elvijs Sarkans")</f>
        <v>Elvijs Sarkans</v>
      </c>
      <c r="B6" s="2">
        <f ca="1">COUNTIF(Talks!C$2:C997,A6)</f>
        <v>1</v>
      </c>
      <c r="D6" s="2" t="e">
        <v>#NAME?</v>
      </c>
      <c r="E6" s="2" t="e">
        <v>#NAME?</v>
      </c>
    </row>
    <row r="7" spans="1:5">
      <c r="A7" s="2" t="str">
        <f ca="1">IFERROR(__xludf.dummyfunction("""COMPUTED_VALUE"""),"Anthony Masters")</f>
        <v>Anthony Masters</v>
      </c>
      <c r="B7" s="2">
        <f ca="1">COUNTIF(Talks!C$2:C997,A7)</f>
        <v>1</v>
      </c>
      <c r="D7" s="2" t="e">
        <v>#NAME?</v>
      </c>
      <c r="E7" s="2" t="e">
        <v>#NAME?</v>
      </c>
    </row>
    <row r="8" spans="1:5">
      <c r="A8" s="2" t="str">
        <f ca="1">IFERROR(__xludf.dummyfunction("""COMPUTED_VALUE"""),"Curdin Ott")</f>
        <v>Curdin Ott</v>
      </c>
      <c r="B8" s="2">
        <f ca="1">COUNTIF(Talks!C$2:C997,A8)</f>
        <v>1</v>
      </c>
      <c r="D8" s="2" t="e">
        <v>#NAME?</v>
      </c>
      <c r="E8" s="2" t="e">
        <v>#NAME?</v>
      </c>
    </row>
    <row r="9" spans="1:5">
      <c r="A9" s="2" t="str">
        <f ca="1">IFERROR(__xludf.dummyfunction("""COMPUTED_VALUE"""),"Matthew Dawes")</f>
        <v>Matthew Dawes</v>
      </c>
      <c r="B9" s="2">
        <f ca="1">COUNTIF(Talks!C$2:C997,A9)</f>
        <v>1</v>
      </c>
      <c r="D9" s="2" t="e">
        <v>#NAME?</v>
      </c>
      <c r="E9" s="2" t="e">
        <v>#NAME?</v>
      </c>
    </row>
    <row r="10" spans="1:5">
      <c r="A10" s="2" t="str">
        <f ca="1">IFERROR(__xludf.dummyfunction("""COMPUTED_VALUE"""),"Jack Blake and Steve Cook")</f>
        <v>Jack Blake and Steve Cook</v>
      </c>
      <c r="B10" s="2">
        <f ca="1">COUNTIF(Talks!C$2:C997,A10)</f>
        <v>1</v>
      </c>
      <c r="D10" s="2" t="e">
        <v>#NAME?</v>
      </c>
      <c r="E10" s="2" t="e">
        <v>#NAME?</v>
      </c>
    </row>
    <row r="11" spans="1:5">
      <c r="A11" s="2" t="str">
        <f ca="1">IFERROR(__xludf.dummyfunction("""COMPUTED_VALUE"""),"Ray Fernandes")</f>
        <v>Ray Fernandes</v>
      </c>
      <c r="B11" s="2">
        <f ca="1">COUNTIF(Talks!C$2:C997,A11)</f>
        <v>3</v>
      </c>
      <c r="D11" s="2" t="e">
        <v>#NAME?</v>
      </c>
      <c r="E11" s="2" t="e">
        <v>#NAME?</v>
      </c>
    </row>
    <row r="12" spans="1:5">
      <c r="A12" s="2" t="str">
        <f ca="1">IFERROR(__xludf.dummyfunction("""COMPUTED_VALUE"""),"Maren Eckhoff")</f>
        <v>Maren Eckhoff</v>
      </c>
      <c r="B12" s="2">
        <f ca="1">COUNTIF(Talks!C$2:C997,A12)</f>
        <v>2</v>
      </c>
      <c r="D12" s="2" t="e">
        <v>#NAME?</v>
      </c>
      <c r="E12" s="2" t="e">
        <v>#NAME?</v>
      </c>
    </row>
    <row r="13" spans="1:5">
      <c r="A13" s="2" t="str">
        <f ca="1">IFERROR(__xludf.dummyfunction("""COMPUTED_VALUE"""),"George Frost")</f>
        <v>George Frost</v>
      </c>
      <c r="B13" s="2">
        <f ca="1">COUNTIF(Talks!C$2:C997,A13)</f>
        <v>5</v>
      </c>
      <c r="D13" s="2" t="e">
        <v>#NAME?</v>
      </c>
      <c r="E13" s="2" t="e">
        <v>#NAME?</v>
      </c>
    </row>
    <row r="14" spans="1:5">
      <c r="A14" s="2" t="str">
        <f ca="1">IFERROR(__xludf.dummyfunction("""COMPUTED_VALUE"""),"Jenny Jones")</f>
        <v>Jenny Jones</v>
      </c>
      <c r="B14" s="2">
        <f ca="1">COUNTIF(Talks!C$2:C997,A14)</f>
        <v>1</v>
      </c>
      <c r="D14" s="2" t="e">
        <v>#NAME?</v>
      </c>
      <c r="E14" s="2" t="e">
        <v>#NAME?</v>
      </c>
    </row>
    <row r="15" spans="1:5">
      <c r="A15" s="2" t="str">
        <f ca="1">IFERROR(__xludf.dummyfunction("""COMPUTED_VALUE"""),"Sam Gamlin")</f>
        <v>Sam Gamlin</v>
      </c>
      <c r="B15" s="2">
        <f ca="1">COUNTIF(Talks!C$2:C997,A15)</f>
        <v>3</v>
      </c>
      <c r="D15" s="2" t="e">
        <v>#NAME?</v>
      </c>
      <c r="E15" s="2" t="e">
        <v>#NAME?</v>
      </c>
    </row>
    <row r="16" spans="1:5">
      <c r="A16" s="2" t="str">
        <f ca="1">IFERROR(__xludf.dummyfunction("""COMPUTED_VALUE"""),"Aretha Teckentrup")</f>
        <v>Aretha Teckentrup</v>
      </c>
      <c r="B16" s="2">
        <f ca="1">COUNTIF(Talks!C$2:C997,A16)</f>
        <v>1</v>
      </c>
      <c r="D16" s="2" t="e">
        <v>#NAME?</v>
      </c>
      <c r="E16" s="2" t="e">
        <v>#NAME?</v>
      </c>
    </row>
    <row r="17" spans="1:5">
      <c r="A17" s="2" t="str">
        <f ca="1">IFERROR(__xludf.dummyfunction("""COMPUTED_VALUE"""),"Zheyuan Li")</f>
        <v>Zheyuan Li</v>
      </c>
      <c r="B17" s="2">
        <f ca="1">COUNTIF(Talks!C$2:C997,A17)</f>
        <v>1</v>
      </c>
      <c r="D17" s="2" t="e">
        <v>#NAME?</v>
      </c>
      <c r="E17" s="2" t="e">
        <v>#NAME?</v>
      </c>
    </row>
    <row r="18" spans="1:5">
      <c r="A18" s="2" t="str">
        <f ca="1">IFERROR(__xludf.dummyfunction("""COMPUTED_VALUE"""),"Ben Boyle")</f>
        <v>Ben Boyle</v>
      </c>
      <c r="B18" s="2">
        <f ca="1">COUNTIF(Talks!C$2:C997,A18)</f>
        <v>3</v>
      </c>
      <c r="D18" s="2" t="e">
        <v>#NAME?</v>
      </c>
      <c r="E18" s="2" t="e">
        <v>#NAME?</v>
      </c>
    </row>
    <row r="19" spans="1:5">
      <c r="A19" s="2" t="str">
        <f ca="1">IFERROR(__xludf.dummyfunction("""COMPUTED_VALUE"""),"James Clarke")</f>
        <v>James Clarke</v>
      </c>
      <c r="B19" s="2">
        <f ca="1">COUNTIF(Talks!C$2:C997,A19)</f>
        <v>1</v>
      </c>
      <c r="D19" s="2" t="e">
        <v>#NAME?</v>
      </c>
      <c r="E19" s="2" t="e">
        <v>#NAME?</v>
      </c>
    </row>
    <row r="20" spans="1:5">
      <c r="A20" s="2" t="str">
        <f ca="1">IFERROR(__xludf.dummyfunction("""COMPUTED_VALUE"""),"James Roberts")</f>
        <v>James Roberts</v>
      </c>
      <c r="B20" s="2">
        <f ca="1">COUNTIF(Talks!C$2:C997,A20)</f>
        <v>5</v>
      </c>
      <c r="D20" s="2" t="e">
        <v>#NAME?</v>
      </c>
      <c r="E20" s="2" t="e">
        <v>#NAME?</v>
      </c>
    </row>
    <row r="21" spans="1:5">
      <c r="A21" s="2" t="str">
        <f ca="1">IFERROR(__xludf.dummyfunction("""COMPUTED_VALUE"""),"Katy Gaythorpe and Amy Spicer")</f>
        <v>Katy Gaythorpe and Amy Spicer</v>
      </c>
      <c r="B21" s="2">
        <f ca="1">COUNTIF(Talks!C$2:C997,A21)</f>
        <v>1</v>
      </c>
      <c r="D21" s="2" t="e">
        <v>#NAME?</v>
      </c>
      <c r="E21" s="2" t="e">
        <v>#NAME?</v>
      </c>
    </row>
    <row r="22" spans="1:5">
      <c r="A22" s="2" t="str">
        <f ca="1">IFERROR(__xludf.dummyfunction("""COMPUTED_VALUE"""),"Istvan Redl")</f>
        <v>Istvan Redl</v>
      </c>
      <c r="B22" s="2">
        <f ca="1">COUNTIF(Talks!C$2:C997,A22)</f>
        <v>1</v>
      </c>
      <c r="D22" s="2" t="e">
        <v>#NAME?</v>
      </c>
      <c r="E22" s="2" t="e">
        <v>#NAME?</v>
      </c>
    </row>
    <row r="23" spans="1:5">
      <c r="A23" s="2" t="str">
        <f ca="1">IFERROR(__xludf.dummyfunction("""COMPUTED_VALUE"""),"Tadeo Corradi")</f>
        <v>Tadeo Corradi</v>
      </c>
      <c r="B23" s="2">
        <f ca="1">COUNTIF(Talks!C$2:C997,A23)</f>
        <v>1</v>
      </c>
      <c r="D23" s="2" t="e">
        <v>#NAME?</v>
      </c>
      <c r="E23" s="2" t="e">
        <v>#NAME?</v>
      </c>
    </row>
    <row r="24" spans="1:5">
      <c r="A24" s="2" t="str">
        <f ca="1">IFERROR(__xludf.dummyfunction("""COMPUTED_VALUE"""),"Katy Gaythorpe")</f>
        <v>Katy Gaythorpe</v>
      </c>
      <c r="B24" s="2">
        <f ca="1">COUNTIF(Talks!C$2:C997,A24)</f>
        <v>3</v>
      </c>
      <c r="D24" s="2" t="e">
        <v>#NAME?</v>
      </c>
      <c r="E24" s="2" t="e">
        <v>#NAME?</v>
      </c>
    </row>
    <row r="25" spans="1:5">
      <c r="A25" s="2" t="str">
        <f ca="1">IFERROR(__xludf.dummyfunction("""COMPUTED_VALUE"""),"Kuntalee Chaisee")</f>
        <v>Kuntalee Chaisee</v>
      </c>
      <c r="B25" s="2">
        <f ca="1">COUNTIF(Talks!C$2:C997,A25)</f>
        <v>1</v>
      </c>
      <c r="D25" s="2" t="e">
        <v>#NAME?</v>
      </c>
      <c r="E25" s="2" t="e">
        <v>#NAME?</v>
      </c>
    </row>
    <row r="26" spans="1:5">
      <c r="A26" s="2" t="str">
        <f ca="1">IFERROR(__xludf.dummyfunction("""COMPUTED_VALUE"""),"Matteo Fasiolo")</f>
        <v>Matteo Fasiolo</v>
      </c>
      <c r="B26" s="2">
        <f ca="1">COUNTIF(Talks!C$2:C997,A26)</f>
        <v>1</v>
      </c>
      <c r="D26" s="2" t="e">
        <v>#NAME?</v>
      </c>
      <c r="E26" s="2" t="e">
        <v>#NAME?</v>
      </c>
    </row>
    <row r="27" spans="1:5">
      <c r="A27" s="2" t="str">
        <f ca="1">IFERROR(__xludf.dummyfunction("""COMPUTED_VALUE"""),"Matt Dawes")</f>
        <v>Matt Dawes</v>
      </c>
      <c r="B27" s="2">
        <f ca="1">COUNTIF(Talks!C$2:C997,A27)</f>
        <v>1</v>
      </c>
      <c r="D27" s="2" t="e">
        <v>#NAME?</v>
      </c>
      <c r="E27" s="2" t="e">
        <v>#NAME?</v>
      </c>
    </row>
    <row r="28" spans="1:5">
      <c r="A28" s="2" t="str">
        <f ca="1">IFERROR(__xludf.dummyfunction("""COMPUTED_VALUE"""),"Jack Blake")</f>
        <v>Jack Blake</v>
      </c>
      <c r="B28" s="2">
        <f ca="1">COUNTIF(Talks!C$2:C997,A28)</f>
        <v>2</v>
      </c>
      <c r="D28" s="2" t="e">
        <v>#NAME?</v>
      </c>
      <c r="E28" s="2" t="e">
        <v>#NAME?</v>
      </c>
    </row>
    <row r="29" spans="1:5">
      <c r="A29" s="2" t="str">
        <f ca="1">IFERROR(__xludf.dummyfunction("""COMPUTED_VALUE"""),"Jesùs Tapia Amador")</f>
        <v>Jesùs Tapia Amador</v>
      </c>
      <c r="B29" s="2">
        <f ca="1">COUNTIF(Talks!C$2:C997,A29)</f>
        <v>1</v>
      </c>
      <c r="D29" s="2" t="e">
        <v>#NAME?</v>
      </c>
      <c r="E29" s="2" t="e">
        <v>#NAME?</v>
      </c>
    </row>
    <row r="30" spans="1:5">
      <c r="A30" s="2" t="str">
        <f ca="1">IFERROR(__xludf.dummyfunction("""COMPUTED_VALUE"""),"Ernesto ""The Legend"" Padilla")</f>
        <v>Ernesto "The Legend" Padilla</v>
      </c>
      <c r="B30" s="2">
        <f ca="1">COUNTIF(Talks!C$2:C997,A30)</f>
        <v>1</v>
      </c>
      <c r="D30" s="2" t="e">
        <v>#NAME?</v>
      </c>
      <c r="E30" s="2" t="e">
        <v>#NAME?</v>
      </c>
    </row>
    <row r="31" spans="1:5">
      <c r="A31" s="2" t="str">
        <f ca="1">IFERROR(__xludf.dummyfunction("""COMPUTED_VALUE"""),"Steve Cook")</f>
        <v>Steve Cook</v>
      </c>
      <c r="B31" s="2">
        <f ca="1">COUNTIF(Talks!C$2:C997,A31)</f>
        <v>1</v>
      </c>
      <c r="D31" s="2" t="e">
        <v>#NAME?</v>
      </c>
      <c r="E31" s="2" t="e">
        <v>#NAME?</v>
      </c>
    </row>
    <row r="32" spans="1:5">
      <c r="A32" s="2" t="str">
        <f ca="1">IFERROR(__xludf.dummyfunction("""COMPUTED_VALUE"""),"Steven Pagett")</f>
        <v>Steven Pagett</v>
      </c>
      <c r="B32" s="2">
        <f ca="1">COUNTIF(Talks!C$2:C997,A32)</f>
        <v>1</v>
      </c>
      <c r="D32" s="2" t="e">
        <v>#NAME?</v>
      </c>
      <c r="E32" s="2" t="e">
        <v>#NAME?</v>
      </c>
    </row>
    <row r="33" spans="1:5">
      <c r="A33" s="2" t="str">
        <f ca="1">IFERROR(__xludf.dummyfunction("""COMPUTED_VALUE"""),"Mason Pember")</f>
        <v>Mason Pember</v>
      </c>
      <c r="B33" s="2">
        <f ca="1">COUNTIF(Talks!C$2:C997,A33)</f>
        <v>1</v>
      </c>
      <c r="D33" s="2" t="e">
        <v>#NAME?</v>
      </c>
      <c r="E33" s="2" t="e">
        <v>#NAME?</v>
      </c>
    </row>
    <row r="34" spans="1:5">
      <c r="A34" s="2" t="str">
        <f ca="1">IFERROR(__xludf.dummyfunction("""COMPUTED_VALUE"""),"Hannah Woodall")</f>
        <v>Hannah Woodall</v>
      </c>
      <c r="B34" s="2">
        <f ca="1">COUNTIF(Talks!C$2:C997,A34)</f>
        <v>1</v>
      </c>
      <c r="D34" s="2" t="e">
        <v>#NAME?</v>
      </c>
      <c r="E34" s="2" t="e">
        <v>#NAME?</v>
      </c>
    </row>
    <row r="35" spans="1:5">
      <c r="A35" s="2" t="str">
        <f ca="1">IFERROR(__xludf.dummyfunction("""COMPUTED_VALUE"""),"Carlos Galeano Rios")</f>
        <v>Carlos Galeano Rios</v>
      </c>
      <c r="B35" s="2">
        <f ca="1">COUNTIF(Talks!C$2:C997,A35)</f>
        <v>1</v>
      </c>
      <c r="D35" s="2" t="e">
        <v>#NAME?</v>
      </c>
      <c r="E35" s="2" t="e">
        <v>#NAME?</v>
      </c>
    </row>
    <row r="36" spans="1:5">
      <c r="A36" s="2" t="str">
        <f ca="1">IFERROR(__xludf.dummyfunction("""COMPUTED_VALUE"""),"Nathan Prabhu-Naik")</f>
        <v>Nathan Prabhu-Naik</v>
      </c>
      <c r="B36" s="2">
        <f ca="1">COUNTIF(Talks!C$2:C997,A36)</f>
        <v>1</v>
      </c>
      <c r="D36" s="2" t="e">
        <v>#NAME?</v>
      </c>
      <c r="E36" s="2" t="e">
        <v>#NAME?</v>
      </c>
    </row>
    <row r="37" spans="1:5">
      <c r="A37" s="2" t="str">
        <f ca="1">IFERROR(__xludf.dummyfunction("""COMPUTED_VALUE"""),"Thomas Burnett")</f>
        <v>Thomas Burnett</v>
      </c>
      <c r="B37" s="2">
        <f ca="1">COUNTIF(Talks!C$2:C997,A37)</f>
        <v>3</v>
      </c>
      <c r="D37" s="2" t="e">
        <v>#NAME?</v>
      </c>
      <c r="E37" s="2" t="e">
        <v>#NAME?</v>
      </c>
    </row>
    <row r="38" spans="1:5">
      <c r="A38" s="2" t="str">
        <f ca="1">IFERROR(__xludf.dummyfunction("""COMPUTED_VALUE"""),"Euan Spence")</f>
        <v>Euan Spence</v>
      </c>
      <c r="B38" s="2">
        <f ca="1">COUNTIF(Talks!C$2:C997,A38)</f>
        <v>1</v>
      </c>
      <c r="D38" s="2" t="e">
        <v>#NAME?</v>
      </c>
      <c r="E38" s="2" t="e">
        <v>#NAME?</v>
      </c>
    </row>
    <row r="39" spans="1:5">
      <c r="A39" s="2" t="str">
        <f ca="1">IFERROR(__xludf.dummyfunction("""COMPUTED_VALUE"""),"Sandra Palau Calderon")</f>
        <v>Sandra Palau Calderon</v>
      </c>
      <c r="B39" s="2">
        <f ca="1">COUNTIF(Talks!C$2:C997,A39)</f>
        <v>1</v>
      </c>
      <c r="D39" s="2" t="e">
        <v>#NAME?</v>
      </c>
      <c r="E39" s="2" t="e">
        <v>#NAME?</v>
      </c>
    </row>
    <row r="40" spans="1:5">
      <c r="A40" s="2" t="str">
        <f ca="1">IFERROR(__xludf.dummyfunction("""COMPUTED_VALUE"""),"Amy Spicer")</f>
        <v>Amy Spicer</v>
      </c>
      <c r="B40" s="2">
        <f ca="1">COUNTIF(Talks!C$2:C997,A40)</f>
        <v>1</v>
      </c>
      <c r="D40" s="2" t="e">
        <v>#NAME?</v>
      </c>
      <c r="E40" s="2" t="e">
        <v>#NAME?</v>
      </c>
    </row>
    <row r="41" spans="1:5">
      <c r="A41" s="2" t="str">
        <f ca="1">IFERROR(__xludf.dummyfunction("""COMPUTED_VALUE"""),"James Green")</f>
        <v>James Green</v>
      </c>
      <c r="B41" s="2">
        <f ca="1">COUNTIF(Talks!C$2:C997,A41)</f>
        <v>3</v>
      </c>
      <c r="D41" s="2" t="e">
        <v>#NAME?</v>
      </c>
      <c r="E41" s="2" t="e">
        <v>#NAME?</v>
      </c>
    </row>
    <row r="42" spans="1:5">
      <c r="A42" s="2" t="str">
        <f ca="1">IFERROR(__xludf.dummyfunction("""COMPUTED_VALUE"""),"Jennifer Jones")</f>
        <v>Jennifer Jones</v>
      </c>
      <c r="B42" s="2">
        <f ca="1">COUNTIF(Talks!C$2:C997,A42)</f>
        <v>1</v>
      </c>
      <c r="D42" s="2" t="e">
        <v>#NAME?</v>
      </c>
      <c r="E42" s="2" t="e">
        <v>#NAME?</v>
      </c>
    </row>
    <row r="43" spans="1:5">
      <c r="A43" s="2" t="str">
        <f ca="1">IFERROR(__xludf.dummyfunction("""COMPUTED_VALUE"""),"Elizabeth Arter")</f>
        <v>Elizabeth Arter</v>
      </c>
      <c r="B43" s="2">
        <f ca="1">COUNTIF(Talks!C$2:C997,A43)</f>
        <v>1</v>
      </c>
      <c r="D43" s="2" t="e">
        <v>#NAME?</v>
      </c>
      <c r="E43" s="2" t="e">
        <v>#NAME?</v>
      </c>
    </row>
    <row r="44" spans="1:5">
      <c r="A44" s="2" t="str">
        <f ca="1">IFERROR(__xludf.dummyfunction("""COMPUTED_VALUE"""),"William Holderbaum")</f>
        <v>William Holderbaum</v>
      </c>
      <c r="B44" s="2">
        <f ca="1">COUNTIF(Talks!C$2:C997,A44)</f>
        <v>1</v>
      </c>
      <c r="D44" s="2" t="e">
        <v>#NAME?</v>
      </c>
      <c r="E44" s="2" t="e">
        <v>#NAME?</v>
      </c>
    </row>
    <row r="45" spans="1:5">
      <c r="A45" s="2" t="str">
        <f ca="1">IFERROR(__xludf.dummyfunction("""COMPUTED_VALUE"""),"Kieran Jarrett")</f>
        <v>Kieran Jarrett</v>
      </c>
      <c r="B45" s="2">
        <f ca="1">COUNTIF(Talks!C$2:C997,A45)</f>
        <v>2</v>
      </c>
      <c r="D45" s="2" t="e">
        <v>#NAME?</v>
      </c>
      <c r="E45" s="2" t="e">
        <v>#NAME?</v>
      </c>
    </row>
    <row r="46" spans="1:5">
      <c r="A46" s="2" t="str">
        <f ca="1">IFERROR(__xludf.dummyfunction("""COMPUTED_VALUE"""),"Alge Wallis")</f>
        <v>Alge Wallis</v>
      </c>
      <c r="B46" s="2">
        <f ca="1">COUNTIF(Talks!C$2:C997,A46)</f>
        <v>2</v>
      </c>
      <c r="D46" s="2" t="e">
        <v>#NAME?</v>
      </c>
      <c r="E46" s="2" t="e">
        <v>#NAME?</v>
      </c>
    </row>
    <row r="47" spans="1:5">
      <c r="A47" s="2" t="str">
        <f ca="1">IFERROR(__xludf.dummyfunction("""COMPUTED_VALUE"""),"Pite Satitkanitkul")</f>
        <v>Pite Satitkanitkul</v>
      </c>
      <c r="B47" s="2">
        <f ca="1">COUNTIF(Talks!C$2:C997,A47)</f>
        <v>1</v>
      </c>
      <c r="D47" s="2" t="e">
        <v>#NAME?</v>
      </c>
      <c r="E47" s="2" t="e">
        <v>#NAME?</v>
      </c>
    </row>
    <row r="48" spans="1:5">
      <c r="A48" s="2" t="str">
        <f ca="1">IFERROR(__xludf.dummyfunction("""COMPUTED_VALUE"""),"Dan Green")</f>
        <v>Dan Green</v>
      </c>
      <c r="B48" s="2">
        <f ca="1">COUNTIF(Talks!C$2:C997,A48)</f>
        <v>4</v>
      </c>
      <c r="D48" s="2" t="e">
        <v>#NAME?</v>
      </c>
      <c r="E48" s="2" t="e">
        <v>#NAME?</v>
      </c>
    </row>
    <row r="49" spans="1:5">
      <c r="A49" s="2" t="str">
        <f ca="1">IFERROR(__xludf.dummyfunction("""COMPUTED_VALUE"""),"Will Saunders")</f>
        <v>Will Saunders</v>
      </c>
      <c r="B49" s="2">
        <f ca="1">COUNTIF(Talks!C$2:C997,A49)</f>
        <v>1</v>
      </c>
      <c r="D49" s="2" t="e">
        <v>#NAME?</v>
      </c>
      <c r="E49" s="2" t="e">
        <v>#NAME?</v>
      </c>
    </row>
    <row r="50" spans="1:5">
      <c r="A50" s="2" t="str">
        <f ca="1">IFERROR(__xludf.dummyfunction("""COMPUTED_VALUE"""),"Matthew Thomas")</f>
        <v>Matthew Thomas</v>
      </c>
      <c r="B50" s="2">
        <f ca="1">COUNTIF(Talks!C$2:C997,A50)</f>
        <v>1</v>
      </c>
      <c r="D50" s="2" t="e">
        <v>#NAME?</v>
      </c>
      <c r="E50" s="2" t="e">
        <v>#NAME?</v>
      </c>
    </row>
    <row r="51" spans="1:5">
      <c r="A51" s="2" t="str">
        <f ca="1">IFERROR(__xludf.dummyfunction("""COMPUTED_VALUE"""),"Marcus Kaiser")</f>
        <v>Marcus Kaiser</v>
      </c>
      <c r="B51" s="2">
        <f ca="1">COUNTIF(Talks!C$2:C997,A51)</f>
        <v>1</v>
      </c>
      <c r="D51" s="2" t="e">
        <v>#NAME?</v>
      </c>
      <c r="E51" s="2" t="e">
        <v>#NAME?</v>
      </c>
    </row>
    <row r="52" spans="1:5">
      <c r="A52" s="2" t="str">
        <f ca="1">IFERROR(__xludf.dummyfunction("""COMPUTED_VALUE"""),"Leonard Hardiman")</f>
        <v>Leonard Hardiman</v>
      </c>
      <c r="B52" s="2">
        <f ca="1">COUNTIF(Talks!C$2:C997,A52)</f>
        <v>6</v>
      </c>
      <c r="D52" s="2" t="e">
        <v>#NAME?</v>
      </c>
      <c r="E52" s="2" t="e">
        <v>#NAME?</v>
      </c>
    </row>
    <row r="53" spans="1:5">
      <c r="A53" s="2" t="str">
        <f ca="1">IFERROR(__xludf.dummyfunction("""COMPUTED_VALUE"""),"Aoibheann Brady")</f>
        <v>Aoibheann Brady</v>
      </c>
      <c r="B53" s="2">
        <f ca="1">COUNTIF(Talks!C$2:C997,A53)</f>
        <v>3</v>
      </c>
      <c r="D53" s="2" t="e">
        <v>#NAME?</v>
      </c>
      <c r="E53" s="2" t="e">
        <v>#NAME?</v>
      </c>
    </row>
    <row r="54" spans="1:5">
      <c r="A54" s="2" t="str">
        <f ca="1">IFERROR(__xludf.dummyfunction("""COMPUTED_VALUE"""),"Benjamin Robinson")</f>
        <v>Benjamin Robinson</v>
      </c>
      <c r="B54" s="2">
        <f ca="1">COUNTIF(Talks!C$2:C997,A54)</f>
        <v>4</v>
      </c>
      <c r="D54" s="2" t="e">
        <v>#NAME?</v>
      </c>
      <c r="E54" s="2" t="e">
        <v>#NAME?</v>
      </c>
    </row>
    <row r="55" spans="1:5">
      <c r="A55" s="2" t="str">
        <f ca="1">IFERROR(__xludf.dummyfunction("""COMPUTED_VALUE"""),"Joel Cawte")</f>
        <v>Joel Cawte</v>
      </c>
      <c r="B55" s="2">
        <f ca="1">COUNTIF(Talks!C$2:C997,A55)</f>
        <v>3</v>
      </c>
      <c r="D55" s="2" t="e">
        <v>#NAME?</v>
      </c>
      <c r="E55" s="2" t="e">
        <v>#NAME?</v>
      </c>
    </row>
    <row r="56" spans="1:5">
      <c r="A56" s="2" t="str">
        <f ca="1">IFERROR(__xludf.dummyfunction("""COMPUTED_VALUE"""),"Federico Cornalba")</f>
        <v>Federico Cornalba</v>
      </c>
      <c r="B56" s="2">
        <f ca="1">COUNTIF(Talks!C$2:C997,A56)</f>
        <v>1</v>
      </c>
      <c r="D56" s="2" t="e">
        <v>#NAME?</v>
      </c>
      <c r="E56" s="2" t="e">
        <v>#NAME?</v>
      </c>
    </row>
    <row r="57" spans="1:5">
      <c r="A57" s="2" t="str">
        <f ca="1">IFERROR(__xludf.dummyfunction("""COMPUTED_VALUE"""),"Matt Durey")</f>
        <v>Matt Durey</v>
      </c>
      <c r="B57" s="2">
        <f ca="1">COUNTIF(Talks!C$2:C997,A57)</f>
        <v>1</v>
      </c>
      <c r="D57" s="2" t="e">
        <v>#NAME?</v>
      </c>
      <c r="E57" s="2" t="e">
        <v>#NAME?</v>
      </c>
    </row>
    <row r="58" spans="1:5">
      <c r="A58" s="2" t="str">
        <f ca="1">IFERROR(__xludf.dummyfunction("""COMPUTED_VALUE"""),"Claudio Onorati")</f>
        <v>Claudio Onorati</v>
      </c>
      <c r="B58" s="2">
        <f ca="1">COUNTIF(Talks!C$2:C997,A58)</f>
        <v>2</v>
      </c>
      <c r="D58" s="2" t="e">
        <v>#NAME?</v>
      </c>
      <c r="E58" s="2" t="e">
        <v>#NAME?</v>
      </c>
    </row>
    <row r="59" spans="1:5">
      <c r="A59" s="2" t="str">
        <f ca="1">IFERROR(__xludf.dummyfunction("""COMPUTED_VALUE"""),"Alice Davis")</f>
        <v>Alice Davis</v>
      </c>
      <c r="B59" s="2">
        <f ca="1">COUNTIF(Talks!C$2:C997,A59)</f>
        <v>1</v>
      </c>
      <c r="D59" s="2" t="e">
        <v>#NAME?</v>
      </c>
      <c r="E59" s="2" t="e">
        <v>#NAME?</v>
      </c>
    </row>
    <row r="60" spans="1:5">
      <c r="A60" s="2" t="str">
        <f ca="1">IFERROR(__xludf.dummyfunction("""COMPUTED_VALUE"""),"Xavier Pellet")</f>
        <v>Xavier Pellet</v>
      </c>
      <c r="B60" s="2">
        <f ca="1">COUNTIF(Talks!C$2:C997,A60)</f>
        <v>4</v>
      </c>
      <c r="D60" s="2" t="e">
        <v>#NAME?</v>
      </c>
      <c r="E60" s="2" t="e">
        <v>#NAME?</v>
      </c>
    </row>
    <row r="61" spans="1:5">
      <c r="A61" s="2" t="str">
        <f ca="1">IFERROR(__xludf.dummyfunction("""COMPUTED_VALUE"""),"Adwaye Rambojun")</f>
        <v>Adwaye Rambojun</v>
      </c>
      <c r="B61" s="2">
        <f ca="1">COUNTIF(Talks!C$2:C997,A61)</f>
        <v>2</v>
      </c>
      <c r="D61" s="2" t="e">
        <v>#NAME?</v>
      </c>
      <c r="E61" s="2" t="e">
        <v>#NAME?</v>
      </c>
    </row>
    <row r="62" spans="1:5">
      <c r="A62" s="2" t="str">
        <f ca="1">IFERROR(__xludf.dummyfunction("""COMPUTED_VALUE"""),"Andrew McRae")</f>
        <v>Andrew McRae</v>
      </c>
      <c r="B62" s="2">
        <f ca="1">COUNTIF(Talks!C$2:C997,A62)</f>
        <v>1</v>
      </c>
      <c r="D62" s="2" t="e">
        <v>#NAME?</v>
      </c>
      <c r="E62" s="2" t="e">
        <v>#NAME?</v>
      </c>
    </row>
    <row r="63" spans="1:5">
      <c r="A63" s="2" t="str">
        <f ca="1">IFERROR(__xludf.dummyfunction("""COMPUTED_VALUE"""),"Pablo Vinuesa")</f>
        <v>Pablo Vinuesa</v>
      </c>
      <c r="B63" s="2">
        <f ca="1">COUNTIF(Talks!C$2:C997,A63)</f>
        <v>3</v>
      </c>
      <c r="D63" s="2" t="e">
        <v>#NAME?</v>
      </c>
      <c r="E63" s="2" t="e">
        <v>#NAME?</v>
      </c>
    </row>
    <row r="64" spans="1:5">
      <c r="A64" s="2" t="str">
        <f ca="1">IFERROR(__xludf.dummyfunction("""COMPUTED_VALUE"""),"Francisco de Melo Viríssimo")</f>
        <v>Francisco de Melo Viríssimo</v>
      </c>
      <c r="B64" s="2">
        <f ca="1">COUNTIF(Talks!C$2:C997,A64)</f>
        <v>2</v>
      </c>
      <c r="D64" s="2" t="e">
        <v>#NAME?</v>
      </c>
      <c r="E64" s="2" t="e">
        <v>#NAME?</v>
      </c>
    </row>
    <row r="65" spans="1:5">
      <c r="A65" s="2" t="str">
        <f ca="1">IFERROR(__xludf.dummyfunction("""COMPUTED_VALUE"""),"Jack Betteridge")</f>
        <v>Jack Betteridge</v>
      </c>
      <c r="B65" s="2">
        <f ca="1">COUNTIF(Talks!C$2:C997,A65)</f>
        <v>4</v>
      </c>
      <c r="D65" s="2" t="e">
        <v>#NAME?</v>
      </c>
      <c r="E65" s="2" t="e">
        <v>#NAME?</v>
      </c>
    </row>
    <row r="66" spans="1:5">
      <c r="A66" s="2" t="str">
        <f ca="1">IFERROR(__xludf.dummyfunction("""COMPUTED_VALUE"""),"Robbie Peck")</f>
        <v>Robbie Peck</v>
      </c>
      <c r="B66" s="2">
        <f ca="1">COUNTIF(Talks!C$2:C997,A66)</f>
        <v>1</v>
      </c>
      <c r="D66" s="2" t="e">
        <v>#NAME?</v>
      </c>
      <c r="E66" s="2" t="e">
        <v>#NAME?</v>
      </c>
    </row>
    <row r="67" spans="1:5">
      <c r="A67" s="2" t="str">
        <f ca="1">IFERROR(__xludf.dummyfunction("""COMPUTED_VALUE"""),"Owen Pembery")</f>
        <v>Owen Pembery</v>
      </c>
      <c r="B67" s="2">
        <f ca="1">COUNTIF(Talks!C$2:C997,A67)</f>
        <v>1</v>
      </c>
      <c r="D67" s="2" t="e">
        <v>#NAME?</v>
      </c>
      <c r="E67" s="2" t="e">
        <v>#NAME?</v>
      </c>
    </row>
    <row r="68" spans="1:5">
      <c r="A68" s="2" t="str">
        <f ca="1">IFERROR(__xludf.dummyfunction("""COMPUTED_VALUE"""),"Amy Middleton")</f>
        <v>Amy Middleton</v>
      </c>
      <c r="B68" s="2">
        <f ca="1">COUNTIF(Talks!C$2:C997,A68)</f>
        <v>1</v>
      </c>
      <c r="D68" s="2" t="e">
        <v>#NAME?</v>
      </c>
      <c r="E68" s="2" t="e">
        <v>#NAME?</v>
      </c>
    </row>
    <row r="69" spans="1:5">
      <c r="A69" s="2" t="str">
        <f ca="1">IFERROR(__xludf.dummyfunction("""COMPUTED_VALUE"""),"Dan Green &amp; Leonard Hardiman")</f>
        <v>Dan Green &amp; Leonard Hardiman</v>
      </c>
      <c r="B69" s="2">
        <f ca="1">COUNTIF(Talks!C$2:C997,A69)</f>
        <v>2</v>
      </c>
      <c r="D69" s="2" t="e">
        <v>#NAME?</v>
      </c>
      <c r="E69" s="2" t="e">
        <v>#NAME?</v>
      </c>
    </row>
    <row r="70" spans="1:5">
      <c r="A70" s="2" t="str">
        <f ca="1">IFERROR(__xludf.dummyfunction("""COMPUTED_VALUE"""),"Gianluca Detommaso")</f>
        <v>Gianluca Detommaso</v>
      </c>
      <c r="B70" s="2">
        <f ca="1">COUNTIF(Talks!C$2:C997,A70)</f>
        <v>1</v>
      </c>
      <c r="D70" s="2" t="e">
        <v>#NAME?</v>
      </c>
      <c r="E70" s="2" t="e">
        <v>#NAME?</v>
      </c>
    </row>
    <row r="71" spans="1:5">
      <c r="A71" s="2" t="str">
        <f ca="1">IFERROR(__xludf.dummyfunction("""COMPUTED_VALUE"""),"Emma Horton")</f>
        <v>Emma Horton</v>
      </c>
      <c r="B71" s="2">
        <f ca="1">COUNTIF(Talks!C$2:C997,A71)</f>
        <v>3</v>
      </c>
      <c r="D71" s="2" t="e">
        <v>#NAME?</v>
      </c>
      <c r="E71" s="2" t="e">
        <v>#NAME?</v>
      </c>
    </row>
    <row r="72" spans="1:5">
      <c r="A72" s="2" t="str">
        <f ca="1">IFERROR(__xludf.dummyfunction("""COMPUTED_VALUE"""),"Cameron Smith")</f>
        <v>Cameron Smith</v>
      </c>
      <c r="B72" s="2">
        <f ca="1">COUNTIF(Talks!C$2:C997,A72)</f>
        <v>7</v>
      </c>
      <c r="D72" s="2" t="e">
        <v>#NAME?</v>
      </c>
      <c r="E72" s="2" t="e">
        <v>#NAME?</v>
      </c>
    </row>
    <row r="73" spans="1:5">
      <c r="A73" s="2" t="str">
        <f ca="1">IFERROR(__xludf.dummyfunction("""COMPUTED_VALUE"""),"Tom Crawley")</f>
        <v>Tom Crawley</v>
      </c>
      <c r="B73" s="2">
        <f ca="1">COUNTIF(Talks!C$2:C997,A73)</f>
        <v>1</v>
      </c>
      <c r="D73" s="2" t="e">
        <v>#NAME?</v>
      </c>
      <c r="E73" s="2" t="e">
        <v>#NAME?</v>
      </c>
    </row>
    <row r="74" spans="1:5">
      <c r="A74" s="2" t="str">
        <f ca="1">IFERROR(__xludf.dummyfunction("""COMPUTED_VALUE"""),"Emiko Dupont")</f>
        <v>Emiko Dupont</v>
      </c>
      <c r="B74" s="2">
        <f ca="1">COUNTIF(Talks!C$2:C997,A74)</f>
        <v>1</v>
      </c>
      <c r="D74" s="2" t="e">
        <v>#NAME?</v>
      </c>
      <c r="E74" s="2" t="e">
        <v>#NAME?</v>
      </c>
    </row>
    <row r="75" spans="1:5">
      <c r="A75" s="2" t="str">
        <f ca="1">IFERROR(__xludf.dummyfunction("""COMPUTED_VALUE"""),"Dorka Fekete")</f>
        <v>Dorka Fekete</v>
      </c>
      <c r="B75" s="2">
        <f ca="1">COUNTIF(Talks!C$2:C997,A75)</f>
        <v>1</v>
      </c>
      <c r="D75" s="2" t="e">
        <v>#NAME?</v>
      </c>
      <c r="E75" s="2" t="e">
        <v>#NAME?</v>
      </c>
    </row>
    <row r="76" spans="1:5">
      <c r="A76" s="2" t="str">
        <f ca="1">IFERROR(__xludf.dummyfunction("""COMPUTED_VALUE"""),"Matt Lee")</f>
        <v>Matt Lee</v>
      </c>
      <c r="B76" s="2">
        <f ca="1">COUNTIF(Talks!C$2:C997,A76)</f>
        <v>1</v>
      </c>
      <c r="D76" s="2" t="e">
        <v>#NAME?</v>
      </c>
      <c r="E76" s="2" t="e">
        <v>#NAME?</v>
      </c>
    </row>
    <row r="77" spans="1:5">
      <c r="A77" s="2" t="str">
        <f ca="1">IFERROR(__xludf.dummyfunction("""COMPUTED_VALUE"""),"Hayley Wragg")</f>
        <v>Hayley Wragg</v>
      </c>
      <c r="B77" s="2">
        <f ca="1">COUNTIF(Talks!C$2:C997,A77)</f>
        <v>1</v>
      </c>
      <c r="D77" s="2" t="e">
        <v>#NAME?</v>
      </c>
      <c r="E77" s="2" t="e">
        <v>#NAME?</v>
      </c>
    </row>
    <row r="78" spans="1:5">
      <c r="A78" s="2" t="str">
        <f ca="1">IFERROR(__xludf.dummyfunction("""COMPUTED_VALUE"""),"Matthew Griffith")</f>
        <v>Matthew Griffith</v>
      </c>
      <c r="B78" s="2">
        <f ca="1">COUNTIF(Talks!C$2:C997,A78)</f>
        <v>3</v>
      </c>
      <c r="D78" s="2" t="e">
        <v>#NAME?</v>
      </c>
      <c r="E78" s="2" t="e">
        <v>#NAME?</v>
      </c>
    </row>
    <row r="79" spans="1:5">
      <c r="A79" s="2" t="str">
        <f ca="1">IFERROR(__xludf.dummyfunction("""COMPUTED_VALUE"""),"Tom Pennington")</f>
        <v>Tom Pennington</v>
      </c>
      <c r="B79" s="2">
        <f ca="1">COUNTIF(Talks!C$2:C997,A79)</f>
        <v>1</v>
      </c>
      <c r="D79" s="2" t="e">
        <v>#NAME?</v>
      </c>
      <c r="E79" s="2" t="e">
        <v>#NAME?</v>
      </c>
    </row>
    <row r="80" spans="1:5">
      <c r="A80" s="2" t="str">
        <f ca="1">IFERROR(__xludf.dummyfunction("""COMPUTED_VALUE"""),"Enrico Gavagnin")</f>
        <v>Enrico Gavagnin</v>
      </c>
      <c r="B80" s="2">
        <f ca="1">COUNTIF(Talks!C$2:C997,A80)</f>
        <v>1</v>
      </c>
      <c r="D80" s="2" t="e">
        <v>#NAME?</v>
      </c>
      <c r="E80" s="2" t="e">
        <v>#NAME?</v>
      </c>
    </row>
    <row r="81" spans="1:5">
      <c r="A81" s="2" t="str">
        <f ca="1">IFERROR(__xludf.dummyfunction("""COMPUTED_VALUE"""),"Bas Lodewijks")</f>
        <v>Bas Lodewijks</v>
      </c>
      <c r="B81" s="2">
        <f ca="1">COUNTIF(Talks!C$2:C997,A81)</f>
        <v>2</v>
      </c>
      <c r="D81" s="2" t="e">
        <v>#NAME?</v>
      </c>
      <c r="E81" s="2" t="e">
        <v>#NAME?</v>
      </c>
    </row>
    <row r="82" spans="1:5">
      <c r="A82" s="2" t="str">
        <f ca="1">IFERROR(__xludf.dummyfunction("""COMPUTED_VALUE"""),"Matthias Klar")</f>
        <v>Matthias Klar</v>
      </c>
      <c r="B82" s="2">
        <f ca="1">COUNTIF(Talks!C$2:C997,A82)</f>
        <v>1</v>
      </c>
      <c r="D82" s="2" t="e">
        <v>#NAME?</v>
      </c>
      <c r="E82" s="2" t="e">
        <v>#NAME?</v>
      </c>
    </row>
    <row r="83" spans="1:5">
      <c r="A83" s="2" t="str">
        <f ca="1">IFERROR(__xludf.dummyfunction("""COMPUTED_VALUE"""),"Robert Brown")</f>
        <v>Robert Brown</v>
      </c>
      <c r="B83" s="2">
        <f ca="1">COUNTIF(Talks!C$2:C997,A83)</f>
        <v>4</v>
      </c>
      <c r="D83" s="2" t="e">
        <v>#NAME?</v>
      </c>
      <c r="E83" s="2" t="e">
        <v>#NAME?</v>
      </c>
    </row>
    <row r="84" spans="1:5">
      <c r="A84" s="2" t="str">
        <f ca="1">IFERROR(__xludf.dummyfunction("""COMPUTED_VALUE"""),"Aaron Pim")</f>
        <v>Aaron Pim</v>
      </c>
      <c r="B84" s="2">
        <f ca="1">COUNTIF(Talks!C$2:C997,A84)</f>
        <v>2</v>
      </c>
      <c r="D84" s="2" t="e">
        <v>#NAME?</v>
      </c>
      <c r="E84" s="2" t="e">
        <v>#NAME?</v>
      </c>
    </row>
    <row r="85" spans="1:5">
      <c r="A85" s="2" t="str">
        <f ca="1">IFERROR(__xludf.dummyfunction("""COMPUTED_VALUE"""),"Lizzi Pitt")</f>
        <v>Lizzi Pitt</v>
      </c>
      <c r="B85" s="2">
        <f ca="1">COUNTIF(Talks!C$2:C997,A85)</f>
        <v>2</v>
      </c>
      <c r="D85" s="2" t="e">
        <v>#NAME?</v>
      </c>
      <c r="E85" s="2" t="e">
        <v>#NAME?</v>
      </c>
    </row>
    <row r="86" spans="1:5">
      <c r="A86" s="2" t="str">
        <f ca="1">IFERROR(__xludf.dummyfunction("""COMPUTED_VALUE"""),"Anna Senkevich")</f>
        <v>Anna Senkevich</v>
      </c>
      <c r="B86" s="2">
        <f ca="1">COUNTIF(Talks!C$2:C997,A86)</f>
        <v>2</v>
      </c>
      <c r="D86" s="2" t="e">
        <v>#NAME?</v>
      </c>
      <c r="E86" s="2" t="e">
        <v>#NAME?</v>
      </c>
    </row>
    <row r="87" spans="1:5">
      <c r="A87" s="2" t="str">
        <f ca="1">IFERROR(__xludf.dummyfunction("""COMPUTED_VALUE"""),"Thomas Finn")</f>
        <v>Thomas Finn</v>
      </c>
      <c r="B87" s="2">
        <f ca="1">COUNTIF(Talks!C$2:C997,A87)</f>
        <v>5</v>
      </c>
      <c r="D87" s="2" t="e">
        <v>#NAME?</v>
      </c>
      <c r="E87" s="2" t="e">
        <v>#NAME?</v>
      </c>
    </row>
    <row r="88" spans="1:5">
      <c r="A88" s="2" t="str">
        <f ca="1">IFERROR(__xludf.dummyfunction("""COMPUTED_VALUE"""),"Alejandro Betancourt de la Parra")</f>
        <v>Alejandro Betancourt de la Parra</v>
      </c>
      <c r="B88" s="2">
        <f ca="1">COUNTIF(Talks!C$2:C997,A88)</f>
        <v>1</v>
      </c>
      <c r="D88" s="2" t="e">
        <v>#NAME?</v>
      </c>
      <c r="E88" s="2" t="e">
        <v>#NAME?</v>
      </c>
    </row>
    <row r="89" spans="1:5">
      <c r="A89" s="2" t="str">
        <f ca="1">IFERROR(__xludf.dummyfunction("""COMPUTED_VALUE"""),"Jack Betteridge and Leonard Hardiman")</f>
        <v>Jack Betteridge and Leonard Hardiman</v>
      </c>
      <c r="B89" s="2">
        <f ca="1">COUNTIF(Talks!C$2:C997,A89)</f>
        <v>1</v>
      </c>
      <c r="D89" s="2" t="e">
        <v>#NAME?</v>
      </c>
      <c r="E89" s="2" t="e">
        <v>#NAME?</v>
      </c>
    </row>
    <row r="90" spans="1:5">
      <c r="A90" s="2" t="str">
        <f ca="1">IFERROR(__xludf.dummyfunction("""COMPUTED_VALUE"""),"Yvonne Krumbeck")</f>
        <v>Yvonne Krumbeck</v>
      </c>
      <c r="B90" s="2">
        <f ca="1">COUNTIF(Talks!C$2:C997,A90)</f>
        <v>4</v>
      </c>
      <c r="D90" s="2" t="e">
        <v>#NAME?</v>
      </c>
      <c r="E90" s="2" t="e">
        <v>#NAME?</v>
      </c>
    </row>
    <row r="91" spans="1:5">
      <c r="A91" s="2" t="str">
        <f ca="1">IFERROR(__xludf.dummyfunction("""COMPUTED_VALUE"""),"John Fernley")</f>
        <v>John Fernley</v>
      </c>
      <c r="B91" s="2">
        <f ca="1">COUNTIF(Talks!C$2:C997,A91)</f>
        <v>1</v>
      </c>
      <c r="D91" s="2" t="e">
        <v>#NAME?</v>
      </c>
      <c r="E91" s="2" t="e">
        <v>#NAME?</v>
      </c>
    </row>
    <row r="92" spans="1:5">
      <c r="A92" s="2" t="str">
        <f ca="1">IFERROR(__xludf.dummyfunction("""COMPUTED_VALUE"""),"Allen Hart")</f>
        <v>Allen Hart</v>
      </c>
      <c r="B92" s="2">
        <f ca="1">COUNTIF(Talks!C$2:C997,A92)</f>
        <v>4</v>
      </c>
      <c r="D92" s="2" t="e">
        <v>#NAME?</v>
      </c>
      <c r="E92" s="2" t="e">
        <v>#NAME?</v>
      </c>
    </row>
    <row r="93" spans="1:5">
      <c r="A93" s="2" t="str">
        <f ca="1">IFERROR(__xludf.dummyfunction("""COMPUTED_VALUE"""),"Sofia Ortega Castillo")</f>
        <v>Sofia Ortega Castillo</v>
      </c>
      <c r="B93" s="2">
        <f ca="1">COUNTIF(Talks!C$2:C997,A93)</f>
        <v>1</v>
      </c>
      <c r="D93" s="2" t="e">
        <v>#NAME?</v>
      </c>
      <c r="E93" s="2" t="e">
        <v>#NAME?</v>
      </c>
    </row>
    <row r="94" spans="1:5">
      <c r="A94" s="2" t="str">
        <f ca="1">IFERROR(__xludf.dummyfunction("""COMPUTED_VALUE"""),"Tom Smith")</f>
        <v>Tom Smith</v>
      </c>
      <c r="B94" s="2">
        <f ca="1">COUNTIF(Talks!C$2:C997,A94)</f>
        <v>2</v>
      </c>
      <c r="D94" s="2" t="e">
        <v>#NAME?</v>
      </c>
      <c r="E94" s="2" t="e">
        <v>#NAME?</v>
      </c>
    </row>
    <row r="95" spans="1:5">
      <c r="A95" s="2" t="str">
        <f ca="1">IFERROR(__xludf.dummyfunction("""COMPUTED_VALUE"""),"Dan Green, Matthew Griffith and Leonard Hardiman")</f>
        <v>Dan Green, Matthew Griffith and Leonard Hardiman</v>
      </c>
      <c r="B95" s="2">
        <f ca="1">COUNTIF(Talks!C$2:C997,A95)</f>
        <v>1</v>
      </c>
      <c r="D95" s="2" t="e">
        <v>#NAME?</v>
      </c>
      <c r="E95" s="2" t="e">
        <v>#NAME?</v>
      </c>
    </row>
    <row r="96" spans="1:5">
      <c r="A96" s="2" t="str">
        <f ca="1">IFERROR(__xludf.dummyfunction("""COMPUTED_VALUE"""),"Roland Púček")</f>
        <v>Roland Púček</v>
      </c>
      <c r="B96" s="2">
        <f ca="1">COUNTIF(Talks!C$2:C997,A96)</f>
        <v>1</v>
      </c>
      <c r="D96" s="2" t="e">
        <v>#NAME?</v>
      </c>
      <c r="E96" s="2" t="e">
        <v>#NAME?</v>
      </c>
    </row>
    <row r="97" spans="1:5">
      <c r="A97" s="2" t="str">
        <f ca="1">IFERROR(__xludf.dummyfunction("""COMPUTED_VALUE"""),"Trishen Gunaratnam")</f>
        <v>Trishen Gunaratnam</v>
      </c>
      <c r="B97" s="2">
        <f ca="1">COUNTIF(Talks!C$2:C997,A97)</f>
        <v>1</v>
      </c>
      <c r="D97" s="2" t="e">
        <v>#NAME?</v>
      </c>
      <c r="E97" s="2" t="e">
        <v>#NAME?</v>
      </c>
    </row>
    <row r="98" spans="1:5">
      <c r="A98" s="2" t="str">
        <f ca="1">IFERROR(__xludf.dummyfunction("""COMPUTED_VALUE"""),"Susan Morupisi")</f>
        <v>Susan Morupisi</v>
      </c>
      <c r="B98" s="2">
        <f ca="1">COUNTIF(Talks!C$2:C997,A98)</f>
        <v>1</v>
      </c>
      <c r="D98" s="2" t="e">
        <v>#NAME?</v>
      </c>
      <c r="E98" s="2" t="e">
        <v>#NAME?</v>
      </c>
    </row>
    <row r="99" spans="1:5">
      <c r="A99" s="2" t="str">
        <f ca="1">IFERROR(__xludf.dummyfunction("""COMPUTED_VALUE"""),"Alice Callegaro")</f>
        <v>Alice Callegaro</v>
      </c>
      <c r="B99" s="2">
        <f ca="1">COUNTIF(Talks!C$2:C997,A99)</f>
        <v>1</v>
      </c>
      <c r="D99" s="2" t="e">
        <v>#NAME?</v>
      </c>
      <c r="E99" s="2" t="e">
        <v>#NAME?</v>
      </c>
    </row>
    <row r="100" spans="1:5">
      <c r="A100" s="2" t="str">
        <f ca="1">IFERROR(__xludf.dummyfunction("""COMPUTED_VALUE"""),"Josh Shelton")</f>
        <v>Josh Shelton</v>
      </c>
      <c r="B100" s="2">
        <f ca="1">COUNTIF(Talks!C$2:C997,A100)</f>
        <v>2</v>
      </c>
      <c r="D100" s="2" t="e">
        <v>#NAME?</v>
      </c>
      <c r="E100" s="2" t="e">
        <v>#NAME?</v>
      </c>
    </row>
    <row r="101" spans="1:5">
      <c r="A101" s="2" t="str">
        <f ca="1">IFERROR(__xludf.dummyfunction("""COMPUTED_VALUE"""),"")</f>
        <v/>
      </c>
      <c r="B101" s="2">
        <f ca="1">COUNTIF(Talks!C$2:C997,A101)</f>
        <v>748</v>
      </c>
      <c r="D101" s="2" t="e">
        <v>#NAME?</v>
      </c>
      <c r="E101" s="2" t="e">
        <v>#NAME?</v>
      </c>
    </row>
    <row r="102" spans="1:5">
      <c r="B102" s="2">
        <f>COUNTIF(Talks!C$2:C997,A102)</f>
        <v>0</v>
      </c>
      <c r="D102" s="2" t="e">
        <v>#NAME?</v>
      </c>
      <c r="E102" s="2" t="e">
        <v>#NAME?</v>
      </c>
    </row>
    <row r="103" spans="1:5">
      <c r="D103" s="2" t="e">
        <v>#NAME?</v>
      </c>
      <c r="E103" s="2" t="e">
        <v>#NAME?</v>
      </c>
    </row>
    <row r="104" spans="1:5" ht="15.75" customHeight="1">
      <c r="D104" s="2" t="e">
        <v>#NAME?</v>
      </c>
      <c r="E104" s="2" t="e">
        <v>#NAME?</v>
      </c>
    </row>
    <row r="105" spans="1:5" ht="15.75" customHeight="1">
      <c r="D105" s="2" t="e">
        <v>#NAME?</v>
      </c>
      <c r="E105" s="2" t="e">
        <v>#NAME?</v>
      </c>
    </row>
    <row r="106" spans="1:5" ht="15.75" customHeight="1">
      <c r="D106" s="2" t="e">
        <v>#NAME?</v>
      </c>
      <c r="E106" s="2" t="e">
        <v>#NAME?</v>
      </c>
    </row>
    <row r="107" spans="1:5" ht="15.75" customHeight="1">
      <c r="D107" s="2" t="e">
        <v>#NAME?</v>
      </c>
      <c r="E107" s="2" t="e">
        <v>#NAME?</v>
      </c>
    </row>
    <row r="108" spans="1:5" ht="15.75" customHeight="1">
      <c r="D108" s="2" t="e">
        <v>#NAME?</v>
      </c>
      <c r="E108" s="2" t="e">
        <v>#NAME?</v>
      </c>
    </row>
    <row r="109" spans="1:5" ht="15.75" customHeight="1">
      <c r="D109" s="2" t="e">
        <v>#NAME?</v>
      </c>
      <c r="E109" s="2" t="e">
        <v>#NAME?</v>
      </c>
    </row>
    <row r="110" spans="1:5" ht="15.75" customHeight="1">
      <c r="D110" s="2" t="e">
        <v>#NAME?</v>
      </c>
      <c r="E110" s="2" t="e">
        <v>#NAME?</v>
      </c>
    </row>
    <row r="111" spans="1:5" ht="15.75" customHeight="1">
      <c r="D111" s="2" t="e">
        <v>#NAME?</v>
      </c>
      <c r="E111" s="2" t="e">
        <v>#NAME?</v>
      </c>
    </row>
    <row r="112" spans="1:5" ht="15.75" customHeight="1">
      <c r="D112" s="2" t="e">
        <v>#NAME?</v>
      </c>
      <c r="E112" s="2" t="e">
        <v>#NAME?</v>
      </c>
    </row>
    <row r="113" spans="4:5" ht="15.75" customHeight="1">
      <c r="D113" s="2" t="e">
        <v>#NAME?</v>
      </c>
      <c r="E113" s="2" t="e">
        <v>#NAME?</v>
      </c>
    </row>
    <row r="114" spans="4:5" ht="15.75" customHeight="1">
      <c r="D114" s="2" t="e">
        <v>#NAME?</v>
      </c>
      <c r="E114" s="2" t="e">
        <v>#NAME?</v>
      </c>
    </row>
    <row r="115" spans="4:5" ht="15.75" customHeight="1">
      <c r="D115" s="2" t="e">
        <v>#NAME?</v>
      </c>
      <c r="E115" s="2" t="e">
        <v>#NAME?</v>
      </c>
    </row>
    <row r="116" spans="4:5" ht="15.75" customHeight="1">
      <c r="D116" s="2" t="e">
        <v>#NAME?</v>
      </c>
      <c r="E116" s="2" t="e">
        <v>#NAME?</v>
      </c>
    </row>
    <row r="117" spans="4:5" ht="15.75" customHeight="1">
      <c r="D117" s="2" t="e">
        <v>#NAME?</v>
      </c>
      <c r="E117" s="2" t="e">
        <v>#NAME?</v>
      </c>
    </row>
    <row r="118" spans="4:5" ht="15.75" customHeight="1">
      <c r="D118" s="2" t="e">
        <v>#NAME?</v>
      </c>
      <c r="E118" s="2" t="e">
        <v>#NAME?</v>
      </c>
    </row>
    <row r="119" spans="4:5" ht="15.75" customHeight="1">
      <c r="D119" s="2" t="e">
        <v>#NAME?</v>
      </c>
      <c r="E119" s="2" t="e">
        <v>#NAME?</v>
      </c>
    </row>
    <row r="120" spans="4:5" ht="15.75" customHeight="1">
      <c r="D120" s="2" t="e">
        <v>#NAME?</v>
      </c>
      <c r="E120" s="2" t="e">
        <v>#NAME?</v>
      </c>
    </row>
    <row r="121" spans="4:5" ht="15.75" customHeight="1">
      <c r="D121" s="2" t="e">
        <v>#NAME?</v>
      </c>
      <c r="E121" s="2" t="e">
        <v>#NAME?</v>
      </c>
    </row>
    <row r="122" spans="4:5" ht="15.75" customHeight="1">
      <c r="D122" s="2" t="e">
        <v>#NAME?</v>
      </c>
      <c r="E122" s="2" t="e">
        <v>#NAME?</v>
      </c>
    </row>
    <row r="123" spans="4:5" ht="15.75" customHeight="1">
      <c r="D123" s="2" t="e">
        <v>#NAME?</v>
      </c>
      <c r="E123" s="2" t="e">
        <v>#NAME?</v>
      </c>
    </row>
    <row r="124" spans="4:5" ht="15.75" customHeight="1">
      <c r="D124" s="2" t="e">
        <v>#NAME?</v>
      </c>
      <c r="E124" s="2" t="e">
        <v>#NAME?</v>
      </c>
    </row>
    <row r="125" spans="4:5" ht="15.75" customHeight="1">
      <c r="D125" s="2" t="e">
        <v>#NAME?</v>
      </c>
      <c r="E125" s="2" t="e">
        <v>#NAME?</v>
      </c>
    </row>
    <row r="126" spans="4:5" ht="15.75" customHeight="1">
      <c r="D126" s="2" t="e">
        <v>#NAME?</v>
      </c>
      <c r="E126" s="2" t="e">
        <v>#NAME?</v>
      </c>
    </row>
    <row r="127" spans="4:5" ht="15.75" customHeight="1">
      <c r="D127" s="2" t="e">
        <v>#NAME?</v>
      </c>
      <c r="E127" s="2" t="e">
        <v>#NAME?</v>
      </c>
    </row>
    <row r="128" spans="4:5" ht="15.75" customHeight="1">
      <c r="D128" s="2" t="e">
        <v>#NAME?</v>
      </c>
      <c r="E128" s="2" t="e">
        <v>#NAME?</v>
      </c>
    </row>
    <row r="129" spans="4:5" ht="15.75" customHeight="1">
      <c r="D129" s="2" t="e">
        <v>#NAME?</v>
      </c>
      <c r="E129" s="2" t="e">
        <v>#NAME?</v>
      </c>
    </row>
    <row r="130" spans="4:5" ht="15.75" customHeight="1">
      <c r="D130" s="2" t="e">
        <v>#NAME?</v>
      </c>
      <c r="E130" s="2" t="e">
        <v>#NAME?</v>
      </c>
    </row>
    <row r="131" spans="4:5" ht="15.75" customHeight="1">
      <c r="D131" s="2" t="e">
        <v>#NAME?</v>
      </c>
      <c r="E131" s="2" t="e">
        <v>#NAME?</v>
      </c>
    </row>
    <row r="132" spans="4:5" ht="15.75" customHeight="1">
      <c r="D132" s="2" t="e">
        <v>#NAME?</v>
      </c>
      <c r="E132" s="2" t="e">
        <v>#NAME?</v>
      </c>
    </row>
    <row r="133" spans="4:5" ht="15.75" customHeight="1">
      <c r="D133" s="2" t="e">
        <v>#NAME?</v>
      </c>
      <c r="E133" s="2" t="e">
        <v>#NAME?</v>
      </c>
    </row>
    <row r="134" spans="4:5" ht="15.75" customHeight="1">
      <c r="D134" s="2" t="e">
        <v>#NAME?</v>
      </c>
      <c r="E134" s="2" t="e">
        <v>#NAME?</v>
      </c>
    </row>
    <row r="135" spans="4:5" ht="15.75" customHeight="1">
      <c r="D135" s="2" t="e">
        <v>#NAME?</v>
      </c>
      <c r="E135" s="2" t="e">
        <v>#NAME?</v>
      </c>
    </row>
    <row r="136" spans="4:5" ht="15.75" customHeight="1">
      <c r="D136" s="2" t="e">
        <v>#NAME?</v>
      </c>
      <c r="E136" s="2" t="e">
        <v>#NAME?</v>
      </c>
    </row>
    <row r="137" spans="4:5" ht="15.75" customHeight="1">
      <c r="D137" s="2" t="e">
        <v>#NAME?</v>
      </c>
      <c r="E137" s="2" t="e">
        <v>#NAME?</v>
      </c>
    </row>
    <row r="138" spans="4:5" ht="15.75" customHeight="1">
      <c r="D138" s="2" t="e">
        <v>#NAME?</v>
      </c>
      <c r="E138" s="2" t="e">
        <v>#NAME?</v>
      </c>
    </row>
    <row r="139" spans="4:5" ht="15.75" customHeight="1">
      <c r="D139" s="2" t="e">
        <v>#NAME?</v>
      </c>
      <c r="E139" s="2" t="e">
        <v>#NAME?</v>
      </c>
    </row>
    <row r="140" spans="4:5" ht="15.75" customHeight="1">
      <c r="D140" s="2" t="e">
        <v>#NAME?</v>
      </c>
      <c r="E140" s="2" t="e">
        <v>#NAME?</v>
      </c>
    </row>
    <row r="141" spans="4:5" ht="15.75" customHeight="1">
      <c r="D141" s="2" t="e">
        <v>#NAME?</v>
      </c>
      <c r="E141" s="2" t="e">
        <v>#NAME?</v>
      </c>
    </row>
    <row r="142" spans="4:5" ht="15.75" customHeight="1">
      <c r="D142" s="2" t="e">
        <v>#NAME?</v>
      </c>
      <c r="E142" s="2" t="e">
        <v>#NAME?</v>
      </c>
    </row>
    <row r="143" spans="4:5" ht="15.75" customHeight="1">
      <c r="D143" s="2" t="e">
        <v>#NAME?</v>
      </c>
      <c r="E143" s="2" t="e">
        <v>#NAME?</v>
      </c>
    </row>
    <row r="144" spans="4:5" ht="15.75" customHeight="1">
      <c r="D144" s="2" t="e">
        <v>#NAME?</v>
      </c>
      <c r="E144" s="2" t="e">
        <v>#NAME?</v>
      </c>
    </row>
    <row r="145" spans="4:5" ht="15.75" customHeight="1">
      <c r="D145" s="2" t="e">
        <v>#NAME?</v>
      </c>
      <c r="E145" s="2" t="e">
        <v>#NAME?</v>
      </c>
    </row>
    <row r="146" spans="4:5" ht="15.75" customHeight="1">
      <c r="D146" s="2" t="e">
        <v>#NAME?</v>
      </c>
      <c r="E146" s="2" t="e">
        <v>#NAME?</v>
      </c>
    </row>
    <row r="147" spans="4:5" ht="15.75" customHeight="1">
      <c r="D147" s="2" t="e">
        <v>#NAME?</v>
      </c>
      <c r="E147" s="2" t="e">
        <v>#NAME?</v>
      </c>
    </row>
    <row r="148" spans="4:5" ht="15.75" customHeight="1">
      <c r="D148" s="2" t="e">
        <v>#NAME?</v>
      </c>
      <c r="E148" s="2" t="e">
        <v>#NAME?</v>
      </c>
    </row>
    <row r="149" spans="4:5" ht="15.75" customHeight="1">
      <c r="D149" s="2" t="e">
        <v>#NAME?</v>
      </c>
      <c r="E149" s="2" t="e">
        <v>#NAME?</v>
      </c>
    </row>
    <row r="150" spans="4:5" ht="15.75" customHeight="1">
      <c r="D150" s="2" t="e">
        <v>#NAME?</v>
      </c>
      <c r="E150" s="2" t="e">
        <v>#NAME?</v>
      </c>
    </row>
    <row r="151" spans="4:5" ht="15.75" customHeight="1">
      <c r="D151" s="2" t="e">
        <v>#NAME?</v>
      </c>
      <c r="E151" s="2" t="e">
        <v>#NAME?</v>
      </c>
    </row>
    <row r="152" spans="4:5" ht="15.75" customHeight="1">
      <c r="D152" s="2" t="e">
        <v>#NAME?</v>
      </c>
      <c r="E152" s="2" t="e">
        <v>#NAME?</v>
      </c>
    </row>
    <row r="153" spans="4:5" ht="15.75" customHeight="1">
      <c r="D153" s="2" t="e">
        <v>#NAME?</v>
      </c>
      <c r="E153" s="2" t="e">
        <v>#NAME?</v>
      </c>
    </row>
    <row r="154" spans="4:5" ht="15.75" customHeight="1">
      <c r="D154" s="2" t="e">
        <v>#NAME?</v>
      </c>
      <c r="E154" s="2" t="e">
        <v>#NAME?</v>
      </c>
    </row>
    <row r="155" spans="4:5" ht="15.75" customHeight="1">
      <c r="D155" s="2" t="e">
        <v>#NAME?</v>
      </c>
      <c r="E155" s="2" t="e">
        <v>#NAME?</v>
      </c>
    </row>
    <row r="156" spans="4:5" ht="15.75" customHeight="1">
      <c r="D156" s="2" t="e">
        <v>#NAME?</v>
      </c>
      <c r="E156" s="2" t="e">
        <v>#NAME?</v>
      </c>
    </row>
    <row r="157" spans="4:5" ht="15.75" customHeight="1">
      <c r="D157" s="2" t="e">
        <v>#NAME?</v>
      </c>
      <c r="E157" s="2" t="e">
        <v>#NAME?</v>
      </c>
    </row>
    <row r="158" spans="4:5" ht="15.75" customHeight="1">
      <c r="D158" s="2" t="e">
        <v>#NAME?</v>
      </c>
      <c r="E158" s="2" t="e">
        <v>#NAME?</v>
      </c>
    </row>
    <row r="159" spans="4:5" ht="15.75" customHeight="1">
      <c r="D159" s="2" t="e">
        <v>#NAME?</v>
      </c>
      <c r="E159" s="2" t="e">
        <v>#NAME?</v>
      </c>
    </row>
    <row r="160" spans="4:5" ht="15.75" customHeight="1">
      <c r="D160" s="2" t="e">
        <v>#NAME?</v>
      </c>
      <c r="E160" s="2" t="e">
        <v>#NAME?</v>
      </c>
    </row>
    <row r="161" spans="4:5" ht="15.75" customHeight="1">
      <c r="D161" s="2" t="e">
        <v>#NAME?</v>
      </c>
      <c r="E161" s="2" t="e">
        <v>#NAME?</v>
      </c>
    </row>
    <row r="162" spans="4:5" ht="15.75" customHeight="1">
      <c r="D162" s="2" t="e">
        <v>#NAME?</v>
      </c>
      <c r="E162" s="2" t="e">
        <v>#NAME?</v>
      </c>
    </row>
    <row r="163" spans="4:5" ht="15.75" customHeight="1">
      <c r="D163" s="2" t="e">
        <v>#NAME?</v>
      </c>
      <c r="E163" s="2" t="e">
        <v>#NAME?</v>
      </c>
    </row>
    <row r="164" spans="4:5" ht="15.75" customHeight="1">
      <c r="D164" s="2" t="e">
        <v>#NAME?</v>
      </c>
      <c r="E164" s="2" t="e">
        <v>#NAME?</v>
      </c>
    </row>
    <row r="165" spans="4:5" ht="15.75" customHeight="1">
      <c r="D165" s="2" t="e">
        <v>#NAME?</v>
      </c>
      <c r="E165" s="2" t="e">
        <v>#NAME?</v>
      </c>
    </row>
    <row r="166" spans="4:5" ht="15.75" customHeight="1">
      <c r="D166" s="2" t="e">
        <v>#NAME?</v>
      </c>
      <c r="E166" s="2" t="e">
        <v>#NAME?</v>
      </c>
    </row>
    <row r="167" spans="4:5" ht="15.75" customHeight="1">
      <c r="D167" s="2" t="e">
        <v>#NAME?</v>
      </c>
      <c r="E167" s="2" t="e">
        <v>#NAME?</v>
      </c>
    </row>
    <row r="168" spans="4:5" ht="15.75" customHeight="1">
      <c r="D168" s="2" t="e">
        <v>#NAME?</v>
      </c>
      <c r="E168" s="2" t="e">
        <v>#NAME?</v>
      </c>
    </row>
    <row r="169" spans="4:5" ht="15.75" customHeight="1">
      <c r="D169" s="2" t="e">
        <v>#NAME?</v>
      </c>
      <c r="E169" s="2" t="e">
        <v>#NAME?</v>
      </c>
    </row>
    <row r="170" spans="4:5" ht="15.75" customHeight="1">
      <c r="D170" s="2" t="e">
        <v>#NAME?</v>
      </c>
      <c r="E170" s="2" t="e">
        <v>#NAME?</v>
      </c>
    </row>
    <row r="171" spans="4:5" ht="15.75" customHeight="1">
      <c r="D171" s="2" t="e">
        <v>#NAME?</v>
      </c>
      <c r="E171" s="2" t="e">
        <v>#NAME?</v>
      </c>
    </row>
    <row r="172" spans="4:5" ht="15.75" customHeight="1">
      <c r="D172" s="2" t="e">
        <v>#NAME?</v>
      </c>
      <c r="E172" s="2" t="e">
        <v>#NAME?</v>
      </c>
    </row>
    <row r="173" spans="4:5" ht="15.75" customHeight="1">
      <c r="D173" s="2" t="e">
        <v>#NAME?</v>
      </c>
      <c r="E173" s="2" t="e">
        <v>#NAME?</v>
      </c>
    </row>
    <row r="174" spans="4:5" ht="15.75" customHeight="1">
      <c r="D174" s="2" t="e">
        <v>#NAME?</v>
      </c>
      <c r="E174" s="2" t="e">
        <v>#NAME?</v>
      </c>
    </row>
    <row r="175" spans="4:5" ht="15.75" customHeight="1">
      <c r="D175" s="2" t="e">
        <v>#NAME?</v>
      </c>
      <c r="E175" s="2" t="e">
        <v>#NAME?</v>
      </c>
    </row>
    <row r="176" spans="4:5" ht="15.75" customHeight="1">
      <c r="D176" s="2" t="e">
        <v>#NAME?</v>
      </c>
      <c r="E176" s="2" t="e">
        <v>#NAME?</v>
      </c>
    </row>
    <row r="177" spans="4:5" ht="15.75" customHeight="1">
      <c r="D177" s="2" t="e">
        <v>#NAME?</v>
      </c>
      <c r="E177" s="2" t="e">
        <v>#NAME?</v>
      </c>
    </row>
    <row r="178" spans="4:5" ht="15.75" customHeight="1">
      <c r="D178" s="2" t="e">
        <v>#NAME?</v>
      </c>
      <c r="E178" s="2" t="e">
        <v>#NAME?</v>
      </c>
    </row>
    <row r="179" spans="4:5" ht="15.75" customHeight="1">
      <c r="D179" s="2" t="e">
        <v>#NAME?</v>
      </c>
      <c r="E179" s="2" t="e">
        <v>#NAME?</v>
      </c>
    </row>
    <row r="180" spans="4:5" ht="15.75" customHeight="1">
      <c r="D180" s="2" t="e">
        <v>#NAME?</v>
      </c>
      <c r="E180" s="2" t="e">
        <v>#NAME?</v>
      </c>
    </row>
    <row r="181" spans="4:5" ht="15.75" customHeight="1">
      <c r="D181" s="2" t="e">
        <v>#NAME?</v>
      </c>
      <c r="E181" s="2" t="e">
        <v>#NAME?</v>
      </c>
    </row>
    <row r="182" spans="4:5" ht="15.75" customHeight="1">
      <c r="D182" s="2" t="e">
        <v>#NAME?</v>
      </c>
      <c r="E182" s="2" t="e">
        <v>#NAME?</v>
      </c>
    </row>
    <row r="183" spans="4:5" ht="15.75" customHeight="1">
      <c r="D183" s="2" t="e">
        <v>#NAME?</v>
      </c>
      <c r="E183" s="2" t="e">
        <v>#NAME?</v>
      </c>
    </row>
    <row r="184" spans="4:5" ht="15.75" customHeight="1">
      <c r="D184" s="2" t="e">
        <v>#NAME?</v>
      </c>
      <c r="E184" s="2" t="e">
        <v>#NAME?</v>
      </c>
    </row>
    <row r="185" spans="4:5" ht="15.75" customHeight="1">
      <c r="D185" s="2" t="e">
        <v>#NAME?</v>
      </c>
      <c r="E185" s="2" t="e">
        <v>#NAME?</v>
      </c>
    </row>
    <row r="186" spans="4:5" ht="15.75" customHeight="1">
      <c r="D186" s="2" t="e">
        <v>#NAME?</v>
      </c>
      <c r="E186" s="2" t="e">
        <v>#NAME?</v>
      </c>
    </row>
    <row r="187" spans="4:5" ht="15.75" customHeight="1">
      <c r="D187" s="2" t="e">
        <v>#NAME?</v>
      </c>
      <c r="E187" s="2" t="e">
        <v>#NAME?</v>
      </c>
    </row>
    <row r="188" spans="4:5" ht="15.75" customHeight="1">
      <c r="D188" s="2" t="e">
        <v>#NAME?</v>
      </c>
      <c r="E188" s="2" t="e">
        <v>#NAME?</v>
      </c>
    </row>
    <row r="189" spans="4:5" ht="15.75" customHeight="1">
      <c r="D189" s="2" t="e">
        <v>#NAME?</v>
      </c>
      <c r="E189" s="2" t="e">
        <v>#NAME?</v>
      </c>
    </row>
    <row r="190" spans="4:5" ht="15.75" customHeight="1">
      <c r="D190" s="2" t="e">
        <v>#NAME?</v>
      </c>
      <c r="E190" s="2" t="e">
        <v>#NAME?</v>
      </c>
    </row>
    <row r="191" spans="4:5" ht="15.75" customHeight="1">
      <c r="D191" s="2" t="e">
        <v>#NAME?</v>
      </c>
      <c r="E191" s="2" t="e">
        <v>#NAME?</v>
      </c>
    </row>
    <row r="192" spans="4:5" ht="15.75" customHeight="1">
      <c r="D192" s="2" t="e">
        <v>#NAME?</v>
      </c>
      <c r="E192" s="2" t="e">
        <v>#NAME?</v>
      </c>
    </row>
    <row r="193" spans="4:5" ht="15.75" customHeight="1">
      <c r="D193" s="2" t="e">
        <v>#NAME?</v>
      </c>
      <c r="E193" s="2" t="e">
        <v>#NAME?</v>
      </c>
    </row>
    <row r="194" spans="4:5" ht="15.75" customHeight="1">
      <c r="D194" s="2" t="e">
        <v>#NAME?</v>
      </c>
      <c r="E194" s="2" t="e">
        <v>#NAME?</v>
      </c>
    </row>
    <row r="195" spans="4:5" ht="15.75" customHeight="1">
      <c r="D195" s="2" t="e">
        <v>#NAME?</v>
      </c>
      <c r="E195" s="2" t="e">
        <v>#NAME?</v>
      </c>
    </row>
    <row r="196" spans="4:5" ht="15.75" customHeight="1">
      <c r="D196" s="2" t="e">
        <v>#NAME?</v>
      </c>
      <c r="E196" s="2" t="e">
        <v>#NAME?</v>
      </c>
    </row>
    <row r="197" spans="4:5" ht="15.75" customHeight="1">
      <c r="D197" s="2" t="e">
        <v>#NAME?</v>
      </c>
      <c r="E197" s="2" t="e">
        <v>#NAME?</v>
      </c>
    </row>
    <row r="198" spans="4:5" ht="15.75" customHeight="1">
      <c r="D198" s="2" t="e">
        <v>#NAME?</v>
      </c>
      <c r="E198" s="2" t="e">
        <v>#NAME?</v>
      </c>
    </row>
    <row r="199" spans="4:5" ht="15.75" customHeight="1">
      <c r="D199" s="2" t="e">
        <v>#NAME?</v>
      </c>
      <c r="E199" s="2" t="e">
        <v>#NAME?</v>
      </c>
    </row>
    <row r="200" spans="4:5" ht="15.75" customHeight="1">
      <c r="D200" s="2" t="e">
        <v>#NAME?</v>
      </c>
      <c r="E200" s="2" t="e">
        <v>#NAME?</v>
      </c>
    </row>
    <row r="201" spans="4:5" ht="15.75" customHeight="1">
      <c r="D201" s="2" t="e">
        <v>#NAME?</v>
      </c>
      <c r="E201" s="2" t="e">
        <v>#NAME?</v>
      </c>
    </row>
    <row r="202" spans="4:5" ht="15.75" customHeight="1">
      <c r="D202" s="2" t="e">
        <v>#NAME?</v>
      </c>
      <c r="E202" s="2" t="e">
        <v>#NAME?</v>
      </c>
    </row>
    <row r="203" spans="4:5" ht="15.75" customHeight="1">
      <c r="D203" s="2" t="e">
        <v>#NAME?</v>
      </c>
      <c r="E203" s="2" t="e">
        <v>#NAME?</v>
      </c>
    </row>
    <row r="204" spans="4:5" ht="15.75" customHeight="1">
      <c r="D204" s="2" t="e">
        <v>#NAME?</v>
      </c>
      <c r="E204" s="2" t="e">
        <v>#NAME?</v>
      </c>
    </row>
    <row r="205" spans="4:5" ht="15.75" customHeight="1">
      <c r="D205" s="2" t="e">
        <v>#NAME?</v>
      </c>
      <c r="E205" s="2" t="e">
        <v>#NAME?</v>
      </c>
    </row>
    <row r="206" spans="4:5" ht="15.75" customHeight="1">
      <c r="D206" s="2" t="e">
        <v>#NAME?</v>
      </c>
      <c r="E206" s="2" t="e">
        <v>#NAME?</v>
      </c>
    </row>
    <row r="207" spans="4:5" ht="15.75" customHeight="1">
      <c r="D207" s="2" t="e">
        <v>#NAME?</v>
      </c>
      <c r="E207" s="2" t="e">
        <v>#NAME?</v>
      </c>
    </row>
    <row r="208" spans="4:5" ht="15.75" customHeight="1">
      <c r="D208" s="2" t="e">
        <v>#NAME?</v>
      </c>
      <c r="E208" s="2" t="e">
        <v>#NAME?</v>
      </c>
    </row>
    <row r="209" spans="4:5" ht="15.75" customHeight="1">
      <c r="D209" s="2" t="e">
        <v>#NAME?</v>
      </c>
      <c r="E209" s="2" t="e">
        <v>#NAME?</v>
      </c>
    </row>
    <row r="210" spans="4:5" ht="15.75" customHeight="1">
      <c r="D210" s="2" t="e">
        <v>#NAME?</v>
      </c>
      <c r="E210" s="2" t="e">
        <v>#NAME?</v>
      </c>
    </row>
    <row r="211" spans="4:5" ht="15.75" customHeight="1">
      <c r="D211" s="2" t="e">
        <v>#NAME?</v>
      </c>
      <c r="E211" s="2" t="e">
        <v>#NAME?</v>
      </c>
    </row>
    <row r="212" spans="4:5" ht="15.75" customHeight="1">
      <c r="D212" s="2" t="e">
        <v>#NAME?</v>
      </c>
      <c r="E212" s="2" t="e">
        <v>#NAME?</v>
      </c>
    </row>
    <row r="213" spans="4:5" ht="15.75" customHeight="1">
      <c r="D213" s="2" t="e">
        <v>#NAME?</v>
      </c>
      <c r="E213" s="2" t="e">
        <v>#NAME?</v>
      </c>
    </row>
    <row r="214" spans="4:5" ht="15.75" customHeight="1">
      <c r="D214" s="2" t="e">
        <v>#NAME?</v>
      </c>
      <c r="E214" s="2" t="e">
        <v>#NAME?</v>
      </c>
    </row>
    <row r="215" spans="4:5" ht="15.75" customHeight="1">
      <c r="D215" s="2" t="e">
        <v>#NAME?</v>
      </c>
      <c r="E215" s="2" t="e">
        <v>#NAME?</v>
      </c>
    </row>
    <row r="216" spans="4:5" ht="15.75" customHeight="1">
      <c r="D216" s="2" t="e">
        <v>#NAME?</v>
      </c>
      <c r="E216" s="2" t="e">
        <v>#NAME?</v>
      </c>
    </row>
    <row r="217" spans="4:5" ht="15.75" customHeight="1">
      <c r="D217" s="2" t="e">
        <v>#NAME?</v>
      </c>
      <c r="E217" s="2" t="e">
        <v>#NAME?</v>
      </c>
    </row>
    <row r="218" spans="4:5" ht="15.75" customHeight="1">
      <c r="D218" s="2" t="e">
        <v>#NAME?</v>
      </c>
      <c r="E218" s="2" t="e">
        <v>#NAME?</v>
      </c>
    </row>
    <row r="219" spans="4:5" ht="15.75" customHeight="1">
      <c r="D219" s="2" t="e">
        <v>#NAME?</v>
      </c>
      <c r="E219" s="2" t="e">
        <v>#NAME?</v>
      </c>
    </row>
    <row r="220" spans="4:5" ht="15.75" customHeight="1">
      <c r="D220" s="2" t="e">
        <v>#NAME?</v>
      </c>
      <c r="E220" s="2" t="e">
        <v>#NAME?</v>
      </c>
    </row>
    <row r="221" spans="4:5" ht="15.75" customHeight="1">
      <c r="D221" s="2" t="e">
        <v>#NAME?</v>
      </c>
      <c r="E221" s="2" t="e">
        <v>#NAME?</v>
      </c>
    </row>
    <row r="222" spans="4:5" ht="15.75" customHeight="1">
      <c r="D222" s="2" t="e">
        <v>#NAME?</v>
      </c>
      <c r="E222" s="2" t="e">
        <v>#NAME?</v>
      </c>
    </row>
    <row r="223" spans="4:5" ht="15.75" customHeight="1">
      <c r="D223" s="2" t="e">
        <v>#NAME?</v>
      </c>
      <c r="E223" s="2" t="e">
        <v>#NAME?</v>
      </c>
    </row>
    <row r="224" spans="4:5" ht="15.75" customHeight="1">
      <c r="D224" s="2" t="e">
        <v>#NAME?</v>
      </c>
      <c r="E224" s="2" t="e">
        <v>#NAME?</v>
      </c>
    </row>
    <row r="225" spans="4:5" ht="15.75" customHeight="1">
      <c r="D225" s="2" t="e">
        <v>#NAME?</v>
      </c>
      <c r="E225" s="2" t="e">
        <v>#NAME?</v>
      </c>
    </row>
    <row r="226" spans="4:5" ht="15.75" customHeight="1">
      <c r="D226" s="2" t="e">
        <v>#NAME?</v>
      </c>
      <c r="E226" s="2" t="e">
        <v>#NAME?</v>
      </c>
    </row>
    <row r="227" spans="4:5" ht="15.75" customHeight="1">
      <c r="D227" s="2" t="e">
        <v>#NAME?</v>
      </c>
      <c r="E227" s="2" t="e">
        <v>#NAME?</v>
      </c>
    </row>
    <row r="228" spans="4:5" ht="15.75" customHeight="1">
      <c r="D228" s="2" t="e">
        <v>#NAME?</v>
      </c>
      <c r="E228" s="2" t="e">
        <v>#NAME?</v>
      </c>
    </row>
    <row r="229" spans="4:5" ht="15.75" customHeight="1">
      <c r="D229" s="2" t="e">
        <v>#NAME?</v>
      </c>
      <c r="E229" s="2" t="e">
        <v>#NAME?</v>
      </c>
    </row>
    <row r="230" spans="4:5" ht="15.75" customHeight="1">
      <c r="D230" s="2" t="e">
        <v>#NAME?</v>
      </c>
      <c r="E230" s="2" t="e">
        <v>#NAME?</v>
      </c>
    </row>
    <row r="231" spans="4:5" ht="15.75" customHeight="1">
      <c r="D231" s="2" t="e">
        <v>#NAME?</v>
      </c>
      <c r="E231" s="2" t="e">
        <v>#NAME?</v>
      </c>
    </row>
    <row r="232" spans="4:5" ht="15.75" customHeight="1">
      <c r="D232" s="2" t="e">
        <v>#NAME?</v>
      </c>
      <c r="E232" s="2" t="e">
        <v>#NAME?</v>
      </c>
    </row>
    <row r="233" spans="4:5" ht="15.75" customHeight="1">
      <c r="D233" s="2" t="e">
        <v>#NAME?</v>
      </c>
      <c r="E233" s="2" t="e">
        <v>#NAME?</v>
      </c>
    </row>
    <row r="234" spans="4:5" ht="15.75" customHeight="1">
      <c r="D234" s="2" t="e">
        <v>#NAME?</v>
      </c>
      <c r="E234" s="2" t="e">
        <v>#NAME?</v>
      </c>
    </row>
    <row r="235" spans="4:5" ht="15.75" customHeight="1">
      <c r="D235" s="2" t="e">
        <v>#NAME?</v>
      </c>
      <c r="E235" s="2" t="e">
        <v>#NAME?</v>
      </c>
    </row>
    <row r="236" spans="4:5" ht="15.75" customHeight="1">
      <c r="D236" s="2" t="e">
        <v>#NAME?</v>
      </c>
      <c r="E236" s="2" t="e">
        <v>#NAME?</v>
      </c>
    </row>
    <row r="237" spans="4:5" ht="15.75" customHeight="1">
      <c r="D237" s="2" t="e">
        <v>#NAME?</v>
      </c>
      <c r="E237" s="2" t="e">
        <v>#NAME?</v>
      </c>
    </row>
    <row r="238" spans="4:5" ht="15.75" customHeight="1">
      <c r="D238" s="2" t="e">
        <v>#NAME?</v>
      </c>
      <c r="E238" s="2" t="e">
        <v>#NAME?</v>
      </c>
    </row>
    <row r="239" spans="4:5" ht="15.75" customHeight="1">
      <c r="D239" s="2" t="e">
        <v>#NAME?</v>
      </c>
      <c r="E239" s="2" t="e">
        <v>#NAME?</v>
      </c>
    </row>
    <row r="240" spans="4:5" ht="15.75" customHeight="1">
      <c r="D240" s="2" t="e">
        <v>#NAME?</v>
      </c>
      <c r="E240" s="2" t="e">
        <v>#NAME?</v>
      </c>
    </row>
    <row r="241" spans="4:5" ht="15.75" customHeight="1">
      <c r="D241" s="2" t="e">
        <v>#NAME?</v>
      </c>
      <c r="E241" s="2" t="e">
        <v>#NAME?</v>
      </c>
    </row>
    <row r="242" spans="4:5" ht="15.75" customHeight="1">
      <c r="D242" s="2" t="e">
        <v>#NAME?</v>
      </c>
      <c r="E242" s="2" t="e">
        <v>#NAME?</v>
      </c>
    </row>
    <row r="243" spans="4:5" ht="15.75" customHeight="1">
      <c r="D243" s="2" t="e">
        <v>#NAME?</v>
      </c>
      <c r="E243" s="2" t="e">
        <v>#NAME?</v>
      </c>
    </row>
    <row r="244" spans="4:5" ht="15.75" customHeight="1">
      <c r="D244" s="2" t="e">
        <v>#NAME?</v>
      </c>
      <c r="E244" s="2" t="e">
        <v>#NAME?</v>
      </c>
    </row>
    <row r="245" spans="4:5" ht="15.75" customHeight="1">
      <c r="D245" s="2" t="e">
        <v>#NAME?</v>
      </c>
      <c r="E245" s="2" t="e">
        <v>#NAME?</v>
      </c>
    </row>
    <row r="246" spans="4:5" ht="15.75" customHeight="1">
      <c r="D246" s="2" t="e">
        <v>#NAME?</v>
      </c>
      <c r="E246" s="2" t="e">
        <v>#NAME?</v>
      </c>
    </row>
    <row r="247" spans="4:5" ht="15.75" customHeight="1">
      <c r="D247" s="2" t="e">
        <v>#NAME?</v>
      </c>
      <c r="E247" s="2" t="e">
        <v>#NAME?</v>
      </c>
    </row>
    <row r="248" spans="4:5" ht="15.75" customHeight="1">
      <c r="D248" s="2" t="e">
        <v>#NAME?</v>
      </c>
      <c r="E248" s="2" t="e">
        <v>#NAME?</v>
      </c>
    </row>
    <row r="249" spans="4:5" ht="15.75" customHeight="1">
      <c r="D249" s="2" t="e">
        <v>#NAME?</v>
      </c>
      <c r="E249" s="2" t="e">
        <v>#NAME?</v>
      </c>
    </row>
    <row r="250" spans="4:5" ht="15.75" customHeight="1">
      <c r="D250" s="2" t="e">
        <v>#NAME?</v>
      </c>
      <c r="E250" s="2" t="e">
        <v>#NAME?</v>
      </c>
    </row>
    <row r="251" spans="4:5" ht="15.75" customHeight="1">
      <c r="D251" s="2" t="e">
        <v>#NAME?</v>
      </c>
      <c r="E251" s="2" t="e">
        <v>#NAME?</v>
      </c>
    </row>
    <row r="252" spans="4:5" ht="15.75" customHeight="1">
      <c r="D252" s="2" t="e">
        <v>#NAME?</v>
      </c>
      <c r="E252" s="2" t="e">
        <v>#NAME?</v>
      </c>
    </row>
    <row r="253" spans="4:5" ht="15.75" customHeight="1">
      <c r="D253" s="2" t="e">
        <v>#NAME?</v>
      </c>
      <c r="E253" s="2" t="e">
        <v>#NAME?</v>
      </c>
    </row>
    <row r="254" spans="4:5" ht="15.75" customHeight="1">
      <c r="D254" s="2" t="e">
        <v>#NAME?</v>
      </c>
      <c r="E254" s="2" t="e">
        <v>#NAME?</v>
      </c>
    </row>
    <row r="255" spans="4:5" ht="15.75" customHeight="1">
      <c r="D255" s="2" t="e">
        <v>#NAME?</v>
      </c>
      <c r="E255" s="2" t="e">
        <v>#NAME?</v>
      </c>
    </row>
    <row r="256" spans="4:5" ht="15.75" customHeight="1">
      <c r="D256" s="2" t="e">
        <v>#NAME?</v>
      </c>
      <c r="E256" s="2" t="e">
        <v>#NAME?</v>
      </c>
    </row>
    <row r="257" spans="4:5" ht="15.75" customHeight="1">
      <c r="D257" s="2" t="e">
        <v>#NAME?</v>
      </c>
      <c r="E257" s="2" t="e">
        <v>#NAME?</v>
      </c>
    </row>
    <row r="258" spans="4:5" ht="15.75" customHeight="1">
      <c r="D258" s="2" t="e">
        <v>#NAME?</v>
      </c>
      <c r="E258" s="2" t="e">
        <v>#NAME?</v>
      </c>
    </row>
    <row r="259" spans="4:5" ht="15.75" customHeight="1">
      <c r="D259" s="2" t="e">
        <v>#NAME?</v>
      </c>
      <c r="E259" s="2" t="e">
        <v>#NAME?</v>
      </c>
    </row>
    <row r="260" spans="4:5" ht="15.75" customHeight="1">
      <c r="D260" s="2" t="e">
        <v>#NAME?</v>
      </c>
      <c r="E260" s="2" t="e">
        <v>#NAME?</v>
      </c>
    </row>
    <row r="261" spans="4:5" ht="15.75" customHeight="1">
      <c r="D261" s="2" t="e">
        <v>#NAME?</v>
      </c>
      <c r="E261" s="2" t="e">
        <v>#NAME?</v>
      </c>
    </row>
    <row r="262" spans="4:5" ht="15.75" customHeight="1">
      <c r="D262" s="2" t="e">
        <v>#NAME?</v>
      </c>
      <c r="E262" s="2" t="e">
        <v>#NAME?</v>
      </c>
    </row>
    <row r="263" spans="4:5" ht="15.75" customHeight="1">
      <c r="D263" s="2" t="e">
        <v>#NAME?</v>
      </c>
      <c r="E263" s="2" t="e">
        <v>#NAME?</v>
      </c>
    </row>
    <row r="264" spans="4:5" ht="15.75" customHeight="1">
      <c r="D264" s="2" t="e">
        <v>#NAME?</v>
      </c>
      <c r="E264" s="2" t="e">
        <v>#NAME?</v>
      </c>
    </row>
    <row r="265" spans="4:5" ht="15.75" customHeight="1">
      <c r="D265" s="2" t="e">
        <v>#NAME?</v>
      </c>
      <c r="E265" s="2" t="e">
        <v>#NAME?</v>
      </c>
    </row>
    <row r="266" spans="4:5" ht="15.75" customHeight="1">
      <c r="D266" s="2" t="e">
        <v>#NAME?</v>
      </c>
      <c r="E266" s="2" t="e">
        <v>#NAME?</v>
      </c>
    </row>
    <row r="267" spans="4:5" ht="15.75" customHeight="1">
      <c r="D267" s="2" t="e">
        <v>#NAME?</v>
      </c>
      <c r="E267" s="2" t="e">
        <v>#NAME?</v>
      </c>
    </row>
    <row r="268" spans="4:5" ht="15.75" customHeight="1">
      <c r="D268" s="2" t="e">
        <v>#NAME?</v>
      </c>
      <c r="E268" s="2" t="e">
        <v>#NAME?</v>
      </c>
    </row>
    <row r="269" spans="4:5" ht="15.75" customHeight="1">
      <c r="D269" s="2" t="e">
        <v>#NAME?</v>
      </c>
      <c r="E269" s="2" t="e">
        <v>#NAME?</v>
      </c>
    </row>
    <row r="270" spans="4:5" ht="15.75" customHeight="1">
      <c r="D270" s="2" t="e">
        <v>#NAME?</v>
      </c>
      <c r="E270" s="2" t="e">
        <v>#NAME?</v>
      </c>
    </row>
    <row r="271" spans="4:5" ht="15.75" customHeight="1">
      <c r="D271" s="2" t="e">
        <v>#NAME?</v>
      </c>
      <c r="E271" s="2" t="e">
        <v>#NAME?</v>
      </c>
    </row>
    <row r="272" spans="4:5" ht="15.75" customHeight="1">
      <c r="D272" s="2" t="e">
        <v>#NAME?</v>
      </c>
      <c r="E272" s="2" t="e">
        <v>#NAME?</v>
      </c>
    </row>
    <row r="273" spans="4:5" ht="15.75" customHeight="1">
      <c r="D273" s="2" t="e">
        <v>#NAME?</v>
      </c>
      <c r="E273" s="2" t="e">
        <v>#NAME?</v>
      </c>
    </row>
    <row r="274" spans="4:5" ht="15.75" customHeight="1">
      <c r="D274" s="2" t="e">
        <v>#NAME?</v>
      </c>
      <c r="E274" s="2" t="e">
        <v>#NAME?</v>
      </c>
    </row>
    <row r="275" spans="4:5" ht="15.75" customHeight="1">
      <c r="D275" s="2" t="e">
        <v>#NAME?</v>
      </c>
      <c r="E275" s="2" t="e">
        <v>#NAME?</v>
      </c>
    </row>
    <row r="276" spans="4:5" ht="15.75" customHeight="1">
      <c r="D276" s="2" t="e">
        <v>#NAME?</v>
      </c>
      <c r="E276" s="2" t="e">
        <v>#NAME?</v>
      </c>
    </row>
    <row r="277" spans="4:5" ht="15.75" customHeight="1">
      <c r="D277" s="2" t="e">
        <v>#NAME?</v>
      </c>
      <c r="E277" s="2" t="e">
        <v>#NAME?</v>
      </c>
    </row>
    <row r="278" spans="4:5" ht="15.75" customHeight="1">
      <c r="D278" s="2" t="e">
        <v>#NAME?</v>
      </c>
      <c r="E278" s="2" t="e">
        <v>#NAME?</v>
      </c>
    </row>
    <row r="279" spans="4:5" ht="15.75" customHeight="1">
      <c r="D279" s="2" t="e">
        <v>#NAME?</v>
      </c>
      <c r="E279" s="2" t="e">
        <v>#NAME?</v>
      </c>
    </row>
    <row r="280" spans="4:5" ht="15.75" customHeight="1">
      <c r="D280" s="2" t="e">
        <v>#NAME?</v>
      </c>
      <c r="E280" s="2" t="e">
        <v>#NAME?</v>
      </c>
    </row>
    <row r="281" spans="4:5" ht="15.75" customHeight="1">
      <c r="D281" s="2" t="e">
        <v>#NAME?</v>
      </c>
      <c r="E281" s="2" t="e">
        <v>#NAME?</v>
      </c>
    </row>
    <row r="282" spans="4:5" ht="15.75" customHeight="1">
      <c r="D282" s="2" t="e">
        <v>#NAME?</v>
      </c>
      <c r="E282" s="2" t="e">
        <v>#NAME?</v>
      </c>
    </row>
    <row r="283" spans="4:5" ht="15.75" customHeight="1">
      <c r="D283" s="2" t="e">
        <v>#NAME?</v>
      </c>
      <c r="E283" s="2" t="e">
        <v>#NAME?</v>
      </c>
    </row>
    <row r="284" spans="4:5" ht="15.75" customHeight="1">
      <c r="D284" s="2" t="e">
        <v>#NAME?</v>
      </c>
      <c r="E284" s="2" t="e">
        <v>#NAME?</v>
      </c>
    </row>
    <row r="285" spans="4:5" ht="15.75" customHeight="1">
      <c r="D285" s="2" t="e">
        <v>#NAME?</v>
      </c>
      <c r="E285" s="2" t="e">
        <v>#NAME?</v>
      </c>
    </row>
    <row r="286" spans="4:5" ht="15.75" customHeight="1">
      <c r="D286" s="2" t="e">
        <v>#NAME?</v>
      </c>
      <c r="E286" s="2" t="e">
        <v>#NAME?</v>
      </c>
    </row>
    <row r="287" spans="4:5" ht="15.75" customHeight="1">
      <c r="D287" s="2" t="e">
        <v>#NAME?</v>
      </c>
      <c r="E287" s="2" t="e">
        <v>#NAME?</v>
      </c>
    </row>
    <row r="288" spans="4:5" ht="15.75" customHeight="1">
      <c r="D288" s="2" t="e">
        <v>#NAME?</v>
      </c>
      <c r="E288" s="2" t="e">
        <v>#NAME?</v>
      </c>
    </row>
    <row r="289" spans="4:5" ht="15.75" customHeight="1">
      <c r="D289" s="2" t="e">
        <v>#NAME?</v>
      </c>
      <c r="E289" s="2" t="e">
        <v>#NAME?</v>
      </c>
    </row>
    <row r="290" spans="4:5" ht="15.75" customHeight="1">
      <c r="D290" s="2" t="e">
        <v>#NAME?</v>
      </c>
      <c r="E290" s="2" t="e">
        <v>#NAME?</v>
      </c>
    </row>
    <row r="291" spans="4:5" ht="15.75" customHeight="1">
      <c r="D291" s="2" t="e">
        <v>#NAME?</v>
      </c>
      <c r="E291" s="2" t="e">
        <v>#NAME?</v>
      </c>
    </row>
    <row r="292" spans="4:5" ht="15.75" customHeight="1">
      <c r="D292" s="2" t="e">
        <v>#NAME?</v>
      </c>
      <c r="E292" s="2" t="e">
        <v>#NAME?</v>
      </c>
    </row>
    <row r="293" spans="4:5" ht="15.75" customHeight="1">
      <c r="D293" s="2" t="e">
        <v>#NAME?</v>
      </c>
      <c r="E293" s="2" t="e">
        <v>#NAME?</v>
      </c>
    </row>
    <row r="294" spans="4:5" ht="15.75" customHeight="1">
      <c r="D294" s="2" t="e">
        <v>#NAME?</v>
      </c>
      <c r="E294" s="2" t="e">
        <v>#NAME?</v>
      </c>
    </row>
    <row r="295" spans="4:5" ht="15.75" customHeight="1">
      <c r="D295" s="2" t="e">
        <v>#NAME?</v>
      </c>
      <c r="E295" s="2" t="e">
        <v>#NAME?</v>
      </c>
    </row>
    <row r="296" spans="4:5" ht="15.75" customHeight="1">
      <c r="D296" s="2" t="e">
        <v>#NAME?</v>
      </c>
      <c r="E296" s="2" t="e">
        <v>#NAME?</v>
      </c>
    </row>
    <row r="297" spans="4:5" ht="15.75" customHeight="1">
      <c r="D297" s="2" t="e">
        <v>#NAME?</v>
      </c>
      <c r="E297" s="2" t="e">
        <v>#NAME?</v>
      </c>
    </row>
    <row r="298" spans="4:5" ht="15.75" customHeight="1">
      <c r="D298" s="2" t="e">
        <v>#NAME?</v>
      </c>
      <c r="E298" s="2" t="e">
        <v>#NAME?</v>
      </c>
    </row>
    <row r="299" spans="4:5" ht="15.75" customHeight="1">
      <c r="D299" s="2" t="e">
        <v>#NAME?</v>
      </c>
      <c r="E299" s="2" t="e">
        <v>#NAME?</v>
      </c>
    </row>
    <row r="300" spans="4:5" ht="15.75" customHeight="1">
      <c r="D300" s="2" t="e">
        <v>#NAME?</v>
      </c>
      <c r="E300" s="2" t="e">
        <v>#NAME?</v>
      </c>
    </row>
    <row r="301" spans="4:5" ht="15.75" customHeight="1">
      <c r="D301" s="2" t="e">
        <v>#NAME?</v>
      </c>
      <c r="E301" s="2" t="e">
        <v>#NAME?</v>
      </c>
    </row>
    <row r="302" spans="4:5" ht="15.75" customHeight="1">
      <c r="D302" s="2" t="e">
        <v>#NAME?</v>
      </c>
      <c r="E302" s="2" t="e">
        <v>#NAME?</v>
      </c>
    </row>
    <row r="303" spans="4:5" ht="15.75" customHeight="1">
      <c r="D303" s="2" t="e">
        <v>#NAME?</v>
      </c>
      <c r="E303" s="2" t="e">
        <v>#NAME?</v>
      </c>
    </row>
    <row r="304" spans="4:5" ht="15.75" customHeight="1">
      <c r="D304" s="2" t="e">
        <v>#NAME?</v>
      </c>
      <c r="E304" s="2" t="e">
        <v>#NAME?</v>
      </c>
    </row>
    <row r="305" spans="4:5" ht="15.75" customHeight="1">
      <c r="D305" s="2" t="e">
        <v>#NAME?</v>
      </c>
      <c r="E305" s="2" t="e">
        <v>#NAME?</v>
      </c>
    </row>
    <row r="306" spans="4:5" ht="15.75" customHeight="1">
      <c r="D306" s="2" t="e">
        <v>#NAME?</v>
      </c>
      <c r="E306" s="2" t="e">
        <v>#NAME?</v>
      </c>
    </row>
    <row r="307" spans="4:5" ht="15.75" customHeight="1">
      <c r="D307" s="2" t="e">
        <v>#NAME?</v>
      </c>
      <c r="E307" s="2" t="e">
        <v>#NAME?</v>
      </c>
    </row>
    <row r="308" spans="4:5" ht="15.75" customHeight="1">
      <c r="D308" s="2" t="e">
        <v>#NAME?</v>
      </c>
      <c r="E308" s="2" t="e">
        <v>#NAME?</v>
      </c>
    </row>
    <row r="309" spans="4:5" ht="15.75" customHeight="1">
      <c r="D309" s="2" t="e">
        <v>#NAME?</v>
      </c>
      <c r="E309" s="2" t="e">
        <v>#NAME?</v>
      </c>
    </row>
    <row r="310" spans="4:5" ht="15.75" customHeight="1">
      <c r="D310" s="2" t="e">
        <v>#NAME?</v>
      </c>
      <c r="E310" s="2" t="e">
        <v>#NAME?</v>
      </c>
    </row>
    <row r="311" spans="4:5" ht="15.75" customHeight="1">
      <c r="D311" s="2" t="e">
        <v>#NAME?</v>
      </c>
      <c r="E311" s="2" t="e">
        <v>#NAME?</v>
      </c>
    </row>
    <row r="312" spans="4:5" ht="15.75" customHeight="1">
      <c r="D312" s="2" t="e">
        <v>#NAME?</v>
      </c>
      <c r="E312" s="2" t="e">
        <v>#NAME?</v>
      </c>
    </row>
    <row r="313" spans="4:5" ht="15.75" customHeight="1">
      <c r="D313" s="2" t="e">
        <v>#NAME?</v>
      </c>
      <c r="E313" s="2" t="e">
        <v>#NAME?</v>
      </c>
    </row>
    <row r="314" spans="4:5" ht="15.75" customHeight="1">
      <c r="D314" s="2" t="e">
        <v>#NAME?</v>
      </c>
      <c r="E314" s="2" t="e">
        <v>#NAME?</v>
      </c>
    </row>
    <row r="315" spans="4:5" ht="15.75" customHeight="1">
      <c r="D315" s="2" t="e">
        <v>#NAME?</v>
      </c>
      <c r="E315" s="2" t="e">
        <v>#NAME?</v>
      </c>
    </row>
    <row r="316" spans="4:5" ht="15.75" customHeight="1">
      <c r="D316" s="2" t="e">
        <v>#NAME?</v>
      </c>
      <c r="E316" s="2" t="e">
        <v>#NAME?</v>
      </c>
    </row>
    <row r="317" spans="4:5" ht="15.75" customHeight="1">
      <c r="D317" s="2" t="e">
        <v>#NAME?</v>
      </c>
      <c r="E317" s="2" t="e">
        <v>#NAME?</v>
      </c>
    </row>
    <row r="318" spans="4:5" ht="15.75" customHeight="1">
      <c r="D318" s="2" t="e">
        <v>#NAME?</v>
      </c>
      <c r="E318" s="2" t="e">
        <v>#NAME?</v>
      </c>
    </row>
    <row r="319" spans="4:5" ht="15.75" customHeight="1">
      <c r="D319" s="2" t="e">
        <v>#NAME?</v>
      </c>
      <c r="E319" s="2" t="e">
        <v>#NAME?</v>
      </c>
    </row>
    <row r="320" spans="4:5" ht="15.75" customHeight="1">
      <c r="D320" s="2" t="e">
        <v>#NAME?</v>
      </c>
      <c r="E320" s="2" t="e">
        <v>#NAME?</v>
      </c>
    </row>
    <row r="321" spans="4:5" ht="15.75" customHeight="1">
      <c r="D321" s="2" t="e">
        <v>#NAME?</v>
      </c>
      <c r="E321" s="2" t="e">
        <v>#NAME?</v>
      </c>
    </row>
    <row r="322" spans="4:5" ht="15.75" customHeight="1">
      <c r="D322" s="2" t="e">
        <v>#NAME?</v>
      </c>
      <c r="E322" s="2" t="e">
        <v>#NAME?</v>
      </c>
    </row>
    <row r="323" spans="4:5" ht="15.75" customHeight="1">
      <c r="D323" s="2" t="e">
        <v>#NAME?</v>
      </c>
      <c r="E323" s="2" t="e">
        <v>#NAME?</v>
      </c>
    </row>
    <row r="324" spans="4:5" ht="15.75" customHeight="1">
      <c r="D324" s="2" t="e">
        <v>#NAME?</v>
      </c>
      <c r="E324" s="2" t="e">
        <v>#NAME?</v>
      </c>
    </row>
    <row r="325" spans="4:5" ht="15.75" customHeight="1">
      <c r="D325" s="2" t="e">
        <v>#NAME?</v>
      </c>
      <c r="E325" s="2" t="e">
        <v>#NAME?</v>
      </c>
    </row>
    <row r="326" spans="4:5" ht="15.75" customHeight="1">
      <c r="D326" s="2" t="e">
        <v>#NAME?</v>
      </c>
      <c r="E326" s="2" t="e">
        <v>#NAME?</v>
      </c>
    </row>
    <row r="327" spans="4:5" ht="15.75" customHeight="1">
      <c r="D327" s="2" t="e">
        <v>#NAME?</v>
      </c>
      <c r="E327" s="2" t="e">
        <v>#NAME?</v>
      </c>
    </row>
    <row r="328" spans="4:5" ht="15.75" customHeight="1">
      <c r="D328" s="2" t="e">
        <v>#NAME?</v>
      </c>
      <c r="E328" s="2" t="e">
        <v>#NAME?</v>
      </c>
    </row>
    <row r="329" spans="4:5" ht="15.75" customHeight="1">
      <c r="D329" s="2" t="e">
        <v>#NAME?</v>
      </c>
      <c r="E329" s="2" t="e">
        <v>#NAME?</v>
      </c>
    </row>
    <row r="330" spans="4:5" ht="15.75" customHeight="1">
      <c r="D330" s="2" t="e">
        <v>#NAME?</v>
      </c>
      <c r="E330" s="2" t="e">
        <v>#NAME?</v>
      </c>
    </row>
    <row r="331" spans="4:5" ht="15.75" customHeight="1">
      <c r="D331" s="2" t="e">
        <v>#NAME?</v>
      </c>
      <c r="E331" s="2" t="e">
        <v>#NAME?</v>
      </c>
    </row>
    <row r="332" spans="4:5" ht="15.75" customHeight="1">
      <c r="D332" s="2" t="e">
        <v>#NAME?</v>
      </c>
      <c r="E332" s="2" t="e">
        <v>#NAME?</v>
      </c>
    </row>
    <row r="333" spans="4:5" ht="15.75" customHeight="1">
      <c r="D333" s="2" t="e">
        <v>#NAME?</v>
      </c>
      <c r="E333" s="2" t="e">
        <v>#NAME?</v>
      </c>
    </row>
    <row r="334" spans="4:5" ht="15.75" customHeight="1">
      <c r="D334" s="2" t="e">
        <v>#NAME?</v>
      </c>
      <c r="E334" s="2" t="e">
        <v>#NAME?</v>
      </c>
    </row>
    <row r="335" spans="4:5" ht="15.75" customHeight="1">
      <c r="D335" s="2" t="e">
        <v>#NAME?</v>
      </c>
      <c r="E335" s="2" t="e">
        <v>#NAME?</v>
      </c>
    </row>
    <row r="336" spans="4:5" ht="15.75" customHeight="1">
      <c r="D336" s="2" t="e">
        <v>#NAME?</v>
      </c>
      <c r="E336" s="2" t="e">
        <v>#NAME?</v>
      </c>
    </row>
    <row r="337" spans="4:5" ht="15.75" customHeight="1">
      <c r="D337" s="2" t="e">
        <v>#NAME?</v>
      </c>
      <c r="E337" s="2" t="e">
        <v>#NAME?</v>
      </c>
    </row>
    <row r="338" spans="4:5" ht="15.75" customHeight="1">
      <c r="D338" s="2" t="e">
        <v>#NAME?</v>
      </c>
      <c r="E338" s="2" t="e">
        <v>#NAME?</v>
      </c>
    </row>
    <row r="339" spans="4:5" ht="15.75" customHeight="1">
      <c r="D339" s="2" t="e">
        <v>#NAME?</v>
      </c>
      <c r="E339" s="2" t="e">
        <v>#NAME?</v>
      </c>
    </row>
    <row r="340" spans="4:5" ht="15.75" customHeight="1">
      <c r="D340" s="2" t="e">
        <v>#NAME?</v>
      </c>
      <c r="E340" s="2" t="e">
        <v>#NAME?</v>
      </c>
    </row>
    <row r="341" spans="4:5" ht="15.75" customHeight="1">
      <c r="D341" s="2" t="e">
        <v>#NAME?</v>
      </c>
      <c r="E341" s="2" t="e">
        <v>#NAME?</v>
      </c>
    </row>
    <row r="342" spans="4:5" ht="15.75" customHeight="1">
      <c r="D342" s="2" t="e">
        <v>#NAME?</v>
      </c>
      <c r="E342" s="2" t="e">
        <v>#NAME?</v>
      </c>
    </row>
    <row r="343" spans="4:5" ht="15.75" customHeight="1">
      <c r="D343" s="2" t="e">
        <v>#NAME?</v>
      </c>
      <c r="E343" s="2" t="e">
        <v>#NAME?</v>
      </c>
    </row>
    <row r="344" spans="4:5" ht="15.75" customHeight="1">
      <c r="D344" s="2" t="e">
        <v>#NAME?</v>
      </c>
      <c r="E344" s="2" t="e">
        <v>#NAME?</v>
      </c>
    </row>
    <row r="345" spans="4:5" ht="15.75" customHeight="1">
      <c r="D345" s="2" t="e">
        <v>#NAME?</v>
      </c>
      <c r="E345" s="2" t="e">
        <v>#NAME?</v>
      </c>
    </row>
    <row r="346" spans="4:5" ht="15.75" customHeight="1">
      <c r="D346" s="2" t="e">
        <v>#NAME?</v>
      </c>
      <c r="E346" s="2" t="e">
        <v>#NAME?</v>
      </c>
    </row>
    <row r="347" spans="4:5" ht="15.75" customHeight="1">
      <c r="D347" s="2" t="e">
        <v>#NAME?</v>
      </c>
      <c r="E347" s="2" t="e">
        <v>#NAME?</v>
      </c>
    </row>
    <row r="348" spans="4:5" ht="15.75" customHeight="1">
      <c r="D348" s="2" t="e">
        <v>#NAME?</v>
      </c>
      <c r="E348" s="2" t="e">
        <v>#NAME?</v>
      </c>
    </row>
    <row r="349" spans="4:5" ht="15.75" customHeight="1">
      <c r="D349" s="2" t="e">
        <v>#NAME?</v>
      </c>
      <c r="E349" s="2" t="e">
        <v>#NAME?</v>
      </c>
    </row>
    <row r="350" spans="4:5" ht="15.75" customHeight="1">
      <c r="D350" s="2" t="e">
        <v>#NAME?</v>
      </c>
      <c r="E350" s="2" t="e">
        <v>#NAME?</v>
      </c>
    </row>
    <row r="351" spans="4:5" ht="15.75" customHeight="1">
      <c r="D351" s="2" t="e">
        <v>#NAME?</v>
      </c>
      <c r="E351" s="2" t="e">
        <v>#NAME?</v>
      </c>
    </row>
    <row r="352" spans="4:5" ht="15.75" customHeight="1">
      <c r="D352" s="2" t="e">
        <v>#NAME?</v>
      </c>
      <c r="E352" s="2" t="e">
        <v>#NAME?</v>
      </c>
    </row>
    <row r="353" spans="4:5" ht="15.75" customHeight="1">
      <c r="D353" s="2" t="e">
        <v>#NAME?</v>
      </c>
      <c r="E353" s="2" t="e">
        <v>#NAME?</v>
      </c>
    </row>
    <row r="354" spans="4:5" ht="15.75" customHeight="1">
      <c r="D354" s="2" t="e">
        <v>#NAME?</v>
      </c>
      <c r="E354" s="2" t="e">
        <v>#NAME?</v>
      </c>
    </row>
    <row r="355" spans="4:5" ht="15.75" customHeight="1">
      <c r="D355" s="2" t="e">
        <v>#NAME?</v>
      </c>
      <c r="E355" s="2" t="e">
        <v>#NAME?</v>
      </c>
    </row>
    <row r="356" spans="4:5" ht="15.75" customHeight="1">
      <c r="D356" s="2" t="e">
        <v>#NAME?</v>
      </c>
      <c r="E356" s="2" t="e">
        <v>#NAME?</v>
      </c>
    </row>
    <row r="357" spans="4:5" ht="15.75" customHeight="1">
      <c r="D357" s="2" t="e">
        <v>#NAME?</v>
      </c>
      <c r="E357" s="2" t="e">
        <v>#NAME?</v>
      </c>
    </row>
    <row r="358" spans="4:5" ht="15.75" customHeight="1">
      <c r="D358" s="2" t="e">
        <v>#NAME?</v>
      </c>
      <c r="E358" s="2" t="e">
        <v>#NAME?</v>
      </c>
    </row>
    <row r="359" spans="4:5" ht="15.75" customHeight="1">
      <c r="D359" s="2" t="e">
        <v>#NAME?</v>
      </c>
      <c r="E359" s="2" t="e">
        <v>#NAME?</v>
      </c>
    </row>
    <row r="360" spans="4:5" ht="15.75" customHeight="1">
      <c r="D360" s="2" t="e">
        <v>#NAME?</v>
      </c>
      <c r="E360" s="2" t="e">
        <v>#NAME?</v>
      </c>
    </row>
    <row r="361" spans="4:5" ht="15.75" customHeight="1">
      <c r="D361" s="2" t="e">
        <v>#NAME?</v>
      </c>
      <c r="E361" s="2" t="e">
        <v>#NAME?</v>
      </c>
    </row>
    <row r="362" spans="4:5" ht="15.75" customHeight="1">
      <c r="D362" s="2" t="e">
        <v>#NAME?</v>
      </c>
      <c r="E362" s="2" t="e">
        <v>#NAME?</v>
      </c>
    </row>
    <row r="363" spans="4:5" ht="15.75" customHeight="1">
      <c r="D363" s="2" t="e">
        <v>#NAME?</v>
      </c>
      <c r="E363" s="2" t="e">
        <v>#NAME?</v>
      </c>
    </row>
    <row r="364" spans="4:5" ht="15.75" customHeight="1">
      <c r="D364" s="2" t="e">
        <v>#NAME?</v>
      </c>
      <c r="E364" s="2" t="e">
        <v>#NAME?</v>
      </c>
    </row>
    <row r="365" spans="4:5" ht="15.75" customHeight="1">
      <c r="D365" s="2" t="e">
        <v>#NAME?</v>
      </c>
      <c r="E365" s="2" t="e">
        <v>#NAME?</v>
      </c>
    </row>
    <row r="366" spans="4:5" ht="15.75" customHeight="1">
      <c r="D366" s="2" t="e">
        <v>#NAME?</v>
      </c>
      <c r="E366" s="2" t="e">
        <v>#NAME?</v>
      </c>
    </row>
    <row r="367" spans="4:5" ht="15.75" customHeight="1">
      <c r="D367" s="2" t="e">
        <v>#NAME?</v>
      </c>
      <c r="E367" s="2" t="e">
        <v>#NAME?</v>
      </c>
    </row>
    <row r="368" spans="4:5" ht="15.75" customHeight="1">
      <c r="D368" s="2" t="e">
        <v>#NAME?</v>
      </c>
      <c r="E368" s="2" t="e">
        <v>#NAME?</v>
      </c>
    </row>
    <row r="369" spans="4:5" ht="15.75" customHeight="1">
      <c r="D369" s="2" t="e">
        <v>#NAME?</v>
      </c>
      <c r="E369" s="2" t="e">
        <v>#NAME?</v>
      </c>
    </row>
    <row r="370" spans="4:5" ht="15.75" customHeight="1">
      <c r="D370" s="2" t="e">
        <v>#NAME?</v>
      </c>
      <c r="E370" s="2" t="e">
        <v>#NAME?</v>
      </c>
    </row>
    <row r="371" spans="4:5" ht="15.75" customHeight="1">
      <c r="D371" s="2" t="e">
        <v>#NAME?</v>
      </c>
      <c r="E371" s="2" t="e">
        <v>#NAME?</v>
      </c>
    </row>
    <row r="372" spans="4:5" ht="15.75" customHeight="1">
      <c r="D372" s="2" t="e">
        <v>#NAME?</v>
      </c>
      <c r="E372" s="2" t="e">
        <v>#NAME?</v>
      </c>
    </row>
    <row r="373" spans="4:5" ht="15.75" customHeight="1">
      <c r="D373" s="2" t="e">
        <v>#NAME?</v>
      </c>
      <c r="E373" s="2" t="e">
        <v>#NAME?</v>
      </c>
    </row>
    <row r="374" spans="4:5" ht="15.75" customHeight="1">
      <c r="D374" s="2" t="e">
        <v>#NAME?</v>
      </c>
      <c r="E374" s="2" t="e">
        <v>#NAME?</v>
      </c>
    </row>
    <row r="375" spans="4:5" ht="15.75" customHeight="1">
      <c r="D375" s="2" t="e">
        <v>#NAME?</v>
      </c>
      <c r="E375" s="2" t="e">
        <v>#NAME?</v>
      </c>
    </row>
    <row r="376" spans="4:5" ht="15.75" customHeight="1">
      <c r="D376" s="2" t="e">
        <v>#NAME?</v>
      </c>
      <c r="E376" s="2" t="e">
        <v>#NAME?</v>
      </c>
    </row>
    <row r="377" spans="4:5" ht="15.75" customHeight="1">
      <c r="D377" s="2" t="e">
        <v>#NAME?</v>
      </c>
      <c r="E377" s="2" t="e">
        <v>#NAME?</v>
      </c>
    </row>
    <row r="378" spans="4:5" ht="15.75" customHeight="1">
      <c r="D378" s="2" t="e">
        <v>#NAME?</v>
      </c>
      <c r="E378" s="2" t="e">
        <v>#NAME?</v>
      </c>
    </row>
    <row r="379" spans="4:5" ht="15.75" customHeight="1">
      <c r="D379" s="2" t="e">
        <v>#NAME?</v>
      </c>
      <c r="E379" s="2" t="e">
        <v>#NAME?</v>
      </c>
    </row>
    <row r="380" spans="4:5" ht="15.75" customHeight="1">
      <c r="D380" s="2" t="e">
        <v>#NAME?</v>
      </c>
      <c r="E380" s="2" t="e">
        <v>#NAME?</v>
      </c>
    </row>
    <row r="381" spans="4:5" ht="15.75" customHeight="1">
      <c r="D381" s="2" t="e">
        <v>#NAME?</v>
      </c>
      <c r="E381" s="2" t="e">
        <v>#NAME?</v>
      </c>
    </row>
    <row r="382" spans="4:5" ht="15.75" customHeight="1">
      <c r="D382" s="2" t="e">
        <v>#NAME?</v>
      </c>
      <c r="E382" s="2" t="e">
        <v>#NAME?</v>
      </c>
    </row>
    <row r="383" spans="4:5" ht="15.75" customHeight="1">
      <c r="D383" s="2" t="e">
        <v>#NAME?</v>
      </c>
      <c r="E383" s="2" t="e">
        <v>#NAME?</v>
      </c>
    </row>
    <row r="384" spans="4:5" ht="15.75" customHeight="1">
      <c r="D384" s="2" t="e">
        <v>#NAME?</v>
      </c>
      <c r="E384" s="2" t="e">
        <v>#NAME?</v>
      </c>
    </row>
    <row r="385" spans="4:5" ht="15.75" customHeight="1">
      <c r="D385" s="2" t="e">
        <v>#NAME?</v>
      </c>
      <c r="E385" s="2" t="e">
        <v>#NAME?</v>
      </c>
    </row>
    <row r="386" spans="4:5" ht="15.75" customHeight="1">
      <c r="D386" s="2" t="e">
        <v>#NAME?</v>
      </c>
      <c r="E386" s="2" t="e">
        <v>#NAME?</v>
      </c>
    </row>
    <row r="387" spans="4:5" ht="15.75" customHeight="1">
      <c r="D387" s="2" t="e">
        <v>#NAME?</v>
      </c>
      <c r="E387" s="2" t="e">
        <v>#NAME?</v>
      </c>
    </row>
    <row r="388" spans="4:5" ht="15.75" customHeight="1">
      <c r="D388" s="2" t="e">
        <v>#NAME?</v>
      </c>
      <c r="E388" s="2" t="e">
        <v>#NAME?</v>
      </c>
    </row>
    <row r="389" spans="4:5" ht="15.75" customHeight="1">
      <c r="D389" s="2" t="e">
        <v>#NAME?</v>
      </c>
      <c r="E389" s="2" t="e">
        <v>#NAME?</v>
      </c>
    </row>
    <row r="390" spans="4:5" ht="15.75" customHeight="1">
      <c r="D390" s="2" t="e">
        <v>#NAME?</v>
      </c>
      <c r="E390" s="2" t="e">
        <v>#NAME?</v>
      </c>
    </row>
    <row r="391" spans="4:5" ht="15.75" customHeight="1">
      <c r="D391" s="2" t="e">
        <v>#NAME?</v>
      </c>
      <c r="E391" s="2" t="e">
        <v>#NAME?</v>
      </c>
    </row>
    <row r="392" spans="4:5" ht="15.75" customHeight="1">
      <c r="D392" s="2" t="e">
        <v>#NAME?</v>
      </c>
      <c r="E392" s="2" t="e">
        <v>#NAME?</v>
      </c>
    </row>
    <row r="393" spans="4:5" ht="15.75" customHeight="1">
      <c r="D393" s="2" t="e">
        <v>#NAME?</v>
      </c>
      <c r="E393" s="2" t="e">
        <v>#NAME?</v>
      </c>
    </row>
    <row r="394" spans="4:5" ht="15.75" customHeight="1">
      <c r="D394" s="2" t="e">
        <v>#NAME?</v>
      </c>
      <c r="E394" s="2" t="e">
        <v>#NAME?</v>
      </c>
    </row>
    <row r="395" spans="4:5" ht="15.75" customHeight="1">
      <c r="D395" s="2" t="e">
        <v>#NAME?</v>
      </c>
      <c r="E395" s="2" t="e">
        <v>#NAME?</v>
      </c>
    </row>
    <row r="396" spans="4:5" ht="15.75" customHeight="1">
      <c r="D396" s="2" t="e">
        <v>#NAME?</v>
      </c>
      <c r="E396" s="2" t="e">
        <v>#NAME?</v>
      </c>
    </row>
    <row r="397" spans="4:5" ht="15.75" customHeight="1">
      <c r="D397" s="2" t="e">
        <v>#NAME?</v>
      </c>
      <c r="E397" s="2" t="e">
        <v>#NAME?</v>
      </c>
    </row>
    <row r="398" spans="4:5" ht="15.75" customHeight="1">
      <c r="D398" s="2" t="e">
        <v>#NAME?</v>
      </c>
      <c r="E398" s="2" t="e">
        <v>#NAME?</v>
      </c>
    </row>
    <row r="399" spans="4:5" ht="15.75" customHeight="1">
      <c r="D399" s="2" t="e">
        <v>#NAME?</v>
      </c>
      <c r="E399" s="2" t="e">
        <v>#NAME?</v>
      </c>
    </row>
    <row r="400" spans="4:5" ht="15.75" customHeight="1">
      <c r="D400" s="2" t="e">
        <v>#NAME?</v>
      </c>
      <c r="E400" s="2" t="e">
        <v>#NAME?</v>
      </c>
    </row>
    <row r="401" spans="4:5" ht="15.75" customHeight="1">
      <c r="D401" s="2" t="e">
        <v>#NAME?</v>
      </c>
      <c r="E401" s="2" t="e">
        <v>#NAME?</v>
      </c>
    </row>
    <row r="402" spans="4:5" ht="15.75" customHeight="1">
      <c r="D402" s="2" t="e">
        <v>#NAME?</v>
      </c>
      <c r="E402" s="2" t="e">
        <v>#NAME?</v>
      </c>
    </row>
    <row r="403" spans="4:5" ht="15.75" customHeight="1">
      <c r="D403" s="2" t="e">
        <v>#NAME?</v>
      </c>
      <c r="E403" s="2" t="e">
        <v>#NAME?</v>
      </c>
    </row>
    <row r="404" spans="4:5" ht="15.75" customHeight="1">
      <c r="D404" s="2" t="e">
        <v>#NAME?</v>
      </c>
      <c r="E404" s="2" t="e">
        <v>#NAME?</v>
      </c>
    </row>
    <row r="405" spans="4:5" ht="15.75" customHeight="1">
      <c r="D405" s="2" t="e">
        <v>#NAME?</v>
      </c>
      <c r="E405" s="2" t="e">
        <v>#NAME?</v>
      </c>
    </row>
    <row r="406" spans="4:5" ht="15.75" customHeight="1">
      <c r="D406" s="2" t="e">
        <v>#NAME?</v>
      </c>
      <c r="E406" s="2" t="e">
        <v>#NAME?</v>
      </c>
    </row>
    <row r="407" spans="4:5" ht="15.75" customHeight="1">
      <c r="D407" s="2" t="e">
        <v>#NAME?</v>
      </c>
      <c r="E407" s="2" t="e">
        <v>#NAME?</v>
      </c>
    </row>
    <row r="408" spans="4:5" ht="15.75" customHeight="1">
      <c r="D408" s="2" t="e">
        <v>#NAME?</v>
      </c>
      <c r="E408" s="2" t="e">
        <v>#NAME?</v>
      </c>
    </row>
    <row r="409" spans="4:5" ht="15.75" customHeight="1">
      <c r="D409" s="2" t="e">
        <v>#NAME?</v>
      </c>
      <c r="E409" s="2" t="e">
        <v>#NAME?</v>
      </c>
    </row>
    <row r="410" spans="4:5" ht="15.75" customHeight="1">
      <c r="D410" s="2" t="e">
        <v>#NAME?</v>
      </c>
      <c r="E410" s="2" t="e">
        <v>#NAME?</v>
      </c>
    </row>
    <row r="411" spans="4:5" ht="15.75" customHeight="1">
      <c r="D411" s="2" t="e">
        <v>#NAME?</v>
      </c>
      <c r="E411" s="2" t="e">
        <v>#NAME?</v>
      </c>
    </row>
    <row r="412" spans="4:5" ht="15.75" customHeight="1">
      <c r="D412" s="2" t="e">
        <v>#NAME?</v>
      </c>
      <c r="E412" s="2" t="e">
        <v>#NAME?</v>
      </c>
    </row>
    <row r="413" spans="4:5" ht="15.75" customHeight="1">
      <c r="D413" s="2" t="e">
        <v>#NAME?</v>
      </c>
      <c r="E413" s="2" t="e">
        <v>#NAME?</v>
      </c>
    </row>
    <row r="414" spans="4:5" ht="15.75" customHeight="1">
      <c r="D414" s="2" t="e">
        <v>#NAME?</v>
      </c>
      <c r="E414" s="2" t="e">
        <v>#NAME?</v>
      </c>
    </row>
    <row r="415" spans="4:5" ht="15.75" customHeight="1">
      <c r="D415" s="2" t="e">
        <v>#NAME?</v>
      </c>
      <c r="E415" s="2" t="e">
        <v>#NAME?</v>
      </c>
    </row>
    <row r="416" spans="4:5" ht="15.75" customHeight="1">
      <c r="D416" s="2" t="e">
        <v>#NAME?</v>
      </c>
      <c r="E416" s="2" t="e">
        <v>#NAME?</v>
      </c>
    </row>
    <row r="417" spans="4:5" ht="15.75" customHeight="1">
      <c r="D417" s="2" t="e">
        <v>#NAME?</v>
      </c>
      <c r="E417" s="2" t="e">
        <v>#NAME?</v>
      </c>
    </row>
    <row r="418" spans="4:5" ht="15.75" customHeight="1">
      <c r="D418" s="2" t="e">
        <v>#NAME?</v>
      </c>
      <c r="E418" s="2" t="e">
        <v>#NAME?</v>
      </c>
    </row>
    <row r="419" spans="4:5" ht="15.75" customHeight="1">
      <c r="D419" s="2" t="e">
        <v>#NAME?</v>
      </c>
      <c r="E419" s="2" t="e">
        <v>#NAME?</v>
      </c>
    </row>
    <row r="420" spans="4:5" ht="15.75" customHeight="1">
      <c r="D420" s="2" t="e">
        <v>#NAME?</v>
      </c>
      <c r="E420" s="2" t="e">
        <v>#NAME?</v>
      </c>
    </row>
    <row r="421" spans="4:5" ht="15.75" customHeight="1">
      <c r="D421" s="2" t="e">
        <v>#NAME?</v>
      </c>
      <c r="E421" s="2" t="e">
        <v>#NAME?</v>
      </c>
    </row>
    <row r="422" spans="4:5" ht="15.75" customHeight="1">
      <c r="D422" s="2" t="e">
        <v>#NAME?</v>
      </c>
      <c r="E422" s="2" t="e">
        <v>#NAME?</v>
      </c>
    </row>
    <row r="423" spans="4:5" ht="15.75" customHeight="1">
      <c r="D423" s="2" t="e">
        <v>#NAME?</v>
      </c>
      <c r="E423" s="2" t="e">
        <v>#NAME?</v>
      </c>
    </row>
    <row r="424" spans="4:5" ht="15.75" customHeight="1">
      <c r="D424" s="2" t="e">
        <v>#NAME?</v>
      </c>
      <c r="E424" s="2" t="e">
        <v>#NAME?</v>
      </c>
    </row>
    <row r="425" spans="4:5" ht="15.75" customHeight="1">
      <c r="D425" s="2" t="e">
        <v>#NAME?</v>
      </c>
      <c r="E425" s="2" t="e">
        <v>#NAME?</v>
      </c>
    </row>
    <row r="426" spans="4:5" ht="15.75" customHeight="1">
      <c r="D426" s="2" t="e">
        <v>#NAME?</v>
      </c>
      <c r="E426" s="2" t="e">
        <v>#NAME?</v>
      </c>
    </row>
    <row r="427" spans="4:5" ht="15.75" customHeight="1">
      <c r="D427" s="2" t="e">
        <v>#NAME?</v>
      </c>
      <c r="E427" s="2" t="e">
        <v>#NAME?</v>
      </c>
    </row>
    <row r="428" spans="4:5" ht="15.75" customHeight="1">
      <c r="D428" s="2" t="e">
        <v>#NAME?</v>
      </c>
      <c r="E428" s="2" t="e">
        <v>#NAME?</v>
      </c>
    </row>
    <row r="429" spans="4:5" ht="15.75" customHeight="1">
      <c r="D429" s="2" t="e">
        <v>#NAME?</v>
      </c>
      <c r="E429" s="2" t="e">
        <v>#NAME?</v>
      </c>
    </row>
    <row r="430" spans="4:5" ht="15.75" customHeight="1">
      <c r="D430" s="2" t="e">
        <v>#NAME?</v>
      </c>
      <c r="E430" s="2" t="e">
        <v>#NAME?</v>
      </c>
    </row>
    <row r="431" spans="4:5" ht="15.75" customHeight="1">
      <c r="D431" s="2" t="e">
        <v>#NAME?</v>
      </c>
      <c r="E431" s="2" t="e">
        <v>#NAME?</v>
      </c>
    </row>
    <row r="432" spans="4:5" ht="15.75" customHeight="1">
      <c r="D432" s="2" t="e">
        <v>#NAME?</v>
      </c>
      <c r="E432" s="2" t="e">
        <v>#NAME?</v>
      </c>
    </row>
    <row r="433" spans="4:5" ht="15.75" customHeight="1">
      <c r="D433" s="2" t="e">
        <v>#NAME?</v>
      </c>
      <c r="E433" s="2" t="e">
        <v>#NAME?</v>
      </c>
    </row>
    <row r="434" spans="4:5" ht="15.75" customHeight="1">
      <c r="D434" s="2" t="e">
        <v>#NAME?</v>
      </c>
      <c r="E434" s="2" t="e">
        <v>#NAME?</v>
      </c>
    </row>
    <row r="435" spans="4:5" ht="15.75" customHeight="1">
      <c r="D435" s="2" t="e">
        <v>#NAME?</v>
      </c>
      <c r="E435" s="2" t="e">
        <v>#NAME?</v>
      </c>
    </row>
    <row r="436" spans="4:5" ht="15.75" customHeight="1">
      <c r="D436" s="2" t="e">
        <v>#NAME?</v>
      </c>
      <c r="E436" s="2" t="e">
        <v>#NAME?</v>
      </c>
    </row>
    <row r="437" spans="4:5" ht="15.75" customHeight="1">
      <c r="D437" s="2" t="e">
        <v>#NAME?</v>
      </c>
      <c r="E437" s="2" t="e">
        <v>#NAME?</v>
      </c>
    </row>
    <row r="438" spans="4:5" ht="15.75" customHeight="1">
      <c r="D438" s="2" t="e">
        <v>#NAME?</v>
      </c>
      <c r="E438" s="2" t="e">
        <v>#NAME?</v>
      </c>
    </row>
    <row r="439" spans="4:5" ht="15.75" customHeight="1">
      <c r="D439" s="2" t="e">
        <v>#NAME?</v>
      </c>
      <c r="E439" s="2" t="e">
        <v>#NAME?</v>
      </c>
    </row>
    <row r="440" spans="4:5" ht="15.75" customHeight="1">
      <c r="D440" s="2" t="e">
        <v>#NAME?</v>
      </c>
      <c r="E440" s="2" t="e">
        <v>#NAME?</v>
      </c>
    </row>
    <row r="441" spans="4:5" ht="15.75" customHeight="1">
      <c r="D441" s="2" t="e">
        <v>#NAME?</v>
      </c>
      <c r="E441" s="2" t="e">
        <v>#NAME?</v>
      </c>
    </row>
    <row r="442" spans="4:5" ht="15.75" customHeight="1">
      <c r="D442" s="2" t="e">
        <v>#NAME?</v>
      </c>
      <c r="E442" s="2" t="e">
        <v>#NAME?</v>
      </c>
    </row>
    <row r="443" spans="4:5" ht="15.75" customHeight="1">
      <c r="D443" s="2" t="e">
        <v>#NAME?</v>
      </c>
      <c r="E443" s="2" t="e">
        <v>#NAME?</v>
      </c>
    </row>
    <row r="444" spans="4:5" ht="15.75" customHeight="1">
      <c r="D444" s="2" t="e">
        <v>#NAME?</v>
      </c>
      <c r="E444" s="2" t="e">
        <v>#NAME?</v>
      </c>
    </row>
    <row r="445" spans="4:5" ht="15.75" customHeight="1">
      <c r="D445" s="2" t="e">
        <v>#NAME?</v>
      </c>
      <c r="E445" s="2" t="e">
        <v>#NAME?</v>
      </c>
    </row>
    <row r="446" spans="4:5" ht="15.75" customHeight="1">
      <c r="D446" s="2" t="e">
        <v>#NAME?</v>
      </c>
      <c r="E446" s="2" t="e">
        <v>#NAME?</v>
      </c>
    </row>
    <row r="447" spans="4:5" ht="15.75" customHeight="1">
      <c r="D447" s="2" t="e">
        <v>#NAME?</v>
      </c>
      <c r="E447" s="2" t="e">
        <v>#NAME?</v>
      </c>
    </row>
    <row r="448" spans="4:5" ht="15.75" customHeight="1">
      <c r="D448" s="2" t="e">
        <v>#NAME?</v>
      </c>
      <c r="E448" s="2" t="e">
        <v>#NAME?</v>
      </c>
    </row>
    <row r="449" spans="4:5" ht="15.75" customHeight="1">
      <c r="D449" s="2" t="e">
        <v>#NAME?</v>
      </c>
      <c r="E449" s="2" t="e">
        <v>#NAME?</v>
      </c>
    </row>
    <row r="450" spans="4:5" ht="15.75" customHeight="1">
      <c r="D450" s="2" t="e">
        <v>#NAME?</v>
      </c>
      <c r="E450" s="2" t="e">
        <v>#NAME?</v>
      </c>
    </row>
    <row r="451" spans="4:5" ht="15.75" customHeight="1">
      <c r="D451" s="2" t="e">
        <v>#NAME?</v>
      </c>
      <c r="E451" s="2" t="e">
        <v>#NAME?</v>
      </c>
    </row>
    <row r="452" spans="4:5" ht="15.75" customHeight="1">
      <c r="D452" s="2" t="e">
        <v>#NAME?</v>
      </c>
      <c r="E452" s="2" t="e">
        <v>#NAME?</v>
      </c>
    </row>
    <row r="453" spans="4:5" ht="15.75" customHeight="1">
      <c r="D453" s="2" t="e">
        <v>#NAME?</v>
      </c>
      <c r="E453" s="2" t="e">
        <v>#NAME?</v>
      </c>
    </row>
    <row r="454" spans="4:5" ht="15.75" customHeight="1">
      <c r="D454" s="2" t="e">
        <v>#NAME?</v>
      </c>
      <c r="E454" s="2" t="e">
        <v>#NAME?</v>
      </c>
    </row>
    <row r="455" spans="4:5" ht="15.75" customHeight="1">
      <c r="D455" s="2" t="e">
        <v>#NAME?</v>
      </c>
      <c r="E455" s="2" t="e">
        <v>#NAME?</v>
      </c>
    </row>
    <row r="456" spans="4:5" ht="15.75" customHeight="1">
      <c r="D456" s="2" t="e">
        <v>#NAME?</v>
      </c>
      <c r="E456" s="2" t="e">
        <v>#NAME?</v>
      </c>
    </row>
    <row r="457" spans="4:5" ht="15.75" customHeight="1">
      <c r="D457" s="2" t="e">
        <v>#NAME?</v>
      </c>
      <c r="E457" s="2" t="e">
        <v>#NAME?</v>
      </c>
    </row>
    <row r="458" spans="4:5" ht="15.75" customHeight="1">
      <c r="D458" s="2" t="e">
        <v>#NAME?</v>
      </c>
      <c r="E458" s="2" t="e">
        <v>#NAME?</v>
      </c>
    </row>
    <row r="459" spans="4:5" ht="15.75" customHeight="1">
      <c r="D459" s="2" t="e">
        <v>#NAME?</v>
      </c>
      <c r="E459" s="2" t="e">
        <v>#NAME?</v>
      </c>
    </row>
    <row r="460" spans="4:5" ht="15.75" customHeight="1">
      <c r="D460" s="2" t="e">
        <v>#NAME?</v>
      </c>
      <c r="E460" s="2" t="e">
        <v>#NAME?</v>
      </c>
    </row>
    <row r="461" spans="4:5" ht="15.75" customHeight="1">
      <c r="D461" s="2" t="e">
        <v>#NAME?</v>
      </c>
      <c r="E461" s="2" t="e">
        <v>#NAME?</v>
      </c>
    </row>
    <row r="462" spans="4:5" ht="15.75" customHeight="1">
      <c r="D462" s="2" t="e">
        <v>#NAME?</v>
      </c>
      <c r="E462" s="2" t="e">
        <v>#NAME?</v>
      </c>
    </row>
    <row r="463" spans="4:5" ht="15.75" customHeight="1">
      <c r="D463" s="2" t="e">
        <v>#NAME?</v>
      </c>
      <c r="E463" s="2" t="e">
        <v>#NAME?</v>
      </c>
    </row>
    <row r="464" spans="4:5" ht="15.75" customHeight="1">
      <c r="D464" s="2" t="e">
        <v>#NAME?</v>
      </c>
      <c r="E464" s="2" t="e">
        <v>#NAME?</v>
      </c>
    </row>
    <row r="465" spans="4:5" ht="15.75" customHeight="1">
      <c r="D465" s="2" t="e">
        <v>#NAME?</v>
      </c>
      <c r="E465" s="2" t="e">
        <v>#NAME?</v>
      </c>
    </row>
    <row r="466" spans="4:5" ht="15.75" customHeight="1">
      <c r="D466" s="2" t="e">
        <v>#NAME?</v>
      </c>
      <c r="E466" s="2" t="e">
        <v>#NAME?</v>
      </c>
    </row>
    <row r="467" spans="4:5" ht="15.75" customHeight="1">
      <c r="D467" s="2" t="e">
        <v>#NAME?</v>
      </c>
      <c r="E467" s="2" t="e">
        <v>#NAME?</v>
      </c>
    </row>
    <row r="468" spans="4:5" ht="15.75" customHeight="1">
      <c r="D468" s="2" t="e">
        <v>#NAME?</v>
      </c>
      <c r="E468" s="2" t="e">
        <v>#NAME?</v>
      </c>
    </row>
    <row r="469" spans="4:5" ht="15.75" customHeight="1">
      <c r="D469" s="2" t="e">
        <v>#NAME?</v>
      </c>
      <c r="E469" s="2" t="e">
        <v>#NAME?</v>
      </c>
    </row>
    <row r="470" spans="4:5" ht="15.75" customHeight="1">
      <c r="D470" s="2" t="e">
        <v>#NAME?</v>
      </c>
      <c r="E470" s="2" t="e">
        <v>#NAME?</v>
      </c>
    </row>
    <row r="471" spans="4:5" ht="15.75" customHeight="1">
      <c r="D471" s="2" t="e">
        <v>#NAME?</v>
      </c>
      <c r="E471" s="2" t="e">
        <v>#NAME?</v>
      </c>
    </row>
    <row r="472" spans="4:5" ht="15.75" customHeight="1">
      <c r="D472" s="2" t="e">
        <v>#NAME?</v>
      </c>
      <c r="E472" s="2" t="e">
        <v>#NAME?</v>
      </c>
    </row>
    <row r="473" spans="4:5" ht="15.75" customHeight="1">
      <c r="D473" s="2" t="e">
        <v>#NAME?</v>
      </c>
      <c r="E473" s="2" t="e">
        <v>#NAME?</v>
      </c>
    </row>
    <row r="474" spans="4:5" ht="15.75" customHeight="1">
      <c r="D474" s="2" t="e">
        <v>#NAME?</v>
      </c>
      <c r="E474" s="2" t="e">
        <v>#NAME?</v>
      </c>
    </row>
    <row r="475" spans="4:5" ht="15.75" customHeight="1">
      <c r="D475" s="2" t="e">
        <v>#NAME?</v>
      </c>
      <c r="E475" s="2" t="e">
        <v>#NAME?</v>
      </c>
    </row>
    <row r="476" spans="4:5" ht="15.75" customHeight="1">
      <c r="D476" s="2" t="e">
        <v>#NAME?</v>
      </c>
      <c r="E476" s="2" t="e">
        <v>#NAME?</v>
      </c>
    </row>
    <row r="477" spans="4:5" ht="15.75" customHeight="1">
      <c r="D477" s="2" t="e">
        <v>#NAME?</v>
      </c>
      <c r="E477" s="2" t="e">
        <v>#NAME?</v>
      </c>
    </row>
    <row r="478" spans="4:5" ht="15.75" customHeight="1">
      <c r="D478" s="2" t="e">
        <v>#NAME?</v>
      </c>
      <c r="E478" s="2" t="e">
        <v>#NAME?</v>
      </c>
    </row>
    <row r="479" spans="4:5" ht="15.75" customHeight="1">
      <c r="D479" s="2" t="e">
        <v>#NAME?</v>
      </c>
      <c r="E479" s="2" t="e">
        <v>#NAME?</v>
      </c>
    </row>
    <row r="480" spans="4:5" ht="15.75" customHeight="1">
      <c r="D480" s="2" t="e">
        <v>#NAME?</v>
      </c>
      <c r="E480" s="2" t="e">
        <v>#NAME?</v>
      </c>
    </row>
    <row r="481" spans="4:5" ht="15.75" customHeight="1">
      <c r="D481" s="2" t="e">
        <v>#NAME?</v>
      </c>
      <c r="E481" s="2" t="e">
        <v>#NAME?</v>
      </c>
    </row>
    <row r="482" spans="4:5" ht="15.75" customHeight="1">
      <c r="D482" s="2" t="e">
        <v>#NAME?</v>
      </c>
      <c r="E482" s="2" t="e">
        <v>#NAME?</v>
      </c>
    </row>
    <row r="483" spans="4:5" ht="15.75" customHeight="1">
      <c r="D483" s="2" t="e">
        <v>#NAME?</v>
      </c>
      <c r="E483" s="2" t="e">
        <v>#NAME?</v>
      </c>
    </row>
    <row r="484" spans="4:5" ht="15.75" customHeight="1">
      <c r="D484" s="2" t="e">
        <v>#NAME?</v>
      </c>
      <c r="E484" s="2" t="e">
        <v>#NAME?</v>
      </c>
    </row>
    <row r="485" spans="4:5" ht="15.75" customHeight="1">
      <c r="D485" s="2" t="e">
        <v>#NAME?</v>
      </c>
      <c r="E485" s="2" t="e">
        <v>#NAME?</v>
      </c>
    </row>
    <row r="486" spans="4:5" ht="15.75" customHeight="1">
      <c r="D486" s="2" t="e">
        <v>#NAME?</v>
      </c>
      <c r="E486" s="2" t="e">
        <v>#NAME?</v>
      </c>
    </row>
    <row r="487" spans="4:5" ht="15.75" customHeight="1">
      <c r="D487" s="2" t="e">
        <v>#NAME?</v>
      </c>
      <c r="E487" s="2" t="e">
        <v>#NAME?</v>
      </c>
    </row>
    <row r="488" spans="4:5" ht="15.75" customHeight="1">
      <c r="D488" s="2" t="e">
        <v>#NAME?</v>
      </c>
      <c r="E488" s="2" t="e">
        <v>#NAME?</v>
      </c>
    </row>
    <row r="489" spans="4:5" ht="15.75" customHeight="1">
      <c r="D489" s="2" t="e">
        <v>#NAME?</v>
      </c>
      <c r="E489" s="2" t="e">
        <v>#NAME?</v>
      </c>
    </row>
    <row r="490" spans="4:5" ht="15.75" customHeight="1">
      <c r="D490" s="2" t="e">
        <v>#NAME?</v>
      </c>
      <c r="E490" s="2" t="e">
        <v>#NAME?</v>
      </c>
    </row>
    <row r="491" spans="4:5" ht="15.75" customHeight="1">
      <c r="D491" s="2" t="e">
        <v>#NAME?</v>
      </c>
      <c r="E491" s="2" t="e">
        <v>#NAME?</v>
      </c>
    </row>
    <row r="492" spans="4:5" ht="15.75" customHeight="1">
      <c r="D492" s="2" t="e">
        <v>#NAME?</v>
      </c>
      <c r="E492" s="2" t="e">
        <v>#NAME?</v>
      </c>
    </row>
    <row r="493" spans="4:5" ht="15.75" customHeight="1">
      <c r="D493" s="2" t="e">
        <v>#NAME?</v>
      </c>
      <c r="E493" s="2" t="e">
        <v>#NAME?</v>
      </c>
    </row>
    <row r="494" spans="4:5" ht="15.75" customHeight="1">
      <c r="D494" s="2" t="e">
        <v>#NAME?</v>
      </c>
      <c r="E494" s="2" t="e">
        <v>#NAME?</v>
      </c>
    </row>
    <row r="495" spans="4:5" ht="15.75" customHeight="1">
      <c r="D495" s="2" t="e">
        <v>#NAME?</v>
      </c>
      <c r="E495" s="2" t="e">
        <v>#NAME?</v>
      </c>
    </row>
    <row r="496" spans="4:5" ht="15.75" customHeight="1">
      <c r="D496" s="2" t="e">
        <v>#NAME?</v>
      </c>
      <c r="E496" s="2" t="e">
        <v>#NAME?</v>
      </c>
    </row>
    <row r="497" spans="4:5" ht="15.75" customHeight="1">
      <c r="D497" s="2" t="e">
        <v>#NAME?</v>
      </c>
      <c r="E497" s="2" t="e">
        <v>#NAME?</v>
      </c>
    </row>
    <row r="498" spans="4:5" ht="15.75" customHeight="1">
      <c r="D498" s="2" t="e">
        <v>#NAME?</v>
      </c>
      <c r="E498" s="2" t="e">
        <v>#NAME?</v>
      </c>
    </row>
    <row r="499" spans="4:5" ht="15.75" customHeight="1">
      <c r="D499" s="2" t="e">
        <v>#NAME?</v>
      </c>
      <c r="E499" s="2" t="e">
        <v>#NAME?</v>
      </c>
    </row>
    <row r="500" spans="4:5" ht="15.75" customHeight="1">
      <c r="D500" s="2" t="e">
        <v>#NAME?</v>
      </c>
      <c r="E500" s="2" t="e">
        <v>#NAME?</v>
      </c>
    </row>
    <row r="501" spans="4:5" ht="15.75" customHeight="1">
      <c r="D501" s="2" t="e">
        <v>#NAME?</v>
      </c>
      <c r="E501" s="2" t="e">
        <v>#NAME?</v>
      </c>
    </row>
    <row r="502" spans="4:5" ht="15.75" customHeight="1">
      <c r="D502" s="2" t="e">
        <v>#NAME?</v>
      </c>
      <c r="E502" s="2" t="e">
        <v>#NAME?</v>
      </c>
    </row>
    <row r="503" spans="4:5" ht="15.75" customHeight="1">
      <c r="D503" s="2" t="e">
        <v>#NAME?</v>
      </c>
      <c r="E503" s="2" t="e">
        <v>#NAME?</v>
      </c>
    </row>
    <row r="504" spans="4:5" ht="15.75" customHeight="1">
      <c r="D504" s="2" t="e">
        <v>#NAME?</v>
      </c>
      <c r="E504" s="2" t="e">
        <v>#NAME?</v>
      </c>
    </row>
    <row r="505" spans="4:5" ht="15.75" customHeight="1">
      <c r="D505" s="2" t="e">
        <v>#NAME?</v>
      </c>
      <c r="E505" s="2" t="e">
        <v>#NAME?</v>
      </c>
    </row>
    <row r="506" spans="4:5" ht="15.75" customHeight="1">
      <c r="D506" s="2" t="e">
        <v>#NAME?</v>
      </c>
      <c r="E506" s="2" t="e">
        <v>#NAME?</v>
      </c>
    </row>
    <row r="507" spans="4:5" ht="15.75" customHeight="1">
      <c r="D507" s="2" t="e">
        <v>#NAME?</v>
      </c>
      <c r="E507" s="2" t="e">
        <v>#NAME?</v>
      </c>
    </row>
    <row r="508" spans="4:5" ht="15.75" customHeight="1">
      <c r="D508" s="2" t="e">
        <v>#NAME?</v>
      </c>
      <c r="E508" s="2" t="e">
        <v>#NAME?</v>
      </c>
    </row>
    <row r="509" spans="4:5" ht="15.75" customHeight="1">
      <c r="D509" s="2" t="e">
        <v>#NAME?</v>
      </c>
      <c r="E509" s="2" t="e">
        <v>#NAME?</v>
      </c>
    </row>
    <row r="510" spans="4:5" ht="15.75" customHeight="1">
      <c r="D510" s="2" t="e">
        <v>#NAME?</v>
      </c>
      <c r="E510" s="2" t="e">
        <v>#NAME?</v>
      </c>
    </row>
    <row r="511" spans="4:5" ht="15.75" customHeight="1">
      <c r="D511" s="2" t="e">
        <v>#NAME?</v>
      </c>
      <c r="E511" s="2" t="e">
        <v>#NAME?</v>
      </c>
    </row>
    <row r="512" spans="4:5" ht="15.75" customHeight="1">
      <c r="D512" s="2" t="e">
        <v>#NAME?</v>
      </c>
      <c r="E512" s="2" t="e">
        <v>#NAME?</v>
      </c>
    </row>
    <row r="513" spans="4:5" ht="15.75" customHeight="1">
      <c r="D513" s="2" t="e">
        <v>#NAME?</v>
      </c>
      <c r="E513" s="2" t="e">
        <v>#NAME?</v>
      </c>
    </row>
    <row r="514" spans="4:5" ht="15.75" customHeight="1">
      <c r="D514" s="2" t="e">
        <v>#NAME?</v>
      </c>
      <c r="E514" s="2" t="e">
        <v>#NAME?</v>
      </c>
    </row>
    <row r="515" spans="4:5" ht="15.75" customHeight="1">
      <c r="D515" s="2" t="e">
        <v>#NAME?</v>
      </c>
      <c r="E515" s="2" t="e">
        <v>#NAME?</v>
      </c>
    </row>
    <row r="516" spans="4:5" ht="15.75" customHeight="1">
      <c r="D516" s="2" t="e">
        <v>#NAME?</v>
      </c>
      <c r="E516" s="2" t="e">
        <v>#NAME?</v>
      </c>
    </row>
    <row r="517" spans="4:5" ht="15.75" customHeight="1">
      <c r="D517" s="2" t="e">
        <v>#NAME?</v>
      </c>
      <c r="E517" s="2" t="e">
        <v>#NAME?</v>
      </c>
    </row>
    <row r="518" spans="4:5" ht="15.75" customHeight="1">
      <c r="D518" s="2" t="e">
        <v>#NAME?</v>
      </c>
      <c r="E518" s="2" t="e">
        <v>#NAME?</v>
      </c>
    </row>
    <row r="519" spans="4:5" ht="15.75" customHeight="1">
      <c r="D519" s="2" t="e">
        <v>#NAME?</v>
      </c>
      <c r="E519" s="2" t="e">
        <v>#NAME?</v>
      </c>
    </row>
    <row r="520" spans="4:5" ht="15.75" customHeight="1">
      <c r="D520" s="2" t="e">
        <v>#NAME?</v>
      </c>
      <c r="E520" s="2" t="e">
        <v>#NAME?</v>
      </c>
    </row>
    <row r="521" spans="4:5" ht="15.75" customHeight="1">
      <c r="D521" s="2" t="e">
        <v>#NAME?</v>
      </c>
      <c r="E521" s="2" t="e">
        <v>#NAME?</v>
      </c>
    </row>
    <row r="522" spans="4:5" ht="15.75" customHeight="1">
      <c r="D522" s="2" t="e">
        <v>#NAME?</v>
      </c>
      <c r="E522" s="2" t="e">
        <v>#NAME?</v>
      </c>
    </row>
    <row r="523" spans="4:5" ht="15.75" customHeight="1">
      <c r="D523" s="2" t="e">
        <v>#NAME?</v>
      </c>
      <c r="E523" s="2" t="e">
        <v>#NAME?</v>
      </c>
    </row>
    <row r="524" spans="4:5" ht="15.75" customHeight="1">
      <c r="D524" s="2" t="e">
        <v>#NAME?</v>
      </c>
      <c r="E524" s="2" t="e">
        <v>#NAME?</v>
      </c>
    </row>
    <row r="525" spans="4:5" ht="15.75" customHeight="1">
      <c r="D525" s="2" t="e">
        <v>#NAME?</v>
      </c>
      <c r="E525" s="2" t="e">
        <v>#NAME?</v>
      </c>
    </row>
    <row r="526" spans="4:5" ht="15.75" customHeight="1">
      <c r="D526" s="2" t="e">
        <v>#NAME?</v>
      </c>
      <c r="E526" s="2" t="e">
        <v>#NAME?</v>
      </c>
    </row>
    <row r="527" spans="4:5" ht="15.75" customHeight="1">
      <c r="D527" s="2" t="e">
        <v>#NAME?</v>
      </c>
      <c r="E527" s="2" t="e">
        <v>#NAME?</v>
      </c>
    </row>
    <row r="528" spans="4:5" ht="15.75" customHeight="1">
      <c r="D528" s="2" t="e">
        <v>#NAME?</v>
      </c>
      <c r="E528" s="2" t="e">
        <v>#NAME?</v>
      </c>
    </row>
    <row r="529" spans="4:5" ht="15.75" customHeight="1">
      <c r="D529" s="2" t="e">
        <v>#NAME?</v>
      </c>
      <c r="E529" s="2" t="e">
        <v>#NAME?</v>
      </c>
    </row>
    <row r="530" spans="4:5" ht="15.75" customHeight="1">
      <c r="D530" s="2" t="e">
        <v>#NAME?</v>
      </c>
      <c r="E530" s="2" t="e">
        <v>#NAME?</v>
      </c>
    </row>
    <row r="531" spans="4:5" ht="15.75" customHeight="1">
      <c r="D531" s="2" t="e">
        <v>#NAME?</v>
      </c>
      <c r="E531" s="2" t="e">
        <v>#NAME?</v>
      </c>
    </row>
    <row r="532" spans="4:5" ht="15.75" customHeight="1">
      <c r="D532" s="2" t="e">
        <v>#NAME?</v>
      </c>
      <c r="E532" s="2" t="e">
        <v>#NAME?</v>
      </c>
    </row>
    <row r="533" spans="4:5" ht="15.75" customHeight="1">
      <c r="D533" s="2" t="e">
        <v>#NAME?</v>
      </c>
      <c r="E533" s="2" t="e">
        <v>#NAME?</v>
      </c>
    </row>
    <row r="534" spans="4:5" ht="15.75" customHeight="1">
      <c r="D534" s="2" t="e">
        <v>#NAME?</v>
      </c>
      <c r="E534" s="2" t="e">
        <v>#NAME?</v>
      </c>
    </row>
    <row r="535" spans="4:5" ht="15.75" customHeight="1">
      <c r="D535" s="2" t="e">
        <v>#NAME?</v>
      </c>
      <c r="E535" s="2" t="e">
        <v>#NAME?</v>
      </c>
    </row>
    <row r="536" spans="4:5" ht="15.75" customHeight="1">
      <c r="D536" s="2" t="e">
        <v>#NAME?</v>
      </c>
      <c r="E536" s="2" t="e">
        <v>#NAME?</v>
      </c>
    </row>
    <row r="537" spans="4:5" ht="15.75" customHeight="1">
      <c r="D537" s="2" t="e">
        <v>#NAME?</v>
      </c>
      <c r="E537" s="2" t="e">
        <v>#NAME?</v>
      </c>
    </row>
    <row r="538" spans="4:5" ht="15.75" customHeight="1">
      <c r="D538" s="2" t="e">
        <v>#NAME?</v>
      </c>
      <c r="E538" s="2" t="e">
        <v>#NAME?</v>
      </c>
    </row>
    <row r="539" spans="4:5" ht="15.75" customHeight="1">
      <c r="D539" s="2" t="e">
        <v>#NAME?</v>
      </c>
      <c r="E539" s="2" t="e">
        <v>#NAME?</v>
      </c>
    </row>
    <row r="540" spans="4:5" ht="15.75" customHeight="1">
      <c r="D540" s="2" t="e">
        <v>#NAME?</v>
      </c>
      <c r="E540" s="2" t="e">
        <v>#NAME?</v>
      </c>
    </row>
    <row r="541" spans="4:5" ht="15.75" customHeight="1">
      <c r="D541" s="2" t="e">
        <v>#NAME?</v>
      </c>
      <c r="E541" s="2" t="e">
        <v>#NAME?</v>
      </c>
    </row>
    <row r="542" spans="4:5" ht="15.75" customHeight="1">
      <c r="D542" s="2" t="e">
        <v>#NAME?</v>
      </c>
      <c r="E542" s="2" t="e">
        <v>#NAME?</v>
      </c>
    </row>
    <row r="543" spans="4:5" ht="15.75" customHeight="1">
      <c r="D543" s="2" t="e">
        <v>#NAME?</v>
      </c>
      <c r="E543" s="2" t="e">
        <v>#NAME?</v>
      </c>
    </row>
    <row r="544" spans="4:5" ht="15.75" customHeight="1">
      <c r="D544" s="2" t="e">
        <v>#NAME?</v>
      </c>
      <c r="E544" s="2" t="e">
        <v>#NAME?</v>
      </c>
    </row>
    <row r="545" spans="4:5" ht="15.75" customHeight="1">
      <c r="D545" s="2" t="e">
        <v>#NAME?</v>
      </c>
      <c r="E545" s="2" t="e">
        <v>#NAME?</v>
      </c>
    </row>
    <row r="546" spans="4:5" ht="15.75" customHeight="1">
      <c r="D546" s="2" t="e">
        <v>#NAME?</v>
      </c>
      <c r="E546" s="2" t="e">
        <v>#NAME?</v>
      </c>
    </row>
    <row r="547" spans="4:5" ht="15.75" customHeight="1">
      <c r="D547" s="2" t="e">
        <v>#NAME?</v>
      </c>
      <c r="E547" s="2" t="e">
        <v>#NAME?</v>
      </c>
    </row>
    <row r="548" spans="4:5" ht="15.75" customHeight="1">
      <c r="D548" s="2" t="e">
        <v>#NAME?</v>
      </c>
      <c r="E548" s="2" t="e">
        <v>#NAME?</v>
      </c>
    </row>
    <row r="549" spans="4:5" ht="15.75" customHeight="1">
      <c r="D549" s="2" t="e">
        <v>#NAME?</v>
      </c>
      <c r="E549" s="2" t="e">
        <v>#NAME?</v>
      </c>
    </row>
    <row r="550" spans="4:5" ht="15.75" customHeight="1">
      <c r="D550" s="2" t="e">
        <v>#NAME?</v>
      </c>
      <c r="E550" s="2" t="e">
        <v>#NAME?</v>
      </c>
    </row>
    <row r="551" spans="4:5" ht="15.75" customHeight="1">
      <c r="D551" s="2" t="e">
        <v>#NAME?</v>
      </c>
      <c r="E551" s="2" t="e">
        <v>#NAME?</v>
      </c>
    </row>
    <row r="552" spans="4:5" ht="15.75" customHeight="1">
      <c r="D552" s="2" t="e">
        <v>#NAME?</v>
      </c>
      <c r="E552" s="2" t="e">
        <v>#NAME?</v>
      </c>
    </row>
    <row r="553" spans="4:5" ht="15.75" customHeight="1">
      <c r="D553" s="2" t="e">
        <v>#NAME?</v>
      </c>
      <c r="E553" s="2" t="e">
        <v>#NAME?</v>
      </c>
    </row>
    <row r="554" spans="4:5" ht="15.75" customHeight="1">
      <c r="D554" s="2" t="e">
        <v>#NAME?</v>
      </c>
      <c r="E554" s="2" t="e">
        <v>#NAME?</v>
      </c>
    </row>
    <row r="555" spans="4:5" ht="15.75" customHeight="1">
      <c r="D555" s="2" t="e">
        <v>#NAME?</v>
      </c>
      <c r="E555" s="2" t="e">
        <v>#NAME?</v>
      </c>
    </row>
    <row r="556" spans="4:5" ht="15.75" customHeight="1">
      <c r="D556" s="2" t="e">
        <v>#NAME?</v>
      </c>
      <c r="E556" s="2" t="e">
        <v>#NAME?</v>
      </c>
    </row>
    <row r="557" spans="4:5" ht="15.75" customHeight="1">
      <c r="D557" s="2" t="e">
        <v>#NAME?</v>
      </c>
      <c r="E557" s="2" t="e">
        <v>#NAME?</v>
      </c>
    </row>
    <row r="558" spans="4:5" ht="15.75" customHeight="1">
      <c r="D558" s="2" t="e">
        <v>#NAME?</v>
      </c>
      <c r="E558" s="2" t="e">
        <v>#NAME?</v>
      </c>
    </row>
    <row r="559" spans="4:5" ht="15.75" customHeight="1">
      <c r="D559" s="2" t="e">
        <v>#NAME?</v>
      </c>
      <c r="E559" s="2" t="e">
        <v>#NAME?</v>
      </c>
    </row>
    <row r="560" spans="4:5" ht="15.75" customHeight="1">
      <c r="D560" s="2" t="e">
        <v>#NAME?</v>
      </c>
      <c r="E560" s="2" t="e">
        <v>#NAME?</v>
      </c>
    </row>
    <row r="561" spans="4:5" ht="15.75" customHeight="1">
      <c r="D561" s="2" t="e">
        <v>#NAME?</v>
      </c>
      <c r="E561" s="2" t="e">
        <v>#NAME?</v>
      </c>
    </row>
    <row r="562" spans="4:5" ht="15.75" customHeight="1">
      <c r="D562" s="2" t="e">
        <v>#NAME?</v>
      </c>
      <c r="E562" s="2" t="e">
        <v>#NAME?</v>
      </c>
    </row>
    <row r="563" spans="4:5" ht="15.75" customHeight="1">
      <c r="D563" s="2" t="e">
        <v>#NAME?</v>
      </c>
      <c r="E563" s="2" t="e">
        <v>#NAME?</v>
      </c>
    </row>
    <row r="564" spans="4:5" ht="15.75" customHeight="1">
      <c r="D564" s="2" t="e">
        <v>#NAME?</v>
      </c>
      <c r="E564" s="2" t="e">
        <v>#NAME?</v>
      </c>
    </row>
    <row r="565" spans="4:5" ht="15.75" customHeight="1">
      <c r="D565" s="2" t="e">
        <v>#NAME?</v>
      </c>
      <c r="E565" s="2" t="e">
        <v>#NAME?</v>
      </c>
    </row>
    <row r="566" spans="4:5" ht="15.75" customHeight="1">
      <c r="D566" s="2" t="e">
        <v>#NAME?</v>
      </c>
      <c r="E566" s="2" t="e">
        <v>#NAME?</v>
      </c>
    </row>
    <row r="567" spans="4:5" ht="15.75" customHeight="1">
      <c r="D567" s="2" t="e">
        <v>#NAME?</v>
      </c>
      <c r="E567" s="2" t="e">
        <v>#NAME?</v>
      </c>
    </row>
    <row r="568" spans="4:5" ht="15.75" customHeight="1">
      <c r="D568" s="2" t="e">
        <v>#NAME?</v>
      </c>
      <c r="E568" s="2" t="e">
        <v>#NAME?</v>
      </c>
    </row>
    <row r="569" spans="4:5" ht="15.75" customHeight="1">
      <c r="D569" s="2" t="e">
        <v>#NAME?</v>
      </c>
      <c r="E569" s="2" t="e">
        <v>#NAME?</v>
      </c>
    </row>
    <row r="570" spans="4:5" ht="15.75" customHeight="1">
      <c r="D570" s="2" t="e">
        <v>#NAME?</v>
      </c>
      <c r="E570" s="2" t="e">
        <v>#NAME?</v>
      </c>
    </row>
    <row r="571" spans="4:5" ht="15.75" customHeight="1">
      <c r="D571" s="2" t="e">
        <v>#NAME?</v>
      </c>
      <c r="E571" s="2" t="e">
        <v>#NAME?</v>
      </c>
    </row>
    <row r="572" spans="4:5" ht="15.75" customHeight="1">
      <c r="D572" s="2" t="e">
        <v>#NAME?</v>
      </c>
      <c r="E572" s="2" t="e">
        <v>#NAME?</v>
      </c>
    </row>
    <row r="573" spans="4:5" ht="15.75" customHeight="1">
      <c r="D573" s="2" t="e">
        <v>#NAME?</v>
      </c>
      <c r="E573" s="2" t="e">
        <v>#NAME?</v>
      </c>
    </row>
    <row r="574" spans="4:5" ht="15.75" customHeight="1">
      <c r="D574" s="2" t="e">
        <v>#NAME?</v>
      </c>
      <c r="E574" s="2" t="e">
        <v>#NAME?</v>
      </c>
    </row>
    <row r="575" spans="4:5" ht="15.75" customHeight="1">
      <c r="D575" s="2" t="e">
        <v>#NAME?</v>
      </c>
      <c r="E575" s="2" t="e">
        <v>#NAME?</v>
      </c>
    </row>
    <row r="576" spans="4:5" ht="15.75" customHeight="1">
      <c r="D576" s="2" t="e">
        <v>#NAME?</v>
      </c>
      <c r="E576" s="2" t="e">
        <v>#NAME?</v>
      </c>
    </row>
    <row r="577" spans="4:5" ht="15.75" customHeight="1">
      <c r="D577" s="2" t="e">
        <v>#NAME?</v>
      </c>
      <c r="E577" s="2" t="e">
        <v>#NAME?</v>
      </c>
    </row>
    <row r="578" spans="4:5" ht="15.75" customHeight="1">
      <c r="D578" s="2" t="e">
        <v>#NAME?</v>
      </c>
      <c r="E578" s="2" t="e">
        <v>#NAME?</v>
      </c>
    </row>
    <row r="579" spans="4:5" ht="15.75" customHeight="1">
      <c r="D579" s="2" t="e">
        <v>#NAME?</v>
      </c>
      <c r="E579" s="2" t="e">
        <v>#NAME?</v>
      </c>
    </row>
    <row r="580" spans="4:5" ht="15.75" customHeight="1">
      <c r="D580" s="2" t="e">
        <v>#NAME?</v>
      </c>
      <c r="E580" s="2" t="e">
        <v>#NAME?</v>
      </c>
    </row>
    <row r="581" spans="4:5" ht="15.75" customHeight="1">
      <c r="D581" s="2" t="e">
        <v>#NAME?</v>
      </c>
      <c r="E581" s="2" t="e">
        <v>#NAME?</v>
      </c>
    </row>
    <row r="582" spans="4:5" ht="15.75" customHeight="1">
      <c r="D582" s="2" t="e">
        <v>#NAME?</v>
      </c>
      <c r="E582" s="2" t="e">
        <v>#NAME?</v>
      </c>
    </row>
    <row r="583" spans="4:5" ht="15.75" customHeight="1">
      <c r="D583" s="2" t="e">
        <v>#NAME?</v>
      </c>
      <c r="E583" s="2" t="e">
        <v>#NAME?</v>
      </c>
    </row>
    <row r="584" spans="4:5" ht="15.75" customHeight="1">
      <c r="D584" s="2" t="e">
        <v>#NAME?</v>
      </c>
      <c r="E584" s="2" t="e">
        <v>#NAME?</v>
      </c>
    </row>
    <row r="585" spans="4:5" ht="15.75" customHeight="1">
      <c r="D585" s="2" t="e">
        <v>#NAME?</v>
      </c>
      <c r="E585" s="2" t="e">
        <v>#NAME?</v>
      </c>
    </row>
    <row r="586" spans="4:5" ht="15.75" customHeight="1">
      <c r="D586" s="2" t="e">
        <v>#NAME?</v>
      </c>
      <c r="E586" s="2" t="e">
        <v>#NAME?</v>
      </c>
    </row>
    <row r="587" spans="4:5" ht="15.75" customHeight="1">
      <c r="D587" s="2" t="e">
        <v>#NAME?</v>
      </c>
      <c r="E587" s="2" t="e">
        <v>#NAME?</v>
      </c>
    </row>
    <row r="588" spans="4:5" ht="15.75" customHeight="1">
      <c r="D588" s="2" t="e">
        <v>#NAME?</v>
      </c>
      <c r="E588" s="2" t="e">
        <v>#NAME?</v>
      </c>
    </row>
    <row r="589" spans="4:5" ht="15.75" customHeight="1">
      <c r="D589" s="2" t="e">
        <v>#NAME?</v>
      </c>
      <c r="E589" s="2" t="e">
        <v>#NAME?</v>
      </c>
    </row>
    <row r="590" spans="4:5" ht="15.75" customHeight="1">
      <c r="D590" s="2" t="e">
        <v>#NAME?</v>
      </c>
      <c r="E590" s="2" t="e">
        <v>#NAME?</v>
      </c>
    </row>
    <row r="591" spans="4:5" ht="15.75" customHeight="1">
      <c r="D591" s="2" t="e">
        <v>#NAME?</v>
      </c>
      <c r="E591" s="2" t="e">
        <v>#NAME?</v>
      </c>
    </row>
    <row r="592" spans="4:5" ht="15.75" customHeight="1">
      <c r="D592" s="2" t="e">
        <v>#NAME?</v>
      </c>
      <c r="E592" s="2" t="e">
        <v>#NAME?</v>
      </c>
    </row>
    <row r="593" spans="4:5" ht="15.75" customHeight="1">
      <c r="D593" s="2" t="e">
        <v>#NAME?</v>
      </c>
      <c r="E593" s="2" t="e">
        <v>#NAME?</v>
      </c>
    </row>
    <row r="594" spans="4:5" ht="15.75" customHeight="1">
      <c r="D594" s="2" t="e">
        <v>#NAME?</v>
      </c>
      <c r="E594" s="2" t="e">
        <v>#NAME?</v>
      </c>
    </row>
    <row r="595" spans="4:5" ht="15.75" customHeight="1">
      <c r="D595" s="2" t="e">
        <v>#NAME?</v>
      </c>
      <c r="E595" s="2" t="e">
        <v>#NAME?</v>
      </c>
    </row>
    <row r="596" spans="4:5" ht="15.75" customHeight="1">
      <c r="D596" s="2" t="e">
        <v>#NAME?</v>
      </c>
      <c r="E596" s="2" t="e">
        <v>#NAME?</v>
      </c>
    </row>
    <row r="597" spans="4:5" ht="15.75" customHeight="1">
      <c r="D597" s="2" t="e">
        <v>#NAME?</v>
      </c>
      <c r="E597" s="2" t="e">
        <v>#NAME?</v>
      </c>
    </row>
    <row r="598" spans="4:5" ht="15.75" customHeight="1">
      <c r="D598" s="2" t="e">
        <v>#NAME?</v>
      </c>
      <c r="E598" s="2" t="e">
        <v>#NAME?</v>
      </c>
    </row>
    <row r="599" spans="4:5" ht="15.75" customHeight="1">
      <c r="D599" s="2" t="e">
        <v>#NAME?</v>
      </c>
      <c r="E599" s="2" t="e">
        <v>#NAME?</v>
      </c>
    </row>
    <row r="600" spans="4:5" ht="15.75" customHeight="1">
      <c r="D600" s="2" t="e">
        <v>#NAME?</v>
      </c>
      <c r="E600" s="2" t="e">
        <v>#NAME?</v>
      </c>
    </row>
    <row r="601" spans="4:5" ht="15.75" customHeight="1">
      <c r="D601" s="2" t="e">
        <v>#NAME?</v>
      </c>
      <c r="E601" s="2" t="e">
        <v>#NAME?</v>
      </c>
    </row>
    <row r="602" spans="4:5" ht="15.75" customHeight="1">
      <c r="D602" s="2" t="e">
        <v>#NAME?</v>
      </c>
      <c r="E602" s="2" t="e">
        <v>#NAME?</v>
      </c>
    </row>
    <row r="603" spans="4:5" ht="15.75" customHeight="1">
      <c r="D603" s="2" t="e">
        <v>#NAME?</v>
      </c>
      <c r="E603" s="2" t="e">
        <v>#NAME?</v>
      </c>
    </row>
    <row r="604" spans="4:5" ht="15.75" customHeight="1">
      <c r="D604" s="2" t="e">
        <v>#NAME?</v>
      </c>
      <c r="E604" s="2" t="e">
        <v>#NAME?</v>
      </c>
    </row>
    <row r="605" spans="4:5" ht="15.75" customHeight="1">
      <c r="D605" s="2" t="e">
        <v>#NAME?</v>
      </c>
      <c r="E605" s="2" t="e">
        <v>#NAME?</v>
      </c>
    </row>
    <row r="606" spans="4:5" ht="15.75" customHeight="1">
      <c r="D606" s="2" t="e">
        <v>#NAME?</v>
      </c>
      <c r="E606" s="2" t="e">
        <v>#NAME?</v>
      </c>
    </row>
    <row r="607" spans="4:5" ht="15.75" customHeight="1">
      <c r="D607" s="2" t="e">
        <v>#NAME?</v>
      </c>
      <c r="E607" s="2" t="e">
        <v>#NAME?</v>
      </c>
    </row>
    <row r="608" spans="4:5" ht="15.75" customHeight="1">
      <c r="D608" s="2" t="e">
        <v>#NAME?</v>
      </c>
      <c r="E608" s="2" t="e">
        <v>#NAME?</v>
      </c>
    </row>
    <row r="609" spans="4:5" ht="15.75" customHeight="1">
      <c r="D609" s="2" t="e">
        <v>#NAME?</v>
      </c>
      <c r="E609" s="2" t="e">
        <v>#NAME?</v>
      </c>
    </row>
    <row r="610" spans="4:5" ht="15.75" customHeight="1">
      <c r="D610" s="2" t="e">
        <v>#NAME?</v>
      </c>
      <c r="E610" s="2" t="e">
        <v>#NAME?</v>
      </c>
    </row>
    <row r="611" spans="4:5" ht="15.75" customHeight="1">
      <c r="D611" s="2" t="e">
        <v>#NAME?</v>
      </c>
      <c r="E611" s="2" t="e">
        <v>#NAME?</v>
      </c>
    </row>
    <row r="612" spans="4:5" ht="15.75" customHeight="1">
      <c r="D612" s="2" t="e">
        <v>#NAME?</v>
      </c>
      <c r="E612" s="2" t="e">
        <v>#NAME?</v>
      </c>
    </row>
    <row r="613" spans="4:5" ht="15.75" customHeight="1">
      <c r="D613" s="2" t="e">
        <v>#NAME?</v>
      </c>
      <c r="E613" s="2" t="e">
        <v>#NAME?</v>
      </c>
    </row>
    <row r="614" spans="4:5" ht="15.75" customHeight="1">
      <c r="D614" s="2" t="e">
        <v>#NAME?</v>
      </c>
      <c r="E614" s="2" t="e">
        <v>#NAME?</v>
      </c>
    </row>
    <row r="615" spans="4:5" ht="15.75" customHeight="1">
      <c r="D615" s="2" t="e">
        <v>#NAME?</v>
      </c>
      <c r="E615" s="2" t="e">
        <v>#NAME?</v>
      </c>
    </row>
    <row r="616" spans="4:5" ht="15.75" customHeight="1">
      <c r="D616" s="2" t="e">
        <v>#NAME?</v>
      </c>
      <c r="E616" s="2" t="e">
        <v>#NAME?</v>
      </c>
    </row>
    <row r="617" spans="4:5" ht="15.75" customHeight="1">
      <c r="D617" s="2" t="e">
        <v>#NAME?</v>
      </c>
      <c r="E617" s="2" t="e">
        <v>#NAME?</v>
      </c>
    </row>
    <row r="618" spans="4:5" ht="15.75" customHeight="1">
      <c r="D618" s="2" t="e">
        <v>#NAME?</v>
      </c>
      <c r="E618" s="2" t="e">
        <v>#NAME?</v>
      </c>
    </row>
    <row r="619" spans="4:5" ht="15.75" customHeight="1">
      <c r="D619" s="2" t="e">
        <v>#NAME?</v>
      </c>
      <c r="E619" s="2" t="e">
        <v>#NAME?</v>
      </c>
    </row>
    <row r="620" spans="4:5" ht="15.75" customHeight="1">
      <c r="D620" s="2" t="e">
        <v>#NAME?</v>
      </c>
      <c r="E620" s="2" t="e">
        <v>#NAME?</v>
      </c>
    </row>
    <row r="621" spans="4:5" ht="15.75" customHeight="1">
      <c r="D621" s="2" t="e">
        <v>#NAME?</v>
      </c>
      <c r="E621" s="2" t="e">
        <v>#NAME?</v>
      </c>
    </row>
    <row r="622" spans="4:5" ht="15.75" customHeight="1">
      <c r="D622" s="2" t="e">
        <v>#NAME?</v>
      </c>
      <c r="E622" s="2" t="e">
        <v>#NAME?</v>
      </c>
    </row>
    <row r="623" spans="4:5" ht="15.75" customHeight="1">
      <c r="D623" s="2" t="e">
        <v>#NAME?</v>
      </c>
      <c r="E623" s="2" t="e">
        <v>#NAME?</v>
      </c>
    </row>
    <row r="624" spans="4:5" ht="15.75" customHeight="1">
      <c r="D624" s="2" t="e">
        <v>#NAME?</v>
      </c>
      <c r="E624" s="2" t="e">
        <v>#NAME?</v>
      </c>
    </row>
    <row r="625" spans="4:5" ht="15.75" customHeight="1">
      <c r="D625" s="2" t="e">
        <v>#NAME?</v>
      </c>
      <c r="E625" s="2" t="e">
        <v>#NAME?</v>
      </c>
    </row>
    <row r="626" spans="4:5" ht="15.75" customHeight="1">
      <c r="D626" s="2" t="e">
        <v>#NAME?</v>
      </c>
      <c r="E626" s="2" t="e">
        <v>#NAME?</v>
      </c>
    </row>
    <row r="627" spans="4:5" ht="15.75" customHeight="1">
      <c r="D627" s="2" t="e">
        <v>#NAME?</v>
      </c>
      <c r="E627" s="2" t="e">
        <v>#NAME?</v>
      </c>
    </row>
    <row r="628" spans="4:5" ht="15.75" customHeight="1">
      <c r="D628" s="2" t="e">
        <v>#NAME?</v>
      </c>
      <c r="E628" s="2" t="e">
        <v>#NAME?</v>
      </c>
    </row>
    <row r="629" spans="4:5" ht="15.75" customHeight="1">
      <c r="D629" s="2" t="e">
        <v>#NAME?</v>
      </c>
      <c r="E629" s="2" t="e">
        <v>#NAME?</v>
      </c>
    </row>
    <row r="630" spans="4:5" ht="15.75" customHeight="1">
      <c r="D630" s="2" t="e">
        <v>#NAME?</v>
      </c>
      <c r="E630" s="2" t="e">
        <v>#NAME?</v>
      </c>
    </row>
    <row r="631" spans="4:5" ht="15.75" customHeight="1">
      <c r="D631" s="2" t="e">
        <v>#NAME?</v>
      </c>
      <c r="E631" s="2" t="e">
        <v>#NAME?</v>
      </c>
    </row>
    <row r="632" spans="4:5" ht="15.75" customHeight="1">
      <c r="D632" s="2" t="e">
        <v>#NAME?</v>
      </c>
      <c r="E632" s="2" t="e">
        <v>#NAME?</v>
      </c>
    </row>
    <row r="633" spans="4:5" ht="15.75" customHeight="1">
      <c r="D633" s="2" t="e">
        <v>#NAME?</v>
      </c>
      <c r="E633" s="2" t="e">
        <v>#NAME?</v>
      </c>
    </row>
    <row r="634" spans="4:5" ht="15.75" customHeight="1">
      <c r="D634" s="2" t="e">
        <v>#NAME?</v>
      </c>
      <c r="E634" s="2" t="e">
        <v>#NAME?</v>
      </c>
    </row>
    <row r="635" spans="4:5" ht="15.75" customHeight="1">
      <c r="D635" s="2" t="e">
        <v>#NAME?</v>
      </c>
      <c r="E635" s="2" t="e">
        <v>#NAME?</v>
      </c>
    </row>
    <row r="636" spans="4:5" ht="15.75" customHeight="1">
      <c r="D636" s="2" t="e">
        <v>#NAME?</v>
      </c>
      <c r="E636" s="2" t="e">
        <v>#NAME?</v>
      </c>
    </row>
    <row r="637" spans="4:5" ht="15.75" customHeight="1">
      <c r="D637" s="2" t="e">
        <v>#NAME?</v>
      </c>
      <c r="E637" s="2" t="e">
        <v>#NAME?</v>
      </c>
    </row>
    <row r="638" spans="4:5" ht="15.75" customHeight="1">
      <c r="D638" s="2" t="e">
        <v>#NAME?</v>
      </c>
      <c r="E638" s="2" t="e">
        <v>#NAME?</v>
      </c>
    </row>
    <row r="639" spans="4:5" ht="15.75" customHeight="1">
      <c r="D639" s="2" t="e">
        <v>#NAME?</v>
      </c>
      <c r="E639" s="2" t="e">
        <v>#NAME?</v>
      </c>
    </row>
    <row r="640" spans="4:5" ht="15.75" customHeight="1">
      <c r="D640" s="2" t="e">
        <v>#NAME?</v>
      </c>
      <c r="E640" s="2" t="e">
        <v>#NAME?</v>
      </c>
    </row>
    <row r="641" spans="4:5" ht="15.75" customHeight="1">
      <c r="D641" s="2" t="e">
        <v>#NAME?</v>
      </c>
      <c r="E641" s="2" t="e">
        <v>#NAME?</v>
      </c>
    </row>
    <row r="642" spans="4:5" ht="15.75" customHeight="1">
      <c r="D642" s="2" t="e">
        <v>#NAME?</v>
      </c>
      <c r="E642" s="2" t="e">
        <v>#NAME?</v>
      </c>
    </row>
    <row r="643" spans="4:5" ht="15.75" customHeight="1">
      <c r="D643" s="2" t="e">
        <v>#NAME?</v>
      </c>
      <c r="E643" s="2" t="e">
        <v>#NAME?</v>
      </c>
    </row>
    <row r="644" spans="4:5" ht="15.75" customHeight="1">
      <c r="D644" s="2" t="e">
        <v>#NAME?</v>
      </c>
      <c r="E644" s="2" t="e">
        <v>#NAME?</v>
      </c>
    </row>
    <row r="645" spans="4:5" ht="15.75" customHeight="1">
      <c r="D645" s="2" t="e">
        <v>#NAME?</v>
      </c>
      <c r="E645" s="2" t="e">
        <v>#NAME?</v>
      </c>
    </row>
    <row r="646" spans="4:5" ht="15.75" customHeight="1">
      <c r="D646" s="2" t="e">
        <v>#NAME?</v>
      </c>
      <c r="E646" s="2" t="e">
        <v>#NAME?</v>
      </c>
    </row>
    <row r="647" spans="4:5" ht="15.75" customHeight="1">
      <c r="D647" s="2" t="e">
        <v>#NAME?</v>
      </c>
      <c r="E647" s="2" t="e">
        <v>#NAME?</v>
      </c>
    </row>
    <row r="648" spans="4:5" ht="15.75" customHeight="1">
      <c r="D648" s="2" t="e">
        <v>#NAME?</v>
      </c>
      <c r="E648" s="2" t="e">
        <v>#NAME?</v>
      </c>
    </row>
    <row r="649" spans="4:5" ht="15.75" customHeight="1">
      <c r="D649" s="2" t="e">
        <v>#NAME?</v>
      </c>
      <c r="E649" s="2" t="e">
        <v>#NAME?</v>
      </c>
    </row>
    <row r="650" spans="4:5" ht="15.75" customHeight="1">
      <c r="D650" s="2" t="e">
        <v>#NAME?</v>
      </c>
      <c r="E650" s="2" t="e">
        <v>#NAME?</v>
      </c>
    </row>
    <row r="651" spans="4:5" ht="15.75" customHeight="1">
      <c r="D651" s="2" t="e">
        <v>#NAME?</v>
      </c>
      <c r="E651" s="2" t="e">
        <v>#NAME?</v>
      </c>
    </row>
    <row r="652" spans="4:5" ht="15.75" customHeight="1">
      <c r="D652" s="2" t="e">
        <v>#NAME?</v>
      </c>
      <c r="E652" s="2" t="e">
        <v>#NAME?</v>
      </c>
    </row>
    <row r="653" spans="4:5" ht="15.75" customHeight="1">
      <c r="D653" s="2" t="e">
        <v>#NAME?</v>
      </c>
      <c r="E653" s="2" t="e">
        <v>#NAME?</v>
      </c>
    </row>
    <row r="654" spans="4:5" ht="15.75" customHeight="1">
      <c r="D654" s="2" t="e">
        <v>#NAME?</v>
      </c>
      <c r="E654" s="2" t="e">
        <v>#NAME?</v>
      </c>
    </row>
    <row r="655" spans="4:5" ht="15.75" customHeight="1">
      <c r="D655" s="2" t="e">
        <v>#NAME?</v>
      </c>
      <c r="E655" s="2" t="e">
        <v>#NAME?</v>
      </c>
    </row>
    <row r="656" spans="4:5" ht="15.75" customHeight="1">
      <c r="D656" s="2" t="e">
        <v>#NAME?</v>
      </c>
      <c r="E656" s="2" t="e">
        <v>#NAME?</v>
      </c>
    </row>
    <row r="657" spans="4:5" ht="15.75" customHeight="1">
      <c r="D657" s="2" t="e">
        <v>#NAME?</v>
      </c>
      <c r="E657" s="2" t="e">
        <v>#NAME?</v>
      </c>
    </row>
    <row r="658" spans="4:5" ht="15.75" customHeight="1">
      <c r="D658" s="2" t="e">
        <v>#NAME?</v>
      </c>
      <c r="E658" s="2" t="e">
        <v>#NAME?</v>
      </c>
    </row>
    <row r="659" spans="4:5" ht="15.75" customHeight="1">
      <c r="D659" s="2" t="e">
        <v>#NAME?</v>
      </c>
      <c r="E659" s="2" t="e">
        <v>#NAME?</v>
      </c>
    </row>
    <row r="660" spans="4:5" ht="15.75" customHeight="1">
      <c r="D660" s="2" t="e">
        <v>#NAME?</v>
      </c>
      <c r="E660" s="2" t="e">
        <v>#NAME?</v>
      </c>
    </row>
    <row r="661" spans="4:5" ht="15.75" customHeight="1">
      <c r="D661" s="2" t="e">
        <v>#NAME?</v>
      </c>
      <c r="E661" s="2" t="e">
        <v>#NAME?</v>
      </c>
    </row>
    <row r="662" spans="4:5" ht="15.75" customHeight="1">
      <c r="D662" s="2" t="e">
        <v>#NAME?</v>
      </c>
      <c r="E662" s="2" t="e">
        <v>#NAME?</v>
      </c>
    </row>
    <row r="663" spans="4:5" ht="15.75" customHeight="1">
      <c r="D663" s="2" t="e">
        <v>#NAME?</v>
      </c>
      <c r="E663" s="2" t="e">
        <v>#NAME?</v>
      </c>
    </row>
    <row r="664" spans="4:5" ht="15.75" customHeight="1">
      <c r="D664" s="2" t="e">
        <v>#NAME?</v>
      </c>
      <c r="E664" s="2" t="e">
        <v>#NAME?</v>
      </c>
    </row>
    <row r="665" spans="4:5" ht="15.75" customHeight="1">
      <c r="D665" s="2" t="e">
        <v>#NAME?</v>
      </c>
      <c r="E665" s="2" t="e">
        <v>#NAME?</v>
      </c>
    </row>
    <row r="666" spans="4:5" ht="15.75" customHeight="1">
      <c r="D666" s="2" t="e">
        <v>#NAME?</v>
      </c>
      <c r="E666" s="2" t="e">
        <v>#NAME?</v>
      </c>
    </row>
    <row r="667" spans="4:5" ht="15.75" customHeight="1">
      <c r="D667" s="2" t="e">
        <v>#NAME?</v>
      </c>
      <c r="E667" s="2" t="e">
        <v>#NAME?</v>
      </c>
    </row>
    <row r="668" spans="4:5" ht="15.75" customHeight="1">
      <c r="D668" s="2" t="e">
        <v>#NAME?</v>
      </c>
      <c r="E668" s="2" t="e">
        <v>#NAME?</v>
      </c>
    </row>
    <row r="669" spans="4:5" ht="15.75" customHeight="1">
      <c r="D669" s="2" t="e">
        <v>#NAME?</v>
      </c>
      <c r="E669" s="2" t="e">
        <v>#NAME?</v>
      </c>
    </row>
    <row r="670" spans="4:5" ht="15.75" customHeight="1">
      <c r="D670" s="2" t="e">
        <v>#NAME?</v>
      </c>
      <c r="E670" s="2" t="e">
        <v>#NAME?</v>
      </c>
    </row>
    <row r="671" spans="4:5" ht="15.75" customHeight="1">
      <c r="D671" s="2" t="e">
        <v>#NAME?</v>
      </c>
      <c r="E671" s="2" t="e">
        <v>#NAME?</v>
      </c>
    </row>
    <row r="672" spans="4:5" ht="15.75" customHeight="1">
      <c r="D672" s="2" t="e">
        <v>#NAME?</v>
      </c>
      <c r="E672" s="2" t="e">
        <v>#NAME?</v>
      </c>
    </row>
    <row r="673" spans="4:5" ht="15.75" customHeight="1">
      <c r="D673" s="2" t="e">
        <v>#NAME?</v>
      </c>
      <c r="E673" s="2" t="e">
        <v>#NAME?</v>
      </c>
    </row>
    <row r="674" spans="4:5" ht="15.75" customHeight="1">
      <c r="D674" s="2" t="e">
        <v>#NAME?</v>
      </c>
      <c r="E674" s="2" t="e">
        <v>#NAME?</v>
      </c>
    </row>
    <row r="675" spans="4:5" ht="15.75" customHeight="1">
      <c r="D675" s="2" t="e">
        <v>#NAME?</v>
      </c>
      <c r="E675" s="2" t="e">
        <v>#NAME?</v>
      </c>
    </row>
    <row r="676" spans="4:5" ht="15.75" customHeight="1">
      <c r="D676" s="2" t="e">
        <v>#NAME?</v>
      </c>
      <c r="E676" s="2" t="e">
        <v>#NAME?</v>
      </c>
    </row>
    <row r="677" spans="4:5" ht="15.75" customHeight="1">
      <c r="D677" s="2" t="e">
        <v>#NAME?</v>
      </c>
      <c r="E677" s="2" t="e">
        <v>#NAME?</v>
      </c>
    </row>
    <row r="678" spans="4:5" ht="15.75" customHeight="1">
      <c r="D678" s="2" t="e">
        <v>#NAME?</v>
      </c>
      <c r="E678" s="2" t="e">
        <v>#NAME?</v>
      </c>
    </row>
    <row r="679" spans="4:5" ht="15.75" customHeight="1">
      <c r="D679" s="2" t="e">
        <v>#NAME?</v>
      </c>
      <c r="E679" s="2" t="e">
        <v>#NAME?</v>
      </c>
    </row>
    <row r="680" spans="4:5" ht="15.75" customHeight="1">
      <c r="D680" s="2" t="e">
        <v>#NAME?</v>
      </c>
      <c r="E680" s="2" t="e">
        <v>#NAME?</v>
      </c>
    </row>
    <row r="681" spans="4:5" ht="15.75" customHeight="1">
      <c r="D681" s="2" t="e">
        <v>#NAME?</v>
      </c>
      <c r="E681" s="2" t="e">
        <v>#NAME?</v>
      </c>
    </row>
    <row r="682" spans="4:5" ht="15.75" customHeight="1">
      <c r="D682" s="2" t="e">
        <v>#NAME?</v>
      </c>
      <c r="E682" s="2" t="e">
        <v>#NAME?</v>
      </c>
    </row>
    <row r="683" spans="4:5" ht="15.75" customHeight="1">
      <c r="D683" s="2" t="e">
        <v>#NAME?</v>
      </c>
      <c r="E683" s="2" t="e">
        <v>#NAME?</v>
      </c>
    </row>
    <row r="684" spans="4:5" ht="15.75" customHeight="1">
      <c r="D684" s="2" t="e">
        <v>#NAME?</v>
      </c>
      <c r="E684" s="2" t="e">
        <v>#NAME?</v>
      </c>
    </row>
    <row r="685" spans="4:5" ht="15.75" customHeight="1">
      <c r="D685" s="2" t="e">
        <v>#NAME?</v>
      </c>
      <c r="E685" s="2" t="e">
        <v>#NAME?</v>
      </c>
    </row>
    <row r="686" spans="4:5" ht="15.75" customHeight="1">
      <c r="D686" s="2" t="e">
        <v>#NAME?</v>
      </c>
      <c r="E686" s="2" t="e">
        <v>#NAME?</v>
      </c>
    </row>
    <row r="687" spans="4:5" ht="15.75" customHeight="1">
      <c r="D687" s="2" t="e">
        <v>#NAME?</v>
      </c>
      <c r="E687" s="2" t="e">
        <v>#NAME?</v>
      </c>
    </row>
    <row r="688" spans="4:5" ht="15.75" customHeight="1">
      <c r="D688" s="2" t="e">
        <v>#NAME?</v>
      </c>
      <c r="E688" s="2" t="e">
        <v>#NAME?</v>
      </c>
    </row>
    <row r="689" spans="4:5" ht="15.75" customHeight="1">
      <c r="D689" s="2" t="e">
        <v>#NAME?</v>
      </c>
      <c r="E689" s="2" t="e">
        <v>#NAME?</v>
      </c>
    </row>
    <row r="690" spans="4:5" ht="15.75" customHeight="1">
      <c r="D690" s="2" t="e">
        <v>#NAME?</v>
      </c>
      <c r="E690" s="2" t="e">
        <v>#NAME?</v>
      </c>
    </row>
    <row r="691" spans="4:5" ht="15.75" customHeight="1">
      <c r="D691" s="2" t="e">
        <v>#NAME?</v>
      </c>
      <c r="E691" s="2" t="e">
        <v>#NAME?</v>
      </c>
    </row>
    <row r="692" spans="4:5" ht="15.75" customHeight="1">
      <c r="D692" s="2" t="e">
        <v>#NAME?</v>
      </c>
      <c r="E692" s="2" t="e">
        <v>#NAME?</v>
      </c>
    </row>
    <row r="693" spans="4:5" ht="15.75" customHeight="1">
      <c r="D693" s="2" t="e">
        <v>#NAME?</v>
      </c>
      <c r="E693" s="2" t="e">
        <v>#NAME?</v>
      </c>
    </row>
    <row r="694" spans="4:5" ht="15.75" customHeight="1">
      <c r="D694" s="2" t="e">
        <v>#NAME?</v>
      </c>
      <c r="E694" s="2" t="e">
        <v>#NAME?</v>
      </c>
    </row>
    <row r="695" spans="4:5" ht="15.75" customHeight="1">
      <c r="D695" s="2" t="e">
        <v>#NAME?</v>
      </c>
      <c r="E695" s="2" t="e">
        <v>#NAME?</v>
      </c>
    </row>
    <row r="696" spans="4:5" ht="15.75" customHeight="1">
      <c r="D696" s="2" t="e">
        <v>#NAME?</v>
      </c>
      <c r="E696" s="2" t="e">
        <v>#NAME?</v>
      </c>
    </row>
    <row r="697" spans="4:5" ht="15.75" customHeight="1">
      <c r="D697" s="2" t="e">
        <v>#NAME?</v>
      </c>
      <c r="E697" s="2" t="e">
        <v>#NAME?</v>
      </c>
    </row>
    <row r="698" spans="4:5" ht="15.75" customHeight="1">
      <c r="D698" s="2" t="e">
        <v>#NAME?</v>
      </c>
      <c r="E698" s="2" t="e">
        <v>#NAME?</v>
      </c>
    </row>
    <row r="699" spans="4:5" ht="15.75" customHeight="1">
      <c r="D699" s="2" t="e">
        <v>#NAME?</v>
      </c>
      <c r="E699" s="2" t="e">
        <v>#NAME?</v>
      </c>
    </row>
    <row r="700" spans="4:5" ht="15.75" customHeight="1">
      <c r="D700" s="2" t="e">
        <v>#NAME?</v>
      </c>
      <c r="E700" s="2" t="e">
        <v>#NAME?</v>
      </c>
    </row>
    <row r="701" spans="4:5" ht="15.75" customHeight="1">
      <c r="D701" s="2" t="e">
        <v>#NAME?</v>
      </c>
      <c r="E701" s="2" t="e">
        <v>#NAME?</v>
      </c>
    </row>
    <row r="702" spans="4:5" ht="15.75" customHeight="1">
      <c r="D702" s="2" t="e">
        <v>#NAME?</v>
      </c>
      <c r="E702" s="2" t="e">
        <v>#NAME?</v>
      </c>
    </row>
    <row r="703" spans="4:5" ht="15.75" customHeight="1">
      <c r="D703" s="2" t="e">
        <v>#NAME?</v>
      </c>
      <c r="E703" s="2" t="e">
        <v>#NAME?</v>
      </c>
    </row>
    <row r="704" spans="4:5" ht="15.75" customHeight="1">
      <c r="D704" s="2" t="e">
        <v>#NAME?</v>
      </c>
      <c r="E704" s="2" t="e">
        <v>#NAME?</v>
      </c>
    </row>
    <row r="705" spans="4:5" ht="15.75" customHeight="1">
      <c r="D705" s="2" t="e">
        <v>#NAME?</v>
      </c>
      <c r="E705" s="2" t="e">
        <v>#NAME?</v>
      </c>
    </row>
    <row r="706" spans="4:5" ht="15.75" customHeight="1">
      <c r="D706" s="2" t="e">
        <v>#NAME?</v>
      </c>
      <c r="E706" s="2" t="e">
        <v>#NAME?</v>
      </c>
    </row>
    <row r="707" spans="4:5" ht="15.75" customHeight="1">
      <c r="D707" s="2" t="e">
        <v>#NAME?</v>
      </c>
      <c r="E707" s="2" t="e">
        <v>#NAME?</v>
      </c>
    </row>
    <row r="708" spans="4:5" ht="15.75" customHeight="1">
      <c r="D708" s="2" t="e">
        <v>#NAME?</v>
      </c>
      <c r="E708" s="2" t="e">
        <v>#NAME?</v>
      </c>
    </row>
    <row r="709" spans="4:5" ht="15.75" customHeight="1">
      <c r="D709" s="2" t="e">
        <v>#NAME?</v>
      </c>
      <c r="E709" s="2" t="e">
        <v>#NAME?</v>
      </c>
    </row>
    <row r="710" spans="4:5" ht="15.75" customHeight="1">
      <c r="D710" s="2" t="e">
        <v>#NAME?</v>
      </c>
      <c r="E710" s="2" t="e">
        <v>#NAME?</v>
      </c>
    </row>
    <row r="711" spans="4:5" ht="15.75" customHeight="1">
      <c r="D711" s="2" t="e">
        <v>#NAME?</v>
      </c>
      <c r="E711" s="2" t="e">
        <v>#NAME?</v>
      </c>
    </row>
    <row r="712" spans="4:5" ht="15.75" customHeight="1">
      <c r="D712" s="2" t="e">
        <v>#NAME?</v>
      </c>
      <c r="E712" s="2" t="e">
        <v>#NAME?</v>
      </c>
    </row>
    <row r="713" spans="4:5" ht="15.75" customHeight="1">
      <c r="D713" s="2" t="e">
        <v>#NAME?</v>
      </c>
      <c r="E713" s="2" t="e">
        <v>#NAME?</v>
      </c>
    </row>
    <row r="714" spans="4:5" ht="15.75" customHeight="1">
      <c r="D714" s="2" t="e">
        <v>#NAME?</v>
      </c>
      <c r="E714" s="2" t="e">
        <v>#NAME?</v>
      </c>
    </row>
    <row r="715" spans="4:5" ht="15.75" customHeight="1">
      <c r="D715" s="2" t="e">
        <v>#NAME?</v>
      </c>
      <c r="E715" s="2" t="e">
        <v>#NAME?</v>
      </c>
    </row>
    <row r="716" spans="4:5" ht="15.75" customHeight="1">
      <c r="D716" s="2" t="e">
        <v>#NAME?</v>
      </c>
      <c r="E716" s="2" t="e">
        <v>#NAME?</v>
      </c>
    </row>
    <row r="717" spans="4:5" ht="15.75" customHeight="1">
      <c r="D717" s="2" t="e">
        <v>#NAME?</v>
      </c>
      <c r="E717" s="2" t="e">
        <v>#NAME?</v>
      </c>
    </row>
    <row r="718" spans="4:5" ht="15.75" customHeight="1">
      <c r="D718" s="2" t="e">
        <v>#NAME?</v>
      </c>
      <c r="E718" s="2" t="e">
        <v>#NAME?</v>
      </c>
    </row>
    <row r="719" spans="4:5" ht="15.75" customHeight="1">
      <c r="D719" s="2" t="e">
        <v>#NAME?</v>
      </c>
      <c r="E719" s="2" t="e">
        <v>#NAME?</v>
      </c>
    </row>
    <row r="720" spans="4:5" ht="15.75" customHeight="1">
      <c r="D720" s="2" t="e">
        <v>#NAME?</v>
      </c>
      <c r="E720" s="2" t="e">
        <v>#NAME?</v>
      </c>
    </row>
    <row r="721" spans="4:5" ht="15.75" customHeight="1">
      <c r="D721" s="2" t="e">
        <v>#NAME?</v>
      </c>
      <c r="E721" s="2" t="e">
        <v>#NAME?</v>
      </c>
    </row>
    <row r="722" spans="4:5" ht="15.75" customHeight="1">
      <c r="D722" s="2" t="e">
        <v>#NAME?</v>
      </c>
      <c r="E722" s="2" t="e">
        <v>#NAME?</v>
      </c>
    </row>
    <row r="723" spans="4:5" ht="15.75" customHeight="1">
      <c r="D723" s="2" t="e">
        <v>#NAME?</v>
      </c>
      <c r="E723" s="2" t="e">
        <v>#NAME?</v>
      </c>
    </row>
    <row r="724" spans="4:5" ht="15.75" customHeight="1">
      <c r="D724" s="2" t="e">
        <v>#NAME?</v>
      </c>
      <c r="E724" s="2" t="e">
        <v>#NAME?</v>
      </c>
    </row>
    <row r="725" spans="4:5" ht="15.75" customHeight="1">
      <c r="D725" s="2" t="e">
        <v>#NAME?</v>
      </c>
      <c r="E725" s="2" t="e">
        <v>#NAME?</v>
      </c>
    </row>
    <row r="726" spans="4:5" ht="15.75" customHeight="1">
      <c r="D726" s="2" t="e">
        <v>#NAME?</v>
      </c>
      <c r="E726" s="2" t="e">
        <v>#NAME?</v>
      </c>
    </row>
    <row r="727" spans="4:5" ht="15.75" customHeight="1">
      <c r="D727" s="2" t="e">
        <v>#NAME?</v>
      </c>
      <c r="E727" s="2" t="e">
        <v>#NAME?</v>
      </c>
    </row>
    <row r="728" spans="4:5" ht="15.75" customHeight="1">
      <c r="D728" s="2" t="e">
        <v>#NAME?</v>
      </c>
      <c r="E728" s="2" t="e">
        <v>#NAME?</v>
      </c>
    </row>
    <row r="729" spans="4:5" ht="15.75" customHeight="1">
      <c r="D729" s="2" t="e">
        <v>#NAME?</v>
      </c>
      <c r="E729" s="2" t="e">
        <v>#NAME?</v>
      </c>
    </row>
    <row r="730" spans="4:5" ht="15.75" customHeight="1">
      <c r="D730" s="2" t="e">
        <v>#NAME?</v>
      </c>
      <c r="E730" s="2" t="e">
        <v>#NAME?</v>
      </c>
    </row>
    <row r="731" spans="4:5" ht="15.75" customHeight="1">
      <c r="D731" s="2" t="e">
        <v>#NAME?</v>
      </c>
      <c r="E731" s="2" t="e">
        <v>#NAME?</v>
      </c>
    </row>
    <row r="732" spans="4:5" ht="15.75" customHeight="1">
      <c r="D732" s="2" t="e">
        <v>#NAME?</v>
      </c>
      <c r="E732" s="2" t="e">
        <v>#NAME?</v>
      </c>
    </row>
    <row r="733" spans="4:5" ht="15.75" customHeight="1">
      <c r="D733" s="2" t="e">
        <v>#NAME?</v>
      </c>
      <c r="E733" s="2" t="e">
        <v>#NAME?</v>
      </c>
    </row>
    <row r="734" spans="4:5" ht="15.75" customHeight="1">
      <c r="D734" s="2" t="e">
        <v>#NAME?</v>
      </c>
      <c r="E734" s="2" t="e">
        <v>#NAME?</v>
      </c>
    </row>
    <row r="735" spans="4:5" ht="15.75" customHeight="1">
      <c r="D735" s="2" t="e">
        <v>#NAME?</v>
      </c>
      <c r="E735" s="2" t="e">
        <v>#NAME?</v>
      </c>
    </row>
    <row r="736" spans="4:5" ht="15.75" customHeight="1">
      <c r="D736" s="2" t="e">
        <v>#NAME?</v>
      </c>
      <c r="E736" s="2" t="e">
        <v>#NAME?</v>
      </c>
    </row>
    <row r="737" spans="4:5" ht="15.75" customHeight="1">
      <c r="D737" s="2" t="e">
        <v>#NAME?</v>
      </c>
      <c r="E737" s="2" t="e">
        <v>#NAME?</v>
      </c>
    </row>
    <row r="738" spans="4:5" ht="15.75" customHeight="1">
      <c r="D738" s="2" t="e">
        <v>#NAME?</v>
      </c>
      <c r="E738" s="2" t="e">
        <v>#NAME?</v>
      </c>
    </row>
    <row r="739" spans="4:5" ht="15.75" customHeight="1">
      <c r="D739" s="2" t="e">
        <v>#NAME?</v>
      </c>
      <c r="E739" s="2" t="e">
        <v>#NAME?</v>
      </c>
    </row>
    <row r="740" spans="4:5" ht="15.75" customHeight="1">
      <c r="D740" s="2" t="e">
        <v>#NAME?</v>
      </c>
      <c r="E740" s="2" t="e">
        <v>#NAME?</v>
      </c>
    </row>
    <row r="741" spans="4:5" ht="15.75" customHeight="1">
      <c r="D741" s="2" t="e">
        <v>#NAME?</v>
      </c>
      <c r="E741" s="2" t="e">
        <v>#NAME?</v>
      </c>
    </row>
    <row r="742" spans="4:5" ht="15.75" customHeight="1">
      <c r="D742" s="2" t="e">
        <v>#NAME?</v>
      </c>
      <c r="E742" s="2" t="e">
        <v>#NAME?</v>
      </c>
    </row>
    <row r="743" spans="4:5" ht="15.75" customHeight="1">
      <c r="D743" s="2" t="e">
        <v>#NAME?</v>
      </c>
      <c r="E743" s="2" t="e">
        <v>#NAME?</v>
      </c>
    </row>
    <row r="744" spans="4:5" ht="15.75" customHeight="1">
      <c r="D744" s="2" t="e">
        <v>#NAME?</v>
      </c>
      <c r="E744" s="2" t="e">
        <v>#NAME?</v>
      </c>
    </row>
    <row r="745" spans="4:5" ht="15.75" customHeight="1">
      <c r="D745" s="2" t="e">
        <v>#NAME?</v>
      </c>
      <c r="E745" s="2" t="e">
        <v>#NAME?</v>
      </c>
    </row>
    <row r="746" spans="4:5" ht="15.75" customHeight="1">
      <c r="D746" s="2" t="e">
        <v>#NAME?</v>
      </c>
      <c r="E746" s="2" t="e">
        <v>#NAME?</v>
      </c>
    </row>
    <row r="747" spans="4:5" ht="15.75" customHeight="1">
      <c r="D747" s="2" t="e">
        <v>#NAME?</v>
      </c>
      <c r="E747" s="2" t="e">
        <v>#NAME?</v>
      </c>
    </row>
    <row r="748" spans="4:5" ht="15.75" customHeight="1">
      <c r="D748" s="2" t="e">
        <v>#NAME?</v>
      </c>
      <c r="E748" s="2" t="e">
        <v>#NAME?</v>
      </c>
    </row>
    <row r="749" spans="4:5" ht="15.75" customHeight="1">
      <c r="D749" s="2" t="e">
        <v>#NAME?</v>
      </c>
      <c r="E749" s="2" t="e">
        <v>#NAME?</v>
      </c>
    </row>
    <row r="750" spans="4:5" ht="15.75" customHeight="1">
      <c r="D750" s="2" t="e">
        <v>#NAME?</v>
      </c>
      <c r="E750" s="2" t="e">
        <v>#NAME?</v>
      </c>
    </row>
    <row r="751" spans="4:5" ht="15.75" customHeight="1">
      <c r="D751" s="2" t="e">
        <v>#NAME?</v>
      </c>
      <c r="E751" s="2" t="e">
        <v>#NAME?</v>
      </c>
    </row>
    <row r="752" spans="4:5" ht="15.75" customHeight="1">
      <c r="D752" s="2" t="e">
        <v>#NAME?</v>
      </c>
      <c r="E752" s="2" t="e">
        <v>#NAME?</v>
      </c>
    </row>
    <row r="753" spans="4:5" ht="15.75" customHeight="1">
      <c r="D753" s="2" t="e">
        <v>#NAME?</v>
      </c>
      <c r="E753" s="2" t="e">
        <v>#NAME?</v>
      </c>
    </row>
    <row r="754" spans="4:5" ht="15.75" customHeight="1">
      <c r="D754" s="2" t="e">
        <v>#NAME?</v>
      </c>
      <c r="E754" s="2" t="e">
        <v>#NAME?</v>
      </c>
    </row>
    <row r="755" spans="4:5" ht="15.75" customHeight="1">
      <c r="D755" s="2" t="e">
        <v>#NAME?</v>
      </c>
      <c r="E755" s="2" t="e">
        <v>#NAME?</v>
      </c>
    </row>
    <row r="756" spans="4:5" ht="15.75" customHeight="1">
      <c r="D756" s="2" t="e">
        <v>#NAME?</v>
      </c>
      <c r="E756" s="2" t="e">
        <v>#NAME?</v>
      </c>
    </row>
    <row r="757" spans="4:5" ht="15.75" customHeight="1">
      <c r="D757" s="2" t="e">
        <v>#NAME?</v>
      </c>
      <c r="E757" s="2" t="e">
        <v>#NAME?</v>
      </c>
    </row>
    <row r="758" spans="4:5" ht="15.75" customHeight="1">
      <c r="D758" s="2" t="e">
        <v>#NAME?</v>
      </c>
      <c r="E758" s="2" t="e">
        <v>#NAME?</v>
      </c>
    </row>
    <row r="759" spans="4:5" ht="15.75" customHeight="1">
      <c r="D759" s="2" t="e">
        <v>#NAME?</v>
      </c>
      <c r="E759" s="2" t="e">
        <v>#NAME?</v>
      </c>
    </row>
    <row r="760" spans="4:5" ht="15.75" customHeight="1">
      <c r="D760" s="2" t="e">
        <v>#NAME?</v>
      </c>
      <c r="E760" s="2" t="e">
        <v>#NAME?</v>
      </c>
    </row>
    <row r="761" spans="4:5" ht="15.75" customHeight="1">
      <c r="D761" s="2" t="e">
        <v>#NAME?</v>
      </c>
      <c r="E761" s="2" t="e">
        <v>#NAME?</v>
      </c>
    </row>
    <row r="762" spans="4:5" ht="15.75" customHeight="1">
      <c r="D762" s="2" t="e">
        <v>#NAME?</v>
      </c>
      <c r="E762" s="2" t="e">
        <v>#NAME?</v>
      </c>
    </row>
    <row r="763" spans="4:5" ht="15.75" customHeight="1">
      <c r="D763" s="2" t="e">
        <v>#NAME?</v>
      </c>
      <c r="E763" s="2" t="e">
        <v>#NAME?</v>
      </c>
    </row>
    <row r="764" spans="4:5" ht="15.75" customHeight="1">
      <c r="D764" s="2" t="e">
        <v>#NAME?</v>
      </c>
      <c r="E764" s="2" t="e">
        <v>#NAME?</v>
      </c>
    </row>
    <row r="765" spans="4:5" ht="15.75" customHeight="1">
      <c r="D765" s="2" t="e">
        <v>#NAME?</v>
      </c>
      <c r="E765" s="2" t="e">
        <v>#NAME?</v>
      </c>
    </row>
    <row r="766" spans="4:5" ht="15.75" customHeight="1">
      <c r="D766" s="2" t="e">
        <v>#NAME?</v>
      </c>
      <c r="E766" s="2" t="e">
        <v>#NAME?</v>
      </c>
    </row>
    <row r="767" spans="4:5" ht="15.75" customHeight="1">
      <c r="D767" s="2" t="e">
        <v>#NAME?</v>
      </c>
      <c r="E767" s="2" t="e">
        <v>#NAME?</v>
      </c>
    </row>
    <row r="768" spans="4:5" ht="15.75" customHeight="1">
      <c r="D768" s="2" t="e">
        <v>#NAME?</v>
      </c>
      <c r="E768" s="2" t="e">
        <v>#NAME?</v>
      </c>
    </row>
    <row r="769" spans="4:5" ht="15.75" customHeight="1">
      <c r="D769" s="2" t="e">
        <v>#NAME?</v>
      </c>
      <c r="E769" s="2" t="e">
        <v>#NAME?</v>
      </c>
    </row>
    <row r="770" spans="4:5" ht="15.75" customHeight="1">
      <c r="D770" s="2" t="e">
        <v>#NAME?</v>
      </c>
      <c r="E770" s="2" t="e">
        <v>#NAME?</v>
      </c>
    </row>
    <row r="771" spans="4:5" ht="15.75" customHeight="1">
      <c r="D771" s="2" t="e">
        <v>#NAME?</v>
      </c>
      <c r="E771" s="2" t="e">
        <v>#NAME?</v>
      </c>
    </row>
    <row r="772" spans="4:5" ht="15.75" customHeight="1">
      <c r="D772" s="2" t="e">
        <v>#NAME?</v>
      </c>
      <c r="E772" s="2" t="e">
        <v>#NAME?</v>
      </c>
    </row>
    <row r="773" spans="4:5" ht="15.75" customHeight="1">
      <c r="D773" s="2" t="e">
        <v>#NAME?</v>
      </c>
      <c r="E773" s="2" t="e">
        <v>#NAME?</v>
      </c>
    </row>
    <row r="774" spans="4:5" ht="15.75" customHeight="1">
      <c r="D774" s="2" t="e">
        <v>#NAME?</v>
      </c>
      <c r="E774" s="2" t="e">
        <v>#NAME?</v>
      </c>
    </row>
    <row r="775" spans="4:5" ht="15.75" customHeight="1">
      <c r="D775" s="2" t="e">
        <v>#NAME?</v>
      </c>
      <c r="E775" s="2" t="e">
        <v>#NAME?</v>
      </c>
    </row>
    <row r="776" spans="4:5" ht="15.75" customHeight="1">
      <c r="D776" s="2" t="e">
        <v>#NAME?</v>
      </c>
      <c r="E776" s="2" t="e">
        <v>#NAME?</v>
      </c>
    </row>
    <row r="777" spans="4:5" ht="15.75" customHeight="1">
      <c r="D777" s="2" t="e">
        <v>#NAME?</v>
      </c>
      <c r="E777" s="2" t="e">
        <v>#NAME?</v>
      </c>
    </row>
    <row r="778" spans="4:5" ht="15.75" customHeight="1">
      <c r="D778" s="2" t="e">
        <v>#NAME?</v>
      </c>
      <c r="E778" s="2" t="e">
        <v>#NAME?</v>
      </c>
    </row>
    <row r="779" spans="4:5" ht="15.75" customHeight="1">
      <c r="D779" s="2" t="e">
        <v>#NAME?</v>
      </c>
      <c r="E779" s="2" t="e">
        <v>#NAME?</v>
      </c>
    </row>
    <row r="780" spans="4:5" ht="15.75" customHeight="1">
      <c r="D780" s="2" t="e">
        <v>#NAME?</v>
      </c>
      <c r="E780" s="2" t="e">
        <v>#NAME?</v>
      </c>
    </row>
    <row r="781" spans="4:5" ht="15.75" customHeight="1">
      <c r="D781" s="2" t="e">
        <v>#NAME?</v>
      </c>
      <c r="E781" s="2" t="e">
        <v>#NAME?</v>
      </c>
    </row>
    <row r="782" spans="4:5" ht="15.75" customHeight="1">
      <c r="D782" s="2" t="e">
        <v>#NAME?</v>
      </c>
      <c r="E782" s="2" t="e">
        <v>#NAME?</v>
      </c>
    </row>
    <row r="783" spans="4:5" ht="15.75" customHeight="1">
      <c r="D783" s="2" t="e">
        <v>#NAME?</v>
      </c>
      <c r="E783" s="2" t="e">
        <v>#NAME?</v>
      </c>
    </row>
    <row r="784" spans="4:5" ht="15.75" customHeight="1">
      <c r="D784" s="2" t="e">
        <v>#NAME?</v>
      </c>
      <c r="E784" s="2" t="e">
        <v>#NAME?</v>
      </c>
    </row>
    <row r="785" spans="4:5" ht="15.75" customHeight="1">
      <c r="D785" s="2" t="e">
        <v>#NAME?</v>
      </c>
      <c r="E785" s="2" t="e">
        <v>#NAME?</v>
      </c>
    </row>
    <row r="786" spans="4:5" ht="15.75" customHeight="1">
      <c r="D786" s="2" t="e">
        <v>#NAME?</v>
      </c>
      <c r="E786" s="2" t="e">
        <v>#NAME?</v>
      </c>
    </row>
    <row r="787" spans="4:5" ht="15.75" customHeight="1">
      <c r="D787" s="2" t="e">
        <v>#NAME?</v>
      </c>
      <c r="E787" s="2" t="e">
        <v>#NAME?</v>
      </c>
    </row>
    <row r="788" spans="4:5" ht="15.75" customHeight="1">
      <c r="D788" s="2" t="e">
        <v>#NAME?</v>
      </c>
      <c r="E788" s="2" t="e">
        <v>#NAME?</v>
      </c>
    </row>
    <row r="789" spans="4:5" ht="15.75" customHeight="1">
      <c r="D789" s="2" t="e">
        <v>#NAME?</v>
      </c>
      <c r="E789" s="2" t="e">
        <v>#NAME?</v>
      </c>
    </row>
    <row r="790" spans="4:5" ht="15.75" customHeight="1">
      <c r="D790" s="2" t="e">
        <v>#NAME?</v>
      </c>
      <c r="E790" s="2" t="e">
        <v>#NAME?</v>
      </c>
    </row>
    <row r="791" spans="4:5" ht="15.75" customHeight="1">
      <c r="D791" s="2" t="e">
        <v>#NAME?</v>
      </c>
      <c r="E791" s="2" t="e">
        <v>#NAME?</v>
      </c>
    </row>
    <row r="792" spans="4:5" ht="15.75" customHeight="1">
      <c r="D792" s="2" t="e">
        <v>#NAME?</v>
      </c>
      <c r="E792" s="2" t="e">
        <v>#NAME?</v>
      </c>
    </row>
    <row r="793" spans="4:5" ht="15.75" customHeight="1">
      <c r="D793" s="2" t="e">
        <v>#NAME?</v>
      </c>
      <c r="E793" s="2" t="e">
        <v>#NAME?</v>
      </c>
    </row>
    <row r="794" spans="4:5" ht="15.75" customHeight="1">
      <c r="D794" s="2" t="e">
        <v>#NAME?</v>
      </c>
      <c r="E794" s="2" t="e">
        <v>#NAME?</v>
      </c>
    </row>
    <row r="795" spans="4:5" ht="15.75" customHeight="1">
      <c r="D795" s="2" t="e">
        <v>#NAME?</v>
      </c>
      <c r="E795" s="2" t="e">
        <v>#NAME?</v>
      </c>
    </row>
    <row r="796" spans="4:5" ht="15.75" customHeight="1">
      <c r="D796" s="2" t="e">
        <v>#NAME?</v>
      </c>
      <c r="E796" s="2" t="e">
        <v>#NAME?</v>
      </c>
    </row>
    <row r="797" spans="4:5" ht="15.75" customHeight="1">
      <c r="D797" s="2" t="e">
        <v>#NAME?</v>
      </c>
      <c r="E797" s="2" t="e">
        <v>#NAME?</v>
      </c>
    </row>
    <row r="798" spans="4:5" ht="15.75" customHeight="1">
      <c r="D798" s="2" t="e">
        <v>#NAME?</v>
      </c>
      <c r="E798" s="2" t="e">
        <v>#NAME?</v>
      </c>
    </row>
    <row r="799" spans="4:5" ht="15.75" customHeight="1">
      <c r="D799" s="2" t="e">
        <v>#NAME?</v>
      </c>
      <c r="E799" s="2" t="e">
        <v>#NAME?</v>
      </c>
    </row>
    <row r="800" spans="4:5" ht="15.75" customHeight="1">
      <c r="D800" s="2" t="e">
        <v>#NAME?</v>
      </c>
      <c r="E800" s="2" t="e">
        <v>#NAME?</v>
      </c>
    </row>
    <row r="801" spans="4:5" ht="15.75" customHeight="1">
      <c r="D801" s="2" t="e">
        <v>#NAME?</v>
      </c>
      <c r="E801" s="2" t="e">
        <v>#NAME?</v>
      </c>
    </row>
    <row r="802" spans="4:5" ht="15.75" customHeight="1">
      <c r="D802" s="2" t="e">
        <v>#NAME?</v>
      </c>
      <c r="E802" s="2" t="e">
        <v>#NAME?</v>
      </c>
    </row>
    <row r="803" spans="4:5" ht="15.75" customHeight="1">
      <c r="D803" s="2" t="e">
        <v>#NAME?</v>
      </c>
      <c r="E803" s="2" t="e">
        <v>#NAME?</v>
      </c>
    </row>
    <row r="804" spans="4:5" ht="15.75" customHeight="1">
      <c r="D804" s="2" t="e">
        <v>#NAME?</v>
      </c>
      <c r="E804" s="2" t="e">
        <v>#NAME?</v>
      </c>
    </row>
    <row r="805" spans="4:5" ht="15.75" customHeight="1">
      <c r="D805" s="2" t="e">
        <v>#NAME?</v>
      </c>
      <c r="E805" s="2" t="e">
        <v>#NAME?</v>
      </c>
    </row>
    <row r="806" spans="4:5" ht="15.75" customHeight="1">
      <c r="D806" s="2" t="e">
        <v>#NAME?</v>
      </c>
      <c r="E806" s="2" t="e">
        <v>#NAME?</v>
      </c>
    </row>
    <row r="807" spans="4:5" ht="15.75" customHeight="1">
      <c r="D807" s="2" t="e">
        <v>#NAME?</v>
      </c>
      <c r="E807" s="2" t="e">
        <v>#NAME?</v>
      </c>
    </row>
    <row r="808" spans="4:5" ht="15.75" customHeight="1">
      <c r="D808" s="2" t="e">
        <v>#NAME?</v>
      </c>
      <c r="E808" s="2" t="e">
        <v>#NAME?</v>
      </c>
    </row>
    <row r="809" spans="4:5" ht="15.75" customHeight="1">
      <c r="D809" s="2" t="e">
        <v>#NAME?</v>
      </c>
      <c r="E809" s="2" t="e">
        <v>#NAME?</v>
      </c>
    </row>
    <row r="810" spans="4:5" ht="15.75" customHeight="1">
      <c r="D810" s="2" t="e">
        <v>#NAME?</v>
      </c>
      <c r="E810" s="2" t="e">
        <v>#NAME?</v>
      </c>
    </row>
    <row r="811" spans="4:5" ht="15.75" customHeight="1">
      <c r="D811" s="2" t="e">
        <v>#NAME?</v>
      </c>
      <c r="E811" s="2" t="e">
        <v>#NAME?</v>
      </c>
    </row>
    <row r="812" spans="4:5" ht="15.75" customHeight="1">
      <c r="D812" s="2" t="e">
        <v>#NAME?</v>
      </c>
      <c r="E812" s="2" t="e">
        <v>#NAME?</v>
      </c>
    </row>
    <row r="813" spans="4:5" ht="15.75" customHeight="1">
      <c r="D813" s="2" t="e">
        <v>#NAME?</v>
      </c>
      <c r="E813" s="2" t="e">
        <v>#NAME?</v>
      </c>
    </row>
    <row r="814" spans="4:5" ht="15.75" customHeight="1">
      <c r="D814" s="2" t="e">
        <v>#NAME?</v>
      </c>
      <c r="E814" s="2" t="e">
        <v>#NAME?</v>
      </c>
    </row>
    <row r="815" spans="4:5" ht="15.75" customHeight="1">
      <c r="D815" s="2" t="e">
        <v>#NAME?</v>
      </c>
      <c r="E815" s="2" t="e">
        <v>#NAME?</v>
      </c>
    </row>
    <row r="816" spans="4:5" ht="15.75" customHeight="1">
      <c r="D816" s="2" t="e">
        <v>#NAME?</v>
      </c>
      <c r="E816" s="2" t="e">
        <v>#NAME?</v>
      </c>
    </row>
    <row r="817" spans="4:5" ht="15.75" customHeight="1">
      <c r="D817" s="2" t="e">
        <v>#NAME?</v>
      </c>
      <c r="E817" s="2" t="e">
        <v>#NAME?</v>
      </c>
    </row>
    <row r="818" spans="4:5" ht="15.75" customHeight="1">
      <c r="D818" s="2" t="e">
        <v>#NAME?</v>
      </c>
      <c r="E818" s="2" t="e">
        <v>#NAME?</v>
      </c>
    </row>
    <row r="819" spans="4:5" ht="15.75" customHeight="1">
      <c r="D819" s="2" t="e">
        <v>#NAME?</v>
      </c>
      <c r="E819" s="2" t="e">
        <v>#NAME?</v>
      </c>
    </row>
    <row r="820" spans="4:5" ht="15.75" customHeight="1">
      <c r="D820" s="2" t="e">
        <v>#NAME?</v>
      </c>
      <c r="E820" s="2" t="e">
        <v>#NAME?</v>
      </c>
    </row>
    <row r="821" spans="4:5" ht="15.75" customHeight="1">
      <c r="D821" s="2" t="e">
        <v>#NAME?</v>
      </c>
      <c r="E821" s="2" t="e">
        <v>#NAME?</v>
      </c>
    </row>
    <row r="822" spans="4:5" ht="15.75" customHeight="1">
      <c r="D822" s="2" t="e">
        <v>#NAME?</v>
      </c>
      <c r="E822" s="2" t="e">
        <v>#NAME?</v>
      </c>
    </row>
    <row r="823" spans="4:5" ht="15.75" customHeight="1">
      <c r="D823" s="2" t="e">
        <v>#NAME?</v>
      </c>
      <c r="E823" s="2" t="e">
        <v>#NAME?</v>
      </c>
    </row>
    <row r="824" spans="4:5" ht="15.75" customHeight="1">
      <c r="D824" s="2" t="e">
        <v>#NAME?</v>
      </c>
      <c r="E824" s="2" t="e">
        <v>#NAME?</v>
      </c>
    </row>
    <row r="825" spans="4:5" ht="15.75" customHeight="1">
      <c r="D825" s="2" t="e">
        <v>#NAME?</v>
      </c>
      <c r="E825" s="2" t="e">
        <v>#NAME?</v>
      </c>
    </row>
    <row r="826" spans="4:5" ht="15.75" customHeight="1">
      <c r="D826" s="2" t="e">
        <v>#NAME?</v>
      </c>
      <c r="E826" s="2" t="e">
        <v>#NAME?</v>
      </c>
    </row>
    <row r="827" spans="4:5" ht="15.75" customHeight="1">
      <c r="D827" s="2" t="e">
        <v>#NAME?</v>
      </c>
      <c r="E827" s="2" t="e">
        <v>#NAME?</v>
      </c>
    </row>
    <row r="828" spans="4:5" ht="15.75" customHeight="1">
      <c r="D828" s="2" t="e">
        <v>#NAME?</v>
      </c>
      <c r="E828" s="2" t="e">
        <v>#NAME?</v>
      </c>
    </row>
    <row r="829" spans="4:5" ht="15.75" customHeight="1">
      <c r="D829" s="2" t="e">
        <v>#NAME?</v>
      </c>
      <c r="E829" s="2" t="e">
        <v>#NAME?</v>
      </c>
    </row>
    <row r="830" spans="4:5" ht="15.75" customHeight="1">
      <c r="D830" s="2" t="e">
        <v>#NAME?</v>
      </c>
      <c r="E830" s="2" t="e">
        <v>#NAME?</v>
      </c>
    </row>
    <row r="831" spans="4:5" ht="15.75" customHeight="1">
      <c r="D831" s="2" t="e">
        <v>#NAME?</v>
      </c>
      <c r="E831" s="2" t="e">
        <v>#NAME?</v>
      </c>
    </row>
    <row r="832" spans="4:5" ht="15.75" customHeight="1">
      <c r="D832" s="2" t="e">
        <v>#NAME?</v>
      </c>
      <c r="E832" s="2" t="e">
        <v>#NAME?</v>
      </c>
    </row>
    <row r="833" spans="4:5" ht="15.75" customHeight="1">
      <c r="D833" s="2" t="e">
        <v>#NAME?</v>
      </c>
      <c r="E833" s="2" t="e">
        <v>#NAME?</v>
      </c>
    </row>
    <row r="834" spans="4:5" ht="15.75" customHeight="1">
      <c r="D834" s="2" t="e">
        <v>#NAME?</v>
      </c>
      <c r="E834" s="2" t="e">
        <v>#NAME?</v>
      </c>
    </row>
    <row r="835" spans="4:5" ht="15.75" customHeight="1">
      <c r="D835" s="2" t="e">
        <v>#NAME?</v>
      </c>
      <c r="E835" s="2" t="e">
        <v>#NAME?</v>
      </c>
    </row>
    <row r="836" spans="4:5" ht="15.75" customHeight="1">
      <c r="D836" s="2" t="e">
        <v>#NAME?</v>
      </c>
      <c r="E836" s="2" t="e">
        <v>#NAME?</v>
      </c>
    </row>
    <row r="837" spans="4:5" ht="15.75" customHeight="1">
      <c r="D837" s="2" t="e">
        <v>#NAME?</v>
      </c>
      <c r="E837" s="2" t="e">
        <v>#NAME?</v>
      </c>
    </row>
    <row r="838" spans="4:5" ht="15.75" customHeight="1">
      <c r="D838" s="2" t="e">
        <v>#NAME?</v>
      </c>
      <c r="E838" s="2" t="e">
        <v>#NAME?</v>
      </c>
    </row>
    <row r="839" spans="4:5" ht="15.75" customHeight="1">
      <c r="D839" s="2" t="e">
        <v>#NAME?</v>
      </c>
      <c r="E839" s="2" t="e">
        <v>#NAME?</v>
      </c>
    </row>
    <row r="840" spans="4:5" ht="15.75" customHeight="1">
      <c r="D840" s="2" t="e">
        <v>#NAME?</v>
      </c>
      <c r="E840" s="2" t="e">
        <v>#NAME?</v>
      </c>
    </row>
    <row r="841" spans="4:5" ht="15.75" customHeight="1">
      <c r="D841" s="2" t="e">
        <v>#NAME?</v>
      </c>
      <c r="E841" s="2" t="e">
        <v>#NAME?</v>
      </c>
    </row>
    <row r="842" spans="4:5" ht="15.75" customHeight="1">
      <c r="D842" s="2" t="e">
        <v>#NAME?</v>
      </c>
      <c r="E842" s="2" t="e">
        <v>#NAME?</v>
      </c>
    </row>
    <row r="843" spans="4:5" ht="15.75" customHeight="1">
      <c r="D843" s="2" t="e">
        <v>#NAME?</v>
      </c>
      <c r="E843" s="2" t="e">
        <v>#NAME?</v>
      </c>
    </row>
    <row r="844" spans="4:5" ht="15.75" customHeight="1">
      <c r="D844" s="2" t="e">
        <v>#NAME?</v>
      </c>
      <c r="E844" s="2" t="e">
        <v>#NAME?</v>
      </c>
    </row>
    <row r="845" spans="4:5" ht="15.75" customHeight="1">
      <c r="D845" s="2" t="e">
        <v>#NAME?</v>
      </c>
      <c r="E845" s="2" t="e">
        <v>#NAME?</v>
      </c>
    </row>
    <row r="846" spans="4:5" ht="15.75" customHeight="1">
      <c r="D846" s="2" t="e">
        <v>#NAME?</v>
      </c>
      <c r="E846" s="2" t="e">
        <v>#NAME?</v>
      </c>
    </row>
    <row r="847" spans="4:5" ht="15.75" customHeight="1">
      <c r="D847" s="2" t="e">
        <v>#NAME?</v>
      </c>
      <c r="E847" s="2" t="e">
        <v>#NAME?</v>
      </c>
    </row>
    <row r="848" spans="4:5" ht="15.75" customHeight="1">
      <c r="D848" s="2" t="e">
        <v>#NAME?</v>
      </c>
      <c r="E848" s="2" t="e">
        <v>#NAME?</v>
      </c>
    </row>
    <row r="849" spans="4:5" ht="15.75" customHeight="1">
      <c r="D849" s="2" t="e">
        <v>#NAME?</v>
      </c>
      <c r="E849" s="2" t="e">
        <v>#NAME?</v>
      </c>
    </row>
    <row r="850" spans="4:5" ht="15.75" customHeight="1">
      <c r="D850" s="2" t="e">
        <v>#NAME?</v>
      </c>
      <c r="E850" s="2" t="e">
        <v>#NAME?</v>
      </c>
    </row>
    <row r="851" spans="4:5" ht="15.75" customHeight="1">
      <c r="D851" s="2" t="e">
        <v>#NAME?</v>
      </c>
      <c r="E851" s="2" t="e">
        <v>#NAME?</v>
      </c>
    </row>
    <row r="852" spans="4:5" ht="15.75" customHeight="1">
      <c r="D852" s="2" t="e">
        <v>#NAME?</v>
      </c>
      <c r="E852" s="2" t="e">
        <v>#NAME?</v>
      </c>
    </row>
    <row r="853" spans="4:5" ht="15.75" customHeight="1">
      <c r="D853" s="2" t="e">
        <v>#NAME?</v>
      </c>
      <c r="E853" s="2" t="e">
        <v>#NAME?</v>
      </c>
    </row>
    <row r="854" spans="4:5" ht="15.75" customHeight="1">
      <c r="D854" s="2" t="e">
        <v>#NAME?</v>
      </c>
      <c r="E854" s="2" t="e">
        <v>#NAME?</v>
      </c>
    </row>
    <row r="855" spans="4:5" ht="15.75" customHeight="1">
      <c r="D855" s="2" t="e">
        <v>#NAME?</v>
      </c>
      <c r="E855" s="2" t="e">
        <v>#NAME?</v>
      </c>
    </row>
    <row r="856" spans="4:5" ht="15.75" customHeight="1">
      <c r="D856" s="2" t="e">
        <v>#NAME?</v>
      </c>
      <c r="E856" s="2" t="e">
        <v>#NAME?</v>
      </c>
    </row>
    <row r="857" spans="4:5" ht="15.75" customHeight="1">
      <c r="D857" s="2" t="e">
        <v>#NAME?</v>
      </c>
      <c r="E857" s="2" t="e">
        <v>#NAME?</v>
      </c>
    </row>
    <row r="858" spans="4:5" ht="15.75" customHeight="1">
      <c r="D858" s="2" t="e">
        <v>#NAME?</v>
      </c>
      <c r="E858" s="2" t="e">
        <v>#NAME?</v>
      </c>
    </row>
    <row r="859" spans="4:5" ht="15.75" customHeight="1">
      <c r="D859" s="2" t="e">
        <v>#NAME?</v>
      </c>
      <c r="E859" s="2" t="e">
        <v>#NAME?</v>
      </c>
    </row>
    <row r="860" spans="4:5" ht="15.75" customHeight="1">
      <c r="D860" s="2" t="e">
        <v>#NAME?</v>
      </c>
      <c r="E860" s="2" t="e">
        <v>#NAME?</v>
      </c>
    </row>
    <row r="861" spans="4:5" ht="15.75" customHeight="1">
      <c r="D861" s="2" t="e">
        <v>#NAME?</v>
      </c>
      <c r="E861" s="2" t="e">
        <v>#NAME?</v>
      </c>
    </row>
    <row r="862" spans="4:5" ht="15.75" customHeight="1">
      <c r="D862" s="2" t="e">
        <v>#NAME?</v>
      </c>
      <c r="E862" s="2" t="e">
        <v>#NAME?</v>
      </c>
    </row>
    <row r="863" spans="4:5" ht="15.75" customHeight="1">
      <c r="D863" s="2" t="e">
        <v>#NAME?</v>
      </c>
      <c r="E863" s="2" t="e">
        <v>#NAME?</v>
      </c>
    </row>
    <row r="864" spans="4:5" ht="15.75" customHeight="1">
      <c r="D864" s="2" t="e">
        <v>#NAME?</v>
      </c>
      <c r="E864" s="2" t="e">
        <v>#NAME?</v>
      </c>
    </row>
    <row r="865" spans="4:5" ht="15.75" customHeight="1">
      <c r="D865" s="2" t="e">
        <v>#NAME?</v>
      </c>
      <c r="E865" s="2" t="e">
        <v>#NAME?</v>
      </c>
    </row>
    <row r="866" spans="4:5" ht="15.75" customHeight="1">
      <c r="D866" s="2" t="e">
        <v>#NAME?</v>
      </c>
      <c r="E866" s="2" t="e">
        <v>#NAME?</v>
      </c>
    </row>
    <row r="867" spans="4:5" ht="15.75" customHeight="1">
      <c r="D867" s="2" t="e">
        <v>#NAME?</v>
      </c>
      <c r="E867" s="2" t="e">
        <v>#NAME?</v>
      </c>
    </row>
    <row r="868" spans="4:5" ht="15.75" customHeight="1">
      <c r="D868" s="2" t="e">
        <v>#NAME?</v>
      </c>
      <c r="E868" s="2" t="e">
        <v>#NAME?</v>
      </c>
    </row>
    <row r="869" spans="4:5" ht="15.75" customHeight="1">
      <c r="D869" s="2" t="e">
        <v>#NAME?</v>
      </c>
      <c r="E869" s="2" t="e">
        <v>#NAME?</v>
      </c>
    </row>
    <row r="870" spans="4:5" ht="15.75" customHeight="1">
      <c r="D870" s="2" t="e">
        <v>#NAME?</v>
      </c>
      <c r="E870" s="2" t="e">
        <v>#NAME?</v>
      </c>
    </row>
    <row r="871" spans="4:5" ht="15.75" customHeight="1">
      <c r="D871" s="2" t="e">
        <v>#NAME?</v>
      </c>
      <c r="E871" s="2" t="e">
        <v>#NAME?</v>
      </c>
    </row>
    <row r="872" spans="4:5" ht="15.75" customHeight="1">
      <c r="D872" s="2" t="e">
        <v>#NAME?</v>
      </c>
      <c r="E872" s="2" t="e">
        <v>#NAME?</v>
      </c>
    </row>
    <row r="873" spans="4:5" ht="15.75" customHeight="1">
      <c r="D873" s="2" t="e">
        <v>#NAME?</v>
      </c>
      <c r="E873" s="2" t="e">
        <v>#NAME?</v>
      </c>
    </row>
    <row r="874" spans="4:5" ht="15.75" customHeight="1">
      <c r="D874" s="2" t="e">
        <v>#NAME?</v>
      </c>
      <c r="E874" s="2" t="e">
        <v>#NAME?</v>
      </c>
    </row>
    <row r="875" spans="4:5" ht="15.75" customHeight="1">
      <c r="D875" s="2" t="e">
        <v>#NAME?</v>
      </c>
      <c r="E875" s="2" t="e">
        <v>#NAME?</v>
      </c>
    </row>
    <row r="876" spans="4:5" ht="15.75" customHeight="1">
      <c r="D876" s="2" t="e">
        <v>#NAME?</v>
      </c>
      <c r="E876" s="2" t="e">
        <v>#NAME?</v>
      </c>
    </row>
    <row r="877" spans="4:5" ht="15.75" customHeight="1">
      <c r="D877" s="2" t="e">
        <v>#NAME?</v>
      </c>
      <c r="E877" s="2" t="e">
        <v>#NAME?</v>
      </c>
    </row>
    <row r="878" spans="4:5" ht="15.75" customHeight="1">
      <c r="D878" s="2" t="e">
        <v>#NAME?</v>
      </c>
      <c r="E878" s="2" t="e">
        <v>#NAME?</v>
      </c>
    </row>
    <row r="879" spans="4:5" ht="15.75" customHeight="1">
      <c r="D879" s="2" t="e">
        <v>#NAME?</v>
      </c>
      <c r="E879" s="2" t="e">
        <v>#NAME?</v>
      </c>
    </row>
    <row r="880" spans="4:5" ht="15.75" customHeight="1">
      <c r="D880" s="2" t="e">
        <v>#NAME?</v>
      </c>
      <c r="E880" s="2" t="e">
        <v>#NAME?</v>
      </c>
    </row>
    <row r="881" spans="4:5" ht="15.75" customHeight="1">
      <c r="D881" s="2" t="e">
        <v>#NAME?</v>
      </c>
      <c r="E881" s="2" t="e">
        <v>#NAME?</v>
      </c>
    </row>
    <row r="882" spans="4:5" ht="15.75" customHeight="1">
      <c r="D882" s="2" t="e">
        <v>#NAME?</v>
      </c>
      <c r="E882" s="2" t="e">
        <v>#NAME?</v>
      </c>
    </row>
    <row r="883" spans="4:5" ht="15.75" customHeight="1">
      <c r="D883" s="2" t="e">
        <v>#NAME?</v>
      </c>
      <c r="E883" s="2" t="e">
        <v>#NAME?</v>
      </c>
    </row>
    <row r="884" spans="4:5" ht="15.75" customHeight="1">
      <c r="D884" s="2" t="e">
        <v>#NAME?</v>
      </c>
      <c r="E884" s="2" t="e">
        <v>#NAME?</v>
      </c>
    </row>
    <row r="885" spans="4:5" ht="15.75" customHeight="1">
      <c r="D885" s="2" t="e">
        <v>#NAME?</v>
      </c>
      <c r="E885" s="2" t="e">
        <v>#NAME?</v>
      </c>
    </row>
    <row r="886" spans="4:5" ht="15.75" customHeight="1">
      <c r="D886" s="2" t="e">
        <v>#NAME?</v>
      </c>
      <c r="E886" s="2" t="e">
        <v>#NAME?</v>
      </c>
    </row>
    <row r="887" spans="4:5" ht="15.75" customHeight="1">
      <c r="D887" s="2" t="e">
        <v>#NAME?</v>
      </c>
      <c r="E887" s="2" t="e">
        <v>#NAME?</v>
      </c>
    </row>
    <row r="888" spans="4:5" ht="15.75" customHeight="1">
      <c r="D888" s="2" t="e">
        <v>#NAME?</v>
      </c>
      <c r="E888" s="2" t="e">
        <v>#NAME?</v>
      </c>
    </row>
    <row r="889" spans="4:5" ht="15.75" customHeight="1">
      <c r="D889" s="2" t="e">
        <v>#NAME?</v>
      </c>
      <c r="E889" s="2" t="e">
        <v>#NAME?</v>
      </c>
    </row>
    <row r="890" spans="4:5" ht="15.75" customHeight="1">
      <c r="D890" s="2" t="e">
        <v>#NAME?</v>
      </c>
      <c r="E890" s="2" t="e">
        <v>#NAME?</v>
      </c>
    </row>
    <row r="891" spans="4:5" ht="15.75" customHeight="1">
      <c r="D891" s="2" t="e">
        <v>#NAME?</v>
      </c>
      <c r="E891" s="2" t="e">
        <v>#NAME?</v>
      </c>
    </row>
    <row r="892" spans="4:5" ht="15.75" customHeight="1">
      <c r="D892" s="2" t="e">
        <v>#NAME?</v>
      </c>
      <c r="E892" s="2" t="e">
        <v>#NAME?</v>
      </c>
    </row>
    <row r="893" spans="4:5" ht="15.75" customHeight="1">
      <c r="D893" s="2" t="e">
        <v>#NAME?</v>
      </c>
      <c r="E893" s="2" t="e">
        <v>#NAME?</v>
      </c>
    </row>
    <row r="894" spans="4:5" ht="15.75" customHeight="1">
      <c r="D894" s="2" t="e">
        <v>#NAME?</v>
      </c>
      <c r="E894" s="2" t="e">
        <v>#NAME?</v>
      </c>
    </row>
    <row r="895" spans="4:5" ht="15.75" customHeight="1">
      <c r="D895" s="2" t="e">
        <v>#NAME?</v>
      </c>
      <c r="E895" s="2" t="e">
        <v>#NAME?</v>
      </c>
    </row>
    <row r="896" spans="4:5" ht="15.75" customHeight="1">
      <c r="D896" s="2" t="e">
        <v>#NAME?</v>
      </c>
      <c r="E896" s="2" t="e">
        <v>#NAME?</v>
      </c>
    </row>
    <row r="897" spans="4:5" ht="15.75" customHeight="1">
      <c r="D897" s="2" t="e">
        <v>#NAME?</v>
      </c>
      <c r="E897" s="2" t="e">
        <v>#NAME?</v>
      </c>
    </row>
    <row r="898" spans="4:5" ht="15.75" customHeight="1">
      <c r="D898" s="2" t="e">
        <v>#NAME?</v>
      </c>
      <c r="E898" s="2" t="e">
        <v>#NAME?</v>
      </c>
    </row>
    <row r="899" spans="4:5" ht="15.75" customHeight="1">
      <c r="D899" s="2" t="e">
        <v>#NAME?</v>
      </c>
      <c r="E899" s="2" t="e">
        <v>#NAME?</v>
      </c>
    </row>
    <row r="900" spans="4:5" ht="15.75" customHeight="1">
      <c r="D900" s="2" t="e">
        <v>#NAME?</v>
      </c>
      <c r="E900" s="2" t="e">
        <v>#NAME?</v>
      </c>
    </row>
    <row r="901" spans="4:5" ht="15.75" customHeight="1">
      <c r="D901" s="2" t="e">
        <v>#NAME?</v>
      </c>
      <c r="E901" s="2" t="e">
        <v>#NAME?</v>
      </c>
    </row>
    <row r="902" spans="4:5" ht="15.75" customHeight="1">
      <c r="D902" s="2" t="e">
        <v>#NAME?</v>
      </c>
      <c r="E902" s="2" t="e">
        <v>#NAME?</v>
      </c>
    </row>
    <row r="903" spans="4:5" ht="15.75" customHeight="1">
      <c r="D903" s="2" t="e">
        <v>#NAME?</v>
      </c>
      <c r="E903" s="2" t="e">
        <v>#NAME?</v>
      </c>
    </row>
    <row r="904" spans="4:5" ht="15.75" customHeight="1">
      <c r="D904" s="2" t="e">
        <v>#NAME?</v>
      </c>
      <c r="E904" s="2" t="e">
        <v>#NAME?</v>
      </c>
    </row>
    <row r="905" spans="4:5" ht="15.75" customHeight="1">
      <c r="D905" s="2" t="e">
        <v>#NAME?</v>
      </c>
      <c r="E905" s="2" t="e">
        <v>#NAME?</v>
      </c>
    </row>
    <row r="906" spans="4:5" ht="15.75" customHeight="1">
      <c r="D906" s="2" t="e">
        <v>#NAME?</v>
      </c>
      <c r="E906" s="2" t="e">
        <v>#NAME?</v>
      </c>
    </row>
    <row r="907" spans="4:5" ht="15.75" customHeight="1">
      <c r="D907" s="2" t="e">
        <v>#NAME?</v>
      </c>
      <c r="E907" s="2" t="e">
        <v>#NAME?</v>
      </c>
    </row>
    <row r="908" spans="4:5" ht="15.75" customHeight="1">
      <c r="D908" s="2" t="e">
        <v>#NAME?</v>
      </c>
      <c r="E908" s="2" t="e">
        <v>#NAME?</v>
      </c>
    </row>
    <row r="909" spans="4:5" ht="15.75" customHeight="1">
      <c r="D909" s="2" t="e">
        <v>#NAME?</v>
      </c>
      <c r="E909" s="2" t="e">
        <v>#NAME?</v>
      </c>
    </row>
    <row r="910" spans="4:5" ht="15.75" customHeight="1">
      <c r="D910" s="2" t="e">
        <v>#NAME?</v>
      </c>
      <c r="E910" s="2" t="e">
        <v>#NAME?</v>
      </c>
    </row>
    <row r="911" spans="4:5" ht="15.75" customHeight="1">
      <c r="D911" s="2" t="e">
        <v>#NAME?</v>
      </c>
      <c r="E911" s="2" t="e">
        <v>#NAME?</v>
      </c>
    </row>
    <row r="912" spans="4:5" ht="15.75" customHeight="1">
      <c r="D912" s="2" t="e">
        <v>#NAME?</v>
      </c>
      <c r="E912" s="2" t="e">
        <v>#NAME?</v>
      </c>
    </row>
    <row r="913" spans="4:5" ht="15.75" customHeight="1">
      <c r="D913" s="2" t="e">
        <v>#NAME?</v>
      </c>
      <c r="E913" s="2" t="e">
        <v>#NAME?</v>
      </c>
    </row>
    <row r="914" spans="4:5" ht="15.75" customHeight="1">
      <c r="D914" s="2" t="e">
        <v>#NAME?</v>
      </c>
      <c r="E914" s="2" t="e">
        <v>#NAME?</v>
      </c>
    </row>
    <row r="915" spans="4:5" ht="15.75" customHeight="1">
      <c r="D915" s="2" t="e">
        <v>#NAME?</v>
      </c>
      <c r="E915" s="2" t="e">
        <v>#NAME?</v>
      </c>
    </row>
    <row r="916" spans="4:5" ht="15.75" customHeight="1">
      <c r="D916" s="2" t="e">
        <v>#NAME?</v>
      </c>
      <c r="E916" s="2" t="e">
        <v>#NAME?</v>
      </c>
    </row>
    <row r="917" spans="4:5" ht="15.75" customHeight="1">
      <c r="D917" s="2" t="e">
        <v>#NAME?</v>
      </c>
      <c r="E917" s="2" t="e">
        <v>#NAME?</v>
      </c>
    </row>
    <row r="918" spans="4:5" ht="15.75" customHeight="1">
      <c r="D918" s="2" t="e">
        <v>#NAME?</v>
      </c>
      <c r="E918" s="2" t="e">
        <v>#NAME?</v>
      </c>
    </row>
    <row r="919" spans="4:5" ht="15.75" customHeight="1">
      <c r="D919" s="2" t="e">
        <v>#NAME?</v>
      </c>
      <c r="E919" s="2" t="e">
        <v>#NAME?</v>
      </c>
    </row>
    <row r="920" spans="4:5" ht="15.75" customHeight="1">
      <c r="D920" s="2" t="e">
        <v>#NAME?</v>
      </c>
      <c r="E920" s="2" t="e">
        <v>#NAME?</v>
      </c>
    </row>
    <row r="921" spans="4:5" ht="15.75" customHeight="1">
      <c r="D921" s="2" t="e">
        <v>#NAME?</v>
      </c>
      <c r="E921" s="2" t="e">
        <v>#NAME?</v>
      </c>
    </row>
    <row r="922" spans="4:5" ht="15.75" customHeight="1">
      <c r="D922" s="2" t="e">
        <v>#NAME?</v>
      </c>
      <c r="E922" s="2" t="e">
        <v>#NAME?</v>
      </c>
    </row>
    <row r="923" spans="4:5" ht="15.75" customHeight="1">
      <c r="D923" s="2" t="e">
        <v>#NAME?</v>
      </c>
      <c r="E923" s="2" t="e">
        <v>#NAME?</v>
      </c>
    </row>
    <row r="924" spans="4:5" ht="15.75" customHeight="1">
      <c r="D924" s="2" t="e">
        <v>#NAME?</v>
      </c>
      <c r="E924" s="2" t="e">
        <v>#NAME?</v>
      </c>
    </row>
    <row r="925" spans="4:5" ht="15.75" customHeight="1">
      <c r="D925" s="2" t="e">
        <v>#NAME?</v>
      </c>
      <c r="E925" s="2" t="e">
        <v>#NAME?</v>
      </c>
    </row>
    <row r="926" spans="4:5" ht="15.75" customHeight="1">
      <c r="D926" s="2" t="e">
        <v>#NAME?</v>
      </c>
      <c r="E926" s="2" t="e">
        <v>#NAME?</v>
      </c>
    </row>
    <row r="927" spans="4:5" ht="15.75" customHeight="1">
      <c r="D927" s="2" t="e">
        <v>#NAME?</v>
      </c>
      <c r="E927" s="2" t="e">
        <v>#NAME?</v>
      </c>
    </row>
    <row r="928" spans="4:5" ht="15.75" customHeight="1">
      <c r="D928" s="2" t="e">
        <v>#NAME?</v>
      </c>
      <c r="E928" s="2" t="e">
        <v>#NAME?</v>
      </c>
    </row>
    <row r="929" spans="4:5" ht="15.75" customHeight="1">
      <c r="D929" s="2" t="e">
        <v>#NAME?</v>
      </c>
      <c r="E929" s="2" t="e">
        <v>#NAME?</v>
      </c>
    </row>
    <row r="930" spans="4:5" ht="15.75" customHeight="1">
      <c r="D930" s="2" t="e">
        <v>#NAME?</v>
      </c>
      <c r="E930" s="2" t="e">
        <v>#NAME?</v>
      </c>
    </row>
    <row r="931" spans="4:5" ht="15.75" customHeight="1">
      <c r="D931" s="2" t="e">
        <v>#NAME?</v>
      </c>
      <c r="E931" s="2" t="e">
        <v>#NAME?</v>
      </c>
    </row>
    <row r="932" spans="4:5" ht="15.75" customHeight="1">
      <c r="D932" s="2" t="e">
        <v>#NAME?</v>
      </c>
      <c r="E932" s="2" t="e">
        <v>#NAME?</v>
      </c>
    </row>
    <row r="933" spans="4:5" ht="15.75" customHeight="1">
      <c r="D933" s="2" t="e">
        <v>#NAME?</v>
      </c>
      <c r="E933" s="2" t="e">
        <v>#NAME?</v>
      </c>
    </row>
    <row r="934" spans="4:5" ht="15.75" customHeight="1">
      <c r="D934" s="2" t="e">
        <v>#NAME?</v>
      </c>
      <c r="E934" s="2" t="e">
        <v>#NAME?</v>
      </c>
    </row>
    <row r="935" spans="4:5" ht="15.75" customHeight="1">
      <c r="D935" s="2" t="e">
        <v>#NAME?</v>
      </c>
      <c r="E935" s="2" t="e">
        <v>#NAME?</v>
      </c>
    </row>
    <row r="936" spans="4:5" ht="15.75" customHeight="1">
      <c r="D936" s="2" t="e">
        <v>#NAME?</v>
      </c>
      <c r="E936" s="2" t="e">
        <v>#NAME?</v>
      </c>
    </row>
    <row r="937" spans="4:5" ht="15.75" customHeight="1">
      <c r="D937" s="2" t="e">
        <v>#NAME?</v>
      </c>
      <c r="E937" s="2" t="e">
        <v>#NAME?</v>
      </c>
    </row>
    <row r="938" spans="4:5" ht="15.75" customHeight="1">
      <c r="D938" s="2" t="e">
        <v>#NAME?</v>
      </c>
      <c r="E938" s="2" t="e">
        <v>#NAME?</v>
      </c>
    </row>
    <row r="939" spans="4:5" ht="15.75" customHeight="1">
      <c r="D939" s="2" t="e">
        <v>#NAME?</v>
      </c>
      <c r="E939" s="2" t="e">
        <v>#NAME?</v>
      </c>
    </row>
    <row r="940" spans="4:5" ht="15.75" customHeight="1">
      <c r="D940" s="2" t="e">
        <v>#NAME?</v>
      </c>
      <c r="E940" s="2" t="e">
        <v>#NAME?</v>
      </c>
    </row>
    <row r="941" spans="4:5" ht="15.75" customHeight="1">
      <c r="D941" s="2" t="e">
        <v>#NAME?</v>
      </c>
      <c r="E941" s="2" t="e">
        <v>#NAME?</v>
      </c>
    </row>
    <row r="942" spans="4:5" ht="15.75" customHeight="1">
      <c r="D942" s="2" t="e">
        <v>#NAME?</v>
      </c>
      <c r="E942" s="2" t="e">
        <v>#NAME?</v>
      </c>
    </row>
    <row r="943" spans="4:5" ht="15.75" customHeight="1">
      <c r="D943" s="2" t="e">
        <v>#NAME?</v>
      </c>
      <c r="E943" s="2" t="e">
        <v>#NAME?</v>
      </c>
    </row>
    <row r="944" spans="4:5" ht="15.75" customHeight="1">
      <c r="D944" s="2" t="e">
        <v>#NAME?</v>
      </c>
      <c r="E944" s="2" t="e">
        <v>#NAME?</v>
      </c>
    </row>
    <row r="945" spans="4:5" ht="15.75" customHeight="1">
      <c r="D945" s="2" t="e">
        <v>#NAME?</v>
      </c>
      <c r="E945" s="2" t="e">
        <v>#NAME?</v>
      </c>
    </row>
    <row r="946" spans="4:5" ht="15.75" customHeight="1">
      <c r="D946" s="2" t="e">
        <v>#NAME?</v>
      </c>
      <c r="E946" s="2" t="e">
        <v>#NAME?</v>
      </c>
    </row>
    <row r="947" spans="4:5" ht="15.75" customHeight="1">
      <c r="D947" s="2" t="e">
        <v>#NAME?</v>
      </c>
      <c r="E947" s="2" t="e">
        <v>#NAME?</v>
      </c>
    </row>
    <row r="948" spans="4:5" ht="15.75" customHeight="1">
      <c r="D948" s="2" t="e">
        <v>#NAME?</v>
      </c>
      <c r="E948" s="2" t="e">
        <v>#NAME?</v>
      </c>
    </row>
    <row r="949" spans="4:5" ht="15.75" customHeight="1">
      <c r="D949" s="2" t="e">
        <v>#NAME?</v>
      </c>
      <c r="E949" s="2" t="e">
        <v>#NAME?</v>
      </c>
    </row>
    <row r="950" spans="4:5" ht="15.75" customHeight="1">
      <c r="D950" s="2" t="e">
        <v>#NAME?</v>
      </c>
      <c r="E950" s="2" t="e">
        <v>#NAME?</v>
      </c>
    </row>
    <row r="951" spans="4:5" ht="15.75" customHeight="1">
      <c r="D951" s="2" t="e">
        <v>#NAME?</v>
      </c>
      <c r="E951" s="2" t="e">
        <v>#NAME?</v>
      </c>
    </row>
    <row r="952" spans="4:5" ht="15.75" customHeight="1">
      <c r="D952" s="2" t="e">
        <v>#NAME?</v>
      </c>
      <c r="E952" s="2" t="e">
        <v>#NAME?</v>
      </c>
    </row>
    <row r="953" spans="4:5" ht="15.75" customHeight="1">
      <c r="D953" s="2" t="e">
        <v>#NAME?</v>
      </c>
      <c r="E953" s="2" t="e">
        <v>#NAME?</v>
      </c>
    </row>
    <row r="954" spans="4:5" ht="15.75" customHeight="1">
      <c r="D954" s="2" t="e">
        <v>#NAME?</v>
      </c>
      <c r="E954" s="2" t="e">
        <v>#NAME?</v>
      </c>
    </row>
    <row r="955" spans="4:5" ht="15.75" customHeight="1">
      <c r="D955" s="2" t="e">
        <v>#NAME?</v>
      </c>
      <c r="E955" s="2" t="e">
        <v>#NAME?</v>
      </c>
    </row>
    <row r="956" spans="4:5" ht="15.75" customHeight="1">
      <c r="D956" s="2" t="e">
        <v>#NAME?</v>
      </c>
      <c r="E956" s="2" t="e">
        <v>#NAME?</v>
      </c>
    </row>
    <row r="957" spans="4:5" ht="15.75" customHeight="1">
      <c r="D957" s="2" t="e">
        <v>#NAME?</v>
      </c>
      <c r="E957" s="2" t="e">
        <v>#NAME?</v>
      </c>
    </row>
    <row r="958" spans="4:5" ht="15.75" customHeight="1">
      <c r="D958" s="2" t="e">
        <v>#NAME?</v>
      </c>
      <c r="E958" s="2" t="e">
        <v>#NAME?</v>
      </c>
    </row>
    <row r="959" spans="4:5" ht="15.75" customHeight="1">
      <c r="D959" s="2" t="e">
        <v>#NAME?</v>
      </c>
      <c r="E959" s="2" t="e">
        <v>#NAME?</v>
      </c>
    </row>
    <row r="960" spans="4:5" ht="15.75" customHeight="1">
      <c r="D960" s="2" t="e">
        <v>#NAME?</v>
      </c>
      <c r="E960" s="2" t="e">
        <v>#NAME?</v>
      </c>
    </row>
    <row r="961" spans="4:5" ht="15.75" customHeight="1">
      <c r="D961" s="2" t="e">
        <v>#NAME?</v>
      </c>
      <c r="E961" s="2" t="e">
        <v>#NAME?</v>
      </c>
    </row>
    <row r="962" spans="4:5" ht="15.75" customHeight="1">
      <c r="D962" s="2" t="e">
        <v>#NAME?</v>
      </c>
      <c r="E962" s="2" t="e">
        <v>#NAME?</v>
      </c>
    </row>
    <row r="963" spans="4:5" ht="15.75" customHeight="1">
      <c r="D963" s="2" t="e">
        <v>#NAME?</v>
      </c>
      <c r="E963" s="2" t="e">
        <v>#NAME?</v>
      </c>
    </row>
    <row r="964" spans="4:5" ht="15.75" customHeight="1">
      <c r="D964" s="2" t="e">
        <v>#NAME?</v>
      </c>
      <c r="E964" s="2" t="e">
        <v>#NAME?</v>
      </c>
    </row>
    <row r="965" spans="4:5" ht="15.75" customHeight="1">
      <c r="D965" s="2" t="e">
        <v>#NAME?</v>
      </c>
      <c r="E965" s="2" t="e">
        <v>#NAME?</v>
      </c>
    </row>
    <row r="966" spans="4:5" ht="15.75" customHeight="1">
      <c r="D966" s="2" t="e">
        <v>#NAME?</v>
      </c>
      <c r="E966" s="2" t="e">
        <v>#NAME?</v>
      </c>
    </row>
    <row r="967" spans="4:5" ht="15.75" customHeight="1">
      <c r="D967" s="2" t="e">
        <v>#NAME?</v>
      </c>
      <c r="E967" s="2" t="e">
        <v>#NAME?</v>
      </c>
    </row>
    <row r="968" spans="4:5" ht="15.75" customHeight="1">
      <c r="D968" s="2" t="e">
        <v>#NAME?</v>
      </c>
      <c r="E968" s="2" t="e">
        <v>#NAME?</v>
      </c>
    </row>
    <row r="969" spans="4:5" ht="15.75" customHeight="1">
      <c r="D969" s="2" t="e">
        <v>#NAME?</v>
      </c>
      <c r="E969" s="2" t="e">
        <v>#NAME?</v>
      </c>
    </row>
    <row r="970" spans="4:5" ht="15.75" customHeight="1">
      <c r="D970" s="2" t="e">
        <v>#NAME?</v>
      </c>
      <c r="E970" s="2" t="e">
        <v>#NAME?</v>
      </c>
    </row>
    <row r="971" spans="4:5" ht="15.75" customHeight="1">
      <c r="D971" s="2" t="e">
        <v>#NAME?</v>
      </c>
      <c r="E971" s="2" t="e">
        <v>#NAME?</v>
      </c>
    </row>
    <row r="972" spans="4:5" ht="15.75" customHeight="1">
      <c r="D972" s="2" t="e">
        <v>#NAME?</v>
      </c>
      <c r="E972" s="2" t="e">
        <v>#NAME?</v>
      </c>
    </row>
    <row r="973" spans="4:5" ht="15.75" customHeight="1">
      <c r="D973" s="2" t="e">
        <v>#NAME?</v>
      </c>
      <c r="E973" s="2" t="e">
        <v>#NAME?</v>
      </c>
    </row>
    <row r="974" spans="4:5" ht="15.75" customHeight="1">
      <c r="D974" s="2" t="e">
        <v>#NAME?</v>
      </c>
      <c r="E974" s="2" t="e">
        <v>#NAME?</v>
      </c>
    </row>
    <row r="975" spans="4:5" ht="15.75" customHeight="1">
      <c r="D975" s="2" t="e">
        <v>#NAME?</v>
      </c>
      <c r="E975" s="2" t="e">
        <v>#NAME?</v>
      </c>
    </row>
    <row r="976" spans="4:5" ht="15.75" customHeight="1">
      <c r="D976" s="2" t="e">
        <v>#NAME?</v>
      </c>
      <c r="E976" s="2" t="e">
        <v>#NAME?</v>
      </c>
    </row>
    <row r="977" spans="4:5" ht="15.75" customHeight="1">
      <c r="D977" s="2" t="e">
        <v>#NAME?</v>
      </c>
      <c r="E977" s="2" t="e">
        <v>#NAME?</v>
      </c>
    </row>
    <row r="978" spans="4:5" ht="15.75" customHeight="1">
      <c r="D978" s="2" t="e">
        <v>#NAME?</v>
      </c>
      <c r="E978" s="2" t="e">
        <v>#NAME?</v>
      </c>
    </row>
    <row r="979" spans="4:5" ht="15.75" customHeight="1">
      <c r="D979" s="2" t="e">
        <v>#NAME?</v>
      </c>
      <c r="E979" s="2" t="e">
        <v>#NAME?</v>
      </c>
    </row>
    <row r="980" spans="4:5" ht="15.75" customHeight="1">
      <c r="D980" s="2" t="e">
        <v>#NAME?</v>
      </c>
      <c r="E980" s="2" t="e">
        <v>#NAME?</v>
      </c>
    </row>
    <row r="981" spans="4:5" ht="15.75" customHeight="1">
      <c r="D981" s="2" t="e">
        <v>#NAME?</v>
      </c>
      <c r="E981" s="2" t="e">
        <v>#NAME?</v>
      </c>
    </row>
    <row r="982" spans="4:5" ht="15.75" customHeight="1">
      <c r="D982" s="2" t="e">
        <v>#NAME?</v>
      </c>
      <c r="E982" s="2" t="e">
        <v>#NAME?</v>
      </c>
    </row>
    <row r="983" spans="4:5" ht="15.75" customHeight="1">
      <c r="D983" s="2" t="e">
        <v>#NAME?</v>
      </c>
      <c r="E983" s="2" t="e">
        <v>#NAME?</v>
      </c>
    </row>
    <row r="984" spans="4:5" ht="15.75" customHeight="1">
      <c r="D984" s="2" t="e">
        <v>#NAME?</v>
      </c>
      <c r="E984" s="2" t="e">
        <v>#NAME?</v>
      </c>
    </row>
    <row r="985" spans="4:5" ht="15.75" customHeight="1">
      <c r="D985" s="2" t="e">
        <v>#NAME?</v>
      </c>
      <c r="E985" s="2" t="e">
        <v>#NAME?</v>
      </c>
    </row>
    <row r="986" spans="4:5" ht="15.75" customHeight="1">
      <c r="D986" s="2" t="e">
        <v>#NAME?</v>
      </c>
      <c r="E986" s="2" t="e">
        <v>#NAME?</v>
      </c>
    </row>
    <row r="987" spans="4:5" ht="15.75" customHeight="1">
      <c r="D987" s="2" t="e">
        <v>#NAME?</v>
      </c>
      <c r="E987" s="2" t="e">
        <v>#NAME?</v>
      </c>
    </row>
    <row r="988" spans="4:5" ht="15.75" customHeight="1">
      <c r="D988" s="2" t="e">
        <v>#NAME?</v>
      </c>
      <c r="E988" s="2" t="e">
        <v>#NAME?</v>
      </c>
    </row>
    <row r="989" spans="4:5" ht="15.75" customHeight="1">
      <c r="D989" s="2" t="e">
        <v>#NAME?</v>
      </c>
      <c r="E989" s="2" t="e">
        <v>#NAME?</v>
      </c>
    </row>
    <row r="990" spans="4:5" ht="15.75" customHeight="1">
      <c r="D990" s="2" t="e">
        <v>#NAME?</v>
      </c>
      <c r="E990" s="2" t="e">
        <v>#NAME?</v>
      </c>
    </row>
    <row r="991" spans="4:5" ht="15.75" customHeight="1">
      <c r="D991" s="2" t="e">
        <v>#NAME?</v>
      </c>
      <c r="E991" s="2" t="e">
        <v>#NAME?</v>
      </c>
    </row>
    <row r="992" spans="4:5" ht="15.75" customHeight="1">
      <c r="D992" s="2" t="e">
        <v>#NAME?</v>
      </c>
      <c r="E992" s="2" t="e">
        <v>#NAME?</v>
      </c>
    </row>
    <row r="993" spans="4:5" ht="15.75" customHeight="1">
      <c r="D993" s="2" t="e">
        <v>#NAME?</v>
      </c>
      <c r="E993" s="2" t="e">
        <v>#NAME?</v>
      </c>
    </row>
    <row r="994" spans="4:5" ht="15.75" customHeight="1">
      <c r="D994" s="2" t="e">
        <v>#NAME?</v>
      </c>
      <c r="E994" s="2" t="e">
        <v>#NAME?</v>
      </c>
    </row>
    <row r="995" spans="4:5" ht="15.75" customHeight="1">
      <c r="D995" s="2" t="e">
        <v>#NAME?</v>
      </c>
      <c r="E995" s="2" t="e">
        <v>#NAME?</v>
      </c>
    </row>
    <row r="996" spans="4:5" ht="15.75" customHeight="1">
      <c r="D996" s="2" t="e">
        <v>#NAME?</v>
      </c>
      <c r="E996" s="2" t="e">
        <v>#NAME?</v>
      </c>
    </row>
    <row r="997" spans="4:5" ht="15.75" customHeight="1">
      <c r="D997" s="2" t="e">
        <v>#NAME?</v>
      </c>
      <c r="E997" s="2" t="e">
        <v>#NAME?</v>
      </c>
    </row>
    <row r="998" spans="4:5" ht="15.75" customHeight="1">
      <c r="D998" s="2" t="e">
        <v>#NAME?</v>
      </c>
      <c r="E998" s="2" t="e">
        <v>#NAME?</v>
      </c>
    </row>
    <row r="999" spans="4:5" ht="15.75" customHeight="1">
      <c r="D999" s="2" t="e">
        <v>#NAME?</v>
      </c>
      <c r="E999" s="2" t="e">
        <v>#NAME?</v>
      </c>
    </row>
    <row r="1000" spans="4:5" ht="15.75" customHeight="1">
      <c r="D1000" s="2" t="e">
        <v>#NAME?</v>
      </c>
      <c r="E1000" s="2" t="e">
        <v>#NAME?</v>
      </c>
    </row>
    <row r="1001" spans="4:5" ht="15.75" customHeight="1">
      <c r="D1001" s="2" t="e">
        <v>#NAME?</v>
      </c>
      <c r="E1001" s="2" t="e">
        <v>#NAME?</v>
      </c>
    </row>
  </sheetData>
  <pageMargins left="0.74791666666666701" right="0.74791666666666701" top="0.98402777777777795" bottom="0.9840277777777779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Talks</vt:lpstr>
      <vt:lpstr>People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Sebastian Scott</cp:lastModifiedBy>
  <cp:revision>41</cp:revision>
  <dcterms:created xsi:type="dcterms:W3CDTF">2021-09-29T15:44:34Z</dcterms:created>
  <dcterms:modified xsi:type="dcterms:W3CDTF">2022-07-27T16:42:27Z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iginator">
    <vt:lpwstr>Microsoft Word 15</vt:lpwstr>
  </property>
  <property fmtid="{D5CDD505-2E9C-101B-9397-08002B2CF9AE}" pid="3" name="ProgId">
    <vt:lpwstr>Word.Document</vt:lpwstr>
  </property>
</Properties>
</file>