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joku\Documents\GitHub\GCGRrepo\"/>
    </mc:Choice>
  </mc:AlternateContent>
  <xr:revisionPtr revIDLastSave="0" documentId="13_ncr:1_{C0F89745-1A36-451B-BA3D-94DD4B970E3C}" xr6:coauthVersionLast="34" xr6:coauthVersionMax="34" xr10:uidLastSave="{00000000-0000-0000-0000-000000000000}"/>
  <bookViews>
    <workbookView xWindow="0" yWindow="0" windowWidth="14310" windowHeight="7020" xr2:uid="{2E80CA58-8610-40E9-A54D-09997D7EA2F4}"/>
  </bookViews>
  <sheets>
    <sheet name="Settings" sheetId="3" r:id="rId1"/>
    <sheet name="meta" sheetId="36" state="veryHidden" r:id="rId2"/>
    <sheet name="Staff Detail" sheetId="1" state="hidden" r:id="rId3"/>
    <sheet name="Labor Gantt" sheetId="30" state="hidden" r:id="rId4"/>
    <sheet name="Non-Staff Labor" sheetId="34" state="hidden" r:id="rId5"/>
    <sheet name="Rate Tables" sheetId="35" state="hidden" r:id="rId6"/>
    <sheet name="GCs Detail" sheetId="23" state="hidden" r:id="rId7"/>
    <sheet name="GRs Detail" sheetId="24" state="hidden" r:id="rId8"/>
    <sheet name="GCs Owner" sheetId="20" state="hidden" r:id="rId9"/>
    <sheet name="GRs Owner" sheetId="19" state="hidden" r:id="rId10"/>
    <sheet name="Bin" sheetId="21" state="veryHidden" r:id="rId11"/>
    <sheet name="Errors" sheetId="11" state="veryHidden" r:id="rId12"/>
    <sheet name="Code" sheetId="10" state="veryHidden" r:id="rId13"/>
    <sheet name="CostCodes" sheetId="25" state="veryHidden" r:id="rId14"/>
    <sheet name="splash" sheetId="22" state="veryHidden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7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7">'GRs Detail'!$E$77,'GRs Detail'!#REF!,'GRs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2">'Staff Detail'!$E$1</definedName>
    <definedName name="\body" localSheetId="8">'GCs Owner'!$D$14:$M$104</definedName>
    <definedName name="\body" localSheetId="9">'GRs Owner'!$D$10:$M$230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2">'Staff Detail'!$O$1</definedName>
    <definedName name="\c_durSTART" localSheetId="2">'Staff Detail'!$N$1</definedName>
    <definedName name="\c_editStart" localSheetId="4">'Non-Staff Labor'!$L$1</definedName>
    <definedName name="\c_endcol" localSheetId="3">'Labor Gantt'!$CP$7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Gantt'!$CR$1</definedName>
    <definedName name="\c_jobDur" localSheetId="2">'Staff Detail'!$H$1</definedName>
    <definedName name="\c_jobStart" localSheetId="2">'Staff Detail'!$G$1</definedName>
    <definedName name="\c_merge" localSheetId="4">'Non-Staff Labor'!$C$1</definedName>
    <definedName name="\c_monthDETAIL" localSheetId="2">'Staff Detail'!$M$1:$O$1</definedName>
    <definedName name="\c_name" localSheetId="8">'GCs Owner'!$F$1</definedName>
    <definedName name="\c_negStart" localSheetId="2">'Staff Detail'!$M$1</definedName>
    <definedName name="\c_negTemp" localSheetId="2">'Staff Detail'!$AL$1</definedName>
    <definedName name="\c_order" localSheetId="2">'Staff Detail'!$S$1</definedName>
    <definedName name="\c_OT" localSheetId="5">'Rate Tables'!$D$1</definedName>
    <definedName name="\c_perTIME" localSheetId="2">'Staff Detail'!$K$1</definedName>
    <definedName name="\c_posEnd" localSheetId="2">'Staff Detail'!$J$1</definedName>
    <definedName name="\c_Position" localSheetId="2">'Staff Detail'!$B$1</definedName>
    <definedName name="\c_posName" localSheetId="2">'Staff Detail'!$C$1</definedName>
    <definedName name="\c_posStart" localSheetId="2">'Staff Detail'!$I$1</definedName>
    <definedName name="\c_posTemp" localSheetId="2">'Staff Detail'!$AM$1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2">'Staff Detail'!$S$1:$AD$1</definedName>
    <definedName name="\c_rateEnd" localSheetId="2">'Staff Detail'!$AD$1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RT" localSheetId="5">'Rate Tables'!$C$1</definedName>
    <definedName name="\c_schedEnd" localSheetId="4">'Non-Staff Labor'!$X$1</definedName>
    <definedName name="\c_schedStart" localSheetId="4">'Non-Staff Labor'!$D$1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Detail'!$C$109:$D$109</definedName>
    <definedName name="\carryFORMAT" localSheetId="7">'GRs Detail'!$C$244:$D$244</definedName>
    <definedName name="\cend" localSheetId="0">Settings!$K$5</definedName>
    <definedName name="\cend" localSheetId="2">'Staff Detail'!$C$8</definedName>
    <definedName name="\chartRan" localSheetId="2">'Staff Detail'!$N$29:$N$45</definedName>
    <definedName name="\colSTART" localSheetId="3">'Labor Gantt'!$I$7</definedName>
    <definedName name="\conlabor" localSheetId="4">'[1]Staff Detail'!$AK$38</definedName>
    <definedName name="\conlabor" localSheetId="5">'[2]Staff Detail'!$R$16</definedName>
    <definedName name="\conlabor">'Staff Detail'!$Q$16</definedName>
    <definedName name="\conLIT" localSheetId="0">Settings!$H$10</definedName>
    <definedName name="\conLIT" localSheetId="2">'Staff Detail'!$K$6</definedName>
    <definedName name="\conRaise" localSheetId="0">Settings!$H$12</definedName>
    <definedName name="\conRaise" localSheetId="2">'Staff Detail'!$K$8</definedName>
    <definedName name="\contotal" localSheetId="0">Settings!$K$14</definedName>
    <definedName name="\cstart" localSheetId="0">Settings!$K$4</definedName>
    <definedName name="\cstart" localSheetId="2">'Staff Detail'!$C$7</definedName>
    <definedName name="\date" localSheetId="0">Settings!$D$11</definedName>
    <definedName name="\date" localSheetId="2">'Staff Detail'!$E$3</definedName>
    <definedName name="\defaultbody" localSheetId="8">'GCs Owner'!#REF!</definedName>
    <definedName name="\defaultFORMAT" localSheetId="6">'GCs Detail'!$C$111:$D$111</definedName>
    <definedName name="\defaultFORMAT" localSheetId="7">'GRs Detail'!$C$246:$D$246</definedName>
    <definedName name="\doc" localSheetId="8">'GCs Owner'!$D$4:$M$106</definedName>
    <definedName name="\doc" localSheetId="9">'GRs Owner'!$D$4:$M$232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2">'Staff Detail'!$E$7</definedName>
    <definedName name="\errors" localSheetId="11">Errors!$A$2</definedName>
    <definedName name="\firewatch" localSheetId="5">'Rate Tables'!$F$50:$Y$50</definedName>
    <definedName name="\foot" localSheetId="8">'GCs Owner'!$D$104:$M$106</definedName>
    <definedName name="\foot" localSheetId="9">'GRs Owner'!$D$230:$M$232</definedName>
    <definedName name="\gas" localSheetId="0">Settings!$H$16</definedName>
    <definedName name="\gas" localSheetId="2">'Staff Detail'!$H$7</definedName>
    <definedName name="\gcontotal" localSheetId="0">Settings!$K$15</definedName>
    <definedName name="\gctotal" localSheetId="4">'[1]GCs Owner'!$L$135</definedName>
    <definedName name="\gctotal" localSheetId="5">'[2]GCs Owner'!$L$102</definedName>
    <definedName name="\gctotal">'GCs Owner'!$L$105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 localSheetId="5">'[2]GRs Owner'!$L$194</definedName>
    <definedName name="\grtotal">'GRs Owner'!$L$231</definedName>
    <definedName name="\h_trailers" localSheetId="6">Code!$T$2:$V$2</definedName>
    <definedName name="\h_trailers" localSheetId="7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able" localSheetId="12">Code!$X$16:$X$25</definedName>
    <definedName name="\info" localSheetId="6">'GCs Detail'!$E$2:$K$6</definedName>
    <definedName name="\info" localSheetId="7">'GRs Detail'!$E$2:$K$6</definedName>
    <definedName name="\info" localSheetId="2">'Staff Detail'!$B$2:$M$9</definedName>
    <definedName name="\iphone" localSheetId="0">Settings!$H$15</definedName>
    <definedName name="\iphone" localSheetId="2">'Staff Detail'!$H$6</definedName>
    <definedName name="\IT" localSheetId="0">Settings!$H$14</definedName>
    <definedName name="\IT" localSheetId="2">'Staff Detail'!$H$5</definedName>
    <definedName name="\jdEnd" localSheetId="2">'Staff Detail'!$H$18</definedName>
    <definedName name="\jobEnd" localSheetId="2">'Staff Detail'!$G$18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2">'Staff Detail'!$B$3</definedName>
    <definedName name="\mark" localSheetId="12">Code!$A$2</definedName>
    <definedName name="\negMax" localSheetId="2">'Staff Detail'!$AJ$1</definedName>
    <definedName name="\negMin" localSheetId="2">'Staff Detail'!$AK$1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2">'Staff Detail'!$E$5</definedName>
    <definedName name="\pend" localSheetId="0">Settings!$H$5</definedName>
    <definedName name="\pend" localSheetId="2">'Staff Detail'!$C$6</definedName>
    <definedName name="\perEND" localSheetId="2">'Staff Detail'!$K$18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 localSheetId="5">'[2]Staff Detail'!$R$14</definedName>
    <definedName name="\prelabor">'Staff Detail'!$Q$14</definedName>
    <definedName name="\preLIT" localSheetId="0">Settings!$H$9</definedName>
    <definedName name="\preLIT" localSheetId="2">'Staff Detail'!$K$5</definedName>
    <definedName name="\preRaise" localSheetId="0">Settings!$H$11</definedName>
    <definedName name="\preRaise" localSheetId="2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2">'Staff Detail'!$B$2</definedName>
    <definedName name="\pstart" localSheetId="0">Settings!$H$4</definedName>
    <definedName name="\pstart" localSheetId="2">'Staff Detail'!$C$5</definedName>
    <definedName name="\pwdur" localSheetId="0">Settings!$H$7</definedName>
    <definedName name="\pwdur" localSheetId="2">'Staff Detail'!$E$6</definedName>
    <definedName name="\r_addphase" localSheetId="3">'Labor Gantt'!$A$8</definedName>
    <definedName name="\r_admin" localSheetId="6">'GCs Detail'!$A$103:$A$113</definedName>
    <definedName name="\r_admin" localSheetId="7">'GRs Detail'!$A$238:$A$248</definedName>
    <definedName name="\r_adminEND" localSheetId="6">'GCs Detail'!$A$102</definedName>
    <definedName name="\r_adminEND" localSheetId="8">'GCs Owner'!$A$113</definedName>
    <definedName name="\r_adminEND" localSheetId="7">'GRs Detail'!$A$237</definedName>
    <definedName name="\r_adminEND" localSheetId="9">'GRs Owner'!$A$239</definedName>
    <definedName name="\r_almostEnd" localSheetId="2">'Staff Detail'!$A$16</definedName>
    <definedName name="\r_bin" localSheetId="8">'GCs Owner'!$A$117:$A$119</definedName>
    <definedName name="\r_bin" localSheetId="9">'GRs Owner'!$A$243:$A$245</definedName>
    <definedName name="\r_blank" localSheetId="8">'GCs Owner'!$A$116</definedName>
    <definedName name="\r_blank" localSheetId="9">'GRs Owner'!$A$242</definedName>
    <definedName name="\r_carry" localSheetId="4">'Non-Staff Labor'!$A$15</definedName>
    <definedName name="\r_constr" localSheetId="2">'Staff Detail'!$A$15</definedName>
    <definedName name="\r_dates" localSheetId="3">'Labor Gantt'!$A$1</definedName>
    <definedName name="\r_defaultEnd" localSheetId="8">'GCs Owner'!$A$125</definedName>
    <definedName name="\r_defaultEnd" localSheetId="9">'GRs Owner'!$A$252</definedName>
    <definedName name="\r_defaultStart" localSheetId="8">'GCs Owner'!$A$124</definedName>
    <definedName name="\r_defaultStart" localSheetId="9">'GRs Owner'!$A$251</definedName>
    <definedName name="\r_dend" localSheetId="8">'GCs Owner'!$A$104</definedName>
    <definedName name="\r_dend" localSheetId="9">'GRs Owner'!$A$230</definedName>
    <definedName name="\r_dstart" localSheetId="8">'GCs Owner'!$A$14</definedName>
    <definedName name="\r_dstart" localSheetId="9">'GRs Owner'!$A$10</definedName>
    <definedName name="\r_end" localSheetId="6">'GCs Detail'!$A$99</definedName>
    <definedName name="\r_end" localSheetId="7">'GRs Detail'!$A$234</definedName>
    <definedName name="\r_end" localSheetId="4">'Non-Staff Labor'!#REF!</definedName>
    <definedName name="\r_end" localSheetId="2">'Staff Detail'!$A$17</definedName>
    <definedName name="\r_gbottom" localSheetId="3">'Labor Gantt'!$A$12</definedName>
    <definedName name="\r_header" localSheetId="4">'Non-Staff Labor'!$B$12</definedName>
    <definedName name="\r_heading" localSheetId="8">'GCs Owner'!$A$115</definedName>
    <definedName name="\r_heading" localSheetId="9">'GRs Owner'!$A$241</definedName>
    <definedName name="\r_insertSched" localSheetId="7">'GRs Detail'!$A$232</definedName>
    <definedName name="\r_lineitem" localSheetId="8">'GCs Owner'!$A$114</definedName>
    <definedName name="\r_lineitem" localSheetId="9">'GRs Owner'!$A$240</definedName>
    <definedName name="\r_lineitem" localSheetId="3">'Labor Gantt'!$A$30</definedName>
    <definedName name="\r_phase" localSheetId="2">'Staff Detail'!$A$36</definedName>
    <definedName name="\r_phaseitem" localSheetId="8">'GCs Owner'!$A$122</definedName>
    <definedName name="\r_phaseitem" localSheetId="3">'Labor Gantt'!$A$31</definedName>
    <definedName name="\r_phasephase" localSheetId="3">'Labor Gantt'!$A$32</definedName>
    <definedName name="\r_precon" localSheetId="2">'Staff Detail'!$A$13</definedName>
    <definedName name="\r_schedItem" localSheetId="7">'GRs Detail'!$A$256</definedName>
    <definedName name="\r_schedStart" localSheetId="7">'GRs Detail'!$A$225</definedName>
    <definedName name="\r_SchedTemp" localSheetId="4">'Non-Staff Labor'!$B$19</definedName>
    <definedName name="\r_settings" localSheetId="6">'GCs Detail'!$A$4:$A$7,'GCs Detail'!$A$100,'GCs Detail'!$A$101</definedName>
    <definedName name="\r_settings" localSheetId="8">'GCs Owner'!$A$107:$A$112,'GCs Owner'!$A$1:$A$3</definedName>
    <definedName name="\r_settings" localSheetId="7">'GRs Detail'!$A$4:$A$7,'GRs Detail'!$A$235,'GRs Detail'!$A$236</definedName>
    <definedName name="\r_settings" localSheetId="9">'GRs Owner'!$A$233:$A$238,'GRs Owner'!$A$1:$A$3</definedName>
    <definedName name="\r_settings" localSheetId="2">'Staff Detail'!$A$4:$A$9</definedName>
    <definedName name="\r_start" localSheetId="6">'GCs Detail'!$A$8</definedName>
    <definedName name="\r_start" localSheetId="7">'GRs Detail'!$A$8</definedName>
    <definedName name="\r_start" localSheetId="4">'Non-Staff Labor'!$A$13</definedName>
    <definedName name="\r_start" localSheetId="2">'Staff Detail'!$A$12</definedName>
    <definedName name="\r_tempCON" localSheetId="2">'Staff Detail'!$A$28</definedName>
    <definedName name="\r_tempEST" localSheetId="2">'Staff Detail'!$A$32</definedName>
    <definedName name="\r_tempPhase" localSheetId="2">'Staff Detail'!$A$30</definedName>
    <definedName name="\r_tempPRECON" localSheetId="2">'Staff Detail'!$A$26</definedName>
    <definedName name="\r_temptrailer" localSheetId="6">'GCs Detail'!$A$121:$A$129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Owner'!$A$109</definedName>
    <definedName name="\r_xfer" localSheetId="9">'GRs Owner'!$A$235</definedName>
    <definedName name="\rank" localSheetId="12">Code!$C$2</definedName>
    <definedName name="\rank" localSheetId="2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2">'Staff Detail'!$D$1</definedName>
    <definedName name="\schedDur" localSheetId="4">'Non-Staff Labor'!#REF!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4">[1]Code!$P$3:$Q$8</definedName>
    <definedName name="\t_commBIM" localSheetId="5">[2]Code!$P$3:$Q$8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4">[1]Settings!$O$4:$P$6</definedName>
    <definedName name="\table_VACA" localSheetId="5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4">[1]Settings!$P$7</definedName>
    <definedName name="\VACAhrs" localSheetId="5">[2]Settings!$P$7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2">'Staff Detail'!$E$8</definedName>
    <definedName name="\workregion" localSheetId="12">Code!$S$32:$AB$32</definedName>
    <definedName name="\xfer" localSheetId="8">'GCs Owner'!$D$109:$M$110</definedName>
    <definedName name="\xfer" localSheetId="9">'GRs Owner'!$D$235:$M$236</definedName>
    <definedName name="_Order1" hidden="1">255</definedName>
    <definedName name="_Order2" hidden="1">255</definedName>
    <definedName name="formHEADER" localSheetId="6">'Staff Detail'!$P$13:$AA$13,'Staff Detail'!#REF!,'Staff Detail'!#REF!,'Staff Detail'!#REF!,'Staff Detail'!$B$13:$L$13,'Staff Detail'!#REF!</definedName>
    <definedName name="formHEADER" localSheetId="7">'Staff Detail'!$P$13:$AA$13,'Staff Detail'!#REF!,'Staff Detail'!#REF!,'Staff Detail'!#REF!,'Staff Detail'!$B$13:$L$13,'Staff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 localSheetId="5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4">[1]Settings!$F$22:$F$31</definedName>
    <definedName name="regions" localSheetId="5">[2]Settings!$F$22:$F$31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4">[1]Settings!$D$22:$D$39</definedName>
    <definedName name="sectors" localSheetId="5">[2]Settings!$D$22:$D$39</definedName>
    <definedName name="sectors">Settings!$D$22:$D$39</definedName>
    <definedName name="staff" localSheetId="6">'Staff Detail'!$AD$12</definedName>
    <definedName name="staff" localSheetId="7">'Staff Detail'!$AD$12</definedName>
    <definedName name="staff" localSheetId="4">'[1]Staff Detail'!$BB$12</definedName>
    <definedName name="staff">'Staff Detail'!$AH$12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" i="34" l="1"/>
  <c r="P9" i="34"/>
  <c r="J9" i="34"/>
  <c r="G9" i="34"/>
  <c r="V9" i="34"/>
  <c r="M9" i="34"/>
  <c r="W19" i="34"/>
  <c r="N19" i="34"/>
  <c r="K14" i="34" l="1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D19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D5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G8" i="35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AA32" i="1"/>
  <c r="AA30" i="1"/>
  <c r="AA28" i="1"/>
  <c r="AA26" i="1"/>
  <c r="K7" i="3"/>
  <c r="H7" i="3"/>
  <c r="K6" i="3"/>
  <c r="H6" i="3"/>
  <c r="E19" i="34"/>
  <c r="AM19" i="34"/>
  <c r="D19" i="34"/>
  <c r="Q19" i="34" l="1"/>
  <c r="T19" i="34"/>
  <c r="K19" i="34"/>
  <c r="H19" i="34"/>
  <c r="W13" i="34"/>
  <c r="W15" i="34" s="1"/>
  <c r="AM13" i="34"/>
  <c r="AM15" i="34" s="1"/>
  <c r="N13" i="34"/>
  <c r="N15" i="34" s="1"/>
  <c r="J231" i="24" l="1"/>
  <c r="J228" i="24"/>
  <c r="H13" i="34"/>
  <c r="H15" i="34" s="1"/>
  <c r="T13" i="34"/>
  <c r="T15" i="34" s="1"/>
  <c r="Q13" i="34"/>
  <c r="Q15" i="34" s="1"/>
  <c r="J230" i="24" l="1"/>
  <c r="J229" i="24"/>
  <c r="K13" i="34"/>
  <c r="K15" i="34" s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B32" i="1" l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K21" i="23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J226" i="24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<sst xmlns="http://schemas.openxmlformats.org/spreadsheetml/2006/main" count="2241" uniqueCount="1015">
  <si>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</si>
  <si>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</si>
  <si>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</si>
  <si>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</si>
  <si>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</si>
  <si>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</si>
  <si>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</si>
  <si>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</si>
  <si>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</si>
  <si>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</si>
  <si>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</si>
  <si>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</si>
  <si>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</si>
  <si>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</si>
  <si>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</si>
  <si>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</si>
  <si>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</si>
  <si>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</si>
  <si>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</si>
  <si>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</si>
  <si>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</si>
  <si>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</si>
  <si>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</si>
  <si>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</si>
  <si>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</si>
  <si>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</si>
  <si>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</si>
  <si>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</si>
  <si>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</si>
  <si>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</si>
  <si>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</si>
  <si>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</si>
  <si>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</si>
  <si>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</si>
  <si>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</si>
  <si>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</si>
  <si>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</si>
  <si>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</si>
  <si>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</si>
  <si>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</si>
  <si>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</si>
  <si>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</si>
  <si>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</si>
  <si>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</si>
  <si>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</si>
  <si>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</si>
  <si>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</si>
  <si>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</si>
  <si>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</si>
  <si>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</si>
  <si>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</si>
  <si>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</si>
  <si>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</si>
  <si>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</si>
  <si>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</si>
  <si>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</si>
  <si>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</si>
  <si>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</si>
  <si>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</si>
  <si>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</si>
  <si>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</si>
  <si>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</si>
  <si>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</si>
  <si>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</si>
  <si>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</si>
  <si>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</si>
  <si>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</si>
  <si>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</si>
  <si>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</si>
  <si>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</si>
  <si>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</si>
  <si>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</si>
  <si>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</si>
  <si>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</si>
  <si>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</si>
  <si>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</si>
  <si>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</si>
  <si>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</si>
  <si>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</si>
  <si>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</si>
  <si>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</si>
  <si>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</si>
  <si>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</si>
  <si>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</si>
  <si>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</si>
  <si>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</si>
  <si>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</si>
  <si>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</si>
  <si>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</si>
  <si>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</si>
  <si>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</si>
  <si>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</si>
  <si>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</si>
  <si>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</si>
  <si>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</si>
  <si>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</si>
  <si>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</si>
  <si>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</si>
  <si>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</si>
  <si>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</si>
  <si>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</si>
  <si>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</si>
  <si>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</si>
  <si>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</si>
  <si>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</si>
  <si>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</si>
  <si>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</si>
  <si>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</si>
  <si>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</si>
  <si>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</si>
  <si>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</si>
  <si>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</si>
  <si>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</si>
  <si>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</si>
  <si>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</si>
  <si>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</si>
  <si>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</si>
  <si>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</si>
  <si>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</si>
  <si>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</si>
  <si>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</si>
  <si>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</si>
  <si>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</si>
  <si>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</si>
  <si>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</si>
  <si>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</si>
  <si>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</si>
  <si>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</si>
  <si>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</si>
  <si>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</si>
  <si>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</si>
  <si>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</si>
  <si>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</si>
  <si>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</si>
  <si>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</si>
  <si>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</si>
  <si>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</si>
  <si>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</si>
  <si>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</si>
  <si>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</si>
  <si>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</si>
  <si>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</si>
  <si>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</si>
  <si>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</si>
  <si>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</si>
  <si>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</si>
  <si>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</si>
  <si>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</si>
  <si>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</si>
  <si>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</si>
  <si>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</si>
  <si>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</si>
  <si>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</si>
  <si>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</si>
  <si>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</si>
  <si>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</si>
  <si>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</si>
  <si>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</si>
  <si>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</si>
  <si>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</si>
  <si>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</si>
  <si>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</si>
  <si>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</si>
  <si>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</si>
  <si>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</si>
  <si>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</si>
  <si>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</si>
  <si>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</si>
  <si>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</si>
  <si>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</si>
  <si>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</si>
  <si>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</si>
  <si>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</si>
  <si>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</si>
  <si>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</si>
  <si>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</si>
  <si>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</si>
  <si>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</si>
  <si>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</si>
  <si>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</si>
  <si>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</si>
  <si>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</si>
  <si>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</si>
  <si>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</si>
  <si>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</si>
  <si>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</si>
  <si>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</si>
  <si>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</si>
  <si>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</si>
  <si>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</si>
  <si>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</si>
  <si>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</si>
  <si>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</si>
  <si>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</si>
  <si>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</si>
  <si>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</si>
  <si>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</si>
  <si>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</si>
  <si>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</si>
  <si>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</si>
  <si>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</si>
  <si>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</si>
  <si>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</si>
  <si>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</si>
  <si>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</si>
  <si>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</si>
  <si>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</si>
  <si>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</si>
  <si>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</si>
  <si>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</si>
  <si>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</si>
  <si>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</si>
  <si>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</si>
  <si>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</si>
  <si>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</si>
  <si>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</si>
  <si>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</si>
  <si>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</si>
  <si>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</si>
  <si>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</si>
  <si>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</si>
  <si>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</si>
  <si>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</si>
  <si>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</si>
  <si>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</si>
  <si>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</si>
  <si>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</si>
  <si>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</si>
  <si>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</si>
  <si>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</si>
  <si>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</si>
  <si>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</si>
  <si>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</si>
  <si>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</si>
  <si>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</si>
  <si>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</si>
  <si>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</si>
  <si>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</si>
  <si>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</si>
  <si>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</si>
  <si>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</si>
  <si>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</si>
  <si>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</si>
  <si>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</si>
  <si>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</si>
  <si>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</si>
  <si>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</si>
  <si>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</si>
  <si>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</si>
  <si>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</si>
  <si>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</si>
  <si>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</si>
  <si>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</si>
  <si>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</si>
  <si>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</si>
  <si>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</si>
  <si>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</si>
  <si>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</si>
  <si>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</si>
  <si>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</si>
  <si>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</si>
  <si>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</si>
  <si>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</si>
  <si>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</si>
  <si>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</si>
  <si>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</si>
  <si>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</si>
  <si>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</si>
  <si>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</si>
  <si>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</si>
  <si>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</si>
  <si>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</si>
  <si>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</si>
  <si>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</si>
  <si>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</si>
  <si>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</si>
  <si>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</si>
  <si>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</si>
  <si>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</si>
  <si>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</si>
  <si>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</si>
  <si>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</si>
  <si>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</si>
  <si>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</si>
  <si>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</si>
  <si>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</si>
  <si>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</si>
  <si>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</si>
  <si>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</si>
  <si>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</si>
  <si>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</si>
  <si>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</si>
  <si>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</si>
  <si>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</si>
  <si>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</si>
  <si>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</si>
  <si>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</si>
  <si>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</si>
  <si>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</si>
  <si>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</si>
  <si>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</si>
  <si>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</si>
  <si>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</si>
  <si>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</si>
  <si>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</si>
  <si>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</si>
  <si>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</si>
  <si>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</si>
  <si>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</si>
  <si>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</si>
  <si>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</si>
  <si>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</si>
  <si>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</si>
  <si>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</si>
  <si>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</si>
  <si>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</si>
  <si>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</si>
  <si>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</si>
  <si>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</si>
  <si>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</si>
  <si>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</si>
  <si>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</si>
  <si>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</si>
  <si>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</si>
  <si>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</si>
  <si>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</si>
  <si>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</si>
  <si>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</si>
  <si>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</si>
  <si>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</si>
  <si>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</si>
  <si>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</si>
  <si>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</si>
  <si>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</si>
  <si>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</si>
  <si>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</si>
  <si>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</si>
  <si>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</si>
  <si>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</si>
  <si>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</si>
  <si>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</si>
  <si>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</si>
  <si>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</si>
  <si>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</si>
  <si>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</si>
  <si>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</si>
  <si>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</si>
  <si>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</si>
  <si>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</si>
  <si>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</si>
  <si>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</si>
  <si>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</si>
  <si>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</si>
  <si>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</si>
  <si>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</si>
  <si>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</si>
  <si>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</si>
  <si>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</si>
  <si>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</si>
  <si>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</si>
  <si>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</si>
  <si>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</si>
  <si>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</si>
  <si>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</si>
  <si>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</si>
  <si>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</si>
  <si>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</si>
  <si>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</si>
  <si>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</si>
  <si>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</si>
  <si>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</si>
  <si>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</si>
  <si>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</si>
  <si>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</si>
  <si>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</si>
  <si>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</si>
  <si>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</si>
  <si>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</si>
  <si>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</si>
  <si>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</si>
  <si>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</si>
  <si>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</si>
  <si>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</si>
  <si>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</si>
  <si>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</si>
  <si>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</si>
  <si>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</si>
  <si>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</si>
  <si>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</si>
  <si>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</si>
  <si>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</si>
  <si>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</si>
  <si>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</si>
  <si>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</si>
  <si>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</si>
  <si>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</si>
  <si>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</si>
  <si>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</si>
  <si>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</si>
  <si>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</si>
  <si>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</si>
  <si>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</si>
  <si>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</si>
  <si>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</si>
  <si>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</si>
  <si>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</si>
  <si>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</si>
  <si>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</si>
  <si>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</si>
  <si>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</si>
  <si>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</si>
  <si>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</si>
  <si>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</si>
  <si>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</si>
  <si>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</si>
  <si>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</si>
  <si>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</si>
  <si>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</si>
  <si>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</si>
  <si>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</si>
  <si>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</si>
  <si>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</si>
  <si>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</si>
  <si>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</si>
  <si>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</si>
  <si>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</si>
  <si>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</si>
  <si>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</si>
  <si>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</si>
  <si>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</si>
  <si>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</si>
  <si>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</si>
  <si>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</si>
  <si>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</si>
  <si>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</si>
  <si>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</si>
  <si>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</si>
  <si>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</si>
  <si>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</si>
  <si>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</si>
  <si>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</si>
  <si>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</si>
  <si>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</si>
  <si>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</si>
  <si>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</si>
  <si>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</si>
  <si>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</si>
  <si>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</si>
  <si>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</si>
  <si>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</si>
  <si>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</si>
  <si>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</si>
  <si>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</si>
  <si>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</si>
  <si>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</si>
  <si>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</si>
  <si>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</si>
  <si>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</si>
  <si>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</si>
  <si>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</si>
  <si>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</si>
  <si>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</si>
  <si>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</si>
  <si>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</si>
  <si>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</si>
  <si>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</si>
  <si>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</si>
  <si>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</si>
  <si>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</si>
  <si>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</si>
  <si>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</si>
  <si>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</si>
  <si>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</si>
  <si>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</si>
  <si>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</si>
  <si>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</si>
  <si>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</si>
  <si>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</si>
  <si>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</si>
  <si>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</si>
  <si>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</si>
  <si>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</si>
  <si>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</si>
  <si>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</si>
  <si>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</si>
  <si>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</si>
  <si>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</si>
  <si>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</si>
  <si>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</si>
  <si>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</si>
  <si>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</si>
  <si>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</si>
  <si>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</si>
  <si>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</si>
  <si>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</si>
  <si>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</si>
  <si>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</si>
  <si>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</si>
  <si>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</si>
  <si>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</si>
  <si>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</si>
  <si>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</si>
  <si>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</si>
  <si>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</si>
  <si>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</si>
  <si>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</si>
  <si>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</si>
  <si>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</si>
  <si>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</si>
  <si>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</si>
  <si>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</si>
  <si>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</si>
  <si>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</si>
  <si>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</si>
  <si>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</si>
  <si>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</si>
  <si>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</si>
  <si>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</si>
  <si>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</si>
  <si>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</si>
  <si>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</si>
  <si>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</si>
  <si>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</si>
  <si>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</si>
  <si>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</si>
  <si>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</si>
  <si>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</si>
  <si>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</si>
  <si>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</si>
  <si>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</si>
  <si>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</si>
  <si>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</si>
  <si>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</si>
  <si>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</si>
  <si>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</si>
  <si>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</si>
  <si>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</si>
  <si>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</si>
  <si>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</si>
  <si>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</si>
  <si>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</si>
  <si>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</si>
  <si>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</si>
  <si>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</si>
  <si>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</si>
  <si>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</si>
  <si>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</si>
  <si>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</si>
  <si>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</si>
  <si>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</si>
  <si>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</si>
  <si>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</si>
  <si>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</si>
  <si>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</si>
  <si>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</si>
  <si>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</si>
  <si>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</si>
  <si>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</si>
  <si>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</si>
  <si>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</si>
  <si>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</si>
  <si>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</si>
  <si>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</si>
  <si>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</si>
  <si>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</si>
  <si>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</si>
  <si>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</si>
  <si>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</si>
  <si>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</si>
  <si>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</si>
  <si>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</si>
  <si>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</si>
  <si>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</si>
  <si>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</si>
  <si>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</si>
  <si>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</si>
  <si>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</si>
  <si>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</si>
  <si>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</si>
  <si>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</si>
  <si>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</si>
  <si>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</si>
  <si>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</si>
  <si>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</si>
  <si>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</si>
  <si>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</si>
  <si>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</si>
  <si>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</si>
  <si>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</si>
  <si>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</si>
  <si>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</si>
  <si>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</si>
  <si>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</si>
  <si>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</si>
  <si>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</si>
  <si>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</si>
  <si>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</si>
  <si>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</si>
  <si>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</si>
  <si>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</si>
  <si>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</si>
  <si>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</si>
  <si>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</si>
  <si>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</si>
  <si>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</si>
  <si>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</si>
  <si>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</si>
  <si>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</si>
  <si>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</si>
  <si>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</si>
  <si>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</si>
  <si>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</si>
  <si>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</si>
  <si>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</si>
  <si>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</si>
  <si>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</si>
  <si>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</si>
  <si>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</si>
  <si>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</si>
  <si>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</si>
  <si>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</si>
  <si>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</si>
  <si>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</si>
  <si>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</si>
  <si>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</si>
  <si>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</si>
  <si>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</si>
  <si>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</si>
  <si>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</si>
  <si>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</si>
  <si>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</si>
  <si>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</si>
  <si>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</si>
  <si>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</si>
  <si>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</si>
  <si>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</si>
  <si>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</si>
  <si>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</si>
  <si>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</si>
  <si>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</si>
  <si>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</si>
  <si>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</si>
  <si>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</si>
  <si>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</si>
  <si>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</si>
  <si>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</si>
  <si>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</si>
  <si>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</si>
  <si>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</si>
  <si>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</si>
  <si>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</si>
  <si>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</si>
  <si>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</si>
  <si>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</si>
  <si>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</si>
  <si>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</si>
  <si>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</si>
  <si>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</si>
  <si>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</si>
  <si>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</si>
  <si>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</si>
  <si>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</si>
  <si>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</si>
  <si>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</si>
  <si>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</si>
  <si>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</si>
  <si>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</si>
  <si>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</si>
  <si>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</si>
  <si>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</si>
  <si>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</si>
  <si>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</si>
  <si>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</si>
  <si>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</si>
  <si>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</si>
  <si>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</si>
  <si>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</si>
  <si>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</si>
  <si>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</si>
  <si>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</si>
  <si>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</si>
  <si>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</si>
  <si>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</si>
  <si>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</si>
  <si>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</si>
  <si>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</si>
  <si>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</si>
  <si>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</si>
  <si>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</si>
  <si>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</si>
  <si>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</si>
  <si>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</si>
  <si>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</si>
  <si>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</si>
  <si>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</si>
  <si>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</si>
  <si>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</si>
  <si>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</si>
  <si>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</si>
  <si>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</si>
  <si>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</si>
  <si>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</si>
  <si>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</si>
  <si>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</si>
  <si>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</si>
  <si>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</si>
  <si>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</si>
  <si>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</si>
  <si>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</si>
  <si>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</si>
  <si>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</si>
  <si>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</si>
  <si>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</si>
  <si>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</si>
  <si>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</si>
  <si>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</si>
  <si>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</si>
  <si>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</si>
  <si>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</si>
  <si>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</si>
  <si>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</si>
  <si>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</si>
  <si>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</si>
  <si>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</si>
  <si>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</si>
  <si>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</si>
  <si>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</si>
  <si>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</si>
  <si>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</si>
  <si>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</si>
  <si>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</si>
  <si>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</si>
  <si>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</si>
  <si>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</si>
  <si>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</si>
  <si>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</si>
  <si>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</si>
  <si>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</si>
  <si>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</si>
  <si>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</si>
  <si>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</si>
  <si>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</si>
  <si>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</si>
  <si>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</si>
  <si>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</si>
  <si>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</si>
  <si>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</si>
  <si>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</si>
  <si>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</si>
  <si>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</si>
  <si>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</si>
  <si>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</si>
  <si>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</si>
  <si>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</si>
  <si>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</si>
  <si>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</si>
  <si>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</si>
  <si>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</si>
  <si>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</si>
  <si>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</si>
  <si>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</si>
  <si>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</si>
  <si>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</si>
  <si>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</si>
  <si>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</si>
  <si>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</si>
  <si>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</si>
  <si>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</si>
  <si>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</si>
  <si>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</si>
  <si>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</si>
  <si>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</si>
  <si>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</si>
  <si>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</si>
  <si>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</si>
  <si>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</si>
  <si>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</si>
  <si>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</si>
  <si>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</si>
  <si>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</si>
  <si>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</si>
  <si>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</si>
  <si>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</si>
  <si>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</si>
  <si>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</si>
  <si>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</si>
  <si>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</si>
  <si>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</si>
  <si>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</si>
  <si>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</si>
  <si>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</si>
  <si>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</si>
  <si>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</si>
  <si>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</si>
  <si>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</si>
  <si>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</si>
  <si>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</si>
  <si>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</si>
  <si>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</si>
  <si>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</si>
  <si>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</si>
  <si>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</si>
  <si>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</si>
  <si>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</si>
  <si>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</si>
  <si>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</si>
  <si>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</si>
  <si>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</si>
  <si>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</si>
  <si>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</si>
  <si>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</si>
  <si>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</si>
  <si>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</si>
  <si>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</si>
  <si>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</si>
  <si>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</si>
  <si>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</si>
  <si>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</si>
  <si>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</si>
  <si>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</si>
  <si>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</si>
  <si>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</si>
  <si>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</si>
  <si>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</si>
  <si>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</si>
  <si>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</si>
  <si>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</si>
  <si>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</si>
  <si>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</si>
  <si>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</si>
  <si>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</si>
  <si>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</si>
  <si>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</si>
  <si>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</si>
  <si>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</si>
  <si>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</si>
  <si>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</si>
  <si>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</si>
  <si>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</si>
  <si>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</si>
  <si>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</si>
  <si>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</si>
  <si>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</si>
  <si>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</si>
  <si>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</si>
  <si>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</si>
  <si>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</si>
  <si>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</si>
  <si>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</si>
  <si>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</si>
  <si>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</si>
  <si>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</si>
  <si>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</si>
  <si>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</si>
  <si>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</si>
  <si>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</si>
  <si>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</si>
  <si>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</si>
  <si>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</si>
  <si>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</si>
  <si>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</si>
  <si>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</si>
  <si>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</si>
  <si>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</si>
  <si>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</si>
  <si>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</si>
  <si>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</si>
  <si>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</si>
  <si>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</si>
  <si>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</si>
  <si>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</si>
  <si>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</si>
  <si>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</si>
  <si>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</si>
  <si>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</si>
  <si>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</si>
  <si>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</si>
  <si>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</si>
  <si>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</si>
  <si>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</si>
  <si>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</si>
  <si>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</si>
  <si>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</si>
  <si>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</si>
  <si>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</si>
  <si>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</si>
  <si>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</si>
  <si>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</si>
  <si>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</si>
  <si>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</si>
  <si>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</si>
  <si>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</si>
  <si>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</si>
  <si>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</si>
  <si>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</si>
  <si>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</si>
  <si>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</si>
  <si>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</si>
  <si>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</si>
  <si>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</si>
  <si>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</si>
  <si>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</si>
  <si>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</si>
  <si>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</si>
  <si>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</si>
  <si>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</si>
  <si>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</si>
  <si>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</si>
  <si>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</si>
  <si>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</si>
  <si>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</si>
  <si>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</si>
  <si>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</si>
  <si>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</si>
  <si>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</si>
  <si>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</si>
  <si>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</si>
  <si>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</si>
  <si>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</si>
  <si>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</si>
  <si>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</si>
  <si>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</si>
  <si>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</si>
  <si>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</si>
  <si>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</si>
  <si>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</si>
  <si>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</si>
  <si>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</si>
  <si>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</si>
  <si>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</si>
  <si>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</si>
  <si>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</si>
  <si>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</si>
  <si>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</si>
  <si>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</si>
  <si>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</si>
  <si>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</si>
  <si>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</si>
  <si>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</si>
  <si>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</si>
  <si>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</si>
  <si>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</si>
  <si>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</si>
  <si>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</si>
  <si>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</si>
  <si>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</si>
  <si>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</si>
  <si>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</si>
  <si>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</si>
  <si>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</si>
  <si>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</si>
  <si>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</si>
  <si>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</si>
  <si>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</si>
  <si>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</si>
  <si>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</si>
  <si>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</si>
  <si>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</si>
  <si>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</si>
  <si>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</si>
  <si>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</si>
  <si>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</si>
  <si>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</si>
  <si>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</si>
  <si>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</si>
  <si>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</si>
  <si>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</si>
  <si>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</si>
  <si>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</si>
  <si>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</si>
  <si>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</si>
  <si>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</si>
  <si>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</si>
  <si>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</si>
  <si>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</si>
  <si>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</si>
  <si>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</si>
  <si>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</si>
  <si>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</si>
  <si>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</si>
  <si>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</si>
  <si>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</si>
  <si>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</si>
  <si>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</si>
  <si>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</si>
  <si>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</si>
  <si>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</si>
  <si>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</si>
  <si>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</si>
  <si>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</si>
  <si>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</si>
  <si>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</si>
  <si>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</si>
  <si>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</si>
  <si>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</si>
  <si>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</si>
  <si>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</si>
  <si>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</si>
  <si>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</si>
  <si>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</si>
  <si>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</si>
  <si>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</si>
  <si>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</si>
  <si>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</si>
  <si>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</si>
  <si>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</si>
  <si>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</si>
  <si>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</si>
  <si>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</si>
  <si>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</si>
  <si>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</si>
  <si>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</si>
  <si>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</si>
  <si>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</si>
  <si>
    <t>Starting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</si>
</sst>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  <numFmt numFmtId="184" formatCode="_(&quot;$&quot;* #,##0.00_);_(&quot;$&quot;* &quot;-&quot;_);_(&quot;$&quot;* &quot;-&quot;??_);_(@_)"/>
  </numFmts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12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6" borderId="9" xfId="0" applyFill="1" applyBorder="1"/>
    <xf numFmtId="0" fontId="0" fillId="0" borderId="10" xfId="0" applyFill="1" applyBorder="1" applyProtection="1">
      <protection locked="0"/>
    </xf>
    <xf numFmtId="0" fontId="33" fillId="19" borderId="0" xfId="0" applyFont="1" applyFill="1" applyBorder="1" applyAlignment="1" applyProtection="1">
      <alignment horizontal="center" vertical="center"/>
      <protection locked="0"/>
    </xf>
    <xf numFmtId="184" fontId="0" fillId="0" borderId="0" xfId="0" applyNumberFormat="1" applyFont="1" applyProtection="1">
      <protection locked="0"/>
    </xf>
    <xf numFmtId="0" fontId="87" fillId="6" borderId="0" xfId="0" applyFont="1" applyFill="1"/>
    <xf numFmtId="169" fontId="87" fillId="6" borderId="0" xfId="0" applyNumberFormat="1" applyFont="1" applyFill="1"/>
    <xf numFmtId="0" fontId="0" fillId="0" borderId="11" xfId="0" applyFill="1" applyBorder="1" applyProtection="1">
      <protection locked="0"/>
    </xf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 macro="[3]!dummy"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4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4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4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4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 macro="[3]!dummy"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4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4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4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4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4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4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4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[3]!dummy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5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5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[3]!dummy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4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4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4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4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4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4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4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4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4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4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4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4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4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4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4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4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4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4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4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4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4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4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4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4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4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 macro="[3]!dummy"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4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4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4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4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4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4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4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4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4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4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4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4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4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4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4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4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4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4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4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4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4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4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4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4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4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4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4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4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4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4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4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4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4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4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4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4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4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4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4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4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4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4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4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4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4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4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4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4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4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4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4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4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4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4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4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4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4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4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4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4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4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4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4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4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4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4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4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4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4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4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4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4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4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4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4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4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4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4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4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4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4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6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\01.02.03\cod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_CodeNEWPENDING_Ratetbl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meta"/>
      <sheetName val="Errors"/>
      <sheetName val="Code"/>
      <sheetName val="CostCodes"/>
      <sheetName val="splash"/>
    </sheetNames>
    <definedNames>
      <definedName name="dummy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tabSelected="1" workbookViewId="0">
      <selection activeCell="D4" sqref="D4:E4"/>
    </sheetView>
  </sheetViews>
  <sheetFormatPr defaultColWidth="0" defaultRowHeight="14.25" zeroHeight="1" x14ac:dyDescent="0.2"/>
  <cols>
    <col min="1" max="1" width="3.7109375" style="17" customWidth="1"/>
    <col min="2" max="2" width="3.5703125" style="17" customWidth="1"/>
    <col min="3" max="3" width="19.7109375" style="17" bestFit="1" customWidth="1"/>
    <col min="4" max="4" width="19.28515625" style="17" bestFit="1" customWidth="1"/>
    <col min="5" max="5" width="42.28515625" style="17" customWidth="1"/>
    <col min="6" max="6" width="3.42578125" style="17" customWidth="1"/>
    <col min="7" max="7" width="26.28515625" style="17" bestFit="1" customWidth="1"/>
    <col min="8" max="8" width="13.42578125" style="17" bestFit="1" customWidth="1"/>
    <col min="9" max="9" width="6.28515625" style="17" customWidth="1"/>
    <col min="10" max="10" width="25.140625" style="17" bestFit="1" customWidth="1"/>
    <col min="11" max="11" width="14.85546875" style="17" bestFit="1" customWidth="1"/>
    <col min="12" max="12" width="5.42578125" style="17" bestFit="1" customWidth="1"/>
    <col min="13" max="14" width="3.7109375" style="17" customWidth="1"/>
    <col min="15" max="15" width="32.85546875" style="17" hidden="1" customWidth="1"/>
    <col min="16" max="16" width="7" style="17" hidden="1" customWidth="1"/>
    <col min="17" max="16384" width="9.140625" style="17" hidden="1"/>
  </cols>
  <sheetData>
    <row r="1" spans="1:16" ht="21.75" customHeight="1" x14ac:dyDescent="0.2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25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5" thickTop="1" x14ac:dyDescent="0.2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">
      <c r="A4" s="310"/>
      <c r="B4" s="313"/>
      <c r="C4" s="314" t="s">
        <v>214</v>
      </c>
      <c r="D4" s="689"/>
      <c r="E4" s="690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">
      <c r="A5" s="310"/>
      <c r="B5" s="313"/>
      <c r="C5" s="314" t="s">
        <v>215</v>
      </c>
      <c r="D5" s="689"/>
      <c r="E5" s="690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">
      <c r="A6" s="310"/>
      <c r="B6" s="315"/>
      <c r="C6" s="314" t="s">
        <v>217</v>
      </c>
      <c r="D6" s="689" t="s">
        <v>274</v>
      </c>
      <c r="E6" s="690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91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">
      <c r="A7" s="310"/>
      <c r="B7" s="313"/>
      <c r="C7" s="314" t="s">
        <v>218</v>
      </c>
      <c r="D7" s="687" t="s">
        <v>282</v>
      </c>
      <c r="E7" s="688"/>
      <c r="F7" s="315"/>
      <c r="G7" s="315"/>
      <c r="H7" s="515" t="e">
        <f ca="1">IF(cDateDiff("WW",\pstart,\pend)&gt;0,cDateDiff("WW",\pstart,\pend),0)</f>
        <v>#NAME?</v>
      </c>
      <c r="I7" s="318"/>
      <c r="J7" s="691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">
      <c r="A11" s="310"/>
      <c r="B11" s="313"/>
      <c r="C11" s="314" t="s">
        <v>216</v>
      </c>
      <c r="D11" s="12">
        <f ca="1">NOW()</f>
        <v>43334.447860995373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">
      <c r="A16" s="310"/>
      <c r="B16" s="313"/>
      <c r="C16" s="314" t="s">
        <v>227</v>
      </c>
      <c r="D16" s="689" t="s">
        <v>228</v>
      </c>
      <c r="E16" s="690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"/>
    <row r="21" spans="1:14" hidden="1" x14ac:dyDescent="0.2">
      <c r="D21" s="17" t="s">
        <v>271</v>
      </c>
      <c r="F21" s="17" t="s">
        <v>272</v>
      </c>
    </row>
    <row r="22" spans="1:14" hidden="1" x14ac:dyDescent="0.2">
      <c r="D22" s="17" t="s">
        <v>273</v>
      </c>
      <c r="F22" s="17" t="s">
        <v>274</v>
      </c>
    </row>
    <row r="23" spans="1:14" hidden="1" x14ac:dyDescent="0.2">
      <c r="D23" s="17" t="s">
        <v>275</v>
      </c>
      <c r="F23" s="17" t="s">
        <v>276</v>
      </c>
    </row>
    <row r="24" spans="1:14" hidden="1" x14ac:dyDescent="0.2">
      <c r="D24" s="17" t="s">
        <v>277</v>
      </c>
      <c r="F24" s="17" t="s">
        <v>278</v>
      </c>
    </row>
    <row r="25" spans="1:14" hidden="1" x14ac:dyDescent="0.2">
      <c r="D25" s="17" t="s">
        <v>279</v>
      </c>
      <c r="F25" s="17" t="s">
        <v>268</v>
      </c>
    </row>
    <row r="26" spans="1:14" hidden="1" x14ac:dyDescent="0.2">
      <c r="D26" s="17" t="s">
        <v>280</v>
      </c>
      <c r="F26" s="17" t="s">
        <v>281</v>
      </c>
    </row>
    <row r="27" spans="1:14" hidden="1" x14ac:dyDescent="0.2">
      <c r="D27" s="17" t="s">
        <v>282</v>
      </c>
      <c r="F27" s="17" t="s">
        <v>283</v>
      </c>
    </row>
    <row r="28" spans="1:14" hidden="1" x14ac:dyDescent="0.2">
      <c r="D28" s="17" t="s">
        <v>284</v>
      </c>
      <c r="F28" s="17" t="s">
        <v>285</v>
      </c>
    </row>
    <row r="29" spans="1:14" hidden="1" x14ac:dyDescent="0.2">
      <c r="D29" s="17" t="s">
        <v>286</v>
      </c>
      <c r="F29" s="17" t="s">
        <v>287</v>
      </c>
    </row>
    <row r="30" spans="1:14" hidden="1" x14ac:dyDescent="0.2">
      <c r="D30" s="17" t="s">
        <v>288</v>
      </c>
      <c r="F30" s="17" t="s">
        <v>289</v>
      </c>
    </row>
    <row r="31" spans="1:14" hidden="1" x14ac:dyDescent="0.2">
      <c r="D31" s="17" t="s">
        <v>290</v>
      </c>
      <c r="F31" s="17" t="s">
        <v>291</v>
      </c>
    </row>
    <row r="32" spans="1:14" hidden="1" x14ac:dyDescent="0.2">
      <c r="D32" s="17" t="s">
        <v>292</v>
      </c>
    </row>
    <row r="33" spans="4:4" hidden="1" x14ac:dyDescent="0.2">
      <c r="D33" s="17" t="s">
        <v>293</v>
      </c>
    </row>
    <row r="34" spans="4:4" hidden="1" x14ac:dyDescent="0.2">
      <c r="D34" s="17" t="s">
        <v>294</v>
      </c>
    </row>
    <row r="35" spans="4:4" hidden="1" x14ac:dyDescent="0.2">
      <c r="D35" s="17" t="s">
        <v>295</v>
      </c>
    </row>
    <row r="36" spans="4:4" hidden="1" x14ac:dyDescent="0.2">
      <c r="D36" s="17" t="s">
        <v>296</v>
      </c>
    </row>
    <row r="37" spans="4:4" hidden="1" x14ac:dyDescent="0.2">
      <c r="D37" s="17" t="s">
        <v>297</v>
      </c>
    </row>
    <row r="38" spans="4:4" hidden="1" x14ac:dyDescent="0.2">
      <c r="D38" s="17" t="s">
        <v>298</v>
      </c>
    </row>
    <row r="39" spans="4:4" hidden="1" x14ac:dyDescent="0.2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4F89-FC04-4A38-97E9-6714BC2884DC}">
  <sheetPr codeName="Sheet11"/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C5" sqref="C5"/>
    </sheetView>
  </sheetViews>
  <sheetFormatPr defaultColWidth="9.140625" defaultRowHeight="14.25" zeroHeight="1" x14ac:dyDescent="0.2"/>
  <cols>
    <col min="1" max="1" width="3" style="17" customWidth="1"/>
    <col min="2" max="2" width="36.7109375" style="17" customWidth="1"/>
    <col min="3" max="3" width="28" style="17" customWidth="1"/>
    <col min="4" max="4" width="16.28515625" style="17" bestFit="1" customWidth="1"/>
    <col min="5" max="5" width="12.85546875" style="17" customWidth="1"/>
    <col min="6" max="6" width="5.85546875" style="17" customWidth="1"/>
    <col min="7" max="8" width="11.42578125" style="17" customWidth="1"/>
    <col min="9" max="9" width="15.42578125" style="17" customWidth="1"/>
    <col min="10" max="10" width="16" style="17" customWidth="1"/>
    <col min="11" max="11" width="13.140625" style="17" customWidth="1"/>
    <col min="12" max="12" width="2" style="17" customWidth="1"/>
    <col min="13" max="13" width="2" style="17" hidden="1" customWidth="1"/>
    <col min="14" max="14" width="8.5703125" style="17" hidden="1" customWidth="1"/>
    <col min="15" max="15" width="1.7109375" style="322" hidden="1" customWidth="1"/>
    <col min="16" max="16" width="13.28515625" style="17" customWidth="1"/>
    <col min="17" max="17" width="15.7109375" style="17" customWidth="1"/>
    <col min="18" max="18" width="12.140625" style="17" customWidth="1"/>
    <col min="19" max="19" width="8" style="17" hidden="1" customWidth="1"/>
    <col min="20" max="20" width="12.85546875" style="17" hidden="1" customWidth="1"/>
    <col min="21" max="22" width="11.5703125" style="17" hidden="1" customWidth="1"/>
    <col min="23" max="23" width="11.140625" style="17" hidden="1" customWidth="1"/>
    <col min="24" max="24" width="12.28515625" style="17" hidden="1" customWidth="1"/>
    <col min="25" max="25" width="12.7109375" style="17" hidden="1" customWidth="1"/>
    <col min="26" max="26" width="12.5703125" style="17" hidden="1" customWidth="1"/>
    <col min="27" max="27" width="14.7109375" style="17" hidden="1" customWidth="1"/>
    <col min="28" max="28" width="17.140625" style="17" hidden="1" customWidth="1"/>
    <col min="29" max="29" width="2.28515625" style="17" hidden="1" customWidth="1"/>
    <col min="30" max="30" width="14.42578125" style="17" hidden="1" customWidth="1"/>
    <col min="31" max="32" width="9.140625" style="50" customWidth="1"/>
    <col min="33" max="33" width="9.140625" style="17" hidden="1" customWidth="1"/>
    <col min="34" max="34" width="11.42578125" style="17" hidden="1" customWidth="1"/>
    <col min="35" max="36" width="9.140625" style="17" hidden="1" customWidth="1"/>
    <col min="37" max="37" width="9.85546875" style="17" hidden="1" customWidth="1"/>
    <col min="38" max="39" width="8.5703125" style="17" hidden="1" customWidth="1"/>
    <col min="40" max="40" width="9.85546875" style="50" hidden="1" customWidth="1"/>
    <col min="41" max="42" width="9.140625" style="50" hidden="1" customWidth="1"/>
    <col min="43" max="43" width="13" style="50" customWidth="1"/>
    <col min="44" max="58" width="9.140625" style="50"/>
    <col min="59" max="105" width="13" style="50" customWidth="1"/>
    <col min="106" max="16384" width="9.140625" style="50"/>
  </cols>
  <sheetData>
    <row r="1" spans="1:43" s="311" customFormat="1" ht="48.6" customHeight="1" x14ac:dyDescent="0.2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25">
      <c r="B2" s="696" t="str">
        <f>IF(Settings!D4&lt;&gt;0,Settings!D4,"")</f>
        <v/>
      </c>
      <c r="C2" s="696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" customHeight="1" thickBot="1" x14ac:dyDescent="0.25">
      <c r="B3" s="697" t="str">
        <f>IF(Settings!D5&lt;&gt;0,Settings!D5,"")</f>
        <v/>
      </c>
      <c r="C3" s="697"/>
      <c r="D3" s="327"/>
      <c r="E3" s="328">
        <f ca="1">Settings!\date</f>
        <v>43334.447860995373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899999999999999" customHeight="1" x14ac:dyDescent="0.25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899999999999999" customHeight="1" x14ac:dyDescent="0.2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899999999999999" customHeight="1" x14ac:dyDescent="0.25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899999999999999" customHeight="1" x14ac:dyDescent="0.25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25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5" customHeight="1" thickBot="1" x14ac:dyDescent="0.25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5" customHeight="1" x14ac:dyDescent="0.2">
      <c r="A11" s="50"/>
      <c r="B11" s="351"/>
      <c r="C11" s="352"/>
      <c r="D11" s="352"/>
      <c r="E11" s="698" t="s">
        <v>245</v>
      </c>
      <c r="F11" s="352"/>
      <c r="G11" s="698" t="s">
        <v>8</v>
      </c>
      <c r="H11" s="352"/>
      <c r="I11" s="698" t="s">
        <v>233</v>
      </c>
      <c r="J11" s="698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700" t="s">
        <v>2</v>
      </c>
      <c r="R11" s="694" t="s">
        <v>368</v>
      </c>
      <c r="S11" s="702" t="s">
        <v>369</v>
      </c>
      <c r="T11" s="692" t="s">
        <v>1</v>
      </c>
      <c r="U11" s="692" t="s">
        <v>234</v>
      </c>
      <c r="V11" s="692" t="s">
        <v>235</v>
      </c>
      <c r="W11" s="692" t="s">
        <v>239</v>
      </c>
      <c r="X11" s="692" t="s">
        <v>237</v>
      </c>
      <c r="Y11" s="692" t="s">
        <v>238</v>
      </c>
      <c r="Z11" s="692" t="s">
        <v>241</v>
      </c>
      <c r="AA11" s="692" t="s">
        <v>240</v>
      </c>
      <c r="AB11" s="692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899999999999999" customHeight="1" x14ac:dyDescent="0.2">
      <c r="B12" s="364" t="s">
        <v>4</v>
      </c>
      <c r="C12" s="365" t="s">
        <v>5</v>
      </c>
      <c r="D12" s="365" t="s">
        <v>0</v>
      </c>
      <c r="E12" s="699"/>
      <c r="F12" s="365"/>
      <c r="G12" s="699"/>
      <c r="H12" s="365" t="s">
        <v>9</v>
      </c>
      <c r="I12" s="699"/>
      <c r="J12" s="699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701"/>
      <c r="R12" s="695"/>
      <c r="S12" s="703"/>
      <c r="T12" s="693"/>
      <c r="U12" s="693"/>
      <c r="V12" s="693"/>
      <c r="W12" s="693"/>
      <c r="X12" s="693"/>
      <c r="Y12" s="693"/>
      <c r="Z12" s="693"/>
      <c r="AA12" s="693"/>
      <c r="AB12" s="693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899999999999999" customHeight="1" x14ac:dyDescent="0.2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899999999999999" customHeight="1" x14ac:dyDescent="0.2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899999999999999" customHeight="1" x14ac:dyDescent="0.2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899999999999999" customHeight="1" x14ac:dyDescent="0.2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25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149999999999999" hidden="1" customHeight="1" x14ac:dyDescent="0.2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149999999999999" hidden="1" customHeight="1" x14ac:dyDescent="0.2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">
      <c r="A29" s="50"/>
      <c r="L29" s="50"/>
      <c r="M29" s="50"/>
      <c r="O29" s="311"/>
    </row>
    <row r="30" spans="1:39" ht="16.149999999999999" hidden="1" customHeight="1" x14ac:dyDescent="0.2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">
      <c r="A31" s="50"/>
      <c r="O31" s="311"/>
    </row>
    <row r="32" spans="1:39" ht="16.149999999999999" hidden="1" customHeight="1" x14ac:dyDescent="0.2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">
      <c r="A33" s="50"/>
    </row>
    <row r="34" spans="1:39" hidden="1" x14ac:dyDescent="0.2">
      <c r="A34" s="50"/>
    </row>
    <row r="35" spans="1:39" hidden="1" x14ac:dyDescent="0.2">
      <c r="A35" s="50"/>
    </row>
    <row r="36" spans="1:39" ht="19.899999999999999" hidden="1" customHeight="1" x14ac:dyDescent="0.2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899999999999999" hidden="1" customHeight="1" x14ac:dyDescent="0.2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">
      <c r="A38" s="50"/>
    </row>
    <row r="39" spans="1:39" hidden="1" x14ac:dyDescent="0.2">
      <c r="A39" s="50"/>
    </row>
    <row r="40" spans="1:39" s="334" customFormat="1" ht="16.899999999999999" hidden="1" customHeight="1" x14ac:dyDescent="0.25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899999999999999" hidden="1" customHeight="1" x14ac:dyDescent="0.25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"/>
    <row r="79" spans="1:39" x14ac:dyDescent="0.2"/>
    <row r="80" spans="1:39" x14ac:dyDescent="0.2"/>
    <row r="81" x14ac:dyDescent="0.2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  <mergeCell ref="Y11:Y12"/>
    <mergeCell ref="X11:X12"/>
    <mergeCell ref="AA11:AA12"/>
    <mergeCell ref="AB11:AB12"/>
    <mergeCell ref="R11:R12"/>
    <mergeCell ref="Z11:Z12"/>
    <mergeCell ref="W11:W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B11" sqref="B11"/>
    </sheetView>
  </sheetViews>
  <sheetFormatPr defaultColWidth="4.7109375" defaultRowHeight="15" customHeight="1" zeroHeight="1" x14ac:dyDescent="0.25"/>
  <cols>
    <col min="1" max="1" width="4.28515625" style="185" customWidth="1"/>
    <col min="2" max="2" width="21.140625" style="185" bestFit="1" customWidth="1"/>
    <col min="3" max="3" width="1.140625" style="185" customWidth="1"/>
    <col min="4" max="4" width="10.7109375" style="185" bestFit="1" customWidth="1"/>
    <col min="5" max="5" width="9.140625" style="185" customWidth="1"/>
    <col min="6" max="6" width="12.28515625" style="185" customWidth="1"/>
    <col min="7" max="7" width="6.7109375" style="185" customWidth="1"/>
    <col min="8" max="8" width="4.28515625" style="185" customWidth="1"/>
    <col min="9" max="93" width="3.7109375" style="185" customWidth="1"/>
    <col min="94" max="95" width="4.7109375" style="609" customWidth="1"/>
    <col min="96" max="96" width="3.7109375" style="185" hidden="1" customWidth="1"/>
    <col min="97" max="16384" width="4.7109375" style="609"/>
  </cols>
  <sheetData>
    <row r="1" spans="1:96" x14ac:dyDescent="0.25">
      <c r="I1" s="704"/>
      <c r="J1" s="704"/>
      <c r="K1" s="704"/>
      <c r="L1" s="704"/>
      <c r="M1" s="704"/>
      <c r="N1" s="704"/>
      <c r="O1" s="704"/>
      <c r="P1" s="704"/>
      <c r="Q1" s="704"/>
      <c r="R1" s="704"/>
      <c r="S1" s="704"/>
      <c r="T1" s="704"/>
      <c r="U1" s="704"/>
      <c r="V1" s="704"/>
      <c r="W1" s="704"/>
      <c r="X1" s="704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x14ac:dyDescent="0.25"/>
    <row r="3" spans="1:96" x14ac:dyDescent="0.25"/>
    <row r="4" spans="1:96" x14ac:dyDescent="0.25"/>
    <row r="5" spans="1:96" x14ac:dyDescent="0.25"/>
    <row r="6" spans="1:96" ht="15.75" thickBot="1" x14ac:dyDescent="0.3">
      <c r="I6" s="610"/>
      <c r="AE6" s="611"/>
      <c r="CR6" s="612"/>
    </row>
    <row r="7" spans="1:96" ht="15.75" thickBot="1" x14ac:dyDescent="0.3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82">
        <f>CQ7+1</f>
        <v>1</v>
      </c>
    </row>
    <row r="8" spans="1:96" ht="15.75" thickBot="1" x14ac:dyDescent="0.3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9"/>
      <c r="CP8" s="623"/>
      <c r="CR8" s="634"/>
    </row>
    <row r="9" spans="1:96" ht="4.5" customHeight="1" thickBot="1" x14ac:dyDescent="0.3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ht="15.75" thickBot="1" x14ac:dyDescent="0.3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ht="15.75" thickBot="1" x14ac:dyDescent="0.3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681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686"/>
      <c r="CP11" s="623"/>
      <c r="CR11" s="607"/>
    </row>
    <row r="12" spans="1:96" x14ac:dyDescent="0.25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x14ac:dyDescent="0.25"/>
    <row r="14" spans="1:96" x14ac:dyDescent="0.25"/>
    <row r="15" spans="1:96" x14ac:dyDescent="0.25"/>
    <row r="16" spans="1:96" x14ac:dyDescent="0.25">
      <c r="D16" s="658"/>
    </row>
    <row r="17" spans="1:96" x14ac:dyDescent="0.25">
      <c r="D17" s="659"/>
    </row>
    <row r="18" spans="1:96" x14ac:dyDescent="0.25"/>
    <row r="19" spans="1:96" x14ac:dyDescent="0.25"/>
    <row r="20" spans="1:96" x14ac:dyDescent="0.25"/>
    <row r="21" spans="1:96" x14ac:dyDescent="0.25"/>
    <row r="22" spans="1:96" x14ac:dyDescent="0.25"/>
    <row r="23" spans="1:96" x14ac:dyDescent="0.25"/>
    <row r="24" spans="1:96" x14ac:dyDescent="0.25"/>
    <row r="25" spans="1:96" x14ac:dyDescent="0.25"/>
    <row r="26" spans="1:96" x14ac:dyDescent="0.25"/>
    <row r="27" spans="1:96" x14ac:dyDescent="0.25"/>
    <row r="28" spans="1:96" x14ac:dyDescent="0.25"/>
    <row r="29" spans="1:96" x14ac:dyDescent="0.25"/>
    <row r="30" spans="1:96" hidden="1" x14ac:dyDescent="0.25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idden="1" x14ac:dyDescent="0.25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idden="1" x14ac:dyDescent="0.25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x14ac:dyDescent="0.25"/>
    <row r="34" spans="94:95" x14ac:dyDescent="0.25"/>
    <row r="35" spans="94:95" x14ac:dyDescent="0.25"/>
    <row r="36" spans="94:95" x14ac:dyDescent="0.25"/>
    <row r="37" spans="94:95" x14ac:dyDescent="0.25"/>
    <row r="38" spans="94:95" x14ac:dyDescent="0.25"/>
    <row r="39" spans="94:95" x14ac:dyDescent="0.25"/>
    <row r="40" spans="94:95" x14ac:dyDescent="0.25"/>
    <row r="41" spans="94:95" x14ac:dyDescent="0.25"/>
    <row r="42" spans="94:95" x14ac:dyDescent="0.25"/>
    <row r="43" spans="94:95" x14ac:dyDescent="0.25"/>
    <row r="44" spans="94:95" x14ac:dyDescent="0.25"/>
    <row r="45" spans="94:95" x14ac:dyDescent="0.25"/>
    <row r="46" spans="94:95" x14ac:dyDescent="0.25"/>
    <row r="47" spans="94:95" x14ac:dyDescent="0.25"/>
    <row r="48" spans="94:95" s="185" customFormat="1" x14ac:dyDescent="0.25">
      <c r="CP48" s="609"/>
      <c r="CQ48" s="609"/>
    </row>
    <row r="49" spans="94:95" s="185" customFormat="1" x14ac:dyDescent="0.25">
      <c r="CP49" s="609"/>
      <c r="CQ49" s="609"/>
    </row>
    <row r="50" spans="94:95" s="185" customFormat="1" x14ac:dyDescent="0.25">
      <c r="CP50" s="609"/>
      <c r="CQ50" s="609"/>
    </row>
    <row r="51" spans="94:95" s="185" customFormat="1" x14ac:dyDescent="0.25">
      <c r="CP51" s="609"/>
      <c r="CQ51" s="609"/>
    </row>
    <row r="52" spans="94:95" s="185" customFormat="1" x14ac:dyDescent="0.25">
      <c r="CP52" s="609"/>
      <c r="CQ52" s="609"/>
    </row>
    <row r="53" spans="94:95" s="185" customFormat="1" x14ac:dyDescent="0.25">
      <c r="CP53" s="609"/>
      <c r="CQ53" s="609"/>
    </row>
    <row r="54" spans="94:95" s="185" customFormat="1" x14ac:dyDescent="0.25">
      <c r="CP54" s="609"/>
      <c r="CQ54" s="609"/>
    </row>
    <row r="55" spans="94:95" s="185" customFormat="1" x14ac:dyDescent="0.25">
      <c r="CP55" s="609"/>
      <c r="CQ55" s="609"/>
    </row>
    <row r="56" spans="94:95" s="185" customFormat="1" x14ac:dyDescent="0.25">
      <c r="CP56" s="609"/>
      <c r="CQ56" s="609"/>
    </row>
    <row r="57" spans="94:95" s="185" customFormat="1" x14ac:dyDescent="0.25">
      <c r="CP57" s="609"/>
      <c r="CQ57" s="609"/>
    </row>
    <row r="58" spans="94:95" s="185" customFormat="1" x14ac:dyDescent="0.25">
      <c r="CP58" s="609"/>
      <c r="CQ58" s="609"/>
    </row>
    <row r="59" spans="94:95" s="185" customFormat="1" x14ac:dyDescent="0.25">
      <c r="CP59" s="609"/>
      <c r="CQ59" s="609"/>
    </row>
    <row r="60" spans="94:95" s="185" customFormat="1" x14ac:dyDescent="0.25">
      <c r="CP60" s="609"/>
      <c r="CQ60" s="609"/>
    </row>
    <row r="61" spans="94:95" s="185" customFormat="1" x14ac:dyDescent="0.25">
      <c r="CP61" s="609"/>
      <c r="CQ61" s="609"/>
    </row>
    <row r="62" spans="94:95" s="185" customFormat="1" x14ac:dyDescent="0.25">
      <c r="CP62" s="609"/>
      <c r="CQ62" s="609"/>
    </row>
    <row r="63" spans="94:95" s="185" customFormat="1" x14ac:dyDescent="0.25">
      <c r="CP63" s="609"/>
      <c r="CQ63" s="609"/>
    </row>
    <row r="64" spans="94:95" s="185" customFormat="1" x14ac:dyDescent="0.25">
      <c r="CP64" s="609"/>
      <c r="CQ64" s="609"/>
    </row>
    <row r="65" spans="94:95" s="185" customFormat="1" x14ac:dyDescent="0.25">
      <c r="CP65" s="609"/>
      <c r="CQ65" s="609"/>
    </row>
    <row r="66" spans="94:95" s="185" customFormat="1" x14ac:dyDescent="0.25">
      <c r="CP66" s="609"/>
      <c r="CQ66" s="609"/>
    </row>
    <row r="67" spans="94:95" s="185" customFormat="1" x14ac:dyDescent="0.25">
      <c r="CP67" s="609"/>
      <c r="CQ67" s="609"/>
    </row>
    <row r="68" spans="94:95" s="185" customFormat="1" x14ac:dyDescent="0.25">
      <c r="CP68" s="609"/>
      <c r="CQ68" s="609"/>
    </row>
    <row r="69" spans="94:95" s="185" customFormat="1" x14ac:dyDescent="0.25">
      <c r="CP69" s="609"/>
      <c r="CQ69" s="609"/>
    </row>
    <row r="70" spans="94:95" s="185" customFormat="1" x14ac:dyDescent="0.25">
      <c r="CP70" s="609"/>
      <c r="CQ70" s="609"/>
    </row>
    <row r="71" spans="94:95" s="185" customFormat="1" x14ac:dyDescent="0.25">
      <c r="CP71" s="609"/>
      <c r="CQ71" s="609"/>
    </row>
    <row r="72" spans="94:95" s="185" customFormat="1" x14ac:dyDescent="0.25">
      <c r="CP72" s="609"/>
      <c r="CQ72" s="609"/>
    </row>
    <row r="73" spans="94:95" s="185" customFormat="1" x14ac:dyDescent="0.25">
      <c r="CP73" s="609"/>
      <c r="CQ73" s="609"/>
    </row>
    <row r="74" spans="94:95" s="185" customFormat="1" x14ac:dyDescent="0.25">
      <c r="CP74" s="609"/>
      <c r="CQ74" s="609"/>
    </row>
    <row r="75" spans="94:95" s="185" customFormat="1" x14ac:dyDescent="0.25">
      <c r="CP75" s="609"/>
      <c r="CQ75" s="609"/>
    </row>
    <row r="76" spans="94:95" s="185" customFormat="1" x14ac:dyDescent="0.25">
      <c r="CP76" s="609"/>
      <c r="CQ76" s="609"/>
    </row>
    <row r="77" spans="94:95" s="185" customFormat="1" x14ac:dyDescent="0.25">
      <c r="CP77" s="609"/>
      <c r="CQ77" s="609"/>
    </row>
    <row r="78" spans="94:95" s="185" customFormat="1" x14ac:dyDescent="0.25">
      <c r="CP78" s="609"/>
      <c r="CQ78" s="609"/>
    </row>
    <row r="79" spans="94:95" s="185" customFormat="1" x14ac:dyDescent="0.25">
      <c r="CP79" s="609"/>
      <c r="CQ79" s="609"/>
    </row>
    <row r="80" spans="94:95" s="185" customFormat="1" x14ac:dyDescent="0.25">
      <c r="CP80" s="609"/>
      <c r="CQ80" s="609"/>
    </row>
    <row r="81" spans="94:95" s="185" customFormat="1" x14ac:dyDescent="0.25">
      <c r="CP81" s="609"/>
      <c r="CQ81" s="609"/>
    </row>
    <row r="82" spans="94:95" s="185" customFormat="1" x14ac:dyDescent="0.25">
      <c r="CP82" s="609"/>
      <c r="CQ82" s="609"/>
    </row>
    <row r="83" spans="94:95" s="185" customFormat="1" x14ac:dyDescent="0.25">
      <c r="CP83" s="609"/>
      <c r="CQ83" s="609"/>
    </row>
    <row r="84" spans="94:95" s="185" customFormat="1" x14ac:dyDescent="0.25">
      <c r="CP84" s="609"/>
      <c r="CQ84" s="609"/>
    </row>
    <row r="85" spans="94:95" s="185" customFormat="1" x14ac:dyDescent="0.25">
      <c r="CP85" s="609"/>
      <c r="CQ85" s="609"/>
    </row>
    <row r="86" spans="94:95" s="185" customFormat="1" x14ac:dyDescent="0.25">
      <c r="CP86" s="609"/>
      <c r="CQ86" s="609"/>
    </row>
    <row r="87" spans="94:95" s="185" customFormat="1" x14ac:dyDescent="0.25">
      <c r="CP87" s="609"/>
      <c r="CQ87" s="609"/>
    </row>
    <row r="88" spans="94:95" s="185" customFormat="1" x14ac:dyDescent="0.25">
      <c r="CP88" s="609"/>
      <c r="CQ88" s="609"/>
    </row>
    <row r="89" spans="94:95" s="185" customFormat="1" x14ac:dyDescent="0.25">
      <c r="CP89" s="609"/>
      <c r="CQ89" s="609"/>
    </row>
    <row r="90" spans="94:95" s="185" customFormat="1" x14ac:dyDescent="0.25">
      <c r="CP90" s="609"/>
      <c r="CQ90" s="609"/>
    </row>
    <row r="91" spans="94:95" s="185" customFormat="1" x14ac:dyDescent="0.25">
      <c r="CP91" s="609"/>
      <c r="CQ91" s="609"/>
    </row>
    <row r="92" spans="94:95" s="185" customFormat="1" x14ac:dyDescent="0.25">
      <c r="CP92" s="609"/>
      <c r="CQ92" s="609"/>
    </row>
    <row r="93" spans="94:95" s="185" customFormat="1" x14ac:dyDescent="0.25">
      <c r="CP93" s="609"/>
      <c r="CQ93" s="609"/>
    </row>
    <row r="94" spans="94:95" s="185" customFormat="1" x14ac:dyDescent="0.25">
      <c r="CP94" s="609"/>
      <c r="CQ94" s="609"/>
    </row>
    <row r="95" spans="94:95" s="185" customFormat="1" x14ac:dyDescent="0.25">
      <c r="CP95" s="609"/>
      <c r="CQ95" s="609"/>
    </row>
    <row r="96" spans="94:95" s="185" customFormat="1" x14ac:dyDescent="0.25">
      <c r="CP96" s="609"/>
      <c r="CQ96" s="609"/>
    </row>
    <row r="97" spans="94:95" s="185" customFormat="1" x14ac:dyDescent="0.25">
      <c r="CP97" s="609"/>
      <c r="CQ97" s="609"/>
    </row>
    <row r="98" spans="94:95" s="185" customFormat="1" x14ac:dyDescent="0.25">
      <c r="CP98" s="609"/>
      <c r="CQ98" s="609"/>
    </row>
    <row r="99" spans="94:95" s="185" customFormat="1" x14ac:dyDescent="0.25">
      <c r="CP99" s="609"/>
      <c r="CQ99" s="609"/>
    </row>
    <row r="100" spans="94:95" s="185" customFormat="1" x14ac:dyDescent="0.25">
      <c r="CP100" s="609"/>
      <c r="CQ100" s="609"/>
    </row>
    <row r="101" spans="94:95" s="185" customFormat="1" x14ac:dyDescent="0.25">
      <c r="CP101" s="609"/>
      <c r="CQ101" s="609"/>
    </row>
    <row r="102" spans="94:95" s="185" customFormat="1" x14ac:dyDescent="0.25">
      <c r="CP102" s="609"/>
      <c r="CQ102" s="609"/>
    </row>
    <row r="103" spans="94:95" s="185" customFormat="1" x14ac:dyDescent="0.25">
      <c r="CP103" s="609"/>
      <c r="CQ103" s="609"/>
    </row>
    <row r="104" spans="94:95" s="185" customFormat="1" x14ac:dyDescent="0.25">
      <c r="CP104" s="609"/>
      <c r="CQ104" s="609"/>
    </row>
    <row r="105" spans="94:95" s="185" customFormat="1" x14ac:dyDescent="0.25">
      <c r="CP105" s="609"/>
      <c r="CQ105" s="609"/>
    </row>
    <row r="106" spans="94:95" s="185" customFormat="1" x14ac:dyDescent="0.25">
      <c r="CP106" s="609"/>
      <c r="CQ106" s="609"/>
    </row>
    <row r="107" spans="94:95" s="185" customFormat="1" x14ac:dyDescent="0.25">
      <c r="CP107" s="609"/>
      <c r="CQ107" s="609"/>
    </row>
    <row r="108" spans="94:95" s="185" customFormat="1" x14ac:dyDescent="0.25">
      <c r="CP108" s="609"/>
      <c r="CQ108" s="609"/>
    </row>
    <row r="109" spans="94:95" s="185" customFormat="1" x14ac:dyDescent="0.25">
      <c r="CP109" s="609"/>
      <c r="CQ109" s="609"/>
    </row>
    <row r="110" spans="94:95" s="185" customFormat="1" x14ac:dyDescent="0.25">
      <c r="CP110" s="609"/>
      <c r="CQ110" s="609"/>
    </row>
    <row r="111" spans="94:95" s="185" customFormat="1" x14ac:dyDescent="0.25">
      <c r="CP111" s="609"/>
      <c r="CQ111" s="609"/>
    </row>
    <row r="112" spans="94:95" s="185" customFormat="1" x14ac:dyDescent="0.25">
      <c r="CP112" s="609"/>
      <c r="CQ112" s="609"/>
    </row>
    <row r="113" spans="94:95" s="185" customFormat="1" x14ac:dyDescent="0.25">
      <c r="CP113" s="609"/>
      <c r="CQ113" s="609"/>
    </row>
    <row r="114" spans="94:95" s="185" customFormat="1" x14ac:dyDescent="0.25">
      <c r="CP114" s="609"/>
      <c r="CQ114" s="609"/>
    </row>
    <row r="115" spans="94:95" s="185" customFormat="1" x14ac:dyDescent="0.25">
      <c r="CP115" s="609"/>
      <c r="CQ115" s="609"/>
    </row>
    <row r="116" spans="94:95" s="185" customFormat="1" x14ac:dyDescent="0.25">
      <c r="CP116" s="609"/>
      <c r="CQ116" s="609"/>
    </row>
    <row r="117" spans="94:95" s="185" customFormat="1" x14ac:dyDescent="0.25">
      <c r="CP117" s="609"/>
      <c r="CQ117" s="609"/>
    </row>
    <row r="118" spans="94:95" s="185" customFormat="1" x14ac:dyDescent="0.25">
      <c r="CP118" s="609"/>
      <c r="CQ118" s="609"/>
    </row>
    <row r="119" spans="94:95" s="185" customFormat="1" x14ac:dyDescent="0.25">
      <c r="CP119" s="609"/>
      <c r="CQ119" s="609"/>
    </row>
    <row r="120" spans="94:95" s="185" customFormat="1" x14ac:dyDescent="0.25">
      <c r="CP120" s="609"/>
      <c r="CQ120" s="609"/>
    </row>
    <row r="121" spans="94:95" s="185" customFormat="1" x14ac:dyDescent="0.25">
      <c r="CP121" s="609"/>
      <c r="CQ121" s="609"/>
    </row>
    <row r="122" spans="94:95" s="185" customFormat="1" x14ac:dyDescent="0.25">
      <c r="CP122" s="609"/>
      <c r="CQ122" s="609"/>
    </row>
    <row r="123" spans="94:95" s="185" customFormat="1" x14ac:dyDescent="0.25">
      <c r="CP123" s="609"/>
      <c r="CQ123" s="609"/>
    </row>
    <row r="124" spans="94:95" s="185" customFormat="1" x14ac:dyDescent="0.25">
      <c r="CP124" s="609"/>
      <c r="CQ124" s="609"/>
    </row>
    <row r="125" spans="94:95" s="185" customFormat="1" x14ac:dyDescent="0.25">
      <c r="CP125" s="609"/>
      <c r="CQ125" s="609"/>
    </row>
    <row r="126" spans="94:95" s="185" customFormat="1" x14ac:dyDescent="0.25">
      <c r="CP126" s="609"/>
      <c r="CQ126" s="609"/>
    </row>
    <row r="127" spans="94:95" s="185" customFormat="1" x14ac:dyDescent="0.25">
      <c r="CP127" s="609"/>
      <c r="CQ127" s="609"/>
    </row>
    <row r="128" spans="94:95" s="185" customFormat="1" x14ac:dyDescent="0.25">
      <c r="CP128" s="609"/>
      <c r="CQ128" s="609"/>
    </row>
    <row r="129" spans="94:95" s="185" customFormat="1" x14ac:dyDescent="0.25">
      <c r="CP129" s="609"/>
      <c r="CQ129" s="609"/>
    </row>
    <row r="130" spans="94:95" s="185" customFormat="1" x14ac:dyDescent="0.25">
      <c r="CP130" s="609"/>
      <c r="CQ130" s="609"/>
    </row>
    <row r="131" spans="94:95" s="185" customFormat="1" x14ac:dyDescent="0.25">
      <c r="CP131" s="609"/>
      <c r="CQ131" s="609"/>
    </row>
    <row r="132" spans="94:95" s="185" customFormat="1" x14ac:dyDescent="0.25">
      <c r="CP132" s="609"/>
      <c r="CQ132" s="609"/>
    </row>
    <row r="133" spans="94:95" s="185" customFormat="1" x14ac:dyDescent="0.25">
      <c r="CP133" s="609"/>
      <c r="CQ133" s="609"/>
    </row>
    <row r="134" spans="94:95" s="185" customFormat="1" x14ac:dyDescent="0.25">
      <c r="CP134" s="609"/>
      <c r="CQ134" s="609"/>
    </row>
    <row r="135" spans="94:95" s="185" customFormat="1" x14ac:dyDescent="0.25">
      <c r="CP135" s="609"/>
      <c r="CQ135" s="609"/>
    </row>
    <row r="136" spans="94:95" s="185" customFormat="1" x14ac:dyDescent="0.25">
      <c r="CP136" s="609"/>
      <c r="CQ136" s="609"/>
    </row>
    <row r="137" spans="94:95" s="185" customFormat="1" x14ac:dyDescent="0.25">
      <c r="CP137" s="609"/>
      <c r="CQ137" s="609"/>
    </row>
    <row r="138" spans="94:95" s="185" customFormat="1" x14ac:dyDescent="0.25">
      <c r="CP138" s="609"/>
      <c r="CQ138" s="609"/>
    </row>
    <row r="139" spans="94:95" s="185" customFormat="1" x14ac:dyDescent="0.25">
      <c r="CP139" s="609"/>
      <c r="CQ139" s="609"/>
    </row>
    <row r="140" spans="94:95" s="185" customFormat="1" x14ac:dyDescent="0.25">
      <c r="CP140" s="609"/>
      <c r="CQ140" s="609"/>
    </row>
    <row r="141" spans="94:95" s="185" customFormat="1" x14ac:dyDescent="0.25">
      <c r="CP141" s="609"/>
      <c r="CQ141" s="609"/>
    </row>
    <row r="142" spans="94:95" s="185" customFormat="1" x14ac:dyDescent="0.25">
      <c r="CP142" s="609"/>
      <c r="CQ142" s="609"/>
    </row>
    <row r="143" spans="94:95" s="185" customFormat="1" x14ac:dyDescent="0.25">
      <c r="CP143" s="609"/>
      <c r="CQ143" s="609"/>
    </row>
    <row r="144" spans="94:95" s="185" customFormat="1" x14ac:dyDescent="0.25">
      <c r="CP144" s="609"/>
      <c r="CQ144" s="609"/>
    </row>
    <row r="145" spans="94:95" s="185" customFormat="1" x14ac:dyDescent="0.25">
      <c r="CP145" s="609"/>
      <c r="CQ145" s="609"/>
    </row>
    <row r="146" spans="94:95" s="185" customFormat="1" x14ac:dyDescent="0.25">
      <c r="CP146" s="609"/>
      <c r="CQ146" s="609"/>
    </row>
    <row r="147" spans="94:95" s="185" customFormat="1" x14ac:dyDescent="0.25">
      <c r="CP147" s="609"/>
      <c r="CQ147" s="609"/>
    </row>
    <row r="148" spans="94:95" s="185" customFormat="1" x14ac:dyDescent="0.25">
      <c r="CP148" s="609"/>
      <c r="CQ148" s="609"/>
    </row>
    <row r="149" spans="94:95" s="185" customFormat="1" x14ac:dyDescent="0.25">
      <c r="CP149" s="609"/>
      <c r="CQ149" s="609"/>
    </row>
    <row r="150" spans="94:95" s="185" customFormat="1" x14ac:dyDescent="0.25">
      <c r="CP150" s="609"/>
      <c r="CQ150" s="609"/>
    </row>
    <row r="151" spans="94:95" s="185" customFormat="1" x14ac:dyDescent="0.25">
      <c r="CP151" s="609"/>
      <c r="CQ151" s="609"/>
    </row>
    <row r="152" spans="94:95" s="185" customFormat="1" x14ac:dyDescent="0.25">
      <c r="CP152" s="609"/>
      <c r="CQ152" s="609"/>
    </row>
    <row r="153" spans="94:95" s="185" customFormat="1" x14ac:dyDescent="0.25">
      <c r="CP153" s="609"/>
      <c r="CQ153" s="609"/>
    </row>
    <row r="154" spans="94:95" s="185" customFormat="1" x14ac:dyDescent="0.25">
      <c r="CP154" s="609"/>
      <c r="CQ154" s="609"/>
    </row>
    <row r="155" spans="94:95" s="185" customFormat="1" x14ac:dyDescent="0.25">
      <c r="CP155" s="609"/>
      <c r="CQ155" s="609"/>
    </row>
    <row r="156" spans="94:95" s="185" customFormat="1" x14ac:dyDescent="0.25">
      <c r="CP156" s="609"/>
      <c r="CQ156" s="609"/>
    </row>
    <row r="157" spans="94:95" s="185" customFormat="1" x14ac:dyDescent="0.25">
      <c r="CP157" s="609"/>
      <c r="CQ157" s="609"/>
    </row>
    <row r="158" spans="94:95" s="185" customFormat="1" x14ac:dyDescent="0.25">
      <c r="CP158" s="609"/>
      <c r="CQ158" s="609"/>
    </row>
    <row r="159" spans="94:95" s="185" customFormat="1" x14ac:dyDescent="0.25">
      <c r="CP159" s="609"/>
      <c r="CQ159" s="609"/>
    </row>
    <row r="160" spans="94:95" s="185" customFormat="1" x14ac:dyDescent="0.25">
      <c r="CP160" s="609"/>
      <c r="CQ160" s="609"/>
    </row>
    <row r="161" spans="94:95" s="185" customFormat="1" x14ac:dyDescent="0.25">
      <c r="CP161" s="609"/>
      <c r="CQ161" s="609"/>
    </row>
    <row r="162" spans="94:95" s="185" customFormat="1" x14ac:dyDescent="0.25">
      <c r="CP162" s="609"/>
      <c r="CQ162" s="609"/>
    </row>
    <row r="163" spans="94:95" s="185" customFormat="1" x14ac:dyDescent="0.25">
      <c r="CP163" s="609"/>
      <c r="CQ163" s="609"/>
    </row>
    <row r="164" spans="94:95" s="185" customFormat="1" x14ac:dyDescent="0.25">
      <c r="CP164" s="609"/>
      <c r="CQ164" s="609"/>
    </row>
    <row r="165" spans="94:95" s="185" customFormat="1" x14ac:dyDescent="0.25">
      <c r="CP165" s="609"/>
      <c r="CQ165" s="609"/>
    </row>
    <row r="166" spans="94:95" s="185" customFormat="1" x14ac:dyDescent="0.25">
      <c r="CP166" s="609"/>
      <c r="CQ166" s="609"/>
    </row>
    <row r="167" spans="94:95" s="185" customFormat="1" x14ac:dyDescent="0.25">
      <c r="CP167" s="609"/>
      <c r="CQ167" s="609"/>
    </row>
    <row r="168" spans="94:95" s="185" customFormat="1" x14ac:dyDescent="0.25">
      <c r="CP168" s="609"/>
      <c r="CQ168" s="609"/>
    </row>
    <row r="169" spans="94:95" s="185" customFormat="1" x14ac:dyDescent="0.25">
      <c r="CP169" s="609"/>
      <c r="CQ169" s="609"/>
    </row>
    <row r="170" spans="94:95" s="185" customFormat="1" x14ac:dyDescent="0.25">
      <c r="CP170" s="609"/>
      <c r="CQ170" s="609"/>
    </row>
    <row r="171" spans="94:95" s="185" customFormat="1" x14ac:dyDescent="0.25">
      <c r="CP171" s="609"/>
      <c r="CQ171" s="609"/>
    </row>
    <row r="172" spans="94:95" s="185" customFormat="1" x14ac:dyDescent="0.25">
      <c r="CP172" s="609"/>
      <c r="CQ172" s="609"/>
    </row>
    <row r="173" spans="94:95" s="185" customFormat="1" x14ac:dyDescent="0.25">
      <c r="CP173" s="609"/>
      <c r="CQ173" s="609"/>
    </row>
    <row r="174" spans="94:95" s="185" customFormat="1" x14ac:dyDescent="0.25">
      <c r="CP174" s="609"/>
      <c r="CQ174" s="609"/>
    </row>
    <row r="175" spans="94:95" s="185" customFormat="1" x14ac:dyDescent="0.25">
      <c r="CP175" s="609"/>
      <c r="CQ175" s="609"/>
    </row>
    <row r="176" spans="94:95" s="185" customFormat="1" x14ac:dyDescent="0.25">
      <c r="CP176" s="609"/>
      <c r="CQ176" s="609"/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H8" sqref="H8"/>
    </sheetView>
  </sheetViews>
  <sheetFormatPr defaultColWidth="9.140625" defaultRowHeight="15" x14ac:dyDescent="0.25"/>
  <cols>
    <col min="1" max="1" width="4.7109375" style="674" customWidth="1"/>
    <col min="2" max="2" width="9.7109375" style="9" customWidth="1"/>
    <col min="3" max="3" width="9.140625" style="9" customWidth="1"/>
    <col min="4" max="4" width="10.28515625" style="9" customWidth="1"/>
    <col min="5" max="5" width="9.5703125" style="9" bestFit="1" customWidth="1"/>
    <col min="6" max="6" width="11" style="9" customWidth="1"/>
    <col min="7" max="7" width="8" style="9" customWidth="1"/>
    <col min="8" max="8" width="13.140625" style="9" customWidth="1"/>
    <col min="9" max="9" width="11.42578125" style="9" bestFit="1" customWidth="1"/>
    <col min="10" max="10" width="7.42578125" style="9" customWidth="1"/>
    <col min="11" max="11" width="12.5703125" style="9" customWidth="1"/>
    <col min="12" max="12" width="11.42578125" style="9" bestFit="1" customWidth="1"/>
    <col min="13" max="13" width="8.5703125" style="9" customWidth="1"/>
    <col min="14" max="14" width="12" style="9" customWidth="1"/>
    <col min="15" max="15" width="11.42578125" style="9" bestFit="1" customWidth="1"/>
    <col min="16" max="16" width="7" style="9" customWidth="1"/>
    <col min="17" max="17" width="12.28515625" style="9" customWidth="1"/>
    <col min="18" max="18" width="11.42578125" style="9" bestFit="1" customWidth="1"/>
    <col min="19" max="19" width="7.42578125" style="9" customWidth="1"/>
    <col min="20" max="20" width="12.28515625" style="9" customWidth="1"/>
    <col min="21" max="21" width="11.42578125" style="9" customWidth="1"/>
    <col min="22" max="22" width="7.140625" style="9" customWidth="1"/>
    <col min="23" max="23" width="12.7109375" style="9" customWidth="1"/>
    <col min="24" max="34" width="9.140625" style="9"/>
    <col min="35" max="35" width="9" style="9" customWidth="1"/>
    <col min="36" max="36" width="11.42578125" style="9" hidden="1" customWidth="1"/>
    <col min="37" max="37" width="7.85546875" style="9" hidden="1" customWidth="1"/>
    <col min="38" max="38" width="7.28515625" style="9" hidden="1" customWidth="1"/>
    <col min="39" max="39" width="9.140625" style="9" hidden="1" customWidth="1"/>
    <col min="40" max="40" width="9.140625" style="9" customWidth="1"/>
    <col min="41" max="16384" width="9.140625" style="9"/>
  </cols>
  <sheetData>
    <row r="1" spans="1:39" x14ac:dyDescent="0.25">
      <c r="U1" s="705"/>
      <c r="V1" s="705"/>
      <c r="W1" s="705"/>
      <c r="AJ1" s="705"/>
      <c r="AK1" s="705"/>
      <c r="AL1" s="705"/>
      <c r="AM1" s="705"/>
    </row>
    <row r="6" spans="1:39" x14ac:dyDescent="0.25">
      <c r="H6" s="672"/>
      <c r="I6" s="57"/>
      <c r="J6" s="57"/>
    </row>
    <row r="9" spans="1:39" x14ac:dyDescent="0.25">
      <c r="F9" s="684" t="s">
        <v>1014</v>
      </c>
      <c r="G9" s="685">
        <f ca="1">IFERROR(INDEX('Rate Tables'!$B$5:$D$8,MATCH(OFFSET($E12,1,0),'Rate Tables'!$B$5:$B$8,-1),2),INDEX('Rate Tables'!$B$5:$D$8,1,2))</f>
        <v>97.75</v>
      </c>
      <c r="I9" s="684" t="s">
        <v>1014</v>
      </c>
      <c r="J9" s="685">
        <f ca="1">IFERROR(INDEX('Rate Tables'!$B$19:$D$22,MATCH(OFFSET($E12,1,0),'Rate Tables'!$B$19:$B$22,-1),2),INDEX('Rate Tables'!$B$19:$D$22,1,2))</f>
        <v>118</v>
      </c>
      <c r="L9" s="684" t="s">
        <v>1014</v>
      </c>
      <c r="M9" s="685">
        <f>INDEX('Rate Tables'!$B$33:$D$33,1,2)</f>
        <v>45</v>
      </c>
      <c r="O9" s="684" t="s">
        <v>1014</v>
      </c>
      <c r="P9" s="685">
        <f ca="1">IFERROR(INDEX('Rate Tables'!$B$37:$D$40,MATCH(OFFSET($E12,1,0),'Rate Tables'!$B$37:$B$40,-1),2),INDEX('Rate Tables'!$B$37:$D$40,1,2))</f>
        <v>1</v>
      </c>
      <c r="R9" s="684" t="s">
        <v>1014</v>
      </c>
      <c r="S9" s="685">
        <f ca="1">IFERROR(INDEX('Rate Tables'!$B$44:$D$47,MATCH(OFFSET($E12,1,0),'Rate Tables'!$B$44:$B$47,-1),2),INDEX('Rate Tables'!$B$44:$D$47,1,2))</f>
        <v>1</v>
      </c>
      <c r="U9" s="684" t="s">
        <v>1014</v>
      </c>
      <c r="V9" s="685">
        <f>INDEX('Rate Tables'!$B$51:$D$51,1,2)</f>
        <v>45</v>
      </c>
    </row>
    <row r="10" spans="1:39" ht="15.75" thickBot="1" x14ac:dyDescent="0.3">
      <c r="L10" s="185"/>
    </row>
    <row r="11" spans="1:39" x14ac:dyDescent="0.25">
      <c r="C11" s="57"/>
      <c r="D11" s="264"/>
      <c r="E11" s="265"/>
      <c r="F11" s="706" t="s">
        <v>1009</v>
      </c>
      <c r="G11" s="706"/>
      <c r="H11" s="706"/>
      <c r="I11" s="707" t="s">
        <v>470</v>
      </c>
      <c r="J11" s="707"/>
      <c r="K11" s="707"/>
      <c r="L11" s="707" t="s">
        <v>364</v>
      </c>
      <c r="M11" s="707"/>
      <c r="N11" s="707"/>
      <c r="O11" s="707" t="s">
        <v>1010</v>
      </c>
      <c r="P11" s="707"/>
      <c r="Q11" s="707"/>
      <c r="R11" s="707" t="s">
        <v>1011</v>
      </c>
      <c r="S11" s="707"/>
      <c r="T11" s="707"/>
      <c r="U11" s="707" t="s">
        <v>79</v>
      </c>
      <c r="V11" s="707"/>
      <c r="W11" s="707"/>
      <c r="X11" s="56"/>
      <c r="AJ11" s="707" t="s">
        <v>373</v>
      </c>
      <c r="AK11" s="707"/>
      <c r="AL11" s="707"/>
      <c r="AM11" s="707"/>
    </row>
    <row r="12" spans="1:39" ht="15.75" thickBot="1" x14ac:dyDescent="0.3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25">
      <c r="C13" s="680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25">
      <c r="A14" s="676"/>
      <c r="C14" s="261"/>
      <c r="D14" s="263" t="s">
        <v>985</v>
      </c>
      <c r="E14" s="175"/>
      <c r="F14" s="175"/>
      <c r="G14" s="533"/>
      <c r="H14" s="678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8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35">
      <c r="C15" s="57"/>
      <c r="D15" s="591" t="s">
        <v>986</v>
      </c>
      <c r="E15" s="134"/>
      <c r="F15" s="60"/>
      <c r="G15" s="537"/>
      <c r="H15" s="133">
        <f ca="1">SUM(H13)</f>
        <v>0</v>
      </c>
      <c r="I15" s="60"/>
      <c r="J15" s="537"/>
      <c r="K15" s="133">
        <f ca="1">SUM(K13)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25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25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.75" hidden="1" thickBot="1" x14ac:dyDescent="0.3">
      <c r="A19" s="679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83">
        <f ca="1">(IF(AND(F19&gt;0,F19&lt;=1),F19,IF(F19&gt;1,1,0))*(40*IFERROR(INDEX('Rate Tables'!$B$12:$D$15,MATCH($E19,'Rate Tables'!$B$12:$B$15,-1),2),INDEX('Rate Tables'!$B$12:$D$15,1,2))+(G19*40*IFERROR(INDEX('Rate Tables'!$B$12:$D$15,MATCH($E19,'Rate Tables'!$B$12:$B$15,-1),3),INDEX('Rate Tables'!$B$12:$D$15,1,3))))+((F19-1)*((IFERROR(INDEX('Rate Tables'!$B$5:$D$8,MATCH($E19,'Rate Tables'!$B$5:$B$8,-1),2),INDEX('Rate Tables'!$B$5:$D$8,1,2))*40)+(40*G19*IFERROR(INDEX('Rate Tables'!$B$5:$D$8,MATCH($E19,'Rate Tables'!$B$5:$B$8,-1),3),INDEX('Rate Tables'!$B$5:$D$8,1,3))))))</f>
        <v>-3910</v>
      </c>
      <c r="I19" s="183"/>
      <c r="J19" s="673"/>
      <c r="K19" s="683">
        <f ca="1">(IF(AND(I19&gt;0,I19&lt;=1),I19,IF(I19&gt;1,1,0))*(40*IFERROR(INDEX('Rate Tables'!$B$26:$D$29,MATCH($E19,'Rate Tables'!$B$26:$B$29,-1),2),INDEX('Rate Tables'!$B$26:$D$29,1,2)) +(J19*40*IFERROR(INDEX('Rate Tables'!$B$26:$D$29,MATCH($E19,'Rate Tables'!$B$26:$B$29,-1),3),INDEX('Rate Tables'!$B$26:$D$29,1,3)))) + ((I19-1)*((IFERROR(INDEX('Rate Tables'!$B$19:$D$22,MATCH($E19,'Rate Tables'!$B$19:$B$22,-1),2),INDEX('Rate Tables'!$B$19:$D$22,1,2))*40)+(40*J19*IFERROR(INDEX('Rate Tables'!$B$19:$D$22,MATCH($E19,'Rate Tables'!$B$19:$B$22,-1),3),INDEX('Rate Tables'!$B$19:$D$22,1,3))))))</f>
        <v>-4720</v>
      </c>
      <c r="L19" s="183"/>
      <c r="M19" s="673"/>
      <c r="N19" s="184">
        <f>L19*(INDEX('Rate Tables'!$B$33:$D$33,1,2)*40+((40*M19)*INDEX('Rate Tables'!$B$33:$D$33,1,3)))</f>
        <v>0</v>
      </c>
      <c r="O19" s="183"/>
      <c r="P19" s="673"/>
      <c r="Q19" s="184">
        <f ca="1">O19*(IFERROR(INDEX('Rate Tables'!$B$37:$D$40,MATCH($E19,'Rate Tables'!$B$37:$B$40,-1),2),INDEX('Rate Tables'!$B$37:$D$40,1,2))*40+((40*P19)*IFERROR(INDEX('Rate Tables'!$B$37:$D$40,MATCH($E19,'Rate Tables'!$B$37:$B$40,-1),3),INDEX('Rate Tables'!$B$37:$D$40,1,3))))</f>
        <v>0</v>
      </c>
      <c r="R19" s="183"/>
      <c r="S19" s="673"/>
      <c r="T19" s="184">
        <f ca="1">R19*(IFERROR(INDEX('Rate Tables'!$B$44:$D$47,MATCH($E19,'Rate Tables'!$B$44:$B$47,-1),2),INDEX('Rate Tables'!$B$44:$D$47,1,2))*40+((40*S19)*IFERROR(INDEX('Rate Tables'!$B$44:$D$47,MATCH($E19,'Rate Tables'!$B$44:$B$47,-1),3),INDEX('Rate Tables'!$B$44:$D$47,1,3))))</f>
        <v>0</v>
      </c>
      <c r="U19" s="183"/>
      <c r="V19" s="673"/>
      <c r="W19" s="184">
        <f>U19*(INDEX('Rate Tables'!$B$51:$D$51,1,2)*40+((40*V19)*INDEX('Rate Tables'!$B$51:$D$51,1,3)))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A1:Y51"/>
  <sheetViews>
    <sheetView workbookViewId="0">
      <selection activeCell="C5" sqref="C5"/>
    </sheetView>
  </sheetViews>
  <sheetFormatPr defaultColWidth="0" defaultRowHeight="15" x14ac:dyDescent="0.25"/>
  <cols>
    <col min="1" max="1" width="5.5703125" customWidth="1"/>
    <col min="2" max="2" width="9.7109375" bestFit="1" customWidth="1"/>
    <col min="3" max="3" width="9.7109375" customWidth="1"/>
    <col min="4" max="4" width="11" customWidth="1"/>
    <col min="5" max="5" width="4.85546875" customWidth="1"/>
    <col min="6" max="6" width="9.140625" hidden="1" customWidth="1"/>
    <col min="7" max="7" width="7.42578125" hidden="1" customWidth="1"/>
    <col min="8" max="16384" width="9.140625" hidden="1"/>
  </cols>
  <sheetData>
    <row r="1" spans="2:25" x14ac:dyDescent="0.25">
      <c r="C1" s="413"/>
      <c r="D1" s="413"/>
    </row>
    <row r="2" spans="2:25" x14ac:dyDescent="0.25">
      <c r="B2" s="671"/>
    </row>
    <row r="4" spans="2:25" x14ac:dyDescent="0.25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25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25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25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25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25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25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25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25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25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25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25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25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25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25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25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25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25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25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25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25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25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25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25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25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25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25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25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25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25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25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25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25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25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9" activePane="bottomLeft" state="frozen"/>
      <selection activeCell="D4" sqref="D4:E4"/>
      <selection pane="bottomLeft" activeCell="E10" sqref="E10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9" width="11.28515625" style="42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25">
      <c r="A2" s="19"/>
      <c r="B2" s="19"/>
      <c r="C2" s="19"/>
      <c r="D2" s="20"/>
      <c r="E2" s="708" t="s">
        <v>384</v>
      </c>
      <c r="F2" s="708"/>
      <c r="G2" s="20"/>
      <c r="H2" s="20"/>
      <c r="I2" s="131"/>
      <c r="J2" s="709" t="e">
        <f ca="1">SUMIF(O9:O100,"[",K9:K100)</f>
        <v>#NAME?</v>
      </c>
      <c r="K2" s="709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10" t="s">
        <v>384</v>
      </c>
      <c r="F3" s="710"/>
      <c r="G3" s="135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149999999999999" customHeight="1" x14ac:dyDescent="0.25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149999999999999" customHeight="1" x14ac:dyDescent="0.2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149999999999999" customHeight="1" x14ac:dyDescent="0.25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149999999999999" customHeight="1" x14ac:dyDescent="0.25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149999999999999" customHeight="1" x14ac:dyDescent="0.2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149999999999999" customHeight="1" x14ac:dyDescent="0.25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149999999999999" customHeight="1" x14ac:dyDescent="0.25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149999999999999" customHeight="1" x14ac:dyDescent="0.25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149999999999999" customHeight="1" thickBot="1" x14ac:dyDescent="0.25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5.75" thickBot="1" x14ac:dyDescent="0.25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25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000000000000004" customHeight="1" x14ac:dyDescent="0.25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/>
      <c r="P22" s="106"/>
      <c r="Q22" s="108"/>
      <c r="R22" s="108"/>
      <c r="S22" s="108"/>
    </row>
    <row r="23" spans="1:19" ht="24" customHeight="1" thickBot="1" x14ac:dyDescent="0.25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5.75" thickBot="1" x14ac:dyDescent="0.25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2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149999999999999" customHeight="1" x14ac:dyDescent="0.25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149999999999999" customHeight="1" x14ac:dyDescent="0.2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149999999999999" customHeight="1" x14ac:dyDescent="0.25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149999999999999" customHeight="1" thickBot="1" x14ac:dyDescent="0.3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5.75" thickBot="1" x14ac:dyDescent="0.25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25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149999999999999" customHeight="1" x14ac:dyDescent="0.25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4">SUM(H32*J32)</f>
        <v>0</v>
      </c>
      <c r="L32" s="38"/>
      <c r="M32" s="104"/>
      <c r="N32" s="105"/>
      <c r="O32" s="106">
        <f t="shared" ref="O32:O37" si="5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149999999999999" customHeight="1" x14ac:dyDescent="0.25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4"/>
        <v>0</v>
      </c>
      <c r="L33" s="38"/>
      <c r="M33" s="104"/>
      <c r="N33" s="105"/>
      <c r="O33" s="106">
        <f t="shared" si="5"/>
        <v>1</v>
      </c>
      <c r="P33" s="106"/>
      <c r="Q33" s="108"/>
      <c r="R33" s="108"/>
      <c r="S33" s="108" t="s">
        <v>1000</v>
      </c>
    </row>
    <row r="34" spans="1:19" s="109" customFormat="1" ht="19.149999999999999" customHeight="1" x14ac:dyDescent="0.2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4"/>
        <v>#NAME?</v>
      </c>
      <c r="L34" s="38"/>
      <c r="M34" s="104"/>
      <c r="N34" s="105"/>
      <c r="O34" s="106">
        <f t="shared" si="5"/>
        <v>1</v>
      </c>
      <c r="P34" s="106"/>
      <c r="Q34" s="108"/>
      <c r="R34" s="108"/>
      <c r="S34" s="108" t="s">
        <v>1000</v>
      </c>
    </row>
    <row r="35" spans="1:19" s="109" customFormat="1" ht="19.149999999999999" customHeight="1" x14ac:dyDescent="0.25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4"/>
        <v>0</v>
      </c>
      <c r="L35" s="38"/>
      <c r="M35" s="104"/>
      <c r="N35" s="105"/>
      <c r="O35" s="106">
        <f t="shared" si="5"/>
        <v>1</v>
      </c>
      <c r="P35" s="106"/>
      <c r="Q35" s="108"/>
      <c r="R35" s="108"/>
      <c r="S35" s="108" t="s">
        <v>1000</v>
      </c>
    </row>
    <row r="36" spans="1:19" s="109" customFormat="1" ht="19.149999999999999" customHeight="1" x14ac:dyDescent="0.2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4"/>
        <v>#NAME?</v>
      </c>
      <c r="L36" s="38"/>
      <c r="M36" s="104"/>
      <c r="N36" s="105"/>
      <c r="O36" s="106">
        <f t="shared" si="5"/>
        <v>1</v>
      </c>
      <c r="P36" s="106"/>
      <c r="Q36" s="108"/>
      <c r="R36" s="108"/>
      <c r="S36" s="108" t="s">
        <v>1000</v>
      </c>
    </row>
    <row r="37" spans="1:19" s="109" customFormat="1" ht="19.149999999999999" customHeight="1" x14ac:dyDescent="0.2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4"/>
        <v>#NAME?</v>
      </c>
      <c r="L37" s="38"/>
      <c r="M37" s="104"/>
      <c r="N37" s="105"/>
      <c r="O37" s="106">
        <f t="shared" si="5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149999999999999" customHeight="1" x14ac:dyDescent="0.2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4"/>
        <v>#NAME?</v>
      </c>
      <c r="L38" s="38"/>
      <c r="M38" s="104"/>
      <c r="N38" s="105"/>
      <c r="O38" s="106">
        <f t="shared" ref="O38:O43" si="6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149999999999999" customHeight="1" x14ac:dyDescent="0.25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4"/>
        <v>0</v>
      </c>
      <c r="L39" s="38"/>
      <c r="M39" s="104"/>
      <c r="N39" s="105"/>
      <c r="O39" s="106">
        <f t="shared" si="6"/>
        <v>1</v>
      </c>
      <c r="P39" s="106"/>
      <c r="Q39" s="108"/>
      <c r="R39" s="108"/>
      <c r="S39" s="108" t="s">
        <v>1000</v>
      </c>
    </row>
    <row r="40" spans="1:19" s="109" customFormat="1" ht="19.149999999999999" customHeight="1" x14ac:dyDescent="0.2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4"/>
        <v>0</v>
      </c>
      <c r="L40" s="38"/>
      <c r="M40" s="104"/>
      <c r="N40" s="105"/>
      <c r="O40" s="106">
        <f t="shared" si="6"/>
        <v>1</v>
      </c>
      <c r="P40" s="106"/>
      <c r="Q40" s="108"/>
      <c r="R40" s="108"/>
      <c r="S40" s="108" t="s">
        <v>1000</v>
      </c>
    </row>
    <row r="41" spans="1:19" s="109" customFormat="1" ht="19.149999999999999" customHeight="1" x14ac:dyDescent="0.2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4"/>
        <v>#NAME?</v>
      </c>
      <c r="L41" s="38"/>
      <c r="M41" s="104"/>
      <c r="N41" s="105"/>
      <c r="O41" s="106">
        <f t="shared" si="6"/>
        <v>1</v>
      </c>
      <c r="P41" s="106"/>
      <c r="Q41" s="108"/>
      <c r="R41" s="108"/>
      <c r="S41" s="108" t="s">
        <v>1000</v>
      </c>
    </row>
    <row r="42" spans="1:19" s="109" customFormat="1" ht="19.149999999999999" customHeight="1" x14ac:dyDescent="0.2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4"/>
        <v>#NAME?</v>
      </c>
      <c r="L42" s="38"/>
      <c r="M42" s="104"/>
      <c r="N42" s="105"/>
      <c r="O42" s="106">
        <f t="shared" ref="O42" si="7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149999999999999" customHeight="1" thickBot="1" x14ac:dyDescent="0.3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4"/>
        <v>#NAME?</v>
      </c>
      <c r="L43" s="38"/>
      <c r="M43" s="104"/>
      <c r="N43" s="105"/>
      <c r="O43" s="106">
        <f t="shared" si="6"/>
        <v>1</v>
      </c>
      <c r="P43" s="106"/>
      <c r="Q43" s="108"/>
      <c r="R43" s="108"/>
      <c r="S43" s="108" t="s">
        <v>1000</v>
      </c>
    </row>
    <row r="44" spans="1:19" ht="15.75" thickBot="1" x14ac:dyDescent="0.25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25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149999999999999" customHeight="1" x14ac:dyDescent="0.2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8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149999999999999" customHeight="1" x14ac:dyDescent="0.2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8"/>
        <v>1</v>
      </c>
      <c r="P47" s="106"/>
      <c r="Q47" s="108"/>
      <c r="R47" s="108"/>
      <c r="S47" s="108" t="s">
        <v>1000</v>
      </c>
    </row>
    <row r="48" spans="1:19" s="109" customFormat="1" ht="19.149999999999999" customHeight="1" x14ac:dyDescent="0.25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9">SUM(H48*J48)</f>
        <v>0</v>
      </c>
      <c r="L48" s="38"/>
      <c r="M48" s="104"/>
      <c r="N48" s="105"/>
      <c r="O48" s="106">
        <f t="shared" si="8"/>
        <v>1</v>
      </c>
      <c r="P48" s="106"/>
      <c r="Q48" s="108"/>
      <c r="R48" s="111"/>
      <c r="S48" s="108" t="s">
        <v>1000</v>
      </c>
    </row>
    <row r="49" spans="1:19" s="109" customFormat="1" ht="19.149999999999999" customHeight="1" x14ac:dyDescent="0.2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9"/>
        <v>#NAME?</v>
      </c>
      <c r="L49" s="38"/>
      <c r="M49" s="104"/>
      <c r="N49" s="105"/>
      <c r="O49" s="106">
        <f t="shared" si="8"/>
        <v>1</v>
      </c>
      <c r="P49" s="106"/>
      <c r="Q49" s="108"/>
      <c r="R49" s="111"/>
      <c r="S49" s="108" t="s">
        <v>1000</v>
      </c>
    </row>
    <row r="50" spans="1:19" s="109" customFormat="1" ht="19.149999999999999" customHeight="1" x14ac:dyDescent="0.2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9"/>
        <v>0</v>
      </c>
      <c r="L50" s="38"/>
      <c r="M50" s="104"/>
      <c r="N50" s="105"/>
      <c r="O50" s="106">
        <f t="shared" si="8"/>
        <v>1</v>
      </c>
      <c r="P50" s="106"/>
      <c r="Q50" s="108"/>
      <c r="R50" s="108"/>
      <c r="S50" s="108" t="s">
        <v>1000</v>
      </c>
    </row>
    <row r="51" spans="1:19" s="109" customFormat="1" ht="19.149999999999999" customHeight="1" x14ac:dyDescent="0.25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9"/>
        <v>0</v>
      </c>
      <c r="L51" s="38"/>
      <c r="M51" s="104"/>
      <c r="N51" s="105"/>
      <c r="O51" s="106">
        <f t="shared" si="8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149999999999999" customHeight="1" x14ac:dyDescent="0.2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9"/>
        <v>0</v>
      </c>
      <c r="L52" s="38"/>
      <c r="M52" s="104"/>
      <c r="N52" s="105"/>
      <c r="O52" s="106">
        <f t="shared" si="8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149999999999999" customHeight="1" x14ac:dyDescent="0.2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9"/>
        <v>0</v>
      </c>
      <c r="L53" s="38"/>
      <c r="M53" s="104"/>
      <c r="N53" s="105"/>
      <c r="O53" s="106">
        <f t="shared" si="8"/>
        <v>1</v>
      </c>
      <c r="P53" s="106"/>
      <c r="Q53" s="108"/>
      <c r="R53" s="108"/>
      <c r="S53" s="108" t="s">
        <v>1000</v>
      </c>
    </row>
    <row r="54" spans="1:19" s="109" customFormat="1" ht="19.149999999999999" customHeight="1" x14ac:dyDescent="0.2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9"/>
        <v>0</v>
      </c>
      <c r="L54" s="38"/>
      <c r="M54" s="104"/>
      <c r="N54" s="105"/>
      <c r="O54" s="106">
        <f t="shared" si="8"/>
        <v>1</v>
      </c>
      <c r="P54" s="106"/>
      <c r="Q54" s="108"/>
      <c r="R54" s="108"/>
      <c r="S54" s="108" t="s">
        <v>1000</v>
      </c>
    </row>
    <row r="55" spans="1:19" s="109" customFormat="1" ht="19.149999999999999" customHeight="1" x14ac:dyDescent="0.25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9"/>
        <v>0</v>
      </c>
      <c r="L55" s="38"/>
      <c r="M55" s="104"/>
      <c r="N55" s="105"/>
      <c r="O55" s="106">
        <f t="shared" si="8"/>
        <v>1</v>
      </c>
      <c r="P55" s="106"/>
      <c r="Q55" s="108"/>
      <c r="R55" s="108"/>
      <c r="S55" s="108" t="s">
        <v>1000</v>
      </c>
    </row>
    <row r="56" spans="1:19" s="109" customFormat="1" ht="19.149999999999999" customHeight="1" thickBot="1" x14ac:dyDescent="0.3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8"/>
        <v>1</v>
      </c>
      <c r="P56" s="117"/>
      <c r="Q56" s="108"/>
      <c r="R56" s="108"/>
      <c r="S56" s="108" t="s">
        <v>1000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149999999999999" customHeight="1" x14ac:dyDescent="0.25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0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149999999999999" customHeight="1" x14ac:dyDescent="0.25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1">SUM(H60*J60)</f>
        <v>0</v>
      </c>
      <c r="L60" s="38"/>
      <c r="M60" s="104"/>
      <c r="N60" s="105"/>
      <c r="O60" s="106">
        <f t="shared" si="10"/>
        <v>1</v>
      </c>
      <c r="P60" s="106"/>
      <c r="Q60" s="108"/>
      <c r="R60" s="108"/>
      <c r="S60" s="108" t="s">
        <v>1000</v>
      </c>
    </row>
    <row r="61" spans="1:19" s="109" customFormat="1" ht="19.149999999999999" customHeight="1" x14ac:dyDescent="0.25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1"/>
        <v>0</v>
      </c>
      <c r="L61" s="38"/>
      <c r="M61" s="104"/>
      <c r="N61" s="105"/>
      <c r="O61" s="106">
        <f t="shared" si="10"/>
        <v>1</v>
      </c>
      <c r="P61" s="106"/>
      <c r="Q61" s="108"/>
      <c r="R61" s="108"/>
      <c r="S61" s="108" t="s">
        <v>1000</v>
      </c>
    </row>
    <row r="62" spans="1:19" s="109" customFormat="1" ht="19.149999999999999" customHeight="1" x14ac:dyDescent="0.25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1"/>
        <v>0</v>
      </c>
      <c r="L62" s="38"/>
      <c r="M62" s="104"/>
      <c r="N62" s="105"/>
      <c r="O62" s="106">
        <f t="shared" si="10"/>
        <v>1</v>
      </c>
      <c r="P62" s="106"/>
      <c r="Q62" s="108"/>
      <c r="R62" s="108"/>
      <c r="S62" s="108" t="s">
        <v>1000</v>
      </c>
    </row>
    <row r="63" spans="1:19" s="109" customFormat="1" ht="19.149999999999999" customHeight="1" x14ac:dyDescent="0.25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1"/>
        <v>0</v>
      </c>
      <c r="L63" s="38"/>
      <c r="M63" s="104"/>
      <c r="N63" s="105"/>
      <c r="O63" s="106">
        <f t="shared" si="10"/>
        <v>1</v>
      </c>
      <c r="P63" s="106"/>
      <c r="Q63" s="108"/>
      <c r="R63" s="108"/>
      <c r="S63" s="108" t="s">
        <v>1000</v>
      </c>
    </row>
    <row r="64" spans="1:19" s="109" customFormat="1" ht="19.149999999999999" customHeight="1" x14ac:dyDescent="0.25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1"/>
        <v>0</v>
      </c>
      <c r="L64" s="38"/>
      <c r="M64" s="104"/>
      <c r="N64" s="105"/>
      <c r="O64" s="106">
        <f t="shared" si="10"/>
        <v>1</v>
      </c>
      <c r="P64" s="106"/>
      <c r="Q64" s="108"/>
      <c r="R64" s="108"/>
      <c r="S64" s="108" t="s">
        <v>1000</v>
      </c>
    </row>
    <row r="65" spans="1:19" s="109" customFormat="1" ht="19.149999999999999" customHeight="1" x14ac:dyDescent="0.25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1"/>
        <v>0</v>
      </c>
      <c r="L65" s="38"/>
      <c r="M65" s="104"/>
      <c r="N65" s="105"/>
      <c r="O65" s="106">
        <f t="shared" si="10"/>
        <v>1</v>
      </c>
      <c r="P65" s="106"/>
      <c r="Q65" s="108"/>
      <c r="R65" s="108"/>
      <c r="S65" s="108" t="s">
        <v>1000</v>
      </c>
    </row>
    <row r="66" spans="1:19" s="109" customFormat="1" ht="19.149999999999999" customHeight="1" x14ac:dyDescent="0.2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0"/>
        <v>1</v>
      </c>
      <c r="P66" s="106"/>
      <c r="Q66" s="108"/>
      <c r="R66" s="108"/>
      <c r="S66" s="108" t="s">
        <v>1000</v>
      </c>
    </row>
    <row r="67" spans="1:19" s="109" customFormat="1" ht="19.149999999999999" customHeight="1" x14ac:dyDescent="0.25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0"/>
        <v>1</v>
      </c>
      <c r="P67" s="106"/>
      <c r="Q67" s="108"/>
      <c r="R67" s="108"/>
      <c r="S67" s="108" t="s">
        <v>1000</v>
      </c>
    </row>
    <row r="68" spans="1:19" s="109" customFormat="1" ht="19.149999999999999" customHeight="1" x14ac:dyDescent="0.25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0"/>
        <v>1</v>
      </c>
      <c r="P68" s="106"/>
      <c r="Q68" s="108"/>
      <c r="R68" s="108"/>
      <c r="S68" s="108" t="s">
        <v>1000</v>
      </c>
    </row>
    <row r="69" spans="1:19" s="109" customFormat="1" ht="19.149999999999999" customHeight="1" thickBot="1" x14ac:dyDescent="0.3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0"/>
        <v>1</v>
      </c>
      <c r="P69" s="106"/>
      <c r="Q69" s="108"/>
      <c r="R69" s="108"/>
      <c r="S69" s="108" t="s">
        <v>1000</v>
      </c>
    </row>
    <row r="70" spans="1:19" ht="15.75" thickBot="1" x14ac:dyDescent="0.25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25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149999999999999" customHeight="1" thickBot="1" x14ac:dyDescent="0.3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5.75" thickBot="1" x14ac:dyDescent="0.25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25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149999999999999" customHeight="1" thickBot="1" x14ac:dyDescent="0.3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5.75" thickBot="1" x14ac:dyDescent="0.25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25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149999999999999" customHeight="1" thickBot="1" x14ac:dyDescent="0.3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5.75" thickBot="1" x14ac:dyDescent="0.25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25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149999999999999" customHeight="1" x14ac:dyDescent="0.25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2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149999999999999" customHeight="1" thickBot="1" x14ac:dyDescent="0.3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2"/>
        <v>1</v>
      </c>
      <c r="P82" s="106"/>
      <c r="Q82" s="108"/>
      <c r="R82" s="108"/>
      <c r="S82" s="108" t="s">
        <v>1000</v>
      </c>
    </row>
    <row r="83" spans="1:19" ht="15.75" thickBot="1" x14ac:dyDescent="0.25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25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149999999999999" customHeight="1" thickBot="1" x14ac:dyDescent="0.3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3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149999999999999" customHeight="1" thickBot="1" x14ac:dyDescent="0.3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4">SUM(H86*J86)</f>
        <v>#NAME?</v>
      </c>
      <c r="L86" s="38"/>
      <c r="M86" s="104"/>
      <c r="N86" s="105"/>
      <c r="O86" s="106">
        <f t="shared" si="13"/>
        <v>1</v>
      </c>
      <c r="P86" s="106"/>
      <c r="Q86" s="108"/>
      <c r="R86" s="108"/>
      <c r="S86" s="108" t="s">
        <v>1001</v>
      </c>
    </row>
    <row r="87" spans="1:19" s="109" customFormat="1" ht="19.149999999999999" customHeight="1" thickBot="1" x14ac:dyDescent="0.3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4"/>
        <v>#NAME?</v>
      </c>
      <c r="L87" s="38"/>
      <c r="M87" s="104"/>
      <c r="N87" s="105"/>
      <c r="O87" s="106">
        <f t="shared" si="13"/>
        <v>1</v>
      </c>
      <c r="P87" s="106"/>
      <c r="Q87" s="108"/>
      <c r="R87" s="108"/>
      <c r="S87" s="108" t="s">
        <v>1001</v>
      </c>
    </row>
    <row r="88" spans="1:19" ht="15.75" thickBot="1" x14ac:dyDescent="0.25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2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149999999999999" customHeight="1" x14ac:dyDescent="0.25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149999999999999" customHeight="1" x14ac:dyDescent="0.25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5">SUM(H91*J91)</f>
        <v>2000</v>
      </c>
      <c r="L91" s="38"/>
      <c r="M91" s="104"/>
      <c r="N91" s="105"/>
      <c r="O91" s="106">
        <f t="shared" ref="O91:O92" si="16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149999999999999" customHeight="1" x14ac:dyDescent="0.25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5"/>
        <v>0</v>
      </c>
      <c r="L92" s="38"/>
      <c r="M92" s="104"/>
      <c r="N92" s="105"/>
      <c r="O92" s="106">
        <f t="shared" si="16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149999999999999" customHeight="1" x14ac:dyDescent="0.25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5"/>
        <v>0</v>
      </c>
      <c r="L93" s="38"/>
      <c r="M93" s="104"/>
      <c r="N93" s="105"/>
      <c r="O93" s="106">
        <f t="shared" ref="O93" si="17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149999999999999" customHeight="1" x14ac:dyDescent="0.25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8">SUM(H94*J94)</f>
        <v>0</v>
      </c>
      <c r="L94" s="38"/>
      <c r="M94" s="104"/>
      <c r="N94" s="105"/>
      <c r="O94" s="106">
        <f t="shared" ref="O94" si="19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149999999999999" customHeight="1" x14ac:dyDescent="0.25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0">SUM(H95*J95)</f>
        <v>0</v>
      </c>
      <c r="L95" s="38"/>
      <c r="M95" s="104"/>
      <c r="N95" s="105"/>
      <c r="O95" s="106">
        <f t="shared" ref="O95" si="21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149999999999999" customHeight="1" x14ac:dyDescent="0.25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149999999999999" customHeight="1" thickBot="1" x14ac:dyDescent="0.3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" customHeight="1" x14ac:dyDescent="0.2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" customHeight="1" x14ac:dyDescent="0.2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5" hidden="1" x14ac:dyDescent="0.2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45" hidden="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4.25" hidden="1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149999999999999" hidden="1" customHeight="1" x14ac:dyDescent="0.2"/>
    <row r="104" spans="1:20" ht="14.25" hidden="1" x14ac:dyDescent="0.2"/>
    <row r="105" spans="1:20" ht="14.25" hidden="1" x14ac:dyDescent="0.2"/>
    <row r="106" spans="1:20" ht="14.25" hidden="1" x14ac:dyDescent="0.2"/>
    <row r="107" spans="1:20" ht="14.25" hidden="1" x14ac:dyDescent="0.2"/>
    <row r="108" spans="1:20" ht="15" hidden="1" thickBot="1" x14ac:dyDescent="0.25"/>
    <row r="109" spans="1:20" ht="15" hidden="1" thickBot="1" x14ac:dyDescent="0.25">
      <c r="C109" s="205">
        <f>K109</f>
        <v>0</v>
      </c>
      <c r="D109" s="138"/>
    </row>
    <row r="110" spans="1:20" ht="14.25" hidden="1" x14ac:dyDescent="0.2"/>
    <row r="111" spans="1:20" ht="14.25" hidden="1" x14ac:dyDescent="0.2">
      <c r="C111" s="7"/>
    </row>
    <row r="112" spans="1:20" ht="14.25" hidden="1" x14ac:dyDescent="0.2"/>
    <row r="113" spans="1:19" ht="14.25" hidden="1" x14ac:dyDescent="0.2"/>
    <row r="114" spans="1:19" ht="13.9" hidden="1" customHeight="1" x14ac:dyDescent="0.2"/>
    <row r="115" spans="1:19" ht="13.9" hidden="1" customHeight="1" x14ac:dyDescent="0.2"/>
    <row r="116" spans="1:19" ht="13.9" hidden="1" customHeight="1" x14ac:dyDescent="0.2"/>
    <row r="117" spans="1:19" ht="13.9" hidden="1" customHeight="1" x14ac:dyDescent="0.2"/>
    <row r="118" spans="1:19" ht="13.9" hidden="1" customHeight="1" x14ac:dyDescent="0.2"/>
    <row r="119" spans="1:19" ht="13.9" hidden="1" customHeight="1" x14ac:dyDescent="0.2"/>
    <row r="120" spans="1:19" ht="13.9" hidden="1" customHeight="1" x14ac:dyDescent="0.2"/>
    <row r="121" spans="1:19" ht="19.350000000000001" hidden="1" customHeight="1" x14ac:dyDescent="0.2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2">SUM(J123*H123)</f>
        <v>#NAME?</v>
      </c>
      <c r="L123" s="38"/>
      <c r="M123" s="104"/>
      <c r="N123" s="40"/>
      <c r="O123" s="242">
        <f t="shared" ref="O123:O129" si="23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2"/>
        <v>#NAME?</v>
      </c>
      <c r="L124" s="38"/>
      <c r="M124" s="104"/>
      <c r="N124" s="40"/>
      <c r="O124" s="242">
        <f t="shared" si="23"/>
        <v>1</v>
      </c>
      <c r="S124" s="108">
        <v>982300</v>
      </c>
    </row>
    <row r="125" spans="1:19" ht="19.350000000000001" hidden="1" customHeight="1" x14ac:dyDescent="0.2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2"/>
        <v>#NAME?</v>
      </c>
      <c r="L125" s="38"/>
      <c r="M125" s="104"/>
      <c r="N125" s="40"/>
      <c r="O125" s="242">
        <f t="shared" si="23"/>
        <v>1</v>
      </c>
      <c r="S125" s="108">
        <v>982300</v>
      </c>
    </row>
    <row r="126" spans="1:19" ht="19.350000000000001" hidden="1" customHeight="1" x14ac:dyDescent="0.2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2"/>
        <v>#NAME?</v>
      </c>
      <c r="L126" s="38"/>
      <c r="M126" s="104"/>
      <c r="N126" s="40"/>
      <c r="O126" s="242">
        <f t="shared" si="23"/>
        <v>1</v>
      </c>
      <c r="S126" s="108">
        <v>982300</v>
      </c>
    </row>
    <row r="127" spans="1:19" ht="19.350000000000001" hidden="1" customHeight="1" x14ac:dyDescent="0.2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2"/>
        <v>#NAME?</v>
      </c>
      <c r="L127" s="38"/>
      <c r="M127" s="104"/>
      <c r="N127" s="40"/>
      <c r="O127" s="242">
        <f t="shared" si="23"/>
        <v>1</v>
      </c>
      <c r="S127" s="108">
        <v>982300</v>
      </c>
    </row>
    <row r="128" spans="1:19" ht="19.350000000000001" hidden="1" customHeight="1" x14ac:dyDescent="0.2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2"/>
        <v>#NAME?</v>
      </c>
      <c r="L128" s="38"/>
      <c r="M128" s="104"/>
      <c r="N128" s="40"/>
      <c r="O128" s="242">
        <f t="shared" si="23"/>
        <v>1</v>
      </c>
      <c r="S128" s="108">
        <v>982300</v>
      </c>
    </row>
    <row r="129" spans="1:19" ht="19.350000000000001" hidden="1" customHeight="1" x14ac:dyDescent="0.2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2"/>
        <v>#NAME?</v>
      </c>
      <c r="L129" s="38"/>
      <c r="M129" s="104"/>
      <c r="N129" s="40"/>
      <c r="O129" s="242">
        <f t="shared" si="23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E9" sqref="E9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8" width="11.28515625" style="42" hidden="1" customWidth="1"/>
    <col min="19" max="19" width="11.28515625" style="297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25">
      <c r="A2" s="19"/>
      <c r="B2" s="19"/>
      <c r="C2" s="19"/>
      <c r="D2" s="20"/>
      <c r="E2" s="708" t="s">
        <v>384</v>
      </c>
      <c r="F2" s="708"/>
      <c r="G2" s="20"/>
      <c r="H2" s="20"/>
      <c r="I2" s="131"/>
      <c r="J2" s="709" t="e">
        <f ca="1">SUMIF(O9:O235,"[",K9:K235)</f>
        <v>#NAME?</v>
      </c>
      <c r="K2" s="709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10" t="s">
        <v>384</v>
      </c>
      <c r="F3" s="710"/>
      <c r="G3" s="201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149999999999999" customHeight="1" thickBot="1" x14ac:dyDescent="0.25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5.75" thickBot="1" x14ac:dyDescent="0.25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25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149999999999999" customHeight="1" x14ac:dyDescent="0.2">
      <c r="A14" s="711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149999999999999" customHeight="1" thickBot="1" x14ac:dyDescent="0.25">
      <c r="A15" s="711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5.75" thickBot="1" x14ac:dyDescent="0.25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2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149999999999999" customHeight="1" x14ac:dyDescent="0.25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149999999999999" customHeight="1" x14ac:dyDescent="0.25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149999999999999" customHeight="1" x14ac:dyDescent="0.25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149999999999999" customHeight="1" thickBot="1" x14ac:dyDescent="0.3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5.75" thickBot="1" x14ac:dyDescent="0.25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25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149999999999999" customHeight="1" x14ac:dyDescent="0.25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149999999999999" customHeight="1" x14ac:dyDescent="0.25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149999999999999" customHeight="1" thickBot="1" x14ac:dyDescent="0.25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5.75" thickBot="1" x14ac:dyDescent="0.25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25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149999999999999" customHeight="1" x14ac:dyDescent="0.25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149999999999999" customHeight="1" x14ac:dyDescent="0.25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149999999999999" customHeight="1" x14ac:dyDescent="0.25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149999999999999" customHeight="1" x14ac:dyDescent="0.25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149999999999999" customHeight="1" x14ac:dyDescent="0.25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149999999999999" customHeight="1" x14ac:dyDescent="0.2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149999999999999" customHeight="1" x14ac:dyDescent="0.25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149999999999999" customHeight="1" x14ac:dyDescent="0.25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149999999999999" customHeight="1" x14ac:dyDescent="0.25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149999999999999" customHeight="1" x14ac:dyDescent="0.2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149999999999999" customHeight="1" thickBot="1" x14ac:dyDescent="0.3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5.75" thickBot="1" x14ac:dyDescent="0.25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25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149999999999999" customHeight="1" x14ac:dyDescent="0.25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149999999999999" customHeight="1" x14ac:dyDescent="0.25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149999999999999" customHeight="1" x14ac:dyDescent="0.25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149999999999999" customHeight="1" x14ac:dyDescent="0.25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149999999999999" customHeight="1" x14ac:dyDescent="0.25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149999999999999" customHeight="1" x14ac:dyDescent="0.25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149999999999999" customHeight="1" x14ac:dyDescent="0.25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149999999999999" customHeight="1" x14ac:dyDescent="0.25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149999999999999" customHeight="1" x14ac:dyDescent="0.25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149999999999999" customHeight="1" x14ac:dyDescent="0.25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149999999999999" customHeight="1" x14ac:dyDescent="0.25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149999999999999" customHeight="1" x14ac:dyDescent="0.25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149999999999999" customHeight="1" x14ac:dyDescent="0.2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149999999999999" customHeight="1" x14ac:dyDescent="0.25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149999999999999" customHeight="1" thickBot="1" x14ac:dyDescent="0.3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149999999999999" customHeight="1" thickBot="1" x14ac:dyDescent="0.3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149999999999999" customHeight="1" thickBot="1" x14ac:dyDescent="0.25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25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149999999999999" customHeight="1" thickBot="1" x14ac:dyDescent="0.3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5.75" thickBot="1" x14ac:dyDescent="0.25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25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149999999999999" customHeight="1" thickBot="1" x14ac:dyDescent="0.3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5.75" thickBot="1" x14ac:dyDescent="0.25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25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149999999999999" customHeight="1" x14ac:dyDescent="0.25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149999999999999" customHeight="1" x14ac:dyDescent="0.25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149999999999999" customHeight="1" x14ac:dyDescent="0.25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149999999999999" customHeight="1" x14ac:dyDescent="0.25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149999999999999" customHeight="1" x14ac:dyDescent="0.25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149999999999999" customHeight="1" x14ac:dyDescent="0.25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149999999999999" customHeight="1" x14ac:dyDescent="0.25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149999999999999" customHeight="1" x14ac:dyDescent="0.25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149999999999999" customHeight="1" x14ac:dyDescent="0.25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149999999999999" customHeight="1" x14ac:dyDescent="0.25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149999999999999" customHeight="1" x14ac:dyDescent="0.25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149999999999999" customHeight="1" x14ac:dyDescent="0.25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149999999999999" customHeight="1" x14ac:dyDescent="0.25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149999999999999" customHeight="1" x14ac:dyDescent="0.25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149999999999999" customHeight="1" x14ac:dyDescent="0.25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149999999999999" customHeight="1" x14ac:dyDescent="0.25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149999999999999" customHeight="1" x14ac:dyDescent="0.25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149999999999999" customHeight="1" x14ac:dyDescent="0.25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149999999999999" customHeight="1" x14ac:dyDescent="0.25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149999999999999" customHeight="1" x14ac:dyDescent="0.25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149999999999999" customHeight="1" x14ac:dyDescent="0.25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149999999999999" customHeight="1" x14ac:dyDescent="0.25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149999999999999" customHeight="1" x14ac:dyDescent="0.25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149999999999999" customHeight="1" x14ac:dyDescent="0.25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149999999999999" customHeight="1" thickBot="1" x14ac:dyDescent="0.3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5.75" thickBot="1" x14ac:dyDescent="0.25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25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149999999999999" customHeight="1" x14ac:dyDescent="0.25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149999999999999" customHeight="1" x14ac:dyDescent="0.25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149999999999999" customHeight="1" x14ac:dyDescent="0.25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149999999999999" customHeight="1" x14ac:dyDescent="0.25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149999999999999" customHeight="1" x14ac:dyDescent="0.25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149999999999999" customHeight="1" x14ac:dyDescent="0.25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149999999999999" customHeight="1" x14ac:dyDescent="0.25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149999999999999" customHeight="1" x14ac:dyDescent="0.25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149999999999999" customHeight="1" thickBot="1" x14ac:dyDescent="0.3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5.75" thickBot="1" x14ac:dyDescent="0.25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2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149999999999999" customHeight="1" x14ac:dyDescent="0.25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149999999999999" customHeight="1" x14ac:dyDescent="0.25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149999999999999" customHeight="1" x14ac:dyDescent="0.25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149999999999999" customHeight="1" x14ac:dyDescent="0.25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149999999999999" customHeight="1" x14ac:dyDescent="0.25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149999999999999" customHeight="1" x14ac:dyDescent="0.25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149999999999999" customHeight="1" x14ac:dyDescent="0.25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149999999999999" customHeight="1" thickBot="1" x14ac:dyDescent="0.3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" customHeight="1" x14ac:dyDescent="0.2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" customHeight="1" thickBot="1" x14ac:dyDescent="0.25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2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149999999999999" customHeight="1" x14ac:dyDescent="0.25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149999999999999" customHeight="1" x14ac:dyDescent="0.25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149999999999999" customHeight="1" x14ac:dyDescent="0.25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149999999999999" customHeight="1" x14ac:dyDescent="0.25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149999999999999" customHeight="1" x14ac:dyDescent="0.25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149999999999999" customHeight="1" x14ac:dyDescent="0.25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149999999999999" customHeight="1" x14ac:dyDescent="0.25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149999999999999" customHeight="1" thickBot="1" x14ac:dyDescent="0.3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149999999999999" hidden="1" customHeight="1" x14ac:dyDescent="0.25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149999999999999" hidden="1" customHeight="1" x14ac:dyDescent="0.25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149999999999999" hidden="1" customHeight="1" x14ac:dyDescent="0.25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149999999999999" hidden="1" customHeight="1" thickBot="1" x14ac:dyDescent="0.3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" customHeight="1" thickBot="1" x14ac:dyDescent="0.25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2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149999999999999" customHeight="1" x14ac:dyDescent="0.25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149999999999999" customHeight="1" x14ac:dyDescent="0.25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149999999999999" customHeight="1" x14ac:dyDescent="0.25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149999999999999" customHeight="1" x14ac:dyDescent="0.25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149999999999999" customHeight="1" x14ac:dyDescent="0.25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149999999999999" customHeight="1" x14ac:dyDescent="0.25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149999999999999" customHeight="1" x14ac:dyDescent="0.25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149999999999999" customHeight="1" thickBot="1" x14ac:dyDescent="0.3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" customHeight="1" thickBot="1" x14ac:dyDescent="0.25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2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149999999999999" customHeight="1" x14ac:dyDescent="0.25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149999999999999" customHeight="1" x14ac:dyDescent="0.25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149999999999999" customHeight="1" x14ac:dyDescent="0.25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149999999999999" customHeight="1" thickBot="1" x14ac:dyDescent="0.3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" customHeight="1" x14ac:dyDescent="0.2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" customHeight="1" thickBot="1" x14ac:dyDescent="0.25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2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149999999999999" customHeight="1" x14ac:dyDescent="0.25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149999999999999" customHeight="1" x14ac:dyDescent="0.25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149999999999999" customHeight="1" x14ac:dyDescent="0.25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149999999999999" customHeight="1" x14ac:dyDescent="0.25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149999999999999" customHeight="1" x14ac:dyDescent="0.25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149999999999999" customHeight="1" x14ac:dyDescent="0.25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149999999999999" customHeight="1" x14ac:dyDescent="0.25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149999999999999" customHeight="1" x14ac:dyDescent="0.25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149999999999999" customHeight="1" x14ac:dyDescent="0.25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149999999999999" customHeight="1" x14ac:dyDescent="0.25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149999999999999" customHeight="1" x14ac:dyDescent="0.25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149999999999999" customHeight="1" x14ac:dyDescent="0.25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149999999999999" customHeight="1" x14ac:dyDescent="0.25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149999999999999" customHeight="1" x14ac:dyDescent="0.25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149999999999999" customHeight="1" x14ac:dyDescent="0.25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149999999999999" customHeight="1" x14ac:dyDescent="0.25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149999999999999" customHeight="1" x14ac:dyDescent="0.25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149999999999999" customHeight="1" x14ac:dyDescent="0.25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149999999999999" customHeight="1" x14ac:dyDescent="0.25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149999999999999" customHeight="1" x14ac:dyDescent="0.25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149999999999999" customHeight="1" x14ac:dyDescent="0.25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149999999999999" customHeight="1" x14ac:dyDescent="0.25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149999999999999" customHeight="1" x14ac:dyDescent="0.25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149999999999999" customHeight="1" x14ac:dyDescent="0.25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149999999999999" customHeight="1" x14ac:dyDescent="0.25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149999999999999" customHeight="1" x14ac:dyDescent="0.25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149999999999999" customHeight="1" x14ac:dyDescent="0.25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149999999999999" customHeight="1" x14ac:dyDescent="0.25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149999999999999" customHeight="1" x14ac:dyDescent="0.25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149999999999999" customHeight="1" x14ac:dyDescent="0.25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149999999999999" customHeight="1" x14ac:dyDescent="0.25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149999999999999" customHeight="1" thickBot="1" x14ac:dyDescent="0.3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" customHeight="1" x14ac:dyDescent="0.2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" customHeight="1" thickBot="1" x14ac:dyDescent="0.25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2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149999999999999" customHeight="1" x14ac:dyDescent="0.25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149999999999999" customHeight="1" x14ac:dyDescent="0.25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149999999999999" customHeight="1" x14ac:dyDescent="0.25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149999999999999" customHeight="1" x14ac:dyDescent="0.25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149999999999999" customHeight="1" x14ac:dyDescent="0.25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149999999999999" customHeight="1" x14ac:dyDescent="0.25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149999999999999" customHeight="1" x14ac:dyDescent="0.25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149999999999999" customHeight="1" x14ac:dyDescent="0.25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149999999999999" customHeight="1" x14ac:dyDescent="0.25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149999999999999" customHeight="1" x14ac:dyDescent="0.25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149999999999999" customHeight="1" x14ac:dyDescent="0.25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149999999999999" customHeight="1" x14ac:dyDescent="0.25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149999999999999" customHeight="1" x14ac:dyDescent="0.25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149999999999999" customHeight="1" thickBot="1" x14ac:dyDescent="0.3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" customHeight="1" x14ac:dyDescent="0.2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" customHeight="1" thickBot="1" x14ac:dyDescent="0.25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2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149999999999999" customHeight="1" x14ac:dyDescent="0.25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149999999999999" customHeight="1" x14ac:dyDescent="0.25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149999999999999" customHeight="1" x14ac:dyDescent="0.25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149999999999999" customHeight="1" x14ac:dyDescent="0.25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149999999999999" customHeight="1" x14ac:dyDescent="0.25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149999999999999" customHeight="1" thickBot="1" x14ac:dyDescent="0.3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" customHeight="1" x14ac:dyDescent="0.2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" customHeight="1" thickBot="1" x14ac:dyDescent="0.25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2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149999999999999" customHeight="1" x14ac:dyDescent="0.25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149999999999999" customHeight="1" x14ac:dyDescent="0.25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149999999999999" customHeight="1" x14ac:dyDescent="0.25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149999999999999" customHeight="1" x14ac:dyDescent="0.25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149999999999999" customHeight="1" thickBot="1" x14ac:dyDescent="0.3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" customHeight="1" x14ac:dyDescent="0.2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" customHeight="1" thickBot="1" x14ac:dyDescent="0.25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2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" customHeight="1" x14ac:dyDescent="0.2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" customHeight="1" x14ac:dyDescent="0.2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5" hidden="1" x14ac:dyDescent="0.2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45" hidden="1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4.25" hidden="1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149999999999999" hidden="1" customHeight="1" x14ac:dyDescent="0.2"/>
    <row r="239" spans="1:20" ht="14.25" hidden="1" x14ac:dyDescent="0.2"/>
    <row r="240" spans="1:20" ht="14.25" hidden="1" x14ac:dyDescent="0.2"/>
    <row r="241" spans="1:20" ht="14.25" hidden="1" x14ac:dyDescent="0.2"/>
    <row r="242" spans="1:20" ht="14.25" hidden="1" x14ac:dyDescent="0.2"/>
    <row r="243" spans="1:20" ht="15" hidden="1" thickBot="1" x14ac:dyDescent="0.25"/>
    <row r="244" spans="1:20" ht="15" hidden="1" thickBot="1" x14ac:dyDescent="0.25">
      <c r="C244" s="205">
        <f>K244</f>
        <v>0</v>
      </c>
      <c r="D244" s="138"/>
    </row>
    <row r="245" spans="1:20" ht="14.25" hidden="1" x14ac:dyDescent="0.2"/>
    <row r="246" spans="1:20" ht="14.25" hidden="1" x14ac:dyDescent="0.2">
      <c r="C246" s="7"/>
    </row>
    <row r="247" spans="1:20" ht="14.25" hidden="1" x14ac:dyDescent="0.2"/>
    <row r="248" spans="1:20" ht="14.25" hidden="1" x14ac:dyDescent="0.2"/>
    <row r="249" spans="1:20" ht="13.9" hidden="1" customHeight="1" x14ac:dyDescent="0.2"/>
    <row r="250" spans="1:20" ht="13.9" hidden="1" customHeight="1" x14ac:dyDescent="0.2"/>
    <row r="251" spans="1:20" ht="13.9" hidden="1" customHeight="1" x14ac:dyDescent="0.2"/>
    <row r="252" spans="1:20" ht="13.9" hidden="1" customHeight="1" x14ac:dyDescent="0.2"/>
    <row r="253" spans="1:20" ht="13.9" hidden="1" customHeight="1" x14ac:dyDescent="0.2"/>
    <row r="254" spans="1:20" s="41" customFormat="1" ht="13.9" hidden="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" hidden="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" hidden="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" hidden="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" hidden="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" hidden="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" hidden="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" hidden="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" hidden="1" customHeight="1" x14ac:dyDescent="0.2"/>
    <row r="264" spans="1:20" ht="13.9" hidden="1" customHeight="1" x14ac:dyDescent="0.2"/>
    <row r="265" spans="1:20" ht="13.9" hidden="1" customHeight="1" x14ac:dyDescent="0.2"/>
    <row r="266" spans="1:20" ht="13.9" hidden="1" customHeight="1" x14ac:dyDescent="0.2"/>
    <row r="267" spans="1:20" ht="13.9" hidden="1" customHeight="1" x14ac:dyDescent="0.2"/>
    <row r="268" spans="1:20" ht="13.9" hidden="1" customHeight="1" x14ac:dyDescent="0.2"/>
    <row r="269" spans="1:20" ht="13.9" hidden="1" customHeight="1" x14ac:dyDescent="0.2"/>
    <row r="270" spans="1:20" ht="13.9" hidden="1" customHeight="1" x14ac:dyDescent="0.2"/>
    <row r="271" spans="1:20" ht="13.9" hidden="1" customHeight="1" x14ac:dyDescent="0.2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H8" sqref="H8"/>
    </sheetView>
  </sheetViews>
  <sheetFormatPr defaultColWidth="0" defaultRowHeight="0" customHeight="1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6.140625" style="585" customWidth="1"/>
    <col min="6" max="6" width="25.7109375" style="585" hidden="1" customWidth="1"/>
    <col min="7" max="7" width="1.85546875" style="585" customWidth="1"/>
    <col min="8" max="8" width="16.5703125" style="585" customWidth="1"/>
    <col min="9" max="9" width="19.85546875" style="585" bestFit="1" customWidth="1"/>
    <col min="10" max="10" width="14.7109375" style="585" customWidth="1"/>
    <col min="11" max="11" width="9" style="585" bestFit="1" customWidth="1"/>
    <col min="12" max="12" width="28.7109375" style="585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43334.447860995373</v>
      </c>
      <c r="M7" s="564"/>
      <c r="N7" s="498"/>
    </row>
    <row r="8" spans="2:14" ht="42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25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25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25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25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25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25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25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25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25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25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25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25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25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25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25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25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25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25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25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25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25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25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25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25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25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25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25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25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25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25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25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25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25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25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25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25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25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25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25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25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25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25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25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25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25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25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25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25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25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25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25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25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25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25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25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25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25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25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25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25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25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25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25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25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25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25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25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25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25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25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25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25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25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25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25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25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25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25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25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25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25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25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25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25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25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25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25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25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25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25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25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25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25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25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25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25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25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25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5" hidden="1" x14ac:dyDescent="0.25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5" hidden="1" thickBot="1" x14ac:dyDescent="0.3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5" hidden="1" x14ac:dyDescent="0.25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.75" hidden="1" thickBot="1" x14ac:dyDescent="0.3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25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5" hidden="1" x14ac:dyDescent="0.25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5" hidden="1" x14ac:dyDescent="0.25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25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25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25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5" hidden="1" x14ac:dyDescent="0.25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25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5" hidden="1" x14ac:dyDescent="0.25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25"/>
    <row r="121" spans="1:14" ht="18.75" hidden="1" customHeight="1" x14ac:dyDescent="0.25"/>
    <row r="122" spans="1:14" ht="18.75" hidden="1" customHeight="1" x14ac:dyDescent="0.25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25"/>
    <row r="124" spans="1:14" ht="18.75" hidden="1" customHeight="1" x14ac:dyDescent="0.25"/>
    <row r="125" spans="1:14" ht="18.75" hidden="1" customHeight="1" x14ac:dyDescent="0.25"/>
    <row r="126" spans="1:14" ht="18.75" hidden="1" customHeight="1" x14ac:dyDescent="0.25"/>
    <row r="127" spans="1:14" ht="18.75" hidden="1" customHeight="1" x14ac:dyDescent="0.25"/>
    <row r="128" spans="1:14" ht="18.75" hidden="1" customHeight="1" x14ac:dyDescent="0.25"/>
    <row r="129" ht="18.75" hidden="1" customHeight="1" x14ac:dyDescent="0.25"/>
    <row r="130" ht="18.75" hidden="1" customHeight="1" x14ac:dyDescent="0.25"/>
    <row r="131" ht="18.75" hidden="1" customHeight="1" x14ac:dyDescent="0.25"/>
    <row r="132" ht="18.75" hidden="1" customHeight="1" x14ac:dyDescent="0.25"/>
    <row r="133" ht="18.75" hidden="1" customHeight="1" x14ac:dyDescent="0.25"/>
    <row r="134" ht="18.75" hidden="1" customHeight="1" x14ac:dyDescent="0.25"/>
    <row r="135" ht="18.75" hidden="1" customHeight="1" x14ac:dyDescent="0.25"/>
    <row r="136" ht="18.75" hidden="1" customHeight="1" x14ac:dyDescent="0.25"/>
    <row r="137" ht="18.75" hidden="1" customHeight="1" x14ac:dyDescent="0.25"/>
    <row r="138" ht="18.75" hidden="1" customHeight="1" x14ac:dyDescent="0.25"/>
    <row r="139" ht="18.75" hidden="1" customHeight="1" x14ac:dyDescent="0.25"/>
    <row r="140" ht="18.75" hidden="1" customHeight="1" x14ac:dyDescent="0.25"/>
    <row r="141" ht="18.75" hidden="1" customHeight="1" x14ac:dyDescent="0.25"/>
    <row r="142" ht="18.75" hidden="1" customHeight="1" x14ac:dyDescent="0.25"/>
    <row r="143" ht="18.75" hidden="1" customHeight="1" x14ac:dyDescent="0.25"/>
    <row r="144" ht="18.75" hidden="1" customHeight="1" x14ac:dyDescent="0.25"/>
    <row r="145" ht="18.75" hidden="1" customHeight="1" x14ac:dyDescent="0.25"/>
    <row r="146" ht="18.75" hidden="1" customHeight="1" x14ac:dyDescent="0.25"/>
    <row r="147" ht="18.75" hidden="1" customHeight="1" x14ac:dyDescent="0.25"/>
    <row r="148" ht="18.75" hidden="1" customHeight="1" x14ac:dyDescent="0.25"/>
    <row r="149" ht="18.75" hidden="1" customHeight="1" x14ac:dyDescent="0.25"/>
    <row r="150" ht="18.75" hidden="1" customHeight="1" x14ac:dyDescent="0.25"/>
    <row r="151" ht="18.75" hidden="1" customHeight="1" x14ac:dyDescent="0.25"/>
    <row r="152" ht="18.75" hidden="1" customHeight="1" x14ac:dyDescent="0.25"/>
    <row r="153" ht="18.75" hidden="1" customHeight="1" x14ac:dyDescent="0.25"/>
    <row r="154" ht="18.75" hidden="1" customHeight="1" x14ac:dyDescent="0.25"/>
    <row r="155" ht="18.75" hidden="1" customHeight="1" x14ac:dyDescent="0.25"/>
    <row r="156" ht="18.75" hidden="1" customHeight="1" x14ac:dyDescent="0.25"/>
    <row r="157" ht="18.75" hidden="1" customHeight="1" x14ac:dyDescent="0.25"/>
    <row r="158" ht="18.75" hidden="1" customHeight="1" x14ac:dyDescent="0.25"/>
    <row r="159" ht="18.75" hidden="1" customHeight="1" x14ac:dyDescent="0.25"/>
    <row r="160" ht="18.75" hidden="1" customHeight="1" x14ac:dyDescent="0.25"/>
    <row r="161" ht="18.75" hidden="1" customHeight="1" x14ac:dyDescent="0.25"/>
    <row r="162" ht="18.75" hidden="1" customHeight="1" x14ac:dyDescent="0.25"/>
    <row r="163" ht="18.75" hidden="1" customHeight="1" x14ac:dyDescent="0.25"/>
    <row r="164" ht="18.75" hidden="1" customHeight="1" x14ac:dyDescent="0.25"/>
    <row r="165" ht="0" hidden="1" customHeight="1" x14ac:dyDescent="0.25"/>
    <row r="166" ht="0" hidden="1" customHeight="1" x14ac:dyDescent="0.25"/>
    <row r="167" ht="0" hidden="1" customHeight="1" x14ac:dyDescent="0.25"/>
    <row r="168" ht="0" hidden="1" customHeight="1" x14ac:dyDescent="0.25"/>
    <row r="169" ht="0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E8" sqref="E8"/>
    </sheetView>
  </sheetViews>
  <sheetFormatPr defaultColWidth="0" defaultRowHeight="15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3.28515625" style="585" customWidth="1"/>
    <col min="6" max="6" width="25.7109375" style="585" customWidth="1"/>
    <col min="7" max="8" width="1.85546875" style="585" customWidth="1"/>
    <col min="9" max="9" width="19.7109375" style="585" customWidth="1"/>
    <col min="10" max="10" width="17.28515625" style="585" bestFit="1" customWidth="1"/>
    <col min="11" max="11" width="9" style="585" bestFit="1" customWidth="1"/>
    <col min="12" max="12" width="26.7109375" style="585" bestFit="1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43334.447860995373</v>
      </c>
      <c r="M7" s="564"/>
      <c r="N7" s="498"/>
    </row>
    <row r="8" spans="2:14" ht="36.6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" customHeight="1" x14ac:dyDescent="0.25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25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25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25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25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25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25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25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25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25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25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25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25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25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25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25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25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25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25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25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25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25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25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25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25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25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25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25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25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25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25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25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25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25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25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25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25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25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25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25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25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25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25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25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25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25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25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25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25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25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25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25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25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25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25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25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25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25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25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25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25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25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25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25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25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25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25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25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25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25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25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25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25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25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25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25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25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25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25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25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25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25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25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25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25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25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25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25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25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25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25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25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25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25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25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25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25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25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25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25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25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25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25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25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25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25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25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25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25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25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25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25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25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25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25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25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25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25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25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25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25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25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25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25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25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25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25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25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25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25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25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25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25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25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25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25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25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25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25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25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25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25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25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25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25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25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25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25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25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25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25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25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25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25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25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25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25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25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25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25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25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25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25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25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25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25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25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25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25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25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25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25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25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25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25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25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25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25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25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25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25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25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25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25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25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25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25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25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25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25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25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25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25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25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25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25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25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25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25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25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25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25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25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25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25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25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25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25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25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25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25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25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25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25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25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25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25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25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25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25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25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25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25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25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25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5" hidden="1" thickBot="1" x14ac:dyDescent="0.3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25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.75" hidden="1" thickBot="1" x14ac:dyDescent="0.3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25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25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25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25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25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25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25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25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25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25"/>
    <row r="247" spans="1:14" hidden="1" x14ac:dyDescent="0.25"/>
    <row r="248" spans="1:14" hidden="1" x14ac:dyDescent="0.25"/>
    <row r="249" spans="1:14" hidden="1" x14ac:dyDescent="0.25"/>
    <row r="250" spans="1:14" hidden="1" x14ac:dyDescent="0.25"/>
    <row r="251" spans="1:14" hidden="1" x14ac:dyDescent="0.25"/>
    <row r="252" spans="1:14" hidden="1" x14ac:dyDescent="0.25"/>
    <row r="253" spans="1:14" hidden="1" x14ac:dyDescent="0.25"/>
    <row r="254" spans="1:14" hidden="1" x14ac:dyDescent="0.25"/>
    <row r="255" spans="1:14" hidden="1" x14ac:dyDescent="0.25"/>
    <row r="256" spans="1:1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x14ac:dyDescent="0.25"/>
    <row r="1074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5" x14ac:dyDescent="0.25"/>
  <cols>
    <col min="7" max="7" width="11.140625" bestFit="1" customWidth="1"/>
    <col min="8" max="8" width="11.140625" customWidth="1"/>
    <col min="9" max="9" width="9.7109375" bestFit="1" customWidth="1"/>
    <col min="10" max="10" width="9.7109375" customWidth="1"/>
  </cols>
  <sheetData>
    <row r="4" spans="1:19" ht="15.75" thickBot="1" x14ac:dyDescent="0.3"/>
    <row r="5" spans="1:19" s="1" customFormat="1" ht="24" customHeight="1" thickBot="1" x14ac:dyDescent="0.2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149999999999999" customHeight="1" x14ac:dyDescent="0.25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149999999999999" customHeight="1" x14ac:dyDescent="0.25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149999999999999" customHeight="1" x14ac:dyDescent="0.25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149999999999999" customHeight="1" x14ac:dyDescent="0.25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149999999999999" customHeight="1" x14ac:dyDescent="0.25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149999999999999" customHeight="1" thickBot="1" x14ac:dyDescent="0.3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.75" thickBot="1" x14ac:dyDescent="0.3"/>
    <row r="16" spans="1:19" s="1" customFormat="1" ht="24" customHeight="1" thickBot="1" x14ac:dyDescent="0.2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149999999999999" customHeight="1" x14ac:dyDescent="0.25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149999999999999" customHeight="1" x14ac:dyDescent="0.25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149999999999999" customHeight="1" x14ac:dyDescent="0.25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149999999999999" customHeight="1" x14ac:dyDescent="0.25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149999999999999" customHeight="1" thickBot="1" x14ac:dyDescent="0.3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3.85546875" customWidth="1"/>
    <col min="3" max="3" width="25.28515625" customWidth="1"/>
    <col min="4" max="4" width="29.85546875" customWidth="1"/>
    <col min="5" max="5" width="30.42578125" customWidth="1"/>
    <col min="6" max="6" width="24.85546875" customWidth="1"/>
  </cols>
  <sheetData>
    <row r="1" spans="1:6" x14ac:dyDescent="0.25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25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5546875" defaultRowHeight="15" x14ac:dyDescent="0.25"/>
  <cols>
    <col min="1" max="1" width="8.85546875" style="404"/>
    <col min="2" max="4" width="24.140625" style="404" customWidth="1"/>
    <col min="5" max="5" width="14.7109375" style="404" customWidth="1"/>
    <col min="6" max="9" width="8.85546875" style="404"/>
    <col min="10" max="10" width="12" style="404" bestFit="1" customWidth="1"/>
    <col min="11" max="11" width="10.42578125" style="404" customWidth="1"/>
    <col min="12" max="12" width="8.85546875" style="404"/>
    <col min="13" max="13" width="14.7109375" style="404" bestFit="1" customWidth="1"/>
    <col min="14" max="14" width="11.140625" style="404" bestFit="1" customWidth="1"/>
    <col min="15" max="15" width="8.85546875" style="404"/>
    <col min="16" max="16" width="15.7109375" style="404" customWidth="1"/>
    <col min="17" max="18" width="8.85546875" style="404"/>
    <col min="19" max="19" width="19.42578125" style="404" customWidth="1"/>
    <col min="20" max="23" width="8.85546875" style="404"/>
    <col min="24" max="24" width="27.140625" style="404" bestFit="1" customWidth="1"/>
    <col min="25" max="25" width="19.42578125" style="404" bestFit="1" customWidth="1"/>
    <col min="26" max="26" width="27.140625" style="404" bestFit="1" customWidth="1"/>
    <col min="27" max="27" width="10.7109375" style="404" bestFit="1" customWidth="1"/>
    <col min="28" max="28" width="8.7109375" style="404" bestFit="1" customWidth="1"/>
    <col min="29" max="29" width="12.140625" style="404" bestFit="1" customWidth="1"/>
    <col min="30" max="30" width="10.42578125" style="404" bestFit="1" customWidth="1"/>
    <col min="31" max="16384" width="8.85546875" style="404"/>
  </cols>
  <sheetData>
    <row r="1" spans="1:33" x14ac:dyDescent="0.25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25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25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25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25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25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25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25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25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25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25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25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25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25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25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25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25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25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25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25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25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25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25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25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25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25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25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25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25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25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25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25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25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25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25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25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25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25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25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25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25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25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25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25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25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25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25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25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25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25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25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25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25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25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25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25">
      <c r="B56" s="412" t="s">
        <v>371</v>
      </c>
      <c r="D56" s="413">
        <v>7</v>
      </c>
      <c r="E56" s="414"/>
    </row>
    <row r="67" spans="2:12" x14ac:dyDescent="0.25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25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25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25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25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25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25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5" x14ac:dyDescent="0.25"/>
  <cols>
    <col min="4" max="4" width="10.5703125" bestFit="1" customWidth="1"/>
    <col min="5" max="5" width="33.140625" bestFit="1" customWidth="1"/>
    <col min="6" max="6" width="8.7109375" bestFit="1" customWidth="1"/>
    <col min="7" max="7" width="33.140625" bestFit="1" customWidth="1"/>
  </cols>
  <sheetData>
    <row r="3" spans="4:7" x14ac:dyDescent="0.25">
      <c r="D3" t="s">
        <v>910</v>
      </c>
      <c r="E3" t="s">
        <v>912</v>
      </c>
      <c r="F3" t="s">
        <v>909</v>
      </c>
      <c r="G3" t="s">
        <v>911</v>
      </c>
    </row>
    <row r="4" spans="4:7" x14ac:dyDescent="0.25">
      <c r="D4" t="s">
        <v>499</v>
      </c>
      <c r="E4" t="s">
        <v>376</v>
      </c>
      <c r="F4" s="484">
        <v>10000</v>
      </c>
      <c r="G4" t="s">
        <v>376</v>
      </c>
    </row>
    <row r="5" spans="4:7" x14ac:dyDescent="0.25">
      <c r="D5" t="s">
        <v>500</v>
      </c>
      <c r="E5" t="s">
        <v>501</v>
      </c>
      <c r="F5" s="484">
        <v>10000</v>
      </c>
      <c r="G5" t="s">
        <v>501</v>
      </c>
    </row>
    <row r="6" spans="4:7" x14ac:dyDescent="0.25">
      <c r="D6" t="s">
        <v>502</v>
      </c>
      <c r="E6" t="s">
        <v>503</v>
      </c>
      <c r="F6" s="484">
        <v>10000</v>
      </c>
      <c r="G6" t="s">
        <v>503</v>
      </c>
    </row>
    <row r="7" spans="4:7" x14ac:dyDescent="0.25">
      <c r="D7" t="s">
        <v>504</v>
      </c>
      <c r="E7" t="s">
        <v>23</v>
      </c>
      <c r="F7" s="484">
        <v>10000</v>
      </c>
      <c r="G7" t="s">
        <v>23</v>
      </c>
    </row>
    <row r="8" spans="4:7" x14ac:dyDescent="0.25">
      <c r="D8" t="s">
        <v>505</v>
      </c>
      <c r="E8" t="s">
        <v>414</v>
      </c>
      <c r="F8" s="484">
        <v>10000</v>
      </c>
      <c r="G8" t="s">
        <v>414</v>
      </c>
    </row>
    <row r="9" spans="4:7" x14ac:dyDescent="0.25">
      <c r="D9" t="s">
        <v>506</v>
      </c>
      <c r="E9" t="s">
        <v>24</v>
      </c>
      <c r="F9" s="484">
        <v>10000</v>
      </c>
      <c r="G9" t="s">
        <v>24</v>
      </c>
    </row>
    <row r="10" spans="4:7" x14ac:dyDescent="0.25">
      <c r="D10" t="s">
        <v>507</v>
      </c>
      <c r="E10" t="s">
        <v>26</v>
      </c>
      <c r="F10" s="484">
        <v>10000</v>
      </c>
      <c r="G10" t="s">
        <v>26</v>
      </c>
    </row>
    <row r="11" spans="4:7" x14ac:dyDescent="0.25">
      <c r="D11" t="s">
        <v>508</v>
      </c>
      <c r="E11" t="s">
        <v>28</v>
      </c>
      <c r="F11" s="484">
        <v>10000</v>
      </c>
      <c r="G11" t="s">
        <v>28</v>
      </c>
    </row>
    <row r="12" spans="4:7" x14ac:dyDescent="0.25">
      <c r="D12" t="s">
        <v>509</v>
      </c>
      <c r="E12" t="s">
        <v>29</v>
      </c>
      <c r="F12" s="484">
        <v>10000</v>
      </c>
      <c r="G12" t="s">
        <v>29</v>
      </c>
    </row>
    <row r="13" spans="4:7" x14ac:dyDescent="0.25">
      <c r="D13" t="s">
        <v>510</v>
      </c>
      <c r="E13" t="s">
        <v>31</v>
      </c>
      <c r="F13" s="484">
        <v>10000</v>
      </c>
      <c r="G13" t="s">
        <v>31</v>
      </c>
    </row>
    <row r="14" spans="4:7" x14ac:dyDescent="0.25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25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25">
      <c r="D16" t="s">
        <v>515</v>
      </c>
      <c r="E16" t="s">
        <v>34</v>
      </c>
      <c r="F16" s="484">
        <v>10000</v>
      </c>
      <c r="G16" t="s">
        <v>34</v>
      </c>
    </row>
    <row r="17" spans="4:7" x14ac:dyDescent="0.25">
      <c r="D17" t="s">
        <v>516</v>
      </c>
      <c r="E17" t="s">
        <v>36</v>
      </c>
      <c r="F17" s="484">
        <v>10000</v>
      </c>
      <c r="G17" t="s">
        <v>36</v>
      </c>
    </row>
    <row r="18" spans="4:7" x14ac:dyDescent="0.25">
      <c r="D18" t="s">
        <v>517</v>
      </c>
      <c r="E18" t="s">
        <v>37</v>
      </c>
      <c r="F18" s="484">
        <v>10000</v>
      </c>
      <c r="G18" t="s">
        <v>37</v>
      </c>
    </row>
    <row r="19" spans="4:7" x14ac:dyDescent="0.25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25">
      <c r="D20" t="s">
        <v>520</v>
      </c>
      <c r="E20" t="s">
        <v>39</v>
      </c>
      <c r="F20" s="484">
        <v>10000</v>
      </c>
      <c r="G20" t="s">
        <v>39</v>
      </c>
    </row>
    <row r="21" spans="4:7" x14ac:dyDescent="0.25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25">
      <c r="D22" t="s">
        <v>523</v>
      </c>
      <c r="E22" t="s">
        <v>41</v>
      </c>
      <c r="F22" s="484">
        <v>10000</v>
      </c>
      <c r="G22" t="s">
        <v>41</v>
      </c>
    </row>
    <row r="23" spans="4:7" x14ac:dyDescent="0.25">
      <c r="D23" t="s">
        <v>524</v>
      </c>
      <c r="E23" t="s">
        <v>42</v>
      </c>
      <c r="F23" s="484">
        <v>10000</v>
      </c>
      <c r="G23" t="s">
        <v>42</v>
      </c>
    </row>
    <row r="24" spans="4:7" x14ac:dyDescent="0.25">
      <c r="D24" t="s">
        <v>525</v>
      </c>
      <c r="E24" t="s">
        <v>45</v>
      </c>
      <c r="F24" s="484">
        <v>10000</v>
      </c>
      <c r="G24" t="s">
        <v>45</v>
      </c>
    </row>
    <row r="25" spans="4:7" x14ac:dyDescent="0.25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25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25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25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25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25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25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25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25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25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25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25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25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25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25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25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25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25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25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25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25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25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25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25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25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25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25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25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25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25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25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25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25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25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25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25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25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25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25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25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25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25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25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25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25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25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25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25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25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25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25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25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25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25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25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25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25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25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25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25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25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25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25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25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25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25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25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25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25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25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25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25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25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25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25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25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25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25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25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25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25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25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25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25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25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25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25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25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25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25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25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25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25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25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25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25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25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25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25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25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25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25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25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25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25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25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25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25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25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25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25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25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25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25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25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25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25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25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25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25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25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25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25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25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25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25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25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25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25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25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25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25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25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25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25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25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25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25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25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25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25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25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25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25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25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25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25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25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25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25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25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25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25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25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25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25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25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25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25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25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25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25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25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25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25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25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25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25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25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25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25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25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25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25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25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25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25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25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25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25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25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25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25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25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25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25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25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25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25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25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25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25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25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25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25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25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25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25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25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25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25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25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25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25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25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25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25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25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25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25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25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25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40625" defaultRowHeight="12.75" x14ac:dyDescent="0.2"/>
  <cols>
    <col min="1" max="2" width="29.7109375" style="428" customWidth="1"/>
    <col min="3" max="3" width="124.28515625" style="428" customWidth="1"/>
    <col min="4" max="5" width="29.7109375" style="428" customWidth="1"/>
    <col min="6" max="16384" width="9.140625" style="428"/>
  </cols>
  <sheetData>
    <row r="1" spans="3:3" ht="73.5" customHeight="1" x14ac:dyDescent="0.2"/>
    <row r="5" spans="3:3" ht="18" customHeight="1" thickBot="1" x14ac:dyDescent="0.25">
      <c r="C5" s="429" t="s">
        <v>412</v>
      </c>
    </row>
    <row r="6" spans="3:3" ht="50.25" customHeight="1" thickBot="1" x14ac:dyDescent="0.25">
      <c r="C6" s="430" t="s">
        <v>398</v>
      </c>
    </row>
    <row r="8" spans="3:3" ht="13.5" thickBot="1" x14ac:dyDescent="0.25"/>
    <row r="9" spans="3:3" s="432" customFormat="1" ht="27.75" customHeight="1" thickBot="1" x14ac:dyDescent="0.3">
      <c r="C9" s="431" t="s">
        <v>399</v>
      </c>
    </row>
    <row r="10" spans="3:3" ht="13.5" thickBot="1" x14ac:dyDescent="0.25"/>
    <row r="11" spans="3:3" ht="15.75" thickBot="1" x14ac:dyDescent="0.25">
      <c r="C11" s="433" t="s">
        <v>400</v>
      </c>
    </row>
    <row r="12" spans="3:3" ht="6" customHeight="1" x14ac:dyDescent="0.2">
      <c r="C12" s="434"/>
    </row>
    <row r="13" spans="3:3" ht="18.75" customHeight="1" x14ac:dyDescent="0.25">
      <c r="C13" s="435" t="s">
        <v>401</v>
      </c>
    </row>
    <row r="14" spans="3:3" ht="18.75" customHeight="1" x14ac:dyDescent="0.25">
      <c r="C14" s="435" t="s">
        <v>402</v>
      </c>
    </row>
    <row r="15" spans="3:3" ht="18.75" customHeight="1" x14ac:dyDescent="0.25">
      <c r="C15" s="435" t="s">
        <v>403</v>
      </c>
    </row>
    <row r="16" spans="3:3" ht="18.75" customHeight="1" x14ac:dyDescent="0.25">
      <c r="C16" s="435" t="s">
        <v>404</v>
      </c>
    </row>
    <row r="17" spans="3:3" ht="18.75" customHeight="1" x14ac:dyDescent="0.25">
      <c r="C17" s="435" t="s">
        <v>405</v>
      </c>
    </row>
    <row r="18" spans="3:3" ht="18.75" customHeight="1" x14ac:dyDescent="0.25">
      <c r="C18" s="435" t="s">
        <v>406</v>
      </c>
    </row>
    <row r="19" spans="3:3" ht="13.5" thickBot="1" x14ac:dyDescent="0.25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311</vt:i4>
      </vt:variant>
    </vt:vector>
  </HeadingPairs>
  <TitlesOfParts>
    <vt:vector size="320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'Rate Tables'!\c_OT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'Rate Tables'!\c_RT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'Non-Staff Labor'!\r_carry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Ajoku, Colby</cp:lastModifiedBy>
  <cp:lastPrinted>2018-02-26T14:43:15Z</cp:lastPrinted>
  <dcterms:created xsi:type="dcterms:W3CDTF">2017-10-30T12:43:20Z</dcterms:created>
  <dcterms:modified xsi:type="dcterms:W3CDTF">2018-08-22T14:45:48Z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