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758A141D-7B31-4F2B-A08D-9E00303D47B2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Labor'!$L$1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Labor'!$A$15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 calcMode="manual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K21" i="23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<sst xmlns="http://schemas.openxmlformats.org/spreadsheetml/2006/main" count="2235" uniqueCount="1014">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</sst>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10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0" borderId="13" xfId="0" applyFill="1" applyBorder="1" applyProtection="1">
      <protection locked="0"/>
    </xf>
    <xf numFmtId="0" fontId="0" fillId="6" borderId="9" xfId="0" applyFill="1" applyBorder="1"/>
    <xf numFmtId="0" fontId="0" fillId="0" borderId="10" xfId="0" applyFill="1" applyBorder="1" applyProtection="1">
      <protection locked="0"/>
    </xf>
    <xf numFmtId="0" fontId="0" fillId="0" borderId="11" xfId="0" applyFill="1" applyBorder="1" applyProtection="1">
      <protection locked="0"/>
    </xf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 macro="[3]!dummy"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4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4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4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4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 macro="[3]!dummy"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4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4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4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4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4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4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4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[3]!dummy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5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5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[3]!dummy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4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4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4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4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4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4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4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4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4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4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4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4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4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4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4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4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4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4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4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4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4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4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4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4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4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 macro="[3]!dummy"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4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4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4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4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4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4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4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4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4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4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4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4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4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4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4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4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4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4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4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4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4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4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4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4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4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4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4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4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4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4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4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4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4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4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4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4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4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4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4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4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4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4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4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4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4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4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4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4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4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4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4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4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4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4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4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4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4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4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4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4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4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4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4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4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4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4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4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4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4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4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4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4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4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4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4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6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d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meta"/>
      <sheetName val="Errors"/>
      <sheetName val="Code"/>
      <sheetName val="CostCodes"/>
      <sheetName val="splash"/>
    </sheetNames>
    <definedNames>
      <definedName name="dummy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7"/>
      <c r="E4" s="688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7"/>
      <c r="E5" s="688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7" t="s">
        <v>274</v>
      </c>
      <c r="E6" s="688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9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5" t="s">
        <v>282</v>
      </c>
      <c r="E7" s="686"/>
      <c r="F7" s="315"/>
      <c r="G7" s="315"/>
      <c r="H7" s="515" t="e">
        <f ca="1">IF(cDateDiff("WW",\pstart,\pend)&gt;0,cDateDiff("WW",\pstart,\pend),0)</f>
        <v>#NAME?</v>
      </c>
      <c r="I7" s="318"/>
      <c r="J7" s="689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43333.416436111111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7" t="s">
        <v>228</v>
      </c>
      <c r="E16" s="688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4F89-FC04-4A38-97E9-6714BC2884DC}">
  <sheetPr codeName="Sheet11"/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C5" sqref="C5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90" t="str">
        <f>IF(Settings!D4&lt;&gt;0,Settings!D4,"")</f>
        <v/>
      </c>
      <c r="C2" s="690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91" t="str">
        <f>IF(Settings!D5&lt;&gt;0,Settings!D5,"")</f>
        <v/>
      </c>
      <c r="C3" s="691"/>
      <c r="D3" s="327"/>
      <c r="E3" s="328">
        <f ca="1">Settings!\date</f>
        <v>43333.416436111111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4" t="s">
        <v>245</v>
      </c>
      <c r="F11" s="352"/>
      <c r="G11" s="694" t="s">
        <v>8</v>
      </c>
      <c r="H11" s="352"/>
      <c r="I11" s="694" t="s">
        <v>233</v>
      </c>
      <c r="J11" s="694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6" t="s">
        <v>2</v>
      </c>
      <c r="R11" s="700" t="s">
        <v>368</v>
      </c>
      <c r="S11" s="698" t="s">
        <v>369</v>
      </c>
      <c r="T11" s="692" t="s">
        <v>1</v>
      </c>
      <c r="U11" s="692" t="s">
        <v>234</v>
      </c>
      <c r="V11" s="692" t="s">
        <v>235</v>
      </c>
      <c r="W11" s="692" t="s">
        <v>239</v>
      </c>
      <c r="X11" s="692" t="s">
        <v>237</v>
      </c>
      <c r="Y11" s="692" t="s">
        <v>238</v>
      </c>
      <c r="Z11" s="692" t="s">
        <v>241</v>
      </c>
      <c r="AA11" s="692" t="s">
        <v>240</v>
      </c>
      <c r="AB11" s="692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5"/>
      <c r="F12" s="365"/>
      <c r="G12" s="695"/>
      <c r="H12" s="365" t="s">
        <v>9</v>
      </c>
      <c r="I12" s="695"/>
      <c r="J12" s="695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7"/>
      <c r="R12" s="701"/>
      <c r="S12" s="699"/>
      <c r="T12" s="693"/>
      <c r="U12" s="693"/>
      <c r="V12" s="693"/>
      <c r="W12" s="693"/>
      <c r="X12" s="693"/>
      <c r="Y12" s="693"/>
      <c r="Z12" s="693"/>
      <c r="AA12" s="693"/>
      <c r="AB12" s="693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Y11:Y12"/>
    <mergeCell ref="X11:X12"/>
    <mergeCell ref="AA11:AA12"/>
    <mergeCell ref="AB11:AB12"/>
    <mergeCell ref="R11:R12"/>
    <mergeCell ref="Z11:Z12"/>
    <mergeCell ref="W11:W12"/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B8" sqref="B8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2"/>
      <c r="J1" s="702"/>
      <c r="K1" s="702"/>
      <c r="L1" s="702"/>
      <c r="M1" s="702"/>
      <c r="N1" s="702"/>
      <c r="O1" s="702"/>
      <c r="P1" s="702"/>
      <c r="Q1" s="702"/>
      <c r="R1" s="702"/>
      <c r="S1" s="702"/>
      <c r="T1" s="702"/>
      <c r="U1" s="702"/>
      <c r="V1" s="702"/>
      <c r="W1" s="702"/>
      <c r="X1" s="702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4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83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84"/>
      <c r="CP11" s="623"/>
      <c r="CR11" s="681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L1" sqref="L1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customWidth="1"/>
    <col min="37" max="37" width="7.85546875" style="9" customWidth="1"/>
    <col min="38" max="38" width="7.28515625" style="9" customWidth="1"/>
    <col min="39" max="40" width="9.140625" style="9" customWidth="1"/>
    <col min="41" max="16384" width="9.140625" style="9"/>
  </cols>
  <sheetData>
    <row r="1" spans="1:39" x14ac:dyDescent="0.25">
      <c r="U1" s="703"/>
      <c r="V1" s="703"/>
      <c r="W1" s="703"/>
      <c r="AJ1" s="703"/>
      <c r="AK1" s="703"/>
      <c r="AL1" s="703"/>
      <c r="AM1" s="703"/>
    </row>
    <row r="6" spans="1:39" x14ac:dyDescent="0.25">
      <c r="H6" s="672"/>
      <c r="I6" s="57"/>
      <c r="J6" s="57"/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4" t="s">
        <v>1009</v>
      </c>
      <c r="G11" s="704"/>
      <c r="H11" s="704"/>
      <c r="I11" s="705" t="s">
        <v>470</v>
      </c>
      <c r="J11" s="705"/>
      <c r="K11" s="705"/>
      <c r="L11" s="705" t="s">
        <v>364</v>
      </c>
      <c r="M11" s="705"/>
      <c r="N11" s="705"/>
      <c r="O11" s="705" t="s">
        <v>1010</v>
      </c>
      <c r="P11" s="705"/>
      <c r="Q11" s="705"/>
      <c r="R11" s="705" t="s">
        <v>1011</v>
      </c>
      <c r="S11" s="705"/>
      <c r="T11" s="705"/>
      <c r="U11" s="705" t="s">
        <v>79</v>
      </c>
      <c r="V11" s="705"/>
      <c r="W11" s="705"/>
      <c r="X11" s="56"/>
      <c r="AJ11" s="705" t="s">
        <v>373</v>
      </c>
      <c r="AK11" s="705"/>
      <c r="AL11" s="705"/>
      <c r="AM11" s="705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2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A2:Y51"/>
  <sheetViews>
    <sheetView workbookViewId="0">
      <selection activeCell="F1" sqref="F1:XFD1048576"/>
    </sheetView>
  </sheetViews>
  <sheetFormatPr defaultColWidth="0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hidden="1" customWidth="1"/>
    <col min="7" max="7" width="7.42578125" hidden="1" customWidth="1"/>
    <col min="8" max="16384" width="9.140625" hidden="1"/>
  </cols>
  <sheetData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9" activePane="bottomLeft" state="frozen"/>
      <selection activeCell="D4" sqref="D4:E4"/>
      <selection pane="bottomLeft" activeCell="E10" sqref="E10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6" t="s">
        <v>384</v>
      </c>
      <c r="F2" s="706"/>
      <c r="G2" s="20"/>
      <c r="H2" s="20"/>
      <c r="I2" s="131"/>
      <c r="J2" s="707" t="e">
        <f ca="1">SUMIF(O9:O100,"[",K9:K100)</f>
        <v>#NAME?</v>
      </c>
      <c r="K2" s="707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8" t="s">
        <v>384</v>
      </c>
      <c r="F3" s="708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/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4">SUM(H32*J32)</f>
        <v>0</v>
      </c>
      <c r="L32" s="38"/>
      <c r="M32" s="104"/>
      <c r="N32" s="105"/>
      <c r="O32" s="106">
        <f t="shared" ref="O32:O37" si="5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4"/>
        <v>0</v>
      </c>
      <c r="L33" s="38"/>
      <c r="M33" s="104"/>
      <c r="N33" s="105"/>
      <c r="O33" s="106">
        <f t="shared" si="5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4"/>
        <v>#NAME?</v>
      </c>
      <c r="L34" s="38"/>
      <c r="M34" s="104"/>
      <c r="N34" s="105"/>
      <c r="O34" s="106">
        <f t="shared" si="5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4"/>
        <v>0</v>
      </c>
      <c r="L35" s="38"/>
      <c r="M35" s="104"/>
      <c r="N35" s="105"/>
      <c r="O35" s="106">
        <f t="shared" si="5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4"/>
        <v>#NAME?</v>
      </c>
      <c r="L36" s="38"/>
      <c r="M36" s="104"/>
      <c r="N36" s="105"/>
      <c r="O36" s="106">
        <f t="shared" si="5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4"/>
        <v>#NAME?</v>
      </c>
      <c r="L37" s="38"/>
      <c r="M37" s="104"/>
      <c r="N37" s="105"/>
      <c r="O37" s="106">
        <f t="shared" si="5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4"/>
        <v>#NAME?</v>
      </c>
      <c r="L38" s="38"/>
      <c r="M38" s="104"/>
      <c r="N38" s="105"/>
      <c r="O38" s="106">
        <f t="shared" ref="O38:O43" si="6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4"/>
        <v>0</v>
      </c>
      <c r="L39" s="38"/>
      <c r="M39" s="104"/>
      <c r="N39" s="105"/>
      <c r="O39" s="106">
        <f t="shared" si="6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4"/>
        <v>0</v>
      </c>
      <c r="L40" s="38"/>
      <c r="M40" s="104"/>
      <c r="N40" s="105"/>
      <c r="O40" s="106">
        <f t="shared" si="6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4"/>
        <v>#NAME?</v>
      </c>
      <c r="L41" s="38"/>
      <c r="M41" s="104"/>
      <c r="N41" s="105"/>
      <c r="O41" s="106">
        <f t="shared" si="6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4"/>
        <v>#NAME?</v>
      </c>
      <c r="L42" s="38"/>
      <c r="M42" s="104"/>
      <c r="N42" s="105"/>
      <c r="O42" s="106">
        <f t="shared" ref="O42" si="7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4"/>
        <v>#NAME?</v>
      </c>
      <c r="L43" s="38"/>
      <c r="M43" s="104"/>
      <c r="N43" s="105"/>
      <c r="O43" s="106">
        <f t="shared" si="6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8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8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9">SUM(H48*J48)</f>
        <v>0</v>
      </c>
      <c r="L48" s="38"/>
      <c r="M48" s="104"/>
      <c r="N48" s="105"/>
      <c r="O48" s="106">
        <f t="shared" si="8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9"/>
        <v>#NAME?</v>
      </c>
      <c r="L49" s="38"/>
      <c r="M49" s="104"/>
      <c r="N49" s="105"/>
      <c r="O49" s="106">
        <f t="shared" si="8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9"/>
        <v>0</v>
      </c>
      <c r="L50" s="38"/>
      <c r="M50" s="104"/>
      <c r="N50" s="105"/>
      <c r="O50" s="106">
        <f t="shared" si="8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9"/>
        <v>0</v>
      </c>
      <c r="L51" s="38"/>
      <c r="M51" s="104"/>
      <c r="N51" s="105"/>
      <c r="O51" s="106">
        <f t="shared" si="8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9"/>
        <v>0</v>
      </c>
      <c r="L52" s="38"/>
      <c r="M52" s="104"/>
      <c r="N52" s="105"/>
      <c r="O52" s="106">
        <f t="shared" si="8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9"/>
        <v>0</v>
      </c>
      <c r="L53" s="38"/>
      <c r="M53" s="104"/>
      <c r="N53" s="105"/>
      <c r="O53" s="106">
        <f t="shared" si="8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9"/>
        <v>0</v>
      </c>
      <c r="L54" s="38"/>
      <c r="M54" s="104"/>
      <c r="N54" s="105"/>
      <c r="O54" s="106">
        <f t="shared" si="8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9"/>
        <v>0</v>
      </c>
      <c r="L55" s="38"/>
      <c r="M55" s="104"/>
      <c r="N55" s="105"/>
      <c r="O55" s="106">
        <f t="shared" si="8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8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0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1">SUM(H60*J60)</f>
        <v>0</v>
      </c>
      <c r="L60" s="38"/>
      <c r="M60" s="104"/>
      <c r="N60" s="105"/>
      <c r="O60" s="106">
        <f t="shared" si="10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1"/>
        <v>0</v>
      </c>
      <c r="L61" s="38"/>
      <c r="M61" s="104"/>
      <c r="N61" s="105"/>
      <c r="O61" s="106">
        <f t="shared" si="10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1"/>
        <v>0</v>
      </c>
      <c r="L62" s="38"/>
      <c r="M62" s="104"/>
      <c r="N62" s="105"/>
      <c r="O62" s="106">
        <f t="shared" si="10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1"/>
        <v>0</v>
      </c>
      <c r="L63" s="38"/>
      <c r="M63" s="104"/>
      <c r="N63" s="105"/>
      <c r="O63" s="106">
        <f t="shared" si="10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1"/>
        <v>0</v>
      </c>
      <c r="L64" s="38"/>
      <c r="M64" s="104"/>
      <c r="N64" s="105"/>
      <c r="O64" s="106">
        <f t="shared" si="10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1"/>
        <v>0</v>
      </c>
      <c r="L65" s="38"/>
      <c r="M65" s="104"/>
      <c r="N65" s="105"/>
      <c r="O65" s="106">
        <f t="shared" si="10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0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0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0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0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2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2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3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4">SUM(H86*J86)</f>
        <v>#NAME?</v>
      </c>
      <c r="L86" s="38"/>
      <c r="M86" s="104"/>
      <c r="N86" s="105"/>
      <c r="O86" s="106">
        <f t="shared" si="13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4"/>
        <v>#NAME?</v>
      </c>
      <c r="L87" s="38"/>
      <c r="M87" s="104"/>
      <c r="N87" s="105"/>
      <c r="O87" s="106">
        <f t="shared" si="13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5">SUM(H91*J91)</f>
        <v>2000</v>
      </c>
      <c r="L91" s="38"/>
      <c r="M91" s="104"/>
      <c r="N91" s="105"/>
      <c r="O91" s="106">
        <f t="shared" ref="O91:O92" si="16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5"/>
        <v>0</v>
      </c>
      <c r="L92" s="38"/>
      <c r="M92" s="104"/>
      <c r="N92" s="105"/>
      <c r="O92" s="106">
        <f t="shared" si="16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5"/>
        <v>0</v>
      </c>
      <c r="L93" s="38"/>
      <c r="M93" s="104"/>
      <c r="N93" s="105"/>
      <c r="O93" s="106">
        <f t="shared" ref="O93" si="17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8">SUM(H94*J94)</f>
        <v>0</v>
      </c>
      <c r="L94" s="38"/>
      <c r="M94" s="104"/>
      <c r="N94" s="105"/>
      <c r="O94" s="106">
        <f t="shared" ref="O94" si="19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0">SUM(H95*J95)</f>
        <v>0</v>
      </c>
      <c r="L95" s="38"/>
      <c r="M95" s="104"/>
      <c r="N95" s="105"/>
      <c r="O95" s="106">
        <f t="shared" ref="O95" si="21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2">SUM(J123*H123)</f>
        <v>#NAME?</v>
      </c>
      <c r="L123" s="38"/>
      <c r="M123" s="104"/>
      <c r="N123" s="40"/>
      <c r="O123" s="242">
        <f t="shared" ref="O123:O129" si="23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2"/>
        <v>#NAME?</v>
      </c>
      <c r="L124" s="38"/>
      <c r="M124" s="104"/>
      <c r="N124" s="40"/>
      <c r="O124" s="242">
        <f t="shared" si="23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2"/>
        <v>#NAME?</v>
      </c>
      <c r="L125" s="38"/>
      <c r="M125" s="104"/>
      <c r="N125" s="40"/>
      <c r="O125" s="242">
        <f t="shared" si="23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2"/>
        <v>#NAME?</v>
      </c>
      <c r="L126" s="38"/>
      <c r="M126" s="104"/>
      <c r="N126" s="40"/>
      <c r="O126" s="242">
        <f t="shared" si="23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2"/>
        <v>#NAME?</v>
      </c>
      <c r="L127" s="38"/>
      <c r="M127" s="104"/>
      <c r="N127" s="40"/>
      <c r="O127" s="242">
        <f t="shared" si="23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2"/>
        <v>#NAME?</v>
      </c>
      <c r="L128" s="38"/>
      <c r="M128" s="104"/>
      <c r="N128" s="40"/>
      <c r="O128" s="242">
        <f t="shared" si="23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2"/>
        <v>#NAME?</v>
      </c>
      <c r="L129" s="38"/>
      <c r="M129" s="104"/>
      <c r="N129" s="40"/>
      <c r="O129" s="242">
        <f t="shared" si="23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E9" sqref="E9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6" t="s">
        <v>384</v>
      </c>
      <c r="F2" s="706"/>
      <c r="G2" s="20"/>
      <c r="H2" s="20"/>
      <c r="I2" s="131"/>
      <c r="J2" s="707" t="e">
        <f ca="1">SUMIF(O9:O235,"[",K9:K235)</f>
        <v>#NAME?</v>
      </c>
      <c r="K2" s="707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8" t="s">
        <v>384</v>
      </c>
      <c r="F3" s="708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09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09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H8" sqref="H8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43333.416436111111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E8" sqref="E8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43333.416436111111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309</vt:i4>
      </vt:variant>
    </vt:vector>
  </HeadingPairs>
  <TitlesOfParts>
    <vt:vector size="318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'Non-Staff Labor'!\r_carry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2018-08-21T14:00:03Z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