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orgcorona-my.sharepoint.com/personal/jmonsalvo_corona_com_co/Documents/03_Proy_ID/03_MACHINE_LEARNING/01_Projects/11_Web_Scrapping/00_Scrapping_git/XX_Master_database/"/>
    </mc:Choice>
  </mc:AlternateContent>
  <xr:revisionPtr revIDLastSave="1741" documentId="8_{B63EC7D8-7803-4775-989F-2C2416119993}" xr6:coauthVersionLast="47" xr6:coauthVersionMax="47" xr10:uidLastSave="{2D3C73C7-42EE-477B-BBDF-F25965657DE6}"/>
  <bookViews>
    <workbookView xWindow="-108" yWindow="-108" windowWidth="23256" windowHeight="12576" xr2:uid="{BB750D66-C71B-4412-8809-92E47E37BD8E}"/>
  </bookViews>
  <sheets>
    <sheet name="Competitors" sheetId="1" r:id="rId1"/>
    <sheet name="Mansfield" sheetId="2" r:id="rId2"/>
    <sheet name="Hoja1" sheetId="4" r:id="rId3"/>
  </sheets>
  <externalReferences>
    <externalReference r:id="rId4"/>
  </externalReferences>
  <definedNames>
    <definedName name="_xlnm._FilterDatabase" localSheetId="0" hidden="1">Competitors!$B$1:$S$50</definedName>
    <definedName name="_xlnm._FilterDatabase" localSheetId="1" hidden="1">Mansfield!$A$1:$R$28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9" i="1" l="1"/>
  <c r="D19" i="1"/>
  <c r="C21" i="4"/>
  <c r="D21" i="4"/>
  <c r="D18" i="4"/>
  <c r="D17" i="4"/>
  <c r="G13" i="4"/>
  <c r="G12" i="4"/>
  <c r="G11" i="4"/>
  <c r="G10" i="4"/>
  <c r="G9" i="4"/>
  <c r="G8" i="4"/>
  <c r="G7" i="4"/>
  <c r="G6" i="4"/>
  <c r="G5" i="4"/>
  <c r="G4" i="4"/>
  <c r="G3" i="4"/>
  <c r="G2" i="4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2" i="1"/>
  <c r="D49" i="1"/>
  <c r="D50" i="1"/>
  <c r="D9" i="1"/>
  <c r="I9" i="1"/>
  <c r="D48" i="1"/>
  <c r="D12" i="1"/>
  <c r="D13" i="1"/>
  <c r="D10" i="1"/>
  <c r="D22" i="1"/>
  <c r="D21" i="1"/>
  <c r="D15" i="1" l="1"/>
  <c r="D14" i="1"/>
  <c r="D11" i="1"/>
  <c r="D38" i="1"/>
  <c r="D39" i="1"/>
  <c r="D40" i="1"/>
  <c r="D41" i="1"/>
  <c r="D42" i="1"/>
  <c r="D43" i="1"/>
  <c r="D44" i="1"/>
  <c r="D45" i="1"/>
  <c r="D46" i="1"/>
  <c r="D47" i="1"/>
  <c r="D37" i="1"/>
  <c r="D29" i="1" l="1"/>
  <c r="D30" i="1"/>
  <c r="D31" i="1"/>
  <c r="D32" i="1"/>
  <c r="D33" i="1"/>
  <c r="D34" i="1"/>
  <c r="D35" i="1"/>
  <c r="D36" i="1"/>
  <c r="D28" i="1"/>
  <c r="D3" i="1" l="1"/>
  <c r="D4" i="1"/>
  <c r="D5" i="1"/>
  <c r="D6" i="1"/>
  <c r="D7" i="1"/>
  <c r="D8" i="1"/>
  <c r="D16" i="1"/>
  <c r="D17" i="1"/>
  <c r="D18" i="1"/>
  <c r="D20" i="1"/>
  <c r="D23" i="1"/>
  <c r="D24" i="1"/>
  <c r="D25" i="1"/>
  <c r="D26" i="1"/>
  <c r="D27" i="1"/>
  <c r="D2" i="1"/>
  <c r="I3" i="1" l="1"/>
  <c r="I4" i="1"/>
  <c r="I5" i="1"/>
  <c r="I6" i="1"/>
  <c r="I7" i="1"/>
  <c r="I8" i="1"/>
  <c r="I2" i="1"/>
</calcChain>
</file>

<file path=xl/sharedStrings.xml><?xml version="1.0" encoding="utf-8"?>
<sst xmlns="http://schemas.openxmlformats.org/spreadsheetml/2006/main" count="848" uniqueCount="302">
  <si>
    <t>GMX20902</t>
  </si>
  <si>
    <t>GMX20912</t>
  </si>
  <si>
    <t>https://www.gerber-us.com/maxwell-1-6-gpf-12-rough-in-two-piece-round-front-toilet/products/us-GMX20902</t>
  </si>
  <si>
    <t>Multiplicador</t>
  </si>
  <si>
    <t>Gerber</t>
  </si>
  <si>
    <t>GVP21518</t>
  </si>
  <si>
    <t>American Standard</t>
  </si>
  <si>
    <t>Fabricante</t>
  </si>
  <si>
    <t>Homologo Mansfield</t>
  </si>
  <si>
    <t>Nombre Homologo</t>
  </si>
  <si>
    <t>Sku</t>
  </si>
  <si>
    <t>Tipo</t>
  </si>
  <si>
    <t>Subcategory</t>
  </si>
  <si>
    <t>Bowl Height</t>
  </si>
  <si>
    <t>Asiento</t>
  </si>
  <si>
    <t>Capacidad</t>
  </si>
  <si>
    <t>Description</t>
  </si>
  <si>
    <t>Link</t>
  </si>
  <si>
    <t>Price Type</t>
  </si>
  <si>
    <t>Margen</t>
  </si>
  <si>
    <t>Platinum Price</t>
  </si>
  <si>
    <t>130 Combo</t>
  </si>
  <si>
    <t>250DA104</t>
  </si>
  <si>
    <t>250CA104</t>
  </si>
  <si>
    <t>250AA104</t>
  </si>
  <si>
    <t>https://www.americanstandard-us.com/Floor-Standing-Toilets/Reliant-Two-Piece-128-gpf-48-Lpf-Round-Front-Toilet-Less-Seat/WHITE-250DA104020</t>
  </si>
  <si>
    <t>https://www.americanstandard-us.com/Floor-Standing-Toilets/Reliant-Two-Piece-128-gpf-48-Lpf-Elongated-Toilet-Less-Seat/WHITE-250CA104020</t>
  </si>
  <si>
    <t>https://www.americanstandard-us.com/Floor-Standing-Toilets/Reliant-Two-Piece-128-gpf-48-Lpf-Chair-Height-Elongated-Toilet-Less-Seat/WHITE-250AA104020</t>
  </si>
  <si>
    <t>Premium</t>
  </si>
  <si>
    <t>Alto</t>
  </si>
  <si>
    <t>G0020318</t>
  </si>
  <si>
    <t>Commercial</t>
  </si>
  <si>
    <t>135 Combo</t>
  </si>
  <si>
    <t>137 Combo</t>
  </si>
  <si>
    <t>Mansfield</t>
  </si>
  <si>
    <t>Vortens</t>
  </si>
  <si>
    <t>4425A104</t>
  </si>
  <si>
    <t>4192A004</t>
  </si>
  <si>
    <t>3437A101</t>
  </si>
  <si>
    <t>3437C101</t>
  </si>
  <si>
    <t>3437D101</t>
  </si>
  <si>
    <t>Tank</t>
  </si>
  <si>
    <t>Combo</t>
  </si>
  <si>
    <t>Bowl</t>
  </si>
  <si>
    <t>Cadet</t>
  </si>
  <si>
    <t>Madera</t>
  </si>
  <si>
    <t>Reliant</t>
  </si>
  <si>
    <t>NA</t>
  </si>
  <si>
    <t>ADA</t>
  </si>
  <si>
    <t>Standard</t>
  </si>
  <si>
    <t>Elongated</t>
  </si>
  <si>
    <t>Round Front</t>
  </si>
  <si>
    <t>4019.001N.020</t>
  </si>
  <si>
    <t>G0025733</t>
  </si>
  <si>
    <t>GWS20918</t>
  </si>
  <si>
    <t>317310000</t>
  </si>
  <si>
    <t>148/123</t>
  </si>
  <si>
    <t>137210040</t>
  </si>
  <si>
    <t>135010007</t>
  </si>
  <si>
    <t>130010007</t>
  </si>
  <si>
    <t>GWS20912</t>
  </si>
  <si>
    <t>Yorkville</t>
  </si>
  <si>
    <t>Cadet 3</t>
  </si>
  <si>
    <t>North Point</t>
  </si>
  <si>
    <t>Maxwell</t>
  </si>
  <si>
    <t>Viper</t>
  </si>
  <si>
    <t>Round front</t>
  </si>
  <si>
    <t>https://www.americanstandard-us.com/Toilets-Commercial/Yorkville-Two-Piece-Pressure-Assist-11-gpf-42-Lpf-Chair-Height-Back-Outlet-Elongated-EverClean-Toilet/WHITE-2878100020</t>
  </si>
  <si>
    <t>https://www.americanstandard-us.com/Floor-Standing-Toilets/Cadet-3-10-in-Rough-In-16-GPF-Toilet-Tank/WHITE-4019001N020</t>
  </si>
  <si>
    <t>https://www.gerber-us.com/north-point-1-28-or-1-6-gpf-elongated-ergoheight-top-spud-bowl/products/us-G0025733</t>
  </si>
  <si>
    <t>https://www.americanstandard-us.com/Toilets-Commercial/Pressure-Assist-16-gpf-60-Lpf-Left-Hand-Trip-Lever-EverClean-Tank/WHITE-4142016020</t>
  </si>
  <si>
    <t>https://www.americanstandard-us.com/Toilets-Commercial/Madera-11---16-gpf-42---60-Lpf-Chair-Height-Top-Spud-Elongated-Bowl/WHITE-3043001020</t>
  </si>
  <si>
    <t>https://www.americanstandard-us.com/Floor-Standing-Toilets/Reliant-Toilet-Tank-Only/WHITE-4425A104020</t>
  </si>
  <si>
    <t>https://www.americanstandard-us.com/Floor-Standing-Toilets/Reliant-Chair-Height-Elongated-Bowl-Only-Less-Seat/WHITE-3437A101020</t>
  </si>
  <si>
    <t>https://www.americanstandard-us.com/Floor-Standing-Toilets/Reliant-Standard-Height-Elongated-Bowl-Less-Seat/WHITE-3437C101020</t>
  </si>
  <si>
    <t>https://www.americanstandard-us.com/Floor-Standing-Toilets/Reliant-Standard-Height-Round-Front-Bowl-Less-Seat/WHITE-3437D101020</t>
  </si>
  <si>
    <t>https://www.gerber-us.com/maxwell-1-28-gpf-12-rough-in-two-piece-elongated-toilet/products/us-GWS20912</t>
  </si>
  <si>
    <t>Chair heigth</t>
  </si>
  <si>
    <t>Summit</t>
  </si>
  <si>
    <t>Quantum</t>
  </si>
  <si>
    <t>Profit 1</t>
  </si>
  <si>
    <t>Profit 3</t>
  </si>
  <si>
    <t>Profit 2</t>
  </si>
  <si>
    <t>103580000</t>
  </si>
  <si>
    <t>VX1</t>
  </si>
  <si>
    <t>103780000</t>
  </si>
  <si>
    <t>107380000</t>
  </si>
  <si>
    <t>OPP</t>
  </si>
  <si>
    <t>131900001</t>
  </si>
  <si>
    <t>151010000</t>
  </si>
  <si>
    <t>386010000</t>
  </si>
  <si>
    <t>384 Combo</t>
  </si>
  <si>
    <t>https://www.americanstandard-us.com/Toilets-Commercial/Cadet-Two-Piece-Pressure-Assist-16-gpf-60-Lpf-Chair-Height-Elongated-EverClean-Toilet/WHITE-2467016020</t>
  </si>
  <si>
    <t>Maxwell 12" EL 1.6 Combo</t>
  </si>
  <si>
    <t>Viper 12" ADA EL Combo 1.6</t>
  </si>
  <si>
    <t>Alto 130/160 RF 1.6 Combo</t>
  </si>
  <si>
    <t>Maxwell RF 1.6 Combo</t>
  </si>
  <si>
    <t>Reliant RF 1.28 Combo</t>
  </si>
  <si>
    <t>North Point ADA EL Bowl</t>
  </si>
  <si>
    <t>Maxwell 12 Std EL 1.28 Combo</t>
  </si>
  <si>
    <t>Ultra Flush ADA EL Combo</t>
  </si>
  <si>
    <t>Reliant ADA EL 1.28  Combo</t>
  </si>
  <si>
    <t>Reliant 1.28 EL Combo</t>
  </si>
  <si>
    <t>Cadet 1.6 Tank</t>
  </si>
  <si>
    <t>Madera ADA EL Bowl</t>
  </si>
  <si>
    <t>Reliant 1.6 Tank</t>
  </si>
  <si>
    <t>Reliant Std RF Bowl</t>
  </si>
  <si>
    <t>Yorkville ADA EL Bowl</t>
  </si>
  <si>
    <t>Cadet 3 1.6 Tank</t>
  </si>
  <si>
    <t>Alto 135/160  El 1.6 Combo</t>
  </si>
  <si>
    <t>Alto 137/160 ADA EL 1.6 Combo</t>
  </si>
  <si>
    <t>HET 3489-V El 1.28 Combo </t>
  </si>
  <si>
    <t>Summit 384/386  ADA 1.28 Combo</t>
  </si>
  <si>
    <t>QUANTUM 148123 1.6 EL  SMARTHEIGHT Combo</t>
  </si>
  <si>
    <t>Adriatic</t>
  </si>
  <si>
    <t>ALTO BOWL 135 EL 1.6</t>
  </si>
  <si>
    <t xml:space="preserve">SUMMIT TANK 386      </t>
  </si>
  <si>
    <t>COMMERCIAL BOWL 1319 EL ADA  1.28</t>
  </si>
  <si>
    <t>GMX21962</t>
  </si>
  <si>
    <t>GMX21928</t>
  </si>
  <si>
    <t>G0028990</t>
  </si>
  <si>
    <t>Reliant (Colony) EL ADA Bowl</t>
  </si>
  <si>
    <t xml:space="preserve">Reliant (Colony) 1.28 Tank </t>
  </si>
  <si>
    <t xml:space="preserve">OPP  1037 Bowl      </t>
  </si>
  <si>
    <t>OPP 1073 EL  Tank</t>
  </si>
  <si>
    <t>Reliant Standard Height Elongated Bow</t>
  </si>
  <si>
    <t>Lavs</t>
  </si>
  <si>
    <t>G0012834CH</t>
  </si>
  <si>
    <t>G0012780</t>
  </si>
  <si>
    <t>G0012585</t>
  </si>
  <si>
    <t>G0012760</t>
  </si>
  <si>
    <t>G0012791</t>
  </si>
  <si>
    <t>328 4" LAV</t>
  </si>
  <si>
    <t>272 4" LAV</t>
  </si>
  <si>
    <t>251 4" LAV</t>
  </si>
  <si>
    <t>234 BRENTWOOD LAV</t>
  </si>
  <si>
    <t>328 8" LAV</t>
  </si>
  <si>
    <t>237410000</t>
  </si>
  <si>
    <t>217010070</t>
  </si>
  <si>
    <t>290410070</t>
  </si>
  <si>
    <t>328410000</t>
  </si>
  <si>
    <t>218010001</t>
  </si>
  <si>
    <t>348410040</t>
  </si>
  <si>
    <t>272410070</t>
  </si>
  <si>
    <t>251410000</t>
  </si>
  <si>
    <t>234010001</t>
  </si>
  <si>
    <t>328810000</t>
  </si>
  <si>
    <t>0476228</t>
  </si>
  <si>
    <t>0496200</t>
  </si>
  <si>
    <t>0468004</t>
  </si>
  <si>
    <t>0614200</t>
  </si>
  <si>
    <t>0236004</t>
  </si>
  <si>
    <t>0467204</t>
  </si>
  <si>
    <t>0483000</t>
  </si>
  <si>
    <t>0445008</t>
  </si>
  <si>
    <t>Reliant Oval Drop-In 4"</t>
  </si>
  <si>
    <t>Reliant Oval Undercounter Lav</t>
  </si>
  <si>
    <t>Evolution Ped Lav 4"</t>
  </si>
  <si>
    <t>Edgemere Ped Lav 4"</t>
  </si>
  <si>
    <t>Reliant Rectangular Undercounter Lav</t>
  </si>
  <si>
    <t>Cadet Pedestal Lav 4"</t>
  </si>
  <si>
    <t xml:space="preserve">Reliant Ped Lav  4" </t>
  </si>
  <si>
    <t>Estate Rectangular Undercounter Lav</t>
  </si>
  <si>
    <t>Edgemere Ped Lav 8"</t>
  </si>
  <si>
    <t>Maxwell Oval Self-Rimming Sink 4"</t>
  </si>
  <si>
    <t>Luxoval Oval Standard Undercounter Sink</t>
  </si>
  <si>
    <t>Maxwell Standard 4" Pedestal Sink</t>
  </si>
  <si>
    <t>Logan Square Pedestal Sink 4"</t>
  </si>
  <si>
    <t xml:space="preserve">Logan Square Undercounter Sink </t>
  </si>
  <si>
    <t>Avalanche Pedestal Sink 4"</t>
  </si>
  <si>
    <t>Maxwell Petite 4" Pedestal Sink</t>
  </si>
  <si>
    <t>Wicker Park Undermount Rectangular Lav</t>
  </si>
  <si>
    <t>Logan Square Pedestal Sink 8"</t>
  </si>
  <si>
    <t>https://www.gerber-us.com/maxwell-4-centers-standard-pedestal-bathroom-sink/products/us-G0022514</t>
  </si>
  <si>
    <t>https://www.gerber-us.com/maxwell-4-centers-petite-pedestal-bathroom-sink/products/us-G0022504</t>
  </si>
  <si>
    <t>https://www.americanstandard-us.com/Countertop-Bathroom-Sinks/Reliant-Oval-Drop-In-Bathroom-Sink-4-in-Centerset-Holes/WHITE-0476228020</t>
  </si>
  <si>
    <t>https://www.americanstandard-us.com/Undermount-Bathroom-Sinks/Reliant-Oval-Undercounter-Bathroom-Sink/WHITE-0496200020</t>
  </si>
  <si>
    <t>https://www.americanstandard-us.com/Pedestal-Bathroom-Sinks/24-Inch-Evolution-4-Inch-Centerset-Pedestal-Sink-Top/WHITE-0468004020</t>
  </si>
  <si>
    <t>0445004</t>
  </si>
  <si>
    <t>https://www.americanstandard-us.com/Pedestal-Bathroom-Sinks/Edgemere-4-Inch-Centerset-Pedestal-Sink-Top/WHITE-0445004020</t>
  </si>
  <si>
    <t>https://www.americanstandard-us.com/Undermount-Bathroom-Sinks/Reliant-Rectangular-Undercounter-Bathroom-Sink/WHITE-0614200020</t>
  </si>
  <si>
    <t>https://www.americanstandard-us.com/Pedestal-Bathroom-Sinks/Reliant-22-In-Pedestal-Sink-Top-Only-4-in-Centerset-Holes/WHITE-0467204020</t>
  </si>
  <si>
    <t>https://www.americanstandard-us.com/Undermount-Bathroom-Sinks/Estate-Rectangular-Under-Counter-Sink/WHITE-0483000020</t>
  </si>
  <si>
    <t>https://www.americanstandard-us.com/Pedestal-Bathroom-Sinks/Edgemere-8-Inch-Widespread-Pedestal-Sink-Top/WHITE-0445008020</t>
  </si>
  <si>
    <t>G0028380</t>
  </si>
  <si>
    <t>GMX28990</t>
  </si>
  <si>
    <t>GMX21952</t>
  </si>
  <si>
    <t>GUF21375</t>
  </si>
  <si>
    <t>Ultra Flush</t>
  </si>
  <si>
    <t>GVP28590</t>
  </si>
  <si>
    <t>Ultra Flush Tank</t>
  </si>
  <si>
    <t>Maxwell 1.28 Tank</t>
  </si>
  <si>
    <t>Maxwell 1.6 Tank</t>
  </si>
  <si>
    <t>Maxwell 1.28 El Bowl</t>
  </si>
  <si>
    <t>Maxwell 1.28 ADA El Bowl</t>
  </si>
  <si>
    <t>Maxwell Round Front Bowl</t>
  </si>
  <si>
    <t>Ultra Flush 1.0/1.28/1.6gpf ADA El Bowl</t>
  </si>
  <si>
    <t>Viper 1.6 tank</t>
  </si>
  <si>
    <t xml:space="preserve">Cadet Two-Piece  Combo </t>
  </si>
  <si>
    <t>Price list</t>
  </si>
  <si>
    <t>Marca</t>
  </si>
  <si>
    <t>Codigo componente</t>
  </si>
  <si>
    <t>Descripcion componente</t>
  </si>
  <si>
    <t>Alto RF Bowl</t>
  </si>
  <si>
    <t>Alto Tank</t>
  </si>
  <si>
    <t>Descripcion  SKU</t>
  </si>
  <si>
    <t>Alto EL Bowl</t>
  </si>
  <si>
    <t>Alto ADA Bowl</t>
  </si>
  <si>
    <t>TZ MEDALIST EL BCO (bowl)</t>
  </si>
  <si>
    <t>TQ MEDALIST 1.28 12P BCO (tank)</t>
  </si>
  <si>
    <t>Summit ADA Bowl</t>
  </si>
  <si>
    <t>Summit Tank</t>
  </si>
  <si>
    <t>Quantum ADA Bowl</t>
  </si>
  <si>
    <t>Quantum Tank</t>
  </si>
  <si>
    <t>Multiplier</t>
  </si>
  <si>
    <t>217 Lav</t>
  </si>
  <si>
    <t>ALTO TANK 160 1.6</t>
  </si>
  <si>
    <t>Linea</t>
  </si>
  <si>
    <t>Rough in</t>
  </si>
  <si>
    <t>1,1/1,6</t>
  </si>
  <si>
    <t>1,0/1,28/1,6</t>
  </si>
  <si>
    <t>https://www.gerber-us.com/maxwell-1-6-gpf-12-rough-in-two-piece-elongated-toilet/products/us-GMX20912</t>
  </si>
  <si>
    <t>https://www.gerber-us.com/viper-1-6-gpf-12-rough-in-two-piece-elongated-ergoheight-toilet/products/us-GVP21518</t>
  </si>
  <si>
    <t>https://www.gerber-us.com/ultra-flush-1-6-gpf-12-rough-in-two-piece-elongated-ergoheight-toilet/products/us-G0020318</t>
  </si>
  <si>
    <t>https://www.gerber-us.com/maxwell-oval-4-centers-self-rimming-bathroom-sink/products/us-G0012834CH</t>
  </si>
  <si>
    <t>https://www.gerber-us.com/luxoval-oval-standard-undercounter-bathroom-sink/products/us-G0012780</t>
  </si>
  <si>
    <t>https://www.gerber-us.com/logan-square-rectangular-standard-undercounter-bathroom-sink/products/us-G0012760</t>
  </si>
  <si>
    <t>https://www.gerber-us.com/avalanche-4-centers-standard-pedestal-bathroom-sink/products/us-G0023595</t>
  </si>
  <si>
    <t>https://www.gerber-us.com/wicker-park-rectangular-undercounter-bathroom-sink/products/us-G0012791</t>
  </si>
  <si>
    <t>https://www.gerber-us.com/logan-square-8-centers-standard-pedestal-bathroom-sink/products/us-G0022589</t>
  </si>
  <si>
    <t>List Price</t>
  </si>
  <si>
    <t>URL_Img</t>
  </si>
  <si>
    <t>https://library.coburns.com/Images/IMAGE_Gerber-Plumbing_28-380.jpg?width=600&amp;height=600&amp;mode=max</t>
  </si>
  <si>
    <t>https://library.coburns.com/Images/IMAGE_Gerber-Plumbing_28-990.jpg?width=600&amp;height=600&amp;mode=max</t>
  </si>
  <si>
    <t>https://library.coburns.com/Images/IMAGE_Gerber-Plumbing_MX-28-990.jpg?width=600&amp;height=600&amp;mode=max</t>
  </si>
  <si>
    <t>https://library.coburns.com/Images/GERBER-GERG00MX21928.PNG.jpg?width=600&amp;height=600&amp;mode=max</t>
  </si>
  <si>
    <t>https://library.coburns.com/Images/GERBER-GERG00MX21962.PNG.jpg?width=600&amp;height=600&amp;mode=max</t>
  </si>
  <si>
    <t>https://library.coburns.com/Images/GERBER-GERG00MX21952.PNG.jpg?width=600&amp;height=600&amp;mode=max</t>
  </si>
  <si>
    <t>https://library.coburns.com/Images/GBR-GUF21375.JPEG.jpg?width=600&amp;height=600&amp;mode=max</t>
  </si>
  <si>
    <t>https://library.coburns.com/Images/IMAGE_Gerber-Plumbing_VP-28-590.jpg?width=600&amp;height=600&amp;mode=max</t>
  </si>
  <si>
    <t>237 Lav</t>
  </si>
  <si>
    <t>292 Lav</t>
  </si>
  <si>
    <t>218 COVINGTON LAV</t>
  </si>
  <si>
    <t>https://www.mansfieldplumbing.com/wp-content/uploads/2020/04/Alto_Combo_130-160_003_Web-768x768.jpg</t>
  </si>
  <si>
    <t>https://www.mansfieldplumbing.com/wp-content/uploads/2020/04/Alto_Combo_135-160_003_Web-1-768x768.jpg</t>
  </si>
  <si>
    <t>https://www.mansfieldplumbing.com/wp-content/uploads/2020/04/Alto_Combo_137-160_003_Web-768x768.jpg</t>
  </si>
  <si>
    <t>http://vortens.com/files/cache/a19439b3473c1b290f856184d8cd0266_f438.jpg</t>
  </si>
  <si>
    <t>https://www.mansfieldplumbing.com/wp-content/uploads/2020/04/Summit_Combo_384-3386_003_Web-768x768.jpg</t>
  </si>
  <si>
    <t>https://www.mansfieldplumbing.com/wp-content/uploads/2020/04/Quantum_Combo_148-10-123_003_Web-768x768.jpg</t>
  </si>
  <si>
    <t>https://s3.img-b.com/image/private/c_lpad,f_auto,h_1200,t_base,w_1200/v3/product/mansfield/mansfield-123010000-327.jpg</t>
  </si>
  <si>
    <t>https://s3.img-b.com/image/private/c_lpad,f_auto,h_1200,t_base,w_1200/v3/product/mansfield/mansfield-131900001-233.jpg</t>
  </si>
  <si>
    <t>https://s3.img-b.com/image/private/c_lpad,f_auto,h_1200,t_base,w_1200/v3/product/mansfield/mansfield-317310000-423.jpg</t>
  </si>
  <si>
    <t>https://s3.img-b.com/image/private/c_lpad,f_auto,h_1200,t_base,w_1200/v3/product/mansfield/mansfield-160010007-354.jpg</t>
  </si>
  <si>
    <t>https://s3.img-b.com/image/private/c_lpad,f_auto,h_1200,t_base,w_1200/v3/product/mansfield/mansfield-137210040-241.jpg</t>
  </si>
  <si>
    <t>https://s3.img-b.com/image/private/c_lpad,f_auto,h_1200,t_base,w_1200/v3/product/mansfield/mansfield-135010007-238.jpg</t>
  </si>
  <si>
    <t>https://s3.img-b.com/image/private/c_lpad,f_auto,h_1200,t_base,w_1200/v3/product/mansfield/mansfield-130010007-224.jpg</t>
  </si>
  <si>
    <t>https://s3.img-b.com/image/private/c_lpad,f_auto,h_1200,t_base,w_1200/v3/product/mansfield/mansfield-386010000-436.jpg</t>
  </si>
  <si>
    <t>https://s3.img-b.com/image/private/c_lpad,f_auto,h_1200,t_base,w_1200/v3/product/mansfield/mansfield-237410000-50.jpg</t>
  </si>
  <si>
    <t>https://s3.img-b.com/image/private/c_lpad,f_auto,h_1200,t_base,w_1200/v3/product/mansfield/mansfield-217010070-39.jpg</t>
  </si>
  <si>
    <t>https://www.wfsltd.com/media/catalog/product/cache/ae0bfa1269cee2a368605bd1f5c32441/d/2/d252fe252f9252f4252fde94b9970391ecef84323b92121b079b56c229dd_altoiv_pedestal_lav_292__3.jpg</t>
  </si>
  <si>
    <t>https://s3.img-b.com/image/private/c_lpad,f_auto,h_1200,t_base,w_1200/v3/product/mansfield/mansfield-328410000-181.jpg</t>
  </si>
  <si>
    <t>https://s3.img-b.com/image/private/c_lpad,f_auto,h_1200,t_base,w_1200/v3/product/mansfield/mansfield-218010001-42.jpg</t>
  </si>
  <si>
    <t>https://s3.img-b.com/image/private/c_lpad,f_auto,h_1200,t_base,w_1200/v3/product/mansfield/mansfield-348410040-203.jpg</t>
  </si>
  <si>
    <t>https://s3.img-b.com/image/private/c_lpad,f_auto,h_1200,t_base,w_1200/v3/product/mansfield/mansfield-272410070-118.jpg</t>
  </si>
  <si>
    <t>https://s3.img-b.com/image/private/c_lpad,f_auto,h_1200,t_base,w_1200/v3/product/mansfield/mansfield-251410000-68.jpg</t>
  </si>
  <si>
    <t>https://s3.img-b.com/image/private/c_lpad,f_auto,h_1200,t_base,w_1200/v3/product/mansfield/mansfield-234010001-45.jpg</t>
  </si>
  <si>
    <t>https://s3.img-b.com/image/private/c_lpad,f_auto,h_1200,t_base,w_1200/v3/product/mansfield/mansfield-328810000-184.jpg</t>
  </si>
  <si>
    <t>OPP 1035 EL  Bowl</t>
  </si>
  <si>
    <t>ALTO TANK 3173 CTL 1.28</t>
  </si>
  <si>
    <t>ALTO BOWL 137 1.6</t>
  </si>
  <si>
    <t>ALTO BOWL 130 1.6</t>
  </si>
  <si>
    <t>348 4" LAV</t>
  </si>
  <si>
    <t>3151/3486 combo</t>
  </si>
  <si>
    <t xml:space="preserve">Quantum 1,6 tank </t>
  </si>
  <si>
    <t xml:space="preserve">TANK 155 LH QTM 1.28GPF WHT                                                                         </t>
  </si>
  <si>
    <t>4142100</t>
  </si>
  <si>
    <t>https://www.americanstandard-us.com/Toilets-Commercial/Pressure-Assist-11-gpf-42-Lpf-Left-Hand-Trip-Lever-EverClean-Tank/WHITE-4142100020</t>
  </si>
  <si>
    <t>https://do5nkkzntcenb.cloudfront.net/ASUS/Commercial/Commercial%20Toilets/Toilets%20Commercial/4142100/7y6fxtpx513p2b48fzt3wvq448n6hkm2.jpg</t>
  </si>
  <si>
    <t>270CA001</t>
  </si>
  <si>
    <t>VorMax</t>
  </si>
  <si>
    <t xml:space="preserve">VorMax 12" ADA EL Combo </t>
  </si>
  <si>
    <t>https://www.americanstandard-us.com/Floor-Standing-Toilets/Cadet-3-Elongated-16-gpf-Toilet/WHITE-270CA001020</t>
  </si>
  <si>
    <t>https://do5nkkzntcenb.cloudfront.net/ASUS/Bathroom/Toilets/Floor%20Standing%20Toilets/270CA001/e2tgz8b4vosw9whq3b3wd7lfr8ep1wp3.jpg</t>
  </si>
  <si>
    <t>Precio</t>
  </si>
  <si>
    <t>GHE28380</t>
  </si>
  <si>
    <t>https://static.grainger.com/rp/s/is/image/Grainger/55DL86_AS01?hei=804&amp;wid=804</t>
  </si>
  <si>
    <t>Oval</t>
  </si>
  <si>
    <t>Undercounter</t>
  </si>
  <si>
    <t>G0022514</t>
  </si>
  <si>
    <t>Pedestal</t>
  </si>
  <si>
    <t>G0023595</t>
  </si>
  <si>
    <t>G0022504</t>
  </si>
  <si>
    <t>Elongated ADA Rear outlet</t>
  </si>
  <si>
    <t>Competencia</t>
  </si>
  <si>
    <t>https://www.americanstandard-us.com/Pedestal-Bathroom-Sinks/Clean-Pedestal-Lav-4-Inch-CC/BONE-0236004EC021</t>
  </si>
  <si>
    <t>G0022589</t>
  </si>
  <si>
    <t>https://www.americanstandard-us.com/Floor-Standing-Toilets/Colony-16-gpf-60-Lpf-12-Inch-Rough-Tank/WHITE-4192A004020</t>
  </si>
  <si>
    <t>Maxwell  12 ADA EL 1.6 Combo</t>
  </si>
  <si>
    <t>https://www.gerber-us.com/maxwell-1-6-gpf-12-rough-in-two-piece-elongated-ergoheight-toilet/products/us-GMX20918</t>
  </si>
  <si>
    <t>Scrap</t>
  </si>
  <si>
    <t>Si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</si>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</sst>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53">
    <xf numFmtId="0" fontId="0" fillId="0" borderId="0" xfId="0"/>
    <xf numFmtId="0" fontId="2" fillId="3" borderId="0" xfId="0" applyFont="1" applyFill="1"/>
    <xf numFmtId="0" fontId="2" fillId="3" borderId="1" xfId="0" applyFont="1" applyFill="1" applyBorder="1"/>
    <xf numFmtId="0" fontId="0" fillId="0" borderId="1" xfId="0" applyBorder="1"/>
    <xf numFmtId="0" fontId="0" fillId="0" borderId="1" xfId="0" applyBorder="1" applyAlignment="1">
      <alignment vertical="center"/>
    </xf>
    <xf numFmtId="164" fontId="0" fillId="0" borderId="0" xfId="0" applyNumberFormat="1" applyAlignment="1">
      <alignment vertical="center"/>
    </xf>
    <xf numFmtId="49" fontId="0" fillId="0" borderId="1" xfId="0" applyNumberFormat="1" applyBorder="1"/>
    <xf numFmtId="2" fontId="4" fillId="0" borderId="1" xfId="0" applyNumberFormat="1" applyFont="1" applyFill="1" applyBorder="1"/>
    <xf numFmtId="0" fontId="0" fillId="0" borderId="1" xfId="0" applyFill="1" applyBorder="1"/>
    <xf numFmtId="0" fontId="3" fillId="0" borderId="1" xfId="2" applyBorder="1"/>
    <xf numFmtId="0" fontId="0" fillId="2" borderId="1" xfId="0" applyFill="1" applyBorder="1"/>
    <xf numFmtId="0" fontId="0" fillId="4" borderId="1" xfId="0" applyFill="1" applyBorder="1"/>
    <xf numFmtId="0" fontId="0" fillId="4" borderId="1" xfId="0" applyFill="1" applyBorder="1" applyAlignment="1">
      <alignment horizontal="left" vertical="center"/>
    </xf>
    <xf numFmtId="0" fontId="3" fillId="4" borderId="1" xfId="2" applyFill="1" applyBorder="1"/>
    <xf numFmtId="0" fontId="0" fillId="4" borderId="1" xfId="0" applyNumberFormat="1" applyFill="1" applyBorder="1"/>
    <xf numFmtId="49" fontId="0" fillId="4" borderId="1" xfId="0" applyNumberFormat="1" applyFill="1" applyBorder="1"/>
    <xf numFmtId="0" fontId="0" fillId="4" borderId="1" xfId="0" applyNumberFormat="1" applyFill="1" applyBorder="1" applyAlignment="1">
      <alignment horizontal="left" vertical="center"/>
    </xf>
    <xf numFmtId="0" fontId="0" fillId="4" borderId="1" xfId="0" applyFill="1" applyBorder="1" applyAlignment="1">
      <alignment horizontal="right"/>
    </xf>
    <xf numFmtId="0" fontId="0" fillId="5" borderId="1" xfId="0" applyFill="1" applyBorder="1"/>
    <xf numFmtId="49" fontId="0" fillId="5" borderId="1" xfId="0" applyNumberFormat="1" applyFill="1" applyBorder="1"/>
    <xf numFmtId="0" fontId="3" fillId="5" borderId="1" xfId="2" applyFill="1" applyBorder="1"/>
    <xf numFmtId="0" fontId="0" fillId="4" borderId="3" xfId="0" applyFill="1" applyBorder="1"/>
    <xf numFmtId="0" fontId="0" fillId="0" borderId="3" xfId="0" applyBorder="1"/>
    <xf numFmtId="0" fontId="0" fillId="5" borderId="3" xfId="0" applyFill="1" applyBorder="1"/>
    <xf numFmtId="49" fontId="0" fillId="0" borderId="1" xfId="0" applyNumberFormat="1" applyFill="1" applyBorder="1"/>
    <xf numFmtId="0" fontId="0" fillId="0" borderId="2" xfId="0" applyFill="1" applyBorder="1"/>
    <xf numFmtId="0" fontId="0" fillId="6" borderId="1" xfId="0" applyFill="1" applyBorder="1"/>
    <xf numFmtId="0" fontId="0" fillId="6" borderId="1" xfId="0" applyFill="1" applyBorder="1" applyAlignment="1">
      <alignment horizontal="left" vertical="center"/>
    </xf>
    <xf numFmtId="0" fontId="0" fillId="6" borderId="1" xfId="0" applyNumberFormat="1" applyFill="1" applyBorder="1"/>
    <xf numFmtId="0" fontId="0" fillId="6" borderId="3" xfId="0" applyFill="1" applyBorder="1"/>
    <xf numFmtId="0" fontId="0" fillId="6" borderId="0" xfId="0" applyFill="1"/>
    <xf numFmtId="49" fontId="0" fillId="6" borderId="1" xfId="0" applyNumberFormat="1" applyFill="1" applyBorder="1"/>
    <xf numFmtId="0" fontId="3" fillId="6" borderId="1" xfId="2" applyFill="1" applyBorder="1"/>
    <xf numFmtId="2" fontId="0" fillId="0" borderId="1" xfId="0" applyNumberFormat="1" applyBorder="1"/>
    <xf numFmtId="0" fontId="0" fillId="0" borderId="0" xfId="0" applyFill="1"/>
    <xf numFmtId="0" fontId="0" fillId="2" borderId="1" xfId="0" applyFill="1" applyBorder="1" applyAlignment="1">
      <alignment vertical="center"/>
    </xf>
    <xf numFmtId="0" fontId="0" fillId="2" borderId="0" xfId="0" applyFill="1"/>
    <xf numFmtId="2" fontId="4" fillId="2" borderId="1" xfId="0" applyNumberFormat="1" applyFont="1" applyFill="1" applyBorder="1"/>
    <xf numFmtId="0" fontId="0" fillId="7" borderId="1" xfId="0" applyFill="1" applyBorder="1"/>
    <xf numFmtId="3" fontId="0" fillId="7" borderId="1" xfId="0" applyNumberFormat="1" applyFill="1" applyBorder="1" applyAlignment="1">
      <alignment horizontal="left" vertical="center"/>
    </xf>
    <xf numFmtId="0" fontId="0" fillId="7" borderId="3" xfId="0" applyFill="1" applyBorder="1"/>
    <xf numFmtId="0" fontId="0" fillId="7" borderId="0" xfId="0" applyFill="1"/>
    <xf numFmtId="0" fontId="0" fillId="7" borderId="1" xfId="0" applyFill="1" applyBorder="1" applyAlignment="1">
      <alignment horizontal="left" vertical="center"/>
    </xf>
    <xf numFmtId="0" fontId="3" fillId="7" borderId="1" xfId="2" applyFill="1" applyBorder="1"/>
    <xf numFmtId="0" fontId="0" fillId="8" borderId="1" xfId="0" applyFill="1" applyBorder="1"/>
    <xf numFmtId="0" fontId="0" fillId="0" borderId="3" xfId="0" applyFill="1" applyBorder="1"/>
    <xf numFmtId="0" fontId="0" fillId="9" borderId="1" xfId="0" applyFill="1" applyBorder="1"/>
    <xf numFmtId="0" fontId="0" fillId="9" borderId="1" xfId="0" applyFill="1" applyBorder="1" applyAlignment="1">
      <alignment horizontal="left" vertical="center"/>
    </xf>
    <xf numFmtId="0" fontId="0" fillId="2" borderId="1" xfId="0" applyNumberFormat="1" applyFill="1" applyBorder="1" applyAlignment="1">
      <alignment horizontal="left" vertical="center"/>
    </xf>
    <xf numFmtId="0" fontId="0" fillId="2" borderId="1" xfId="0" applyNumberFormat="1" applyFill="1" applyBorder="1"/>
    <xf numFmtId="0" fontId="0" fillId="2" borderId="1" xfId="0" applyFill="1" applyBorder="1" applyAlignment="1">
      <alignment horizontal="right"/>
    </xf>
    <xf numFmtId="0" fontId="0" fillId="2" borderId="3" xfId="0" applyFill="1" applyBorder="1"/>
    <xf numFmtId="0" fontId="0" fillId="0" borderId="0" xfId="0" applyAlignment="1">
      <alignment horizontal="center"/>
    </xf>
  </cellXfs>
  <cellStyles count="3">
    <cellStyle name="Hipervínculo" xfId="2" builtinId="8"/>
    <cellStyle name="Normal" xfId="0" builtinId="0"/>
    <cellStyle name="Normal 2" xfId="1" xr:uid="{CF6355DF-3441-4718-81DB-1F10AECB4DEE}"/>
  </cellStyles>
  <dxfs count="1">
    <dxf>
      <numFmt numFmtId="164" formatCode="0.0"/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oductos%20Mansfield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query"/>
      <sheetName val="Wholesaler"/>
    </sheetNames>
    <sheetDataSet>
      <sheetData sheetId="0"/>
      <sheetData sheetId="1">
        <row r="1">
          <cell r="D1" t="str">
            <v>Sku</v>
          </cell>
          <cell r="E1" t="str">
            <v>Subcategory</v>
          </cell>
          <cell r="F1" t="str">
            <v>Type</v>
          </cell>
          <cell r="G1" t="str">
            <v>Linea</v>
          </cell>
          <cell r="H1" t="str">
            <v>Rough in</v>
          </cell>
          <cell r="I1" t="str">
            <v>Bowl Height</v>
          </cell>
          <cell r="J1" t="str">
            <v>Asiento</v>
          </cell>
          <cell r="K1" t="str">
            <v>Capacidad (Gpl)</v>
          </cell>
          <cell r="L1" t="str">
            <v>Descripcion</v>
          </cell>
          <cell r="M1" t="str">
            <v>Short Name</v>
          </cell>
          <cell r="N1" t="str">
            <v>Link</v>
          </cell>
          <cell r="O1" t="str">
            <v>Url2</v>
          </cell>
        </row>
        <row r="2">
          <cell r="D2" t="str">
            <v>123010000</v>
          </cell>
          <cell r="E2"/>
          <cell r="F2" t="str">
            <v>Tank</v>
          </cell>
          <cell r="G2" t="str">
            <v>Quantum</v>
          </cell>
          <cell r="H2" t="str">
            <v>NA</v>
          </cell>
          <cell r="I2" t="str">
            <v>NA</v>
          </cell>
          <cell r="J2" t="str">
            <v>Na</v>
          </cell>
          <cell r="K2" t="str">
            <v>1,6</v>
          </cell>
          <cell r="L2" t="str">
            <v>Mansfield Quantum 1.6 GPF Toilet Tank Only</v>
          </cell>
          <cell r="M2" t="str">
            <v>Mansfield Quantum 1,6 gpf Tank</v>
          </cell>
          <cell r="N2" t="str">
            <v>https://www.build.com/mansfield-123/s1371791?uid=3238764&amp;searchId=0mmj3E9dNg</v>
          </cell>
          <cell r="O2" t="str">
            <v>https://www.walmart.com/ip/Mansfield-123-Quantum-1-6-Gpf-Toilet-Tank-Only-White/840441435</v>
          </cell>
        </row>
        <row r="3">
          <cell r="D3" t="str">
            <v>160010007</v>
          </cell>
          <cell r="E3"/>
          <cell r="F3" t="str">
            <v>Tank</v>
          </cell>
          <cell r="G3" t="str">
            <v>Alto 160</v>
          </cell>
          <cell r="H3" t="str">
            <v>NA</v>
          </cell>
          <cell r="I3" t="str">
            <v>NA</v>
          </cell>
          <cell r="J3" t="str">
            <v>NA</v>
          </cell>
          <cell r="K3" t="str">
            <v>1,6</v>
          </cell>
          <cell r="L3" t="str">
            <v>Mansfield Alto 1.6 GPF Toilet Tank Only</v>
          </cell>
          <cell r="M3" t="str">
            <v>Mansfield Alto 160 1,6 gpf Tank</v>
          </cell>
          <cell r="N3" t="str">
            <v>https://www.build.com/mansfield-160/s1371834?uid=3238814&amp;searchId=5Y55CLP58U</v>
          </cell>
          <cell r="O3" t="str">
            <v>https://www.walmart.com/ip/Mansfield-160-Alto-1-6-Gpf-Toilet-Tank-Only/33228289</v>
          </cell>
        </row>
        <row r="4">
          <cell r="D4" t="str">
            <v>173000000</v>
          </cell>
          <cell r="E4"/>
          <cell r="F4" t="str">
            <v>Tank</v>
          </cell>
          <cell r="G4" t="str">
            <v>Alto 173</v>
          </cell>
          <cell r="H4" t="str">
            <v>NA</v>
          </cell>
          <cell r="I4" t="str">
            <v>NA</v>
          </cell>
          <cell r="J4" t="str">
            <v>NA</v>
          </cell>
          <cell r="K4" t="str">
            <v>1,6</v>
          </cell>
          <cell r="L4" t="str">
            <v>Mansfield Alto 1.6 GPF Toilet Tank Only</v>
          </cell>
          <cell r="M4" t="str">
            <v>Mansfield Alto 173 1,6 gpf Tank</v>
          </cell>
          <cell r="N4" t="str">
            <v>https://www.build.com/mansfield-173/s1371841?uid=3238830&amp;searchId=Nd7YBpGwVd</v>
          </cell>
          <cell r="O4" t="str">
            <v>https://www.walmart.com/ip/Mansfield-173-Alto-1-6-Gpf-Toilet-Tank-Only-White/985978178</v>
          </cell>
        </row>
        <row r="5">
          <cell r="D5" t="str">
            <v>160010037</v>
          </cell>
          <cell r="E5"/>
          <cell r="F5" t="str">
            <v>Tank</v>
          </cell>
          <cell r="G5" t="str">
            <v>Alto 180</v>
          </cell>
          <cell r="H5" t="str">
            <v>NA</v>
          </cell>
          <cell r="I5" t="str">
            <v>NA</v>
          </cell>
          <cell r="J5" t="str">
            <v>NA</v>
          </cell>
          <cell r="K5" t="str">
            <v>1,6</v>
          </cell>
          <cell r="L5" t="str">
            <v>Mansfield Alto 1.6 GPF Toilet Tank Only</v>
          </cell>
          <cell r="M5" t="str">
            <v>Mansfield Alto 180 1,6 gpf Tank</v>
          </cell>
          <cell r="N5" t="str">
            <v>https://www.build.com/mansfield-180/s1371847?uid=3238947&amp;searchId=7B36h2W1Mm</v>
          </cell>
          <cell r="O5"/>
        </row>
        <row r="6">
          <cell r="D6" t="str">
            <v>386010000</v>
          </cell>
          <cell r="E6"/>
          <cell r="F6" t="str">
            <v>Tank</v>
          </cell>
          <cell r="G6" t="str">
            <v>Summit</v>
          </cell>
          <cell r="H6" t="str">
            <v>NA</v>
          </cell>
          <cell r="I6" t="str">
            <v>NA</v>
          </cell>
          <cell r="J6" t="str">
            <v>NA</v>
          </cell>
          <cell r="K6" t="str">
            <v>1,6</v>
          </cell>
          <cell r="L6" t="str">
            <v>Mansfield Summit 1.6 GPF Toilet Tank Only</v>
          </cell>
          <cell r="M6" t="str">
            <v>Mansfield Summit 1,6 gpf Tank</v>
          </cell>
          <cell r="N6" t="str">
            <v>https://www.build.com/mansfield-386/s1371971?uid=3239076&amp;searchId=tcQLmDrVj6</v>
          </cell>
          <cell r="O6"/>
        </row>
        <row r="7">
          <cell r="D7" t="str">
            <v>130010007</v>
          </cell>
          <cell r="E7"/>
          <cell r="F7" t="str">
            <v>Bowl</v>
          </cell>
          <cell r="G7" t="str">
            <v>Alto 130</v>
          </cell>
          <cell r="H7" t="str">
            <v>14</v>
          </cell>
          <cell r="I7" t="str">
            <v>Standard</v>
          </cell>
          <cell r="J7" t="str">
            <v>Round Front</v>
          </cell>
          <cell r="K7" t="str">
            <v>1,28</v>
          </cell>
          <cell r="L7" t="str">
            <v>Mansfield Alto Round Toilet Bowl Only - Less Seat</v>
          </cell>
          <cell r="M7" t="str">
            <v>Mansfield Alto 130 Std RF Bowl</v>
          </cell>
          <cell r="N7" t="str">
            <v>https://www.build.com/mansfield-130/s1371793?uid=3238770&amp;searchId=kIhYBhnkcT</v>
          </cell>
          <cell r="O7"/>
        </row>
        <row r="8">
          <cell r="D8" t="str">
            <v>131900001</v>
          </cell>
          <cell r="E8"/>
          <cell r="F8" t="str">
            <v>Bowl</v>
          </cell>
          <cell r="G8" t="str">
            <v>Flushometer</v>
          </cell>
          <cell r="H8" t="str">
            <v>12</v>
          </cell>
          <cell r="I8" t="str">
            <v>ADA</v>
          </cell>
          <cell r="J8" t="str">
            <v>Elongated</v>
          </cell>
          <cell r="K8" t="str">
            <v>1,28 / 1,6</v>
          </cell>
          <cell r="L8" t="str">
            <v>Mansfield Adriatic Elongated Comfort Height Toilet Bowl Only - Less Seat</v>
          </cell>
          <cell r="M8" t="str">
            <v>Mansfield Flushometer ADA EL Bowl</v>
          </cell>
          <cell r="N8" t="str">
            <v>https://www.build.com/mansfield-1319/s1371799?uid=3238912&amp;searchId=vYk7W8pdtW</v>
          </cell>
          <cell r="O8"/>
        </row>
        <row r="9">
          <cell r="D9" t="str">
            <v>135010007</v>
          </cell>
          <cell r="E9"/>
          <cell r="F9" t="str">
            <v>Bowl</v>
          </cell>
          <cell r="G9" t="str">
            <v>Alto 135</v>
          </cell>
          <cell r="H9" t="str">
            <v>12</v>
          </cell>
          <cell r="I9" t="str">
            <v>Standard</v>
          </cell>
          <cell r="J9" t="str">
            <v>Elongated</v>
          </cell>
          <cell r="K9" t="str">
            <v>1,6</v>
          </cell>
          <cell r="L9" t="str">
            <v>Mansfield Alto Elongated Toilet Bowl Only - Less Seat</v>
          </cell>
          <cell r="M9" t="str">
            <v>Mansfield Alto 135 Std EL Bowl</v>
          </cell>
          <cell r="N9" t="str">
            <v>https://www.build.com/mansfield-135/s1371800?uid=3238776&amp;searchId=17ZuZQzgZJ</v>
          </cell>
          <cell r="O9" t="str">
            <v>https://www.walmart.com/ip/Mansfield-135-Alto-Elongated-Toilet-Bowl-Only/32789298</v>
          </cell>
        </row>
        <row r="10">
          <cell r="D10" t="str">
            <v>137210040</v>
          </cell>
          <cell r="E10"/>
          <cell r="F10" t="str">
            <v>Bowl</v>
          </cell>
          <cell r="G10" t="str">
            <v>Alto 137</v>
          </cell>
          <cell r="H10" t="str">
            <v>12</v>
          </cell>
          <cell r="I10" t="str">
            <v>ADA</v>
          </cell>
          <cell r="J10" t="str">
            <v>Elongated</v>
          </cell>
          <cell r="K10" t="str">
            <v>1,6</v>
          </cell>
          <cell r="L10" t="str">
            <v>Mansfield Alto Elongated Comfort Height Toilet Bowl Only - Less Seat</v>
          </cell>
          <cell r="M10" t="str">
            <v>Mansfield Alto 137 ADA EL Bowl</v>
          </cell>
          <cell r="N10" t="str">
            <v>https://www.build.com/mansfield-137/s1371807?uid=3238787&amp;searchId=XtYHbmp53Z</v>
          </cell>
          <cell r="O10"/>
        </row>
        <row r="11">
          <cell r="D11" t="str">
            <v>147010000</v>
          </cell>
          <cell r="E11"/>
          <cell r="F11" t="str">
            <v>Bowl</v>
          </cell>
          <cell r="G11" t="str">
            <v>Quantum</v>
          </cell>
          <cell r="H11" t="str">
            <v>12</v>
          </cell>
          <cell r="I11" t="str">
            <v>Standard</v>
          </cell>
          <cell r="J11" t="str">
            <v>Elongated</v>
          </cell>
          <cell r="K11" t="str">
            <v>1,6</v>
          </cell>
          <cell r="L11" t="str">
            <v>Mansfield Quantum Elongated Toilet Bowl Only - Less Seat</v>
          </cell>
          <cell r="M11" t="str">
            <v>Mansfield Quantum Std EL Bowl</v>
          </cell>
          <cell r="N11" t="str">
            <v>https://www.build.com/mansfield-147/s1371827?uid=3238800&amp;searchId=bnud3RuoWU</v>
          </cell>
          <cell r="O11"/>
        </row>
        <row r="12">
          <cell r="D12" t="str">
            <v>148010000</v>
          </cell>
          <cell r="E12"/>
          <cell r="F12" t="str">
            <v>Bowl</v>
          </cell>
          <cell r="G12" t="str">
            <v>Quantum</v>
          </cell>
          <cell r="H12" t="str">
            <v>12</v>
          </cell>
          <cell r="I12" t="str">
            <v>ADA</v>
          </cell>
          <cell r="J12" t="str">
            <v>Elongated</v>
          </cell>
          <cell r="K12" t="str">
            <v>1,6</v>
          </cell>
          <cell r="L12" t="str">
            <v>Mansfield Quantum Elongated Comfort Height Toilet Bowl Only - Less Seat</v>
          </cell>
          <cell r="M12" t="str">
            <v>Mansfield Quantum ADA EL Bowl</v>
          </cell>
          <cell r="N12" t="str">
            <v>https://www.build.com/mansfield-148/s1371828?uid=3238802&amp;searchId=8MKFZ5Itln</v>
          </cell>
          <cell r="O12"/>
        </row>
        <row r="13">
          <cell r="D13" t="str">
            <v>151010000</v>
          </cell>
          <cell r="E13"/>
          <cell r="F13" t="str">
            <v>Bowl</v>
          </cell>
          <cell r="G13" t="str">
            <v>Quantum</v>
          </cell>
          <cell r="H13" t="str">
            <v>Rear Outlet</v>
          </cell>
          <cell r="I13" t="str">
            <v>ADA</v>
          </cell>
          <cell r="J13" t="str">
            <v>Elongated</v>
          </cell>
          <cell r="K13" t="str">
            <v>1,6</v>
          </cell>
          <cell r="L13" t="str">
            <v>Mansfield Quantum Elongated Toilet Bowl Only - Less Seat</v>
          </cell>
          <cell r="M13" t="str">
            <v>Mansfield Quantum ADA REAR EL Bowl</v>
          </cell>
          <cell r="N13" t="str">
            <v>https://www.build.com/mansfield-151/s1371830?uid=3238934&amp;searchId=qtA4H53ebQ</v>
          </cell>
          <cell r="O13"/>
        </row>
        <row r="14">
          <cell r="D14" t="str">
            <v>153010000</v>
          </cell>
          <cell r="E14"/>
          <cell r="F14" t="str">
            <v>Tank</v>
          </cell>
          <cell r="G14" t="str">
            <v>Quantum One</v>
          </cell>
          <cell r="H14" t="str">
            <v>NA</v>
          </cell>
          <cell r="I14" t="str">
            <v>NA</v>
          </cell>
          <cell r="J14" t="str">
            <v>NA</v>
          </cell>
          <cell r="K14" t="str">
            <v>1</v>
          </cell>
          <cell r="L14" t="str">
            <v>Mansfield QuantumOne 1.0 GPF Toilet Tank Only</v>
          </cell>
          <cell r="M14" t="str">
            <v>Mansfield Quantum One 1 gpf Tank</v>
          </cell>
          <cell r="N14" t="str">
            <v>https://www.build.com/mansfield-153/s1371831?uid=3238805&amp;searchId=e5dVT4N528</v>
          </cell>
          <cell r="O14"/>
        </row>
        <row r="15">
          <cell r="D15" t="str">
            <v>155010000</v>
          </cell>
          <cell r="E15"/>
          <cell r="F15" t="str">
            <v>Tank</v>
          </cell>
          <cell r="G15" t="str">
            <v>Quantum</v>
          </cell>
          <cell r="H15" t="str">
            <v>NA</v>
          </cell>
          <cell r="I15" t="str">
            <v>NA</v>
          </cell>
          <cell r="J15" t="str">
            <v>NA</v>
          </cell>
          <cell r="K15" t="str">
            <v>1,28</v>
          </cell>
          <cell r="L15" t="str">
            <v>Mansfield Quantum 1.28 GPF Toilet Tank Only</v>
          </cell>
          <cell r="M15" t="str">
            <v>Mansfield Quantum 1,28 gpf Tank</v>
          </cell>
          <cell r="N15" t="str">
            <v>https://www.build.com/mansfield-155/s1371833?uid=3238811&amp;searchId=L4K8vZGxud</v>
          </cell>
          <cell r="O15"/>
        </row>
        <row r="16">
          <cell r="D16" t="str">
            <v>317310000</v>
          </cell>
          <cell r="E16"/>
          <cell r="F16" t="str">
            <v>Tank</v>
          </cell>
          <cell r="G16" t="str">
            <v>Alto 160</v>
          </cell>
          <cell r="H16" t="str">
            <v>NA</v>
          </cell>
          <cell r="I16" t="str">
            <v>NA</v>
          </cell>
          <cell r="J16" t="str">
            <v>NA</v>
          </cell>
          <cell r="K16" t="str">
            <v>1,28</v>
          </cell>
          <cell r="L16" t="str">
            <v>Mansfield Alto 1.28 GPF Toilet Tank Only</v>
          </cell>
          <cell r="M16" t="str">
            <v>Mansfield Alto 160 1,28 gpf Tank</v>
          </cell>
          <cell r="N16" t="str">
            <v>https://www.build.com/mansfield-3173/s1371925?uid=3238711&amp;searchId=Emep6dAInp</v>
          </cell>
          <cell r="O16"/>
        </row>
        <row r="17">
          <cell r="D17" t="str">
            <v>380010000</v>
          </cell>
          <cell r="E17"/>
          <cell r="F17" t="str">
            <v>Bowl</v>
          </cell>
          <cell r="G17" t="str">
            <v>Summit</v>
          </cell>
          <cell r="H17" t="str">
            <v>12</v>
          </cell>
          <cell r="I17" t="str">
            <v>Standard</v>
          </cell>
          <cell r="J17" t="str">
            <v>Round Front</v>
          </cell>
          <cell r="K17" t="str">
            <v>1,6</v>
          </cell>
          <cell r="L17" t="str">
            <v>Mansfield Summit Round Toilet Bowl Only - Less Seat</v>
          </cell>
          <cell r="M17" t="str">
            <v>Mansfield Summit Std RF Bowl</v>
          </cell>
          <cell r="N17" t="str">
            <v>https://www.build.com/mansfield-380/s1371951?uid=3239063&amp;searchId=wC98g54GuV</v>
          </cell>
          <cell r="O17"/>
        </row>
        <row r="18">
          <cell r="D18" t="str">
            <v>384010000</v>
          </cell>
          <cell r="E18"/>
          <cell r="F18" t="str">
            <v>Bowl</v>
          </cell>
          <cell r="G18" t="str">
            <v>Summit</v>
          </cell>
          <cell r="H18" t="str">
            <v>12</v>
          </cell>
          <cell r="I18" t="str">
            <v>ADA</v>
          </cell>
          <cell r="J18" t="str">
            <v>Elongated</v>
          </cell>
          <cell r="K18" t="str">
            <v>1,6</v>
          </cell>
          <cell r="L18" t="str">
            <v>Mansfield Summit Elongated Comfort Height Toilet Bowl Only - Less Seat</v>
          </cell>
          <cell r="M18" t="str">
            <v>Mansfield Summit ADA EL Bowl</v>
          </cell>
          <cell r="N18" t="str">
            <v>https://www.build.com/mansfield-384/s1371961?uid=3239070&amp;searchId=wAlrdKjhMs</v>
          </cell>
          <cell r="O18"/>
        </row>
        <row r="19">
          <cell r="D19" t="str">
            <v>387010000</v>
          </cell>
          <cell r="E19"/>
          <cell r="F19" t="str">
            <v>Tank</v>
          </cell>
          <cell r="G19" t="str">
            <v>Summit</v>
          </cell>
          <cell r="H19" t="str">
            <v>NA</v>
          </cell>
          <cell r="I19" t="str">
            <v>NA</v>
          </cell>
          <cell r="J19" t="str">
            <v>NA</v>
          </cell>
          <cell r="K19" t="str">
            <v>1,28</v>
          </cell>
          <cell r="L19" t="str">
            <v>Mansfield Summit 1.28 GPF Toilet Tank Only</v>
          </cell>
          <cell r="M19" t="str">
            <v>Mansfield Summit 1,28 gpf Tank</v>
          </cell>
          <cell r="N19" t="str">
            <v>https://www.build.com/mansfield-387/s1371974?uid=3239079&amp;searchId=KcE0l2RBtI</v>
          </cell>
          <cell r="O19"/>
        </row>
        <row r="20">
          <cell r="D20" t="str">
            <v>388010000</v>
          </cell>
          <cell r="E20"/>
          <cell r="F20" t="str">
            <v>Bowl</v>
          </cell>
          <cell r="G20" t="str">
            <v>Summit</v>
          </cell>
          <cell r="H20" t="str">
            <v>12</v>
          </cell>
          <cell r="I20" t="str">
            <v>ADA</v>
          </cell>
          <cell r="J20" t="str">
            <v>Round Front</v>
          </cell>
          <cell r="K20" t="str">
            <v>1,6</v>
          </cell>
          <cell r="L20" t="str">
            <v>Mansfield Summit Round Comfort Height Toilet Bowl Only - Less Seat</v>
          </cell>
          <cell r="M20" t="str">
            <v>Mansfield Summit ADA RF Bowl</v>
          </cell>
          <cell r="N20" t="str">
            <v>https://www.build.com/mansfield-388/s1371977?uid=3239082&amp;searchId=b0yE2xNzbG</v>
          </cell>
          <cell r="O20"/>
        </row>
        <row r="21">
          <cell r="D21" t="str">
            <v>117-3173</v>
          </cell>
          <cell r="E21"/>
          <cell r="F21" t="str">
            <v>CTK</v>
          </cell>
          <cell r="G21" t="str">
            <v>Alto</v>
          </cell>
          <cell r="H21" t="str">
            <v>12</v>
          </cell>
          <cell r="I21" t="str">
            <v>ADA</v>
          </cell>
          <cell r="J21" t="str">
            <v>Round Front</v>
          </cell>
          <cell r="K21" t="str">
            <v>1,28</v>
          </cell>
          <cell r="L21" t="str">
            <v>Mansfield Alto White Round Chair Height 2-piece WaterSense Toilet 12-in Rough-In Size (Ada Compliant)</v>
          </cell>
          <cell r="M21" t="str">
            <v>Mansfield Alto CTK 12 ADA RF 1,28 gpf</v>
          </cell>
          <cell r="N21" t="str">
            <v>https://www.lowes.com/pd/Mansfield-Alto-174-1-28-Round-SmartHeight-8482-Toilet-Combination/5002186849</v>
          </cell>
          <cell r="O21"/>
        </row>
        <row r="22">
          <cell r="D22" t="str">
            <v>5117CTK</v>
          </cell>
          <cell r="E22"/>
          <cell r="F22" t="str">
            <v>CTK</v>
          </cell>
          <cell r="G22" t="str">
            <v>Alto</v>
          </cell>
          <cell r="H22" t="str">
            <v>12</v>
          </cell>
          <cell r="I22" t="str">
            <v>ADA</v>
          </cell>
          <cell r="J22" t="str">
            <v>Round Front</v>
          </cell>
          <cell r="K22" t="str">
            <v>1,28</v>
          </cell>
          <cell r="L22" t="str">
            <v>Mansfield Alto White Round Chair Height 2-piece WaterSense Toilet 12-in Rough-In Size (Ada Compliant)</v>
          </cell>
          <cell r="M22" t="str">
            <v>Mansfield Alto CTK 12 ADA RF 1,28 gpf</v>
          </cell>
          <cell r="N22" t="str">
            <v>https://www.lowes.com/pd/Mansfield-Alto-White-WaterSense-Elongated-Comfort-Height-2-Piece-Vitreous-China-Toilet-12-in-Rough-In-Size-ADA-Compliant/1002970010</v>
          </cell>
          <cell r="O22"/>
        </row>
        <row r="23">
          <cell r="D23" t="str">
            <v>5130CTK</v>
          </cell>
          <cell r="E23"/>
          <cell r="F23" t="str">
            <v>CTK</v>
          </cell>
          <cell r="G23" t="str">
            <v>Alto</v>
          </cell>
          <cell r="H23" t="str">
            <v>12</v>
          </cell>
          <cell r="I23" t="str">
            <v>Standard</v>
          </cell>
          <cell r="J23" t="str">
            <v>Round Front</v>
          </cell>
          <cell r="K23" t="str">
            <v>1,28</v>
          </cell>
          <cell r="L23" t="str">
            <v>Mansfield Alto White Round Standard Height 2-piece WaterSense Toilet 12-in Rough-In Size</v>
          </cell>
          <cell r="M23" t="str">
            <v>Mansfield Alto CTK 12 Std RF 1,28 gpf</v>
          </cell>
          <cell r="N23" t="str">
            <v>https://www.lowes.com/pd/Mansfield-Alto-White-WaterSense-Round-Standard-Height-2-piece-Toilet-12-in-Rough-In-Size/1001030678</v>
          </cell>
          <cell r="O23"/>
        </row>
        <row r="24">
          <cell r="D24" t="str">
            <v>4115-3106</v>
          </cell>
          <cell r="E24"/>
          <cell r="F24" t="str">
            <v>CTK</v>
          </cell>
          <cell r="G24" t="str">
            <v>Barret</v>
          </cell>
          <cell r="H24" t="str">
            <v>12</v>
          </cell>
          <cell r="I24" t="str">
            <v>ADA</v>
          </cell>
          <cell r="J24" t="str">
            <v>Elongated</v>
          </cell>
          <cell r="K24" t="str">
            <v>1,28</v>
          </cell>
          <cell r="L24" t="str">
            <v>Mansfield Barrett White Elongated Chair Height 2-piece WaterSense Toilet 12-in Rough-In Size (Ada Compliant)</v>
          </cell>
          <cell r="M24" t="str">
            <v>Mansfield Barret CTK 12 ADA EL 1,28 gpf</v>
          </cell>
          <cell r="N24" t="str">
            <v>https://www.lowes.com/pd/Mansfield-Barrett-White-Elongated-Chair-Height-2-Piece-WaterSense-Toilet-12-in-Rough-In-Size-ADA-Compliant/5005480077</v>
          </cell>
          <cell r="O24"/>
        </row>
        <row r="25">
          <cell r="D25" t="str">
            <v>5147CTK</v>
          </cell>
          <cell r="E25"/>
          <cell r="F25" t="str">
            <v>CTK</v>
          </cell>
          <cell r="G25" t="str">
            <v>Brentwood</v>
          </cell>
          <cell r="H25" t="str">
            <v>12</v>
          </cell>
          <cell r="I25" t="str">
            <v>ADA</v>
          </cell>
          <cell r="J25" t="str">
            <v>Elongated</v>
          </cell>
          <cell r="K25" t="str">
            <v>1,6</v>
          </cell>
          <cell r="L25" t="str">
            <v>Mansfield Brentwood White Elongated Chair Height 2-piece Toilet 12-in Rough-In Size (Ada Compliant)</v>
          </cell>
          <cell r="M25" t="str">
            <v>Mansfield Brentwood CTK 12 ADA EL 1,6 gpf</v>
          </cell>
          <cell r="N25" t="str">
            <v>https://www.lowes.com/pd/Mansfield-Brentwood-White-Elongated-Comfort-Height-2-Piece-Toilet-12-in-Rough-In-Size-ADA-Compliant/5001176259</v>
          </cell>
          <cell r="O25"/>
        </row>
        <row r="26">
          <cell r="D26" t="str">
            <v>5148CTK</v>
          </cell>
          <cell r="E26"/>
          <cell r="F26" t="str">
            <v>CTK</v>
          </cell>
          <cell r="G26" t="str">
            <v>Brentwood</v>
          </cell>
          <cell r="H26" t="str">
            <v>12</v>
          </cell>
          <cell r="I26" t="str">
            <v>ADA</v>
          </cell>
          <cell r="J26" t="str">
            <v>Elongated</v>
          </cell>
          <cell r="K26" t="str">
            <v>1,28</v>
          </cell>
          <cell r="L26" t="str">
            <v>Mansfield Brentwood White Elongated Chair Height 2-piece WaterSense Toilet 12-in Rough-In Size (Ada Compliant)</v>
          </cell>
          <cell r="M26" t="str">
            <v>Mansfield Brentwood CTK 12 ADA EL 1,28 gpf</v>
          </cell>
          <cell r="N26" t="str">
            <v>https://www.lowes.com/pd/Mansfield-Brentwood-White-WaterSense-Elongated-Comfort-Height-2-Piece-Toilet-12-in-Rough-In-Size-ADA-Compliant/5001176257</v>
          </cell>
          <cell r="O26"/>
        </row>
        <row r="27">
          <cell r="D27" t="str">
            <v>710CTK</v>
          </cell>
          <cell r="E27"/>
          <cell r="F27" t="str">
            <v>CTK</v>
          </cell>
          <cell r="G27" t="str">
            <v>Broadway</v>
          </cell>
          <cell r="H27" t="str">
            <v>12</v>
          </cell>
          <cell r="I27" t="str">
            <v>ADA</v>
          </cell>
          <cell r="J27" t="str">
            <v>Elongated</v>
          </cell>
          <cell r="K27" t="str">
            <v>1,28</v>
          </cell>
          <cell r="L27" t="str">
            <v>Mansfield Broadway White Elongated Chair Height 2-piece WaterSense Toilet 12-in Rough-In Size (Ada Compliant)</v>
          </cell>
          <cell r="M27" t="str">
            <v>Mansfield Broadway CTK 12 ADA EL 1,28 gpf</v>
          </cell>
          <cell r="N27" t="str">
            <v>https://www.lowes.com/pd/Mansfield-Broadway-8482-1-28-Elongated-SmartHeight-8482-Complete-Toilet-Kit/5002187709</v>
          </cell>
          <cell r="O27"/>
        </row>
        <row r="28">
          <cell r="D28" t="str">
            <v>5817CTK</v>
          </cell>
          <cell r="E28"/>
          <cell r="F28" t="str">
            <v>CTK</v>
          </cell>
          <cell r="G28" t="str">
            <v>Cascade</v>
          </cell>
          <cell r="H28" t="str">
            <v>12</v>
          </cell>
          <cell r="I28" t="str">
            <v>ADA</v>
          </cell>
          <cell r="J28" t="str">
            <v>Elongated</v>
          </cell>
          <cell r="K28" t="str">
            <v>1,28</v>
          </cell>
          <cell r="L28" t="str">
            <v>Mansfield Cascade White Elongated Chair Height 2-piece WaterSense Toilet 12-in Rough-In Size (Ada Compliant)</v>
          </cell>
          <cell r="M28" t="str">
            <v>Mansfield Cascade CTK 12 ADA EL 1,28 gpf</v>
          </cell>
          <cell r="N28" t="str">
            <v>https://www.lowes.com/pd/Mansfield-Cascade-White-WaterSense-Elongated-Comfort-Height-2-Piece-Toilet-12-in-Rough-In-Size-ADA-Compliant/1003164754</v>
          </cell>
          <cell r="O28"/>
        </row>
        <row r="29">
          <cell r="D29" t="str">
            <v>5916CTK</v>
          </cell>
          <cell r="E29"/>
          <cell r="F29" t="str">
            <v>CTK</v>
          </cell>
          <cell r="G29" t="str">
            <v>Denali</v>
          </cell>
          <cell r="H29" t="str">
            <v>12</v>
          </cell>
          <cell r="I29" t="str">
            <v>ADA</v>
          </cell>
          <cell r="J29" t="str">
            <v>Elongated</v>
          </cell>
          <cell r="K29" t="str">
            <v>1,28</v>
          </cell>
          <cell r="L29" t="str">
            <v>Mansfield Denali White Elongated Chair Height 2-piece WaterSense Toilet 12-in Rough-In Size (Ada Compliant)</v>
          </cell>
          <cell r="M29" t="str">
            <v>Mansfield Denali CTK 12 ADA EL 1,28 gpf</v>
          </cell>
          <cell r="N29" t="str">
            <v>https://www.lowes.com/pd/Mansfield-Denali-White-WaterSense-Elongated-Comfort-Height-2-Piece-Vitreous-China-Toilet-12-in-Rough-In-Size-with-Slow-Close-ADA-Compliant/1002969006</v>
          </cell>
          <cell r="O29"/>
        </row>
        <row r="30">
          <cell r="D30" t="str">
            <v>4326-4321</v>
          </cell>
          <cell r="E30"/>
          <cell r="F30" t="str">
            <v>CTK</v>
          </cell>
          <cell r="G30" t="str">
            <v>Elementary</v>
          </cell>
          <cell r="H30" t="str">
            <v>10</v>
          </cell>
          <cell r="I30" t="str">
            <v>Juvenile - children</v>
          </cell>
          <cell r="J30" t="str">
            <v>Round Front</v>
          </cell>
          <cell r="K30" t="str">
            <v>1,28</v>
          </cell>
          <cell r="L30" t="str">
            <v>Mansfield Elementary White Round Children's Height 2-piece WaterSense Toilet 10-in Rough-In Size</v>
          </cell>
          <cell r="M30" t="str">
            <v>Mansfield Elementary CTK 10 Juvenile - children RF 1,28 gpf</v>
          </cell>
          <cell r="N30" t="str">
            <v>https://www.lowes.com/pd/Mansfield-Elementary-174-1-28-Round-Juvenile-Toilet-Combination/5002178749</v>
          </cell>
          <cell r="O30"/>
        </row>
        <row r="31">
          <cell r="D31" t="str">
            <v>177-178</v>
          </cell>
          <cell r="E31"/>
          <cell r="F31" t="str">
            <v>CTK</v>
          </cell>
          <cell r="G31" t="str">
            <v>Enso</v>
          </cell>
          <cell r="H31" t="str">
            <v>12</v>
          </cell>
          <cell r="I31" t="str">
            <v>Standard - Smartheight</v>
          </cell>
          <cell r="J31" t="str">
            <v>Elongated</v>
          </cell>
          <cell r="K31" t="str">
            <v>1,1/1,6</v>
          </cell>
          <cell r="L31" t="str">
            <v>Mansfield Enso White Dual Flush Elongated Chair Height 2-piece WaterSense Toilet 12-in Rough-In Size</v>
          </cell>
          <cell r="M31" t="str">
            <v>Mansfield Enso CTK 12 Std - Smartheight EL 1,1 gpf/1,6 gpf</v>
          </cell>
          <cell r="N31" t="str">
            <v>https://www.lowes.com/pd/Mansfield-Enso-174-Dual-Flush-Elongated-SmartHeight-8482-Toilet-Combination/5003105879</v>
          </cell>
          <cell r="O31"/>
        </row>
        <row r="32">
          <cell r="D32" t="str">
            <v>1014-1012</v>
          </cell>
          <cell r="E32"/>
          <cell r="F32" t="str">
            <v>CTK</v>
          </cell>
          <cell r="G32" t="str">
            <v>Maverick</v>
          </cell>
          <cell r="H32" t="str">
            <v>12</v>
          </cell>
          <cell r="I32" t="str">
            <v>Standard - Smartheight</v>
          </cell>
          <cell r="J32" t="str">
            <v>Elongated</v>
          </cell>
          <cell r="K32" t="str">
            <v>1</v>
          </cell>
          <cell r="L32" t="str">
            <v>Mansfield Maverick White Elongated Chair Height 2-piece WaterSense Toilet 12-in Rough-In Size</v>
          </cell>
          <cell r="M32" t="str">
            <v>Mansfield Maverick CTK 12 Std - Smartheight EL 1</v>
          </cell>
          <cell r="N32" t="str">
            <v>https://www.lowes.com/pd/Mansfield-Maverick-8482-1-0-Elongated-SmartHeight-8482-Toilet-Combination/5002187719</v>
          </cell>
          <cell r="O32"/>
        </row>
        <row r="33">
          <cell r="D33" t="str">
            <v>760</v>
          </cell>
          <cell r="E33"/>
          <cell r="F33" t="str">
            <v>CTK</v>
          </cell>
          <cell r="G33" t="str">
            <v>Nyren</v>
          </cell>
          <cell r="H33" t="str">
            <v>12</v>
          </cell>
          <cell r="I33" t="str">
            <v>Standard</v>
          </cell>
          <cell r="J33" t="str">
            <v>Elongated</v>
          </cell>
          <cell r="K33" t="str">
            <v>1,6</v>
          </cell>
          <cell r="L33" t="str">
            <v>Mansfield Nyren White Dual Flush Elongated Standard Height Smart Toilet 12-in Rough-In Size with Bidet</v>
          </cell>
          <cell r="M33" t="str">
            <v>Mansfield Nyren CTK 12 Std EL 1,6 gpf</v>
          </cell>
          <cell r="N33" t="str">
            <v>https://www.lowes.com/pd/Mansfield-Nyren-8482-Dual-Flush-Elongated-Tankless-Smart-Toilet/5003101913</v>
          </cell>
          <cell r="O33"/>
        </row>
        <row r="34">
          <cell r="D34" t="str">
            <v>5135CTK</v>
          </cell>
          <cell r="E34"/>
          <cell r="F34" t="str">
            <v>CTK</v>
          </cell>
          <cell r="G34" t="str">
            <v>Pro-Fit</v>
          </cell>
          <cell r="H34" t="str">
            <v>12</v>
          </cell>
          <cell r="I34" t="str">
            <v>Standard</v>
          </cell>
          <cell r="J34" t="str">
            <v>Elongated</v>
          </cell>
          <cell r="K34" t="str">
            <v>1,28</v>
          </cell>
          <cell r="L34" t="str">
            <v>Mansfield Pro-Fit White Elongated Standard Height 2-piece WaterSense Toilet 12-in Rough-In Size</v>
          </cell>
          <cell r="M34" t="str">
            <v>Mansfield Pro-Fit CTK 12 Std EL 1,28 gpf</v>
          </cell>
          <cell r="N34" t="str">
            <v>https://www.lowes.com/pd/Mansfield-Pro-Fit-White-WaterSense-Elongated-Standard-Height-2-Piece-Toilet-12-in-Rough-In-Size/5001993525</v>
          </cell>
          <cell r="O34"/>
        </row>
        <row r="35">
          <cell r="D35" t="str">
            <v>148-153</v>
          </cell>
          <cell r="E35"/>
          <cell r="F35" t="str">
            <v>CTK</v>
          </cell>
          <cell r="G35" t="str">
            <v>Quantum One</v>
          </cell>
          <cell r="H35" t="str">
            <v>12</v>
          </cell>
          <cell r="I35" t="str">
            <v>ADA</v>
          </cell>
          <cell r="J35" t="str">
            <v>Elongated</v>
          </cell>
          <cell r="K35" t="str">
            <v>1</v>
          </cell>
          <cell r="L35" t="str">
            <v>Mansfield QuantumOne White Elongated Chair Height 2-piece WaterSense Toilet 12-in Rough-In Size (Ada Compliant)</v>
          </cell>
          <cell r="M35" t="str">
            <v>Mansfield Quantum One CTK 12 ADA EL 1</v>
          </cell>
          <cell r="N35" t="str">
            <v>https://www.lowes.com/pd/Mansfield-QuantumOne-8482-1-0-Elongated-SmartHeight-8482-Toilet-Combination/5002187713</v>
          </cell>
          <cell r="O35"/>
        </row>
        <row r="36">
          <cell r="D36" t="str">
            <v>144-153</v>
          </cell>
          <cell r="E36"/>
          <cell r="F36" t="str">
            <v>CTK</v>
          </cell>
          <cell r="G36" t="str">
            <v>Quantum One</v>
          </cell>
          <cell r="H36" t="str">
            <v>12</v>
          </cell>
          <cell r="I36" t="str">
            <v>ADA</v>
          </cell>
          <cell r="J36" t="str">
            <v>Elongated</v>
          </cell>
          <cell r="K36" t="str">
            <v>1</v>
          </cell>
          <cell r="L36" t="str">
            <v>Mansfield QuantumOne White Elongated Custom Height 2-piece WaterSense Toilet 12-in Rough-In Size (Ada Compliant)</v>
          </cell>
          <cell r="M36" t="str">
            <v>Mansfield Quantum One CTK 12 ADA EL 1</v>
          </cell>
          <cell r="N36" t="str">
            <v>https://www.lowes.com/pd/Mansfield-QuantumOne-8482-1-0-Elongated-Rear-Outlet-Wall-Mount-Toilet-Combination/5002186843</v>
          </cell>
          <cell r="O36"/>
        </row>
        <row r="37">
          <cell r="D37" t="str">
            <v>149-153</v>
          </cell>
          <cell r="E37"/>
          <cell r="F37" t="str">
            <v>CTK</v>
          </cell>
          <cell r="G37" t="str">
            <v>Quantum One</v>
          </cell>
          <cell r="H37" t="str">
            <v>12</v>
          </cell>
          <cell r="I37" t="str">
            <v>ADA</v>
          </cell>
          <cell r="J37" t="str">
            <v>Elongated</v>
          </cell>
          <cell r="K37" t="str">
            <v>1</v>
          </cell>
          <cell r="L37" t="str">
            <v>Mansfield QuantumOne White Elongated Standard Height 2-piece WaterSense Toilet 12-in Rough-In Size (Ada Compliant)</v>
          </cell>
          <cell r="M37" t="str">
            <v>Mansfield Quantum One CTK 12 ADA EL 1</v>
          </cell>
          <cell r="N37" t="str">
            <v>https://www.lowes.com/pd/Mansfield-QuantumOne-8482-1-0-Elongated-Rear-Outlet-Floor-Mount-Toilet-Combination/5002187715</v>
          </cell>
          <cell r="O37"/>
        </row>
        <row r="38">
          <cell r="D38" t="str">
            <v>5384DFCTK</v>
          </cell>
          <cell r="E38"/>
          <cell r="F38" t="str">
            <v>CTK</v>
          </cell>
          <cell r="G38" t="str">
            <v>Summit</v>
          </cell>
          <cell r="H38" t="str">
            <v>12</v>
          </cell>
          <cell r="I38" t="str">
            <v>ADA</v>
          </cell>
          <cell r="J38" t="str">
            <v>Elongated</v>
          </cell>
          <cell r="K38" t="str">
            <v>1,1/1,6</v>
          </cell>
          <cell r="L38" t="str">
            <v>Mansfield Summit White Dual Flush Elongated Chair Height 2-piece WaterSense Toilet 12-in Rough-In Size (Ada Compliant)</v>
          </cell>
          <cell r="M38" t="str">
            <v>Mansfield Summit CTK 12 ADA EL 1,1 gpf/1,6 gpf</v>
          </cell>
          <cell r="N38" t="str">
            <v>https://www.lowes.com/pd/Mansfield-Summit-White-WaterSense-Dual-Flush-Elongated-Comfort-Height-2-Piece-Toilet-12-in-Rough-In-Size-ADA-Compliant/5001993529</v>
          </cell>
          <cell r="O38"/>
        </row>
        <row r="39">
          <cell r="D39" t="str">
            <v>5385CTK</v>
          </cell>
          <cell r="E39"/>
          <cell r="F39" t="str">
            <v>CTK</v>
          </cell>
          <cell r="G39" t="str">
            <v>Summit</v>
          </cell>
          <cell r="H39" t="str">
            <v>10</v>
          </cell>
          <cell r="I39" t="str">
            <v>ADA</v>
          </cell>
          <cell r="J39" t="str">
            <v>Elongated</v>
          </cell>
          <cell r="K39" t="str">
            <v>1,28</v>
          </cell>
          <cell r="L39" t="str">
            <v>Mansfield Summit White Elongated Chair Height 2-piece WaterSense Toilet 10-in Rough-In Size (Ada Compliant)</v>
          </cell>
          <cell r="M39" t="str">
            <v>Mansfield Summit CTK 10 ADA EL 1,28 gpf</v>
          </cell>
          <cell r="N39" t="str">
            <v>https://www.lowes.com/pd/Mansfield-Summit-White-WaterSense-Elongated-Comfort-Height-2-Piece-Toilet-10-in-Rough-In-Size-ADA-Compliant/5001993545</v>
          </cell>
          <cell r="O39"/>
        </row>
        <row r="40">
          <cell r="D40" t="str">
            <v>5384CTK</v>
          </cell>
          <cell r="E40"/>
          <cell r="F40" t="str">
            <v>CTK</v>
          </cell>
          <cell r="G40" t="str">
            <v>Summit</v>
          </cell>
          <cell r="H40" t="str">
            <v>12</v>
          </cell>
          <cell r="I40" t="str">
            <v>ADA</v>
          </cell>
          <cell r="J40" t="str">
            <v>Elongated</v>
          </cell>
          <cell r="K40" t="str">
            <v>1,28</v>
          </cell>
          <cell r="L40" t="str">
            <v>Mansfield Summit White Elongated Chair Height 2-piece WaterSense Toilet 12-in Rough-In Size (Ada Compliant)</v>
          </cell>
          <cell r="M40" t="str">
            <v>Mansfield Summit CTK 12 ADA EL 1,28 gpf</v>
          </cell>
          <cell r="N40" t="str">
            <v>https://www.lowes.com/pd/Mansfield-Summit-White-WaterSense-Elongated-Comfort-Height-2-Piece-Vitreous-China-Toilet-12-in-Rough-In-Size-with-Slow-Close-ADA-Compliant/1002969002</v>
          </cell>
          <cell r="O40"/>
        </row>
        <row r="41">
          <cell r="D41" t="str">
            <v>384-387RH</v>
          </cell>
          <cell r="E41"/>
          <cell r="F41" t="str">
            <v>CTK</v>
          </cell>
          <cell r="G41" t="str">
            <v>Summit</v>
          </cell>
          <cell r="H41" t="str">
            <v>12</v>
          </cell>
          <cell r="I41" t="str">
            <v>ADA</v>
          </cell>
          <cell r="J41" t="str">
            <v>Elongated</v>
          </cell>
          <cell r="K41" t="str">
            <v>1,28</v>
          </cell>
          <cell r="L41" t="str">
            <v>Mansfield Summit White Elongated Chair Height 2-piece WaterSense Toilet 12-in Rough-In Size (Ada Compliant)</v>
          </cell>
          <cell r="M41" t="str">
            <v>Mansfield Summit CTK 12 ADA EL 1,28 gpf</v>
          </cell>
          <cell r="N41" t="str">
            <v>https://www.lowes.com/pd/Mansfield-Summit-174-1-28-Elongated-SmartHeight-8482-Toilet-Combination/5002189019</v>
          </cell>
          <cell r="O41"/>
        </row>
        <row r="42">
          <cell r="D42" t="str">
            <v>380-387</v>
          </cell>
          <cell r="E42"/>
          <cell r="F42" t="str">
            <v>CTK</v>
          </cell>
          <cell r="G42" t="str">
            <v>Summit</v>
          </cell>
          <cell r="H42" t="str">
            <v>12</v>
          </cell>
          <cell r="I42" t="str">
            <v>Standard</v>
          </cell>
          <cell r="J42" t="str">
            <v>Round Front</v>
          </cell>
          <cell r="K42" t="str">
            <v>1,28</v>
          </cell>
          <cell r="L42" t="str">
            <v>Mansfield Summit White Round Standard Height 2-piece WaterSense Toilet 12-in Rough-In Size</v>
          </cell>
          <cell r="M42" t="str">
            <v>Mansfield Summit CTK 12 Std RF 1,28 gpf</v>
          </cell>
          <cell r="N42" t="str">
            <v>https://www.lowes.com/pd/Mansfield-Summit-174-1-28-Round-Toilet-Combination/5002187711</v>
          </cell>
          <cell r="O42"/>
        </row>
        <row r="43">
          <cell r="D43" t="str">
            <v>5988CTK</v>
          </cell>
          <cell r="E43"/>
          <cell r="F43" t="str">
            <v>CTK</v>
          </cell>
          <cell r="G43" t="str">
            <v>Vanquish</v>
          </cell>
          <cell r="H43" t="str">
            <v>12</v>
          </cell>
          <cell r="I43" t="str">
            <v>ADA</v>
          </cell>
          <cell r="J43" t="str">
            <v>Elongated</v>
          </cell>
          <cell r="K43" t="str">
            <v>1,28</v>
          </cell>
          <cell r="L43" t="str">
            <v>Mansfield Vanquish White Elongated Chair Height 2-piece WaterSense Toilet 12-in Rough-In Size (Ada Compliant)</v>
          </cell>
          <cell r="M43" t="str">
            <v>Mansfield Vanquish CTK 12 ADA EL 1,28 gpf</v>
          </cell>
          <cell r="N43" t="str">
            <v>https://www.lowes.com/pd/Mansfield-Vanquish-White-WaterSense-Elongated-Comfort-Height-2-Piece-Vitreous-China-Toilet-12-in-Rough-In-Size-with-Slow-Close-ADA-Compliant/1002969010</v>
          </cell>
          <cell r="O43"/>
        </row>
        <row r="44">
          <cell r="D44" t="str">
            <v>5030CTK</v>
          </cell>
          <cell r="E44"/>
          <cell r="F44" t="str">
            <v>CTK</v>
          </cell>
          <cell r="G44" t="str">
            <v>VX1</v>
          </cell>
          <cell r="H44" t="str">
            <v>12</v>
          </cell>
          <cell r="I44" t="str">
            <v>Standard</v>
          </cell>
          <cell r="J44" t="str">
            <v>Round Front</v>
          </cell>
          <cell r="K44" t="str">
            <v>1,28</v>
          </cell>
          <cell r="L44" t="str">
            <v>Mansfield VX1 White Round Standard Height 2-piece WaterSense Toilet 12-in Rough-In Size</v>
          </cell>
          <cell r="M44" t="str">
            <v>Mansfield VX1 CTK 12 Std RF 1,28 gpf</v>
          </cell>
          <cell r="N44" t="str">
            <v>https://www.lowes.com/pd/Mansfield-VX1-1-28-Round-Complete-Toilet-Kit/1002959738</v>
          </cell>
          <cell r="O44"/>
        </row>
        <row r="45">
          <cell r="D45" t="str">
            <v>137CTK</v>
          </cell>
          <cell r="E45"/>
          <cell r="F45" t="str">
            <v>Combo</v>
          </cell>
          <cell r="G45" t="str">
            <v>Profit 3</v>
          </cell>
          <cell r="H45" t="str">
            <v>12</v>
          </cell>
          <cell r="I45" t="str">
            <v>ADA</v>
          </cell>
          <cell r="J45" t="str">
            <v>Elongated</v>
          </cell>
          <cell r="K45" t="str">
            <v>1,6</v>
          </cell>
          <cell r="L45" t="str">
            <v>12" ADA EL 1.6 Combo</v>
          </cell>
          <cell r="M45" t="str">
            <v>Mansfield Profit 3 12 ADA EL 1,6 gpf Combo</v>
          </cell>
          <cell r="N45" t="str">
            <v>https://www.plumbersstock.com/mansfield-137ctk-wht-pro-fit-3-ada-elongated-bowl-toilet-complete-white-16-gpf.html</v>
          </cell>
          <cell r="O45"/>
        </row>
        <row r="46">
          <cell r="D46" t="str">
            <v>135CTK</v>
          </cell>
          <cell r="E46"/>
          <cell r="F46" t="str">
            <v>Combo</v>
          </cell>
          <cell r="G46" t="str">
            <v>Profit 2</v>
          </cell>
          <cell r="H46" t="str">
            <v>12</v>
          </cell>
          <cell r="I46" t="str">
            <v>Standard</v>
          </cell>
          <cell r="J46" t="str">
            <v>Elongated</v>
          </cell>
          <cell r="K46" t="str">
            <v>1,6</v>
          </cell>
          <cell r="L46" t="str">
            <v>12" Elongated 1.6 Combo</v>
          </cell>
          <cell r="M46" t="str">
            <v>Mansfield Profit 2 12 Std EL 1,6 gpf Combo</v>
          </cell>
          <cell r="N46" t="str">
            <v>https://www.plumbersstock.com/mansfield-135ctk-wht-pro-fit-2-elongated-bowl-toilet-complete-white-16-gpf.html</v>
          </cell>
          <cell r="O46"/>
        </row>
        <row r="47">
          <cell r="D47" t="str">
            <v>130CTK</v>
          </cell>
          <cell r="E47"/>
          <cell r="F47" t="str">
            <v>Combo</v>
          </cell>
          <cell r="G47" t="str">
            <v>Profit 1</v>
          </cell>
          <cell r="H47" t="str">
            <v>12</v>
          </cell>
          <cell r="I47" t="str">
            <v>Standard</v>
          </cell>
          <cell r="J47" t="str">
            <v>Round Front</v>
          </cell>
          <cell r="K47" t="str">
            <v>1,6</v>
          </cell>
          <cell r="L47" t="str">
            <v>12" Round Front 1.6 Combo</v>
          </cell>
          <cell r="M47" t="str">
            <v>Mansfield Profit 1 12 Std RF 1,6 gpf Combo</v>
          </cell>
          <cell r="N47" t="str">
            <v>https://www.plumbersstock.com/mansfield-130ctk-wht-pro-fit-1-round-bowl-toilet-complete-white-16-gpf.html</v>
          </cell>
          <cell r="O47"/>
        </row>
        <row r="48">
          <cell r="D48" t="str">
            <v>384CTK</v>
          </cell>
          <cell r="E48"/>
          <cell r="F48" t="str">
            <v>Combo</v>
          </cell>
          <cell r="G48" t="str">
            <v>Summit</v>
          </cell>
          <cell r="H48" t="str">
            <v>12</v>
          </cell>
          <cell r="I48" t="str">
            <v>ADA</v>
          </cell>
          <cell r="J48" t="str">
            <v>Elongated</v>
          </cell>
          <cell r="K48" t="str">
            <v>1,6</v>
          </cell>
          <cell r="L48" t="str">
            <v>12" Summit ADA Combo</v>
          </cell>
          <cell r="M48" t="str">
            <v>Mansfield Summit 12 ADA EL 1,6 gpf Combo</v>
          </cell>
          <cell r="N48" t="str">
            <v>https://www.plumbersstock.com/mansfield-384ctk-wht-summit-ada-elongated-bowl-toilet-complete-white-16-gpf.html</v>
          </cell>
          <cell r="O48"/>
        </row>
        <row r="49">
          <cell r="D49" t="str">
            <v>103580000</v>
          </cell>
          <cell r="E49"/>
          <cell r="F49" t="str">
            <v>Bowl</v>
          </cell>
          <cell r="G49" t="str">
            <v>VX1</v>
          </cell>
          <cell r="H49" t="str">
            <v>12</v>
          </cell>
          <cell r="I49" t="str">
            <v>Standard</v>
          </cell>
          <cell r="J49" t="str">
            <v>Elongated</v>
          </cell>
          <cell r="K49" t="str">
            <v>1,28</v>
          </cell>
          <cell r="L49" t="str">
            <v xml:space="preserve">BOWL 1035 EL WHT                                                                                    </v>
          </cell>
          <cell r="M49" t="str">
            <v>Mansfield VX1 Std EL Bowl</v>
          </cell>
          <cell r="N49" t="str">
            <v>https://www.lowes.com/pd/Mansfield-VX1-1-28-Round-Complete-Toilet-Kit/1002959738</v>
          </cell>
          <cell r="O49"/>
        </row>
        <row r="50">
          <cell r="D50" t="str">
            <v>103780000</v>
          </cell>
          <cell r="E50"/>
          <cell r="F50" t="str">
            <v>Bowl</v>
          </cell>
          <cell r="G50" t="str">
            <v>VX1</v>
          </cell>
          <cell r="H50" t="str">
            <v>12</v>
          </cell>
          <cell r="I50" t="str">
            <v>ADA</v>
          </cell>
          <cell r="J50" t="str">
            <v>Elongated</v>
          </cell>
          <cell r="K50" t="str">
            <v>1,28</v>
          </cell>
          <cell r="L50" t="str">
            <v xml:space="preserve">BOWL 1037 EL ADA WHT                                            </v>
          </cell>
          <cell r="M50" t="str">
            <v>Mansfield VX1 ADA EL Bowl</v>
          </cell>
          <cell r="N50" t="str">
            <v>https://www.walmart.com/ip/Mansfield-Plumbing-Products-Quantum-SmartHeight-1-28-GPF-Elongated-Toilet-Bowl/388210251</v>
          </cell>
          <cell r="O50"/>
        </row>
        <row r="51">
          <cell r="D51" t="str">
            <v>148/123</v>
          </cell>
          <cell r="E51"/>
          <cell r="F51" t="str">
            <v>Combo</v>
          </cell>
          <cell r="G51" t="str">
            <v>Quantum</v>
          </cell>
          <cell r="H51" t="str">
            <v>12</v>
          </cell>
          <cell r="I51" t="str">
            <v>ADA</v>
          </cell>
          <cell r="J51" t="str">
            <v>Elongated</v>
          </cell>
          <cell r="K51" t="str">
            <v>1</v>
          </cell>
          <cell r="L51" t="str">
            <v>Quantum ADA EL Combo</v>
          </cell>
          <cell r="M51" t="str">
            <v>Mansfield Quantum 12 ADA EL 1 Combo</v>
          </cell>
          <cell r="N51" t="str">
            <v>https://www.mansfieldplumbing.com/product/quantum-1-6-elongated-smartheight-toilet-combination/</v>
          </cell>
          <cell r="O51"/>
        </row>
        <row r="52">
          <cell r="D52" t="str">
            <v>3486</v>
          </cell>
          <cell r="E52"/>
          <cell r="F52" t="str">
            <v>Tank</v>
          </cell>
          <cell r="G52" t="str">
            <v>MEDALIST</v>
          </cell>
          <cell r="H52" t="str">
            <v>NA</v>
          </cell>
          <cell r="I52" t="str">
            <v>NA</v>
          </cell>
          <cell r="J52" t="str">
            <v>NA</v>
          </cell>
          <cell r="K52" t="str">
            <v>1,28</v>
          </cell>
          <cell r="L52" t="str">
            <v>TQ MEDALIST 1.28 12P BCO (tank)</v>
          </cell>
          <cell r="M52" t="str">
            <v>Vortens MEDALIST 1,28 gpf Tank</v>
          </cell>
          <cell r="N52" t="str">
            <v>https://www.southernpipe.com/7013014/Product/Vortens_3486-V</v>
          </cell>
          <cell r="O52"/>
        </row>
        <row r="53">
          <cell r="D53" t="str">
            <v>3151</v>
          </cell>
          <cell r="E53"/>
          <cell r="F53" t="str">
            <v>Bowl</v>
          </cell>
          <cell r="G53" t="str">
            <v>MEDALIST</v>
          </cell>
          <cell r="H53" t="str">
            <v>12</v>
          </cell>
          <cell r="I53" t="str">
            <v>Standard</v>
          </cell>
          <cell r="J53" t="str">
            <v>Elongated</v>
          </cell>
          <cell r="K53" t="str">
            <v>NA</v>
          </cell>
          <cell r="L53" t="str">
            <v>TZ MEDALIST EL BCO (bowl)</v>
          </cell>
          <cell r="M53" t="str">
            <v>Vortens MEDALIST Std EL Bowl</v>
          </cell>
          <cell r="N53" t="str">
            <v>https://www.southernpipe.com/7148791/Product/Vortens_3151-BI</v>
          </cell>
          <cell r="O53"/>
        </row>
        <row r="54">
          <cell r="D54" t="str">
            <v>4021.101N</v>
          </cell>
          <cell r="E54"/>
          <cell r="F54" t="str">
            <v>Tank</v>
          </cell>
          <cell r="G54" t="str">
            <v>Cadet 3</v>
          </cell>
          <cell r="H54" t="str">
            <v>NA</v>
          </cell>
          <cell r="I54" t="str">
            <v>NA</v>
          </cell>
          <cell r="J54" t="str">
            <v>NA</v>
          </cell>
          <cell r="K54" t="str">
            <v>1,28</v>
          </cell>
          <cell r="L54" t="str">
            <v>Cadet 3 1.28 GPF Single Flush Toilet Tank Only in White</v>
          </cell>
          <cell r="M54" t="str">
            <v>American Std Cadet 3 1,28 gpf Tank</v>
          </cell>
          <cell r="N54" t="str">
            <v>https://www.homedepot.com/p/American-Standard-Cadet-3-1-28-GPF-Single-Flush-Toilet-Tank-Only-in-White-4021-101N-020/204309785</v>
          </cell>
          <cell r="O54"/>
        </row>
        <row r="55">
          <cell r="D55" t="str">
            <v>270AA.001</v>
          </cell>
          <cell r="E55"/>
          <cell r="F55" t="str">
            <v>CTK</v>
          </cell>
          <cell r="G55" t="str">
            <v>Cadet 3</v>
          </cell>
          <cell r="H55" t="str">
            <v>12</v>
          </cell>
          <cell r="I55" t="str">
            <v>Standard</v>
          </cell>
          <cell r="J55" t="str">
            <v>Elongated</v>
          </cell>
          <cell r="K55" t="str">
            <v>1,6</v>
          </cell>
          <cell r="L55" t="str">
            <v>American Standard Cadet 3 White Elongated Standard Height 2-piece Toilet 12-in Rough-In Size</v>
          </cell>
          <cell r="M55" t="str">
            <v>American Std Cadet 3 CTK 12 Std EL 1,6 gpf</v>
          </cell>
          <cell r="N55" t="str">
            <v>https://www.americanstandard-us.com/Floor-Standing-Toilets/Cadet-3-16-GPF-60-LPF-Left-Trip-Lever-Chair-Height-Elongated-Front-Toilet/WHITE-270AA001020</v>
          </cell>
          <cell r="O55"/>
        </row>
        <row r="56">
          <cell r="D56" t="str">
            <v>4021.001N</v>
          </cell>
          <cell r="E56"/>
          <cell r="F56" t="str">
            <v>Tank</v>
          </cell>
          <cell r="G56" t="str">
            <v>Cadet 3</v>
          </cell>
          <cell r="H56" t="str">
            <v>NA</v>
          </cell>
          <cell r="I56" t="str">
            <v>NA</v>
          </cell>
          <cell r="J56" t="str">
            <v>NA</v>
          </cell>
          <cell r="K56" t="str">
            <v>1,6</v>
          </cell>
          <cell r="L56" t="str">
            <v>Cadet 3 1.6 GPF Single Flush Toilet Tank Only in Bone</v>
          </cell>
          <cell r="M56" t="str">
            <v>American Std Cadet 3 1,6 gpf Tank</v>
          </cell>
          <cell r="N56" t="str">
            <v>https://www.homedepot.com/p/American-Standard-Cadet-3-1-6-GPF-Single-Flush-Toilet-Tank-Only-in-Bone-4021-001N-021/204309808</v>
          </cell>
          <cell r="O56"/>
        </row>
        <row r="57">
          <cell r="D57" t="str">
            <v>3717A.001</v>
          </cell>
          <cell r="E57"/>
          <cell r="F57" t="str">
            <v>Bowl</v>
          </cell>
          <cell r="G57" t="str">
            <v>Cadet 3</v>
          </cell>
          <cell r="H57" t="str">
            <v>12</v>
          </cell>
          <cell r="I57" t="str">
            <v>Chair Height</v>
          </cell>
          <cell r="J57" t="str">
            <v>Elongated</v>
          </cell>
          <cell r="K57" t="str">
            <v>1,6</v>
          </cell>
          <cell r="L57" t="str">
            <v>Cadet 3 FloWise Tall Height Elongated Toilet Bowl Only in White</v>
          </cell>
          <cell r="M57" t="str">
            <v>American Std Cadet 3 Chair Height EL Bowl</v>
          </cell>
          <cell r="N57" t="str">
            <v>https://www.homedepot.com/p/American-Standard-Cadet-3-FloWise-Tall-Height-Elongated-Toilet-Bowl-Only-in-White-3717A-001-020/204309818</v>
          </cell>
          <cell r="O57"/>
        </row>
        <row r="58">
          <cell r="D58" t="str">
            <v>3717B.001</v>
          </cell>
          <cell r="E58"/>
          <cell r="F58" t="str">
            <v>Bowl</v>
          </cell>
          <cell r="G58" t="str">
            <v>Cadet 3</v>
          </cell>
          <cell r="H58" t="str">
            <v>12</v>
          </cell>
          <cell r="I58" t="str">
            <v>Chair Height</v>
          </cell>
          <cell r="J58" t="str">
            <v>Round Front</v>
          </cell>
          <cell r="K58" t="str">
            <v>1,28</v>
          </cell>
          <cell r="L58" t="str">
            <v>Cadet 3 FloWise Tall Height Round Toilet Bowl Only in White</v>
          </cell>
          <cell r="M58" t="str">
            <v>American Std Cadet 3 Chair Height RF Bowl</v>
          </cell>
          <cell r="N58" t="str">
            <v>https://www.homedepot.com/p/American-Standard-Cadet-3-FloWise-Tall-Height-Round-Toilet-Bowl-Only-in-White-3717B-001-020/204309822?MERCH=REC-_-searchViewed-_-NA-_-204309822-_-N&amp;</v>
          </cell>
          <cell r="O58"/>
        </row>
        <row r="59">
          <cell r="D59" t="str">
            <v>3717D.001</v>
          </cell>
          <cell r="E59"/>
          <cell r="F59" t="str">
            <v>Bowl</v>
          </cell>
          <cell r="G59" t="str">
            <v>Cadet 3</v>
          </cell>
          <cell r="H59" t="str">
            <v>12</v>
          </cell>
          <cell r="I59" t="str">
            <v>Standard</v>
          </cell>
          <cell r="J59" t="str">
            <v>Round Front</v>
          </cell>
          <cell r="K59" t="str">
            <v>1,28</v>
          </cell>
          <cell r="L59" t="str">
            <v>Cadet 3 FloWise Round Toilet Bowl Only in White</v>
          </cell>
          <cell r="M59" t="str">
            <v>American Std Cadet 3 Std RF Bowl</v>
          </cell>
          <cell r="N59" t="str">
            <v>https://www.homedepot.com/p/American-Standard-Cadet-3-FloWise-Round-Toilet-Bowl-Only-in-White-3717D-001-020/204309832</v>
          </cell>
          <cell r="O59"/>
        </row>
        <row r="60">
          <cell r="D60" t="str">
            <v>4142100</v>
          </cell>
          <cell r="E60"/>
          <cell r="F60" t="str">
            <v>Tank</v>
          </cell>
          <cell r="G60" t="str">
            <v>Cadet 3</v>
          </cell>
          <cell r="H60" t="str">
            <v>NA</v>
          </cell>
          <cell r="I60" t="str">
            <v>NA</v>
          </cell>
          <cell r="J60" t="str">
            <v>NA</v>
          </cell>
          <cell r="K60" t="str">
            <v>1,1</v>
          </cell>
          <cell r="L60" t="str">
            <v>Yorkville FloWise Pressure-Assisted 1.1 GPF Single Flush Toilet Tank Only in White</v>
          </cell>
          <cell r="M60" t="str">
            <v>American Std Cadet 3 1,1 gpf Tank</v>
          </cell>
          <cell r="N60" t="str">
            <v>https://www.homedepot.com/p/American-Standard-Yorkville-FloWise-Pressure-Assisted-1-1-GPF-Single-Flush-Toilet-Tank-Only-in-White-4142-100-020/202811060</v>
          </cell>
          <cell r="O60"/>
        </row>
        <row r="61">
          <cell r="D61" t="str">
            <v>2467016</v>
          </cell>
          <cell r="E61"/>
          <cell r="F61" t="str">
            <v>Combo</v>
          </cell>
          <cell r="G61" t="str">
            <v>Cadet</v>
          </cell>
          <cell r="H61" t="str">
            <v>12</v>
          </cell>
          <cell r="I61" t="str">
            <v>ADA</v>
          </cell>
          <cell r="J61" t="str">
            <v>Elongated</v>
          </cell>
          <cell r="K61" t="str">
            <v>1,6</v>
          </cell>
          <cell r="L61" t="str">
            <v>Cadet Pressure Assist 1.6 EL ADA Combo</v>
          </cell>
          <cell r="M61" t="str">
            <v>American Std Cadet 12 ADA EL 1,6 gpf Combo</v>
          </cell>
          <cell r="N61" t="str">
            <v>https://www.americanstandard-us.com/Toilets-Commercial/Cadet-Two-Piece-Pressure-Assist-16-gpf-60-Lpf-Chair-Height-Elongated-EverClean-Toilet/WHITE-2467016020</v>
          </cell>
          <cell r="O61"/>
        </row>
        <row r="62">
          <cell r="D62" t="str">
            <v>4142016</v>
          </cell>
          <cell r="E62"/>
          <cell r="F62" t="str">
            <v>Tank</v>
          </cell>
          <cell r="G62" t="str">
            <v>Cadet</v>
          </cell>
          <cell r="H62" t="str">
            <v>NA</v>
          </cell>
          <cell r="I62" t="str">
            <v>NA</v>
          </cell>
          <cell r="J62" t="str">
            <v>NA</v>
          </cell>
          <cell r="K62" t="str">
            <v>1,6</v>
          </cell>
          <cell r="L62" t="str">
            <v>Cadet 3 1.6 GPF Single Flush Toilet Tank Only in White</v>
          </cell>
          <cell r="M62" t="str">
            <v>American Std Cadet 1,6 gpf Tank</v>
          </cell>
          <cell r="N62" t="str">
            <v>https://www.americanstandard-us.com/Toilets-Commercial/Pressure-Assist-16-gpf-60-Lpf-Left-Hand-Trip-Lever-EverClean-Tank/WHITE-4142016020</v>
          </cell>
          <cell r="O62"/>
        </row>
        <row r="63">
          <cell r="D63" t="str">
            <v>3483001</v>
          </cell>
          <cell r="E63"/>
          <cell r="F63" t="str">
            <v>Bowl</v>
          </cell>
          <cell r="G63" t="str">
            <v>Cadet</v>
          </cell>
          <cell r="H63" t="str">
            <v>12</v>
          </cell>
          <cell r="I63" t="str">
            <v>Standard</v>
          </cell>
          <cell r="J63" t="str">
            <v>Elongated</v>
          </cell>
          <cell r="K63" t="str">
            <v>1,6</v>
          </cell>
          <cell r="L63" t="str">
            <v>Cadet EverClean Pressure-Assisted 1.1/1.6 GPF Right Height Elongated Toilet Bowl Only in White</v>
          </cell>
          <cell r="M63" t="str">
            <v>American Std Cadet Std EL Bowl RH</v>
          </cell>
          <cell r="N63" t="str">
            <v>https://www.homedepot.com/p/American-Standard-Cadet-EverClean-Pressure-Assisted-1-1-1-6-GPF-Right-Height-Elongated-Toilet-Bowl-Only-in-White-3483-001-020/202199272?MERCH=REC-_-searchViewed-_-NA-_-202199272-_-N&amp;</v>
          </cell>
          <cell r="O63"/>
        </row>
        <row r="64">
          <cell r="D64" t="str">
            <v>3481001</v>
          </cell>
          <cell r="E64"/>
          <cell r="F64" t="str">
            <v>Bowl</v>
          </cell>
          <cell r="G64" t="str">
            <v>Cadet</v>
          </cell>
          <cell r="H64" t="str">
            <v>12</v>
          </cell>
          <cell r="I64" t="str">
            <v>Standard</v>
          </cell>
          <cell r="J64" t="str">
            <v>Elongated</v>
          </cell>
          <cell r="K64" t="str">
            <v>1,6</v>
          </cell>
          <cell r="L64" t="str">
            <v>Cadet EverClean Pressure-Assisted 1.1/1.6 GPF Elongated Toilet Bowl Only in White</v>
          </cell>
          <cell r="M64" t="str">
            <v>American Std Cadet Std EL Bowl</v>
          </cell>
          <cell r="N64" t="str">
            <v>https://www.homedepot.com/p/American-Standard-Cadet-EverClean-Pressure-Assisted-1-1-1-6-GPF-Elongated-Toilet-Bowl-Only-in-White-3481-001-020/202199271</v>
          </cell>
          <cell r="O64"/>
        </row>
        <row r="65">
          <cell r="D65" t="str">
            <v>3043001</v>
          </cell>
          <cell r="E65"/>
          <cell r="F65" t="str">
            <v>Bowl</v>
          </cell>
          <cell r="G65" t="str">
            <v>Madera</v>
          </cell>
          <cell r="H65" t="str">
            <v>12</v>
          </cell>
          <cell r="I65" t="str">
            <v>ADA</v>
          </cell>
          <cell r="J65" t="str">
            <v>Elongated</v>
          </cell>
          <cell r="K65" t="str">
            <v>1,1 / 1,6</v>
          </cell>
          <cell r="L65" t="str">
            <v>Madera EL ADA Flushometer Bowl</v>
          </cell>
          <cell r="M65" t="str">
            <v>American Std Madera ADA EL Bowl</v>
          </cell>
          <cell r="N65" t="str">
            <v>https://www.americanstandard-us.com/Toilets-Commercial/Madera-11---16-gpf-42---60-Lpf-Chair-Height-Top-Spud-Elongated-Bowl/WHITE-3043001020</v>
          </cell>
          <cell r="O65"/>
        </row>
        <row r="66">
          <cell r="D66" t="str">
            <v>4425A104</v>
          </cell>
          <cell r="E66"/>
          <cell r="F66" t="str">
            <v>Tank</v>
          </cell>
          <cell r="G66" t="str">
            <v>Reliant</v>
          </cell>
          <cell r="H66" t="str">
            <v>NA</v>
          </cell>
          <cell r="I66" t="str">
            <v>NA</v>
          </cell>
          <cell r="J66" t="str">
            <v>NA</v>
          </cell>
          <cell r="K66" t="str">
            <v>1,28</v>
          </cell>
          <cell r="L66" t="str">
            <v>Reliant (Colony) 1.28 Tank</v>
          </cell>
          <cell r="M66" t="str">
            <v>American Std Reliant 1,28 gpf Tank</v>
          </cell>
          <cell r="N66" t="str">
            <v>https://www.americanstandard-us.com/Floor-Standing-Toilets/Reliant-Toilet-Tank-Only/WHITE-4425A104020</v>
          </cell>
          <cell r="O66"/>
        </row>
        <row r="67">
          <cell r="D67" t="str">
            <v>4192A004</v>
          </cell>
          <cell r="E67"/>
          <cell r="F67" t="str">
            <v>Tank</v>
          </cell>
          <cell r="G67" t="str">
            <v>Reliant</v>
          </cell>
          <cell r="H67" t="str">
            <v>NA</v>
          </cell>
          <cell r="I67" t="str">
            <v>NA</v>
          </cell>
          <cell r="J67" t="str">
            <v>NA</v>
          </cell>
          <cell r="K67" t="str">
            <v>1,6</v>
          </cell>
          <cell r="L67" t="str">
            <v>Reliant (Colony) 1.6 Tank - Discontinued, use closest equivalent, 4425A104</v>
          </cell>
          <cell r="M67" t="str">
            <v>American Std Reliant 1,6 gpf Tank</v>
          </cell>
          <cell r="N67" t="str">
            <v>https://www.americanstandard-us.com/Floor-Standing-Toilets/Colony-16-gpf-60-Lpf-12-Inch-Rough-Tank/BONE-4192A004021</v>
          </cell>
          <cell r="O67"/>
        </row>
        <row r="68">
          <cell r="D68" t="str">
            <v>3437A101</v>
          </cell>
          <cell r="E68"/>
          <cell r="F68" t="str">
            <v>Bowl</v>
          </cell>
          <cell r="G68" t="str">
            <v>Reliant</v>
          </cell>
          <cell r="H68" t="str">
            <v>12</v>
          </cell>
          <cell r="I68" t="str">
            <v>ADA</v>
          </cell>
          <cell r="J68" t="str">
            <v>Elongated</v>
          </cell>
          <cell r="K68" t="str">
            <v>1,28</v>
          </cell>
          <cell r="L68" t="str">
            <v>Reliant (Colony) EL ADA Bowl</v>
          </cell>
          <cell r="M68" t="str">
            <v>American Std Reliant ADA EL Bowl</v>
          </cell>
          <cell r="N68" t="str">
            <v>https://www.americanstandard-us.com/Floor-Standing-Toilets/Reliant-Chair-Height-Elongated-Bowl-Only-Less-Seat/WHITE-3437A101020</v>
          </cell>
          <cell r="O68"/>
        </row>
        <row r="69">
          <cell r="D69" t="str">
            <v>3437C101</v>
          </cell>
          <cell r="E69"/>
          <cell r="F69" t="str">
            <v>Bowl</v>
          </cell>
          <cell r="G69" t="str">
            <v>Reliant</v>
          </cell>
          <cell r="H69" t="str">
            <v>12</v>
          </cell>
          <cell r="I69" t="str">
            <v>Standard</v>
          </cell>
          <cell r="J69" t="str">
            <v>Elongated</v>
          </cell>
          <cell r="K69" t="str">
            <v>1,28</v>
          </cell>
          <cell r="L69" t="str">
            <v>Reliant (Colony) EL Bowl</v>
          </cell>
          <cell r="M69" t="str">
            <v>American Std Reliant Std EL Bowl</v>
          </cell>
          <cell r="N69" t="str">
            <v>https://www.americanstandard-us.com/Floor-Standing-Toilets/Reliant-Standard-Height-Elongated-Bowl-Less-Seat/WHITE-3437C101020</v>
          </cell>
          <cell r="O69"/>
        </row>
        <row r="70">
          <cell r="D70" t="str">
            <v>3437D101</v>
          </cell>
          <cell r="E70"/>
          <cell r="F70" t="str">
            <v>Bowl</v>
          </cell>
          <cell r="G70" t="str">
            <v>Reliant</v>
          </cell>
          <cell r="H70" t="str">
            <v>12</v>
          </cell>
          <cell r="I70" t="str">
            <v>Standard</v>
          </cell>
          <cell r="J70" t="str">
            <v>Round Front</v>
          </cell>
          <cell r="K70" t="str">
            <v>1,28</v>
          </cell>
          <cell r="L70" t="str">
            <v>Reliant (Colony) RD Bowl</v>
          </cell>
          <cell r="M70" t="str">
            <v>American Std Reliant Std RF Bowl</v>
          </cell>
          <cell r="N70" t="str">
            <v>https://www.americanstandard-us.com/Floor-Standing-Toilets/Reliant-Standard-Height-Round-Front-Bowl-Less-Seat/WHITE-3437D101020</v>
          </cell>
          <cell r="O70"/>
        </row>
        <row r="71">
          <cell r="D71" t="str">
            <v>250AA104</v>
          </cell>
          <cell r="E71"/>
          <cell r="F71" t="str">
            <v>Combo</v>
          </cell>
          <cell r="G71" t="str">
            <v>Reliant</v>
          </cell>
          <cell r="H71" t="str">
            <v>12</v>
          </cell>
          <cell r="I71" t="str">
            <v>ADA</v>
          </cell>
          <cell r="J71" t="str">
            <v>Elongated</v>
          </cell>
          <cell r="K71" t="str">
            <v>1,28</v>
          </cell>
          <cell r="L71" t="str">
            <v>Reliant 1.28 EL ADA Toilet Combo</v>
          </cell>
          <cell r="M71" t="str">
            <v>American Std Reliant 12 ADA EL 1,28 gpf Combo</v>
          </cell>
          <cell r="N71" t="str">
            <v>https://www.americanstandard-us.com/Floor-Standing-Toilets/Reliant-Two-Piece-128-gpf-48-Lpf-Chair-Height-Elongated-Toilet-Less-Seat/WHITE-250AA104020</v>
          </cell>
          <cell r="O71"/>
        </row>
        <row r="72">
          <cell r="D72" t="str">
            <v>250CA104</v>
          </cell>
          <cell r="E72"/>
          <cell r="F72" t="str">
            <v>Combo</v>
          </cell>
          <cell r="G72" t="str">
            <v>Reliant</v>
          </cell>
          <cell r="H72" t="str">
            <v>12</v>
          </cell>
          <cell r="I72" t="str">
            <v>Standard</v>
          </cell>
          <cell r="J72" t="str">
            <v>Elongated</v>
          </cell>
          <cell r="K72" t="str">
            <v>1,28</v>
          </cell>
          <cell r="L72" t="str">
            <v>Reliant 1.28 Elongated Toilet Combo</v>
          </cell>
          <cell r="M72" t="str">
            <v>American Std Reliant 12 Std EL 1,28 gpf Combo</v>
          </cell>
          <cell r="N72" t="str">
            <v>https://www.americanstandard-us.com/Floor-Standing-Toilets/Reliant-Two-Piece-128-gpf-48-Lpf-Elongated-Toilet-Less-Seat/WHITE-250CA104020</v>
          </cell>
          <cell r="O72"/>
        </row>
        <row r="73">
          <cell r="D73" t="str">
            <v>250DA104</v>
          </cell>
          <cell r="E73"/>
          <cell r="F73" t="str">
            <v>Combo</v>
          </cell>
          <cell r="G73" t="str">
            <v>Reliant</v>
          </cell>
          <cell r="H73" t="str">
            <v>12</v>
          </cell>
          <cell r="I73" t="str">
            <v>Standard</v>
          </cell>
          <cell r="J73" t="str">
            <v>Round Front</v>
          </cell>
          <cell r="K73" t="str">
            <v>1,28</v>
          </cell>
          <cell r="L73" t="str">
            <v>Reliant 1.28 Round Toilet Combo</v>
          </cell>
          <cell r="M73" t="str">
            <v>American Std Reliant 12 Std RF 1,28 gpf Combo</v>
          </cell>
          <cell r="N73" t="str">
            <v>https://www.americanstandard-us.com/Floor-Standing-Toilets/Reliant-Two-Piece-128-gpf-48-Lpf-Round-Front-Toilet-Less-Seat/WHITE-250DA104020</v>
          </cell>
          <cell r="O73"/>
        </row>
        <row r="74">
          <cell r="D74" t="str">
            <v>3703100</v>
          </cell>
          <cell r="E74"/>
          <cell r="F74" t="str">
            <v>Bowl</v>
          </cell>
          <cell r="G74" t="str">
            <v>Yorkville</v>
          </cell>
          <cell r="H74" t="str">
            <v>12</v>
          </cell>
          <cell r="I74" t="str">
            <v>ADA</v>
          </cell>
          <cell r="J74" t="str">
            <v>Elongated</v>
          </cell>
          <cell r="K74" t="str">
            <v>1,1</v>
          </cell>
          <cell r="L74" t="str">
            <v>Yorkville RO EL ADA Pressure Assist Bowl</v>
          </cell>
          <cell r="M74" t="str">
            <v>American Std Yorkville ADA EL Bowl</v>
          </cell>
          <cell r="N74" t="str">
            <v>https://www.americanstandard-us.com/Toilets-Commercial/Yorkville-Two-Piece-Pressure-Assist-11-gpf-42-Lpf-Chair-Height-Back-Outlet-Elongated-EverClean-Toilet/WHITE-2878100020</v>
          </cell>
          <cell r="O74"/>
        </row>
        <row r="75">
          <cell r="D75" t="str">
            <v>4019.001N.020</v>
          </cell>
          <cell r="E75"/>
          <cell r="F75" t="str">
            <v>Tank</v>
          </cell>
          <cell r="G75" t="str">
            <v>Cadet 3</v>
          </cell>
          <cell r="H75" t="str">
            <v>NA</v>
          </cell>
          <cell r="I75" t="str">
            <v>NA</v>
          </cell>
          <cell r="J75" t="str">
            <v>NA</v>
          </cell>
          <cell r="K75" t="str">
            <v>1,6</v>
          </cell>
          <cell r="L75" t="str">
            <v>Cadet 3 1.6 GPF Single Flush Toilet Tank Only in White</v>
          </cell>
          <cell r="M75" t="str">
            <v>American Std Cadet 3 1,6 gpf Tank</v>
          </cell>
          <cell r="N75" t="str">
            <v>https://www.americanstandard-us.com/Floor-Standing-Toilets/Cadet-3-10-in-Rough-In-16-GPF-Toilet-Tank/WHITE-4019001N020</v>
          </cell>
          <cell r="O75"/>
        </row>
        <row r="76">
          <cell r="D76" t="str">
            <v>G0020318</v>
          </cell>
          <cell r="E76"/>
          <cell r="F76" t="str">
            <v>Combo</v>
          </cell>
          <cell r="G76" t="str">
            <v>Ultra Flush</v>
          </cell>
          <cell r="H76" t="str">
            <v>12</v>
          </cell>
          <cell r="I76" t="str">
            <v>ADA</v>
          </cell>
          <cell r="J76" t="str">
            <v>Elongated</v>
          </cell>
          <cell r="K76" t="str">
            <v>1,6</v>
          </cell>
          <cell r="L76" t="str">
            <v>Ultra Flush® 1.6 gpf 12" Rough-In Two-Piece Elongated ErgoHeight™ Toilet</v>
          </cell>
          <cell r="M76" t="str">
            <v>Gerber Ultra Flush 12 ADA EL 1,6 gpf Combo</v>
          </cell>
          <cell r="N76" t="str">
            <v>https://www.gerber-us.com/ultra-flush-1-6-gpf-12-rough-in-two-piece-elongated-ergoheight-toilet/products/us-G0020318</v>
          </cell>
          <cell r="O76"/>
        </row>
        <row r="77">
          <cell r="D77" t="str">
            <v>G0021975</v>
          </cell>
          <cell r="E77"/>
          <cell r="F77" t="str">
            <v>Bowl</v>
          </cell>
          <cell r="G77" t="str">
            <v>Maxwell</v>
          </cell>
          <cell r="H77" t="str">
            <v>4 - 1/4</v>
          </cell>
          <cell r="I77" t="str">
            <v>ADA</v>
          </cell>
          <cell r="J77" t="str">
            <v>Elongated</v>
          </cell>
          <cell r="K77" t="str">
            <v>1,28</v>
          </cell>
          <cell r="L77" t="str">
            <v>Maxwell® 1.28 gpf Elongated Floor Mount Two Piece Toilet Bowl in White</v>
          </cell>
          <cell r="M77" t="str">
            <v>Gerber Maxwell ADA EL Bowl</v>
          </cell>
          <cell r="N77" t="str">
            <v>https://www.ferguson.com/product/gerber-plumbing-maxwell-128-gpf-elongated-floor-mount-two-piece-toilet-bowl-in-white-gg0021975/_/R-4493463</v>
          </cell>
          <cell r="O77"/>
        </row>
        <row r="78">
          <cell r="D78" t="str">
            <v>G0025733</v>
          </cell>
          <cell r="E78"/>
          <cell r="F78" t="str">
            <v>Bowl</v>
          </cell>
          <cell r="G78" t="str">
            <v>North Point</v>
          </cell>
          <cell r="H78" t="str">
            <v>10</v>
          </cell>
          <cell r="I78" t="str">
            <v>ADA</v>
          </cell>
          <cell r="J78" t="str">
            <v>Elongated</v>
          </cell>
          <cell r="K78" t="str">
            <v>1,28</v>
          </cell>
          <cell r="L78" t="str">
            <v>North Point™ 1.1, 1.28, or 1.6 gpf Elongated ErgoHeight™ Top Spud Bowl</v>
          </cell>
          <cell r="M78" t="str">
            <v>Gerber North Point ADA EL Bowl</v>
          </cell>
          <cell r="N78" t="str">
            <v>https://www.gerber-us.com/north-point-1-28-or-1-6-gpf-elongated-ergoheight-top-spud-bowl/products/us-G0025733</v>
          </cell>
          <cell r="O78"/>
        </row>
        <row r="79">
          <cell r="D79" t="str">
            <v>G0028380</v>
          </cell>
          <cell r="E79"/>
          <cell r="F79" t="str">
            <v>Tank</v>
          </cell>
          <cell r="G79" t="str">
            <v>Ultra Flush</v>
          </cell>
          <cell r="H79" t="str">
            <v>NA</v>
          </cell>
          <cell r="I79" t="str">
            <v>NA</v>
          </cell>
          <cell r="J79" t="str">
            <v>NA</v>
          </cell>
          <cell r="K79" t="str">
            <v>1,6</v>
          </cell>
          <cell r="L79" t="str">
            <v>Ultra Flush 1.6 Tank</v>
          </cell>
          <cell r="M79" t="str">
            <v>Gerber Ultra Flush 1,6 gpf Tank</v>
          </cell>
          <cell r="N79" t="str">
            <v>https://www.grainger.com/product/29VL39?cm_mmc=PPC:Google-_-GlobalExport-_-CO-_-Acquisition-_-2020010&amp;gclid=EAIaIQobChMIpdy_vf749wIV0xPUAR2zswJcEAQYASABEgLr2vD_BwE</v>
          </cell>
          <cell r="O79"/>
        </row>
        <row r="80">
          <cell r="D80" t="str">
            <v>G0028990</v>
          </cell>
          <cell r="E80"/>
          <cell r="F80" t="str">
            <v>Tank</v>
          </cell>
          <cell r="G80" t="str">
            <v>Maxwell</v>
          </cell>
          <cell r="H80" t="str">
            <v>NA</v>
          </cell>
          <cell r="I80" t="str">
            <v>NA</v>
          </cell>
          <cell r="J80" t="str">
            <v>NA</v>
          </cell>
          <cell r="K80" t="str">
            <v>1,28</v>
          </cell>
          <cell r="L80" t="str">
            <v>Maxwell® 1.28 gpf Toilet Tank with Left-Hand Trip Lever in White</v>
          </cell>
          <cell r="M80" t="str">
            <v>Gerber Maxwell 1,28 gpf Tank</v>
          </cell>
          <cell r="N80" t="str">
            <v>https://www.ferguson.com/product/gerber-plumbing-maxwell-128-gpf-toilet-tank-with-left-hand-trip-lever-in-white-gg0028990/_/R-4239960</v>
          </cell>
          <cell r="O80"/>
        </row>
        <row r="81">
          <cell r="D81" t="str">
            <v>GHE28380</v>
          </cell>
          <cell r="E81"/>
          <cell r="F81" t="str">
            <v>Tank</v>
          </cell>
          <cell r="G81" t="str">
            <v>Ultra Flush</v>
          </cell>
          <cell r="H81" t="str">
            <v>NA</v>
          </cell>
          <cell r="I81" t="str">
            <v>NA</v>
          </cell>
          <cell r="J81" t="str">
            <v>NA</v>
          </cell>
          <cell r="K81" t="str">
            <v>1,28</v>
          </cell>
          <cell r="L81" t="str">
            <v>Ultra Flush 1.28 Tank</v>
          </cell>
          <cell r="M81" t="str">
            <v>Gerber Ultra Flush 1,28 gpf Tank</v>
          </cell>
          <cell r="N81" t="str">
            <v>https://www.grainger.com/product/GERBER-Toilet-Tank-Gerber-Ultra-Flush-29VL17</v>
          </cell>
          <cell r="O81"/>
        </row>
        <row r="82">
          <cell r="D82" t="str">
            <v>GMX20902</v>
          </cell>
          <cell r="E82"/>
          <cell r="F82" t="str">
            <v>CTK</v>
          </cell>
          <cell r="G82" t="str">
            <v>Maxwell</v>
          </cell>
          <cell r="H82" t="str">
            <v>12</v>
          </cell>
          <cell r="I82" t="str">
            <v>Standard</v>
          </cell>
          <cell r="J82" t="str">
            <v>Round Front</v>
          </cell>
          <cell r="K82" t="str">
            <v>1,6</v>
          </cell>
          <cell r="L82" t="str">
            <v>Maxwell® 1.6 gpf 12" Rough-In Two-Piece Round Front Toilet</v>
          </cell>
          <cell r="M82" t="str">
            <v>Gerber Maxwell CTK 12 Std RF 1,6 gpf</v>
          </cell>
          <cell r="N82" t="str">
            <v>https://www.gerber-us.com/maxwell-1-6-gpf-12-rough-in-two-piece-round-front-toilet/products/us-GMX20902</v>
          </cell>
          <cell r="O82"/>
        </row>
        <row r="83">
          <cell r="D83" t="str">
            <v>GMX20912</v>
          </cell>
          <cell r="E83"/>
          <cell r="F83" t="str">
            <v>CTK</v>
          </cell>
          <cell r="G83" t="str">
            <v>Maxwell</v>
          </cell>
          <cell r="H83" t="str">
            <v>12</v>
          </cell>
          <cell r="I83" t="str">
            <v>Standard</v>
          </cell>
          <cell r="J83" t="str">
            <v>Elongated</v>
          </cell>
          <cell r="K83" t="str">
            <v>1,6</v>
          </cell>
          <cell r="L83" t="str">
            <v>Maxwell® 1.6 gpf 12" Rough-In Two-Piece Elongated Toilet</v>
          </cell>
          <cell r="M83" t="str">
            <v>Gerber Maxwell CTK 12 Std EL 1,6 gpf</v>
          </cell>
          <cell r="N83" t="str">
            <v>https://www.gerber-us.com/maxwell-1-6-gpf-12-rough-in-two-piece-elongated-toilet/products/us-GMX20912</v>
          </cell>
          <cell r="O83"/>
        </row>
        <row r="84">
          <cell r="D84" t="str">
            <v>GWS20918</v>
          </cell>
          <cell r="E84"/>
          <cell r="F84" t="str">
            <v>CTK</v>
          </cell>
          <cell r="G84" t="str">
            <v>Maxwell</v>
          </cell>
          <cell r="H84" t="str">
            <v>12</v>
          </cell>
          <cell r="I84" t="str">
            <v>ADA</v>
          </cell>
          <cell r="J84" t="str">
            <v>Elongated</v>
          </cell>
          <cell r="K84" t="str">
            <v>1,28</v>
          </cell>
          <cell r="L84" t="str">
            <v>Maxwell® 1.28 gpf 12" Rough-In Two-Piece Elongated ErgoHeight™ Toilet</v>
          </cell>
          <cell r="M84" t="str">
            <v>Gerber Maxwell CTK 12 ADA EL 1,28 gpf</v>
          </cell>
          <cell r="N84" t="str">
            <v>https://www.gerber-us.com/maxwell-1-28-gpf-12-rough-in-two-piece-elongated-ergoheight-toilet/products/us-GWS20918</v>
          </cell>
          <cell r="O84"/>
        </row>
        <row r="85">
          <cell r="D85" t="str">
            <v>GMX21928</v>
          </cell>
          <cell r="E85"/>
          <cell r="F85" t="str">
            <v>Bowl</v>
          </cell>
          <cell r="G85" t="str">
            <v>Maxwell</v>
          </cell>
          <cell r="H85" t="str">
            <v>14</v>
          </cell>
          <cell r="I85" t="str">
            <v>ADA</v>
          </cell>
          <cell r="J85" t="str">
            <v>Elongated</v>
          </cell>
          <cell r="K85" t="str">
            <v>1,28</v>
          </cell>
          <cell r="L85" t="str">
            <v>Maxwell® 1.28 gpf Elongated Toilet Bowl in White</v>
          </cell>
          <cell r="M85" t="str">
            <v>Gerber Maxwell ADA EL Bowl 14"</v>
          </cell>
          <cell r="N85" t="str">
            <v>https://www.ferguson.com/product/gerber-plumbing-maxwell-128-gpf-elongated-toilet-bowl-in-white-ggmx21928/_/R-7562151?trackSignal=true</v>
          </cell>
          <cell r="O85"/>
        </row>
        <row r="86">
          <cell r="D86" t="str">
            <v>GMX21952</v>
          </cell>
          <cell r="E86"/>
          <cell r="F86" t="str">
            <v>Bowl</v>
          </cell>
          <cell r="G86" t="str">
            <v>Maxwell</v>
          </cell>
          <cell r="H86" t="str">
            <v>12</v>
          </cell>
          <cell r="I86" t="str">
            <v>Standard</v>
          </cell>
          <cell r="J86" t="str">
            <v>Round Front</v>
          </cell>
          <cell r="K86" t="str">
            <v>1,28</v>
          </cell>
          <cell r="L86" t="str">
            <v>Maxwell RF Bowl</v>
          </cell>
          <cell r="M86" t="str">
            <v>Gerber Maxwell Std RF Bowl</v>
          </cell>
          <cell r="N86" t="str">
            <v>https://www.afsupply.com/gerber-g0021952-21-952-white-maxwell-rf-1-28-bowl-white.html</v>
          </cell>
          <cell r="O86"/>
        </row>
        <row r="87">
          <cell r="D87" t="str">
            <v>GMX21962</v>
          </cell>
          <cell r="E87"/>
          <cell r="F87" t="str">
            <v>Bowl</v>
          </cell>
          <cell r="G87" t="str">
            <v>Maxwell</v>
          </cell>
          <cell r="H87" t="str">
            <v>12</v>
          </cell>
          <cell r="I87" t="str">
            <v>Standard</v>
          </cell>
          <cell r="J87" t="str">
            <v>Elongated</v>
          </cell>
          <cell r="K87" t="str">
            <v>1,28 / 1,6</v>
          </cell>
          <cell r="L87" t="str">
            <v>Maxwell EL Bowl</v>
          </cell>
          <cell r="M87" t="str">
            <v>Gerber Maxwell Std EL Bowl</v>
          </cell>
          <cell r="N87" t="str">
            <v>https://www.dkhardware.com/gerber-plumbing-gmx21962-maxwell-128-16-gpf-elongated-toilet-bowl-only-in-white-product-3921904.html</v>
          </cell>
          <cell r="O87"/>
        </row>
        <row r="88">
          <cell r="D88" t="str">
            <v>GMX28990</v>
          </cell>
          <cell r="E88"/>
          <cell r="F88" t="str">
            <v>Tank</v>
          </cell>
          <cell r="G88" t="str">
            <v>Maxwell</v>
          </cell>
          <cell r="H88" t="str">
            <v>NA</v>
          </cell>
          <cell r="I88" t="str">
            <v>NA</v>
          </cell>
          <cell r="J88" t="str">
            <v>NA</v>
          </cell>
          <cell r="K88" t="str">
            <v>1,6</v>
          </cell>
          <cell r="L88" t="str">
            <v>Maxwell® 1.6 gpf Two Piece Toilet Tank in White</v>
          </cell>
          <cell r="M88" t="str">
            <v>Gerber Maxwell 1,6 gpf Tank</v>
          </cell>
          <cell r="N88" t="str">
            <v>https://www.ferguson.com/product/gerber-plumbing-maxwell-16-gpf-two-piece-toilet-tank-in-white-ggmx28990/_/R-7005560</v>
          </cell>
          <cell r="O88"/>
        </row>
        <row r="89">
          <cell r="D89" t="str">
            <v>GUF21372</v>
          </cell>
          <cell r="E89"/>
          <cell r="F89" t="str">
            <v>Bowl</v>
          </cell>
          <cell r="G89" t="str">
            <v>Ultra Flush</v>
          </cell>
          <cell r="H89" t="str">
            <v>12</v>
          </cell>
          <cell r="I89" t="str">
            <v>Standard</v>
          </cell>
          <cell r="J89" t="str">
            <v>Elongated</v>
          </cell>
          <cell r="K89" t="str">
            <v>1</v>
          </cell>
          <cell r="L89" t="str">
            <v>Ultra Flush EL Bowl</v>
          </cell>
          <cell r="M89" t="str">
            <v>Gerber Ultra Flush Std EL Bowl</v>
          </cell>
          <cell r="N89" t="str">
            <v>https://www.grainger.com/product/GERBER-Toilet-Bowl-Gerber-Ultra-Flush-55DL88</v>
          </cell>
          <cell r="O89"/>
        </row>
        <row r="90">
          <cell r="D90" t="str">
            <v>GUF21375</v>
          </cell>
          <cell r="E90"/>
          <cell r="F90" t="str">
            <v>Bowl</v>
          </cell>
          <cell r="G90" t="str">
            <v>Ultra Flush</v>
          </cell>
          <cell r="H90" t="str">
            <v>12</v>
          </cell>
          <cell r="I90" t="str">
            <v>ADA</v>
          </cell>
          <cell r="J90" t="str">
            <v>Elongated</v>
          </cell>
          <cell r="K90" t="str">
            <v>1</v>
          </cell>
          <cell r="L90" t="str">
            <v>Ultra Flush EL ADA Rear Outlet Bowl</v>
          </cell>
          <cell r="M90" t="str">
            <v>Gerber Ultra Flush ADA EL Bowl</v>
          </cell>
          <cell r="N90" t="str">
            <v>https://www.grainger.com/product/GERBER-Toilet-Bowl-Gerber-Ultra-Flush-55DL90</v>
          </cell>
          <cell r="O90"/>
        </row>
        <row r="91">
          <cell r="D91" t="str">
            <v>GUF21377</v>
          </cell>
          <cell r="E91"/>
          <cell r="F91" t="str">
            <v>Bowl</v>
          </cell>
          <cell r="G91" t="str">
            <v>Ultra Flush</v>
          </cell>
          <cell r="H91" t="str">
            <v>12</v>
          </cell>
          <cell r="I91" t="str">
            <v>ADA</v>
          </cell>
          <cell r="J91" t="str">
            <v>Elongated</v>
          </cell>
          <cell r="K91" t="str">
            <v>1</v>
          </cell>
          <cell r="L91" t="str">
            <v>Ultra Flush EL ADA Bowl</v>
          </cell>
          <cell r="M91" t="str">
            <v>Gerber Ultra Flush ADA EL Bowl</v>
          </cell>
          <cell r="N91" t="str">
            <v>https://www.grainger.com/product/GERBER-Toilet-Bowl-Gerber-Ultra-Flush-55DL91</v>
          </cell>
          <cell r="O91"/>
        </row>
        <row r="92">
          <cell r="D92" t="str">
            <v>GUF28380</v>
          </cell>
          <cell r="E92"/>
          <cell r="F92" t="str">
            <v>Tank</v>
          </cell>
          <cell r="G92" t="str">
            <v>Ultra Flush</v>
          </cell>
          <cell r="H92" t="str">
            <v>NA</v>
          </cell>
          <cell r="I92" t="str">
            <v>NA</v>
          </cell>
          <cell r="J92" t="str">
            <v>NA</v>
          </cell>
          <cell r="K92" t="str">
            <v>1</v>
          </cell>
          <cell r="L92" t="str">
            <v>Ultra Flush 1.0 Tank</v>
          </cell>
          <cell r="M92" t="str">
            <v>Gerber Ultra Flush 1 gpf Tank</v>
          </cell>
          <cell r="N92" t="str">
            <v>https://www.supplyworks.com/Sku/309005935/gerber-plumbing-ultra-flush-10-gpf-single-flush-toilet-tank-only-in-white-671052656547-guf28380</v>
          </cell>
          <cell r="O92"/>
        </row>
        <row r="93">
          <cell r="D93" t="str">
            <v>GVP21502</v>
          </cell>
          <cell r="E93"/>
          <cell r="F93" t="str">
            <v>Combo</v>
          </cell>
          <cell r="G93" t="str">
            <v>Viper</v>
          </cell>
          <cell r="H93" t="str">
            <v>12</v>
          </cell>
          <cell r="I93" t="str">
            <v>Standard</v>
          </cell>
          <cell r="J93" t="str">
            <v>Round Front</v>
          </cell>
          <cell r="K93" t="str">
            <v>1,6</v>
          </cell>
          <cell r="L93" t="str">
            <v>Viper® 1.6 gpf 12" Rough-In Two-Piece Round Front Toilet</v>
          </cell>
          <cell r="M93" t="str">
            <v>Gerber Viper 12 Std RF 1,6 gpf Combo</v>
          </cell>
          <cell r="N93" t="str">
            <v>https://www.gerber-us.com/viper-1-6-gpf-12-rough-in-two-piece-round-front-toilet/products/us-GVP21502</v>
          </cell>
          <cell r="O93"/>
        </row>
        <row r="94">
          <cell r="D94" t="str">
            <v>GVP21518</v>
          </cell>
          <cell r="E94"/>
          <cell r="F94" t="str">
            <v>CTK</v>
          </cell>
          <cell r="G94" t="str">
            <v>Viper</v>
          </cell>
          <cell r="H94" t="str">
            <v>12</v>
          </cell>
          <cell r="I94" t="str">
            <v>ADA</v>
          </cell>
          <cell r="J94" t="str">
            <v>Elongated</v>
          </cell>
          <cell r="K94" t="str">
            <v>1,6</v>
          </cell>
          <cell r="L94" t="str">
            <v>Viper® 1.6 gpf 12" Rough-In Two-Piece Elongated ErgoHeight™ Toilet</v>
          </cell>
          <cell r="M94" t="str">
            <v>Gerber Viper CTK 12 ADA EL 1,6 gpf</v>
          </cell>
          <cell r="N94" t="str">
            <v>https://www.gerber-us.com/viper-1-6-gpf-12-rough-in-two-piece-elongated-ergoheight-toilet/products/us-GVP21518</v>
          </cell>
          <cell r="O94"/>
        </row>
        <row r="95">
          <cell r="D95" t="str">
            <v>GVP21528</v>
          </cell>
          <cell r="E95"/>
          <cell r="F95" t="str">
            <v>Bowl</v>
          </cell>
          <cell r="G95" t="str">
            <v>Viper</v>
          </cell>
          <cell r="H95" t="str">
            <v>12</v>
          </cell>
          <cell r="I95" t="str">
            <v>ADA</v>
          </cell>
          <cell r="J95" t="str">
            <v>Elongated</v>
          </cell>
          <cell r="K95" t="str">
            <v>1,28</v>
          </cell>
          <cell r="L95" t="str">
            <v>Viper EL ADA Bowl</v>
          </cell>
          <cell r="M95" t="str">
            <v>Gerber Viper ADA EL Bowl</v>
          </cell>
          <cell r="N95" t="str">
            <v>https://www.edgesupply.com/Gerber-Plumbing-GVP21528-White-Toilet-Bowl.HTM</v>
          </cell>
          <cell r="O95"/>
        </row>
        <row r="96">
          <cell r="D96" t="str">
            <v>GWS20912</v>
          </cell>
          <cell r="E96"/>
          <cell r="F96" t="str">
            <v>Combo</v>
          </cell>
          <cell r="G96" t="str">
            <v>Maxwell</v>
          </cell>
          <cell r="H96" t="str">
            <v>12</v>
          </cell>
          <cell r="I96" t="str">
            <v>Standard</v>
          </cell>
          <cell r="J96" t="str">
            <v>Elongated</v>
          </cell>
          <cell r="K96" t="str">
            <v>1,28</v>
          </cell>
          <cell r="L96" t="str">
            <v>Maxwell® 1.28 gpf 12" Rough-In Two-Piece Elongated Toilet</v>
          </cell>
          <cell r="M96" t="str">
            <v>Gerber Maxwell 12 Std EL 1,28 gpf Combo</v>
          </cell>
          <cell r="N96" t="str">
            <v>https://www.gerber-us.com/maxwell-1-28-gpf-12-rough-in-two-piece-elongated-toilet/products/us-GWS20912</v>
          </cell>
          <cell r="O96"/>
        </row>
        <row r="97">
          <cell r="D97" t="str">
            <v>T8-HP</v>
          </cell>
          <cell r="E97"/>
          <cell r="F97" t="str">
            <v>Tank</v>
          </cell>
          <cell r="G97" t="str">
            <v>T8-HP</v>
          </cell>
          <cell r="H97" t="str">
            <v>NA</v>
          </cell>
          <cell r="I97" t="str">
            <v>NA</v>
          </cell>
          <cell r="J97" t="str">
            <v>NA</v>
          </cell>
          <cell r="K97" t="str">
            <v>1,28</v>
          </cell>
          <cell r="L97" t="str">
            <v>1.28 gpf Tank</v>
          </cell>
          <cell r="M97" t="str">
            <v>Western Pottery T8-HP 1,28 gpf Tank</v>
          </cell>
          <cell r="N97" t="str">
            <v>https://www.plumbersstock.com/western-pottery-t8ulf-hp-10-w-10in-rough-toilet-tank-only-16-gpf-white-3-flapper.html</v>
          </cell>
          <cell r="O97"/>
        </row>
        <row r="98">
          <cell r="D98" t="str">
            <v>B872-T-HP</v>
          </cell>
          <cell r="E98"/>
          <cell r="F98" t="str">
            <v>Combo</v>
          </cell>
          <cell r="G98" t="str">
            <v>B872-T-HP</v>
          </cell>
          <cell r="H98" t="str">
            <v>12</v>
          </cell>
          <cell r="I98" t="str">
            <v>ADA</v>
          </cell>
          <cell r="J98" t="str">
            <v>Elongated</v>
          </cell>
          <cell r="K98" t="str">
            <v>1,28</v>
          </cell>
          <cell r="L98" t="str">
            <v>12" ADA EL 1.28 Combo</v>
          </cell>
          <cell r="M98" t="str">
            <v>Western Pottery B872-T-HP 12 ADA EL 1,28 gpf Combo</v>
          </cell>
          <cell r="N98" t="str">
            <v>https://www.cpesupply.com/838270/product/n/western-pottery-872-white</v>
          </cell>
          <cell r="O98"/>
        </row>
        <row r="99">
          <cell r="D99" t="str">
            <v>B832-T8-HP</v>
          </cell>
          <cell r="E99"/>
          <cell r="F99" t="str">
            <v>Combo</v>
          </cell>
          <cell r="G99" t="str">
            <v>B832-T8-HP</v>
          </cell>
          <cell r="H99" t="str">
            <v>12</v>
          </cell>
          <cell r="I99"/>
          <cell r="J99" t="str">
            <v>Elongated</v>
          </cell>
          <cell r="K99" t="str">
            <v>1,28</v>
          </cell>
          <cell r="L99" t="str">
            <v>12" Elongated 1.28 Combo</v>
          </cell>
          <cell r="M99" t="str">
            <v>Western Pottery B832-T8-HP 12  EL 1,28 gpf Combo</v>
          </cell>
          <cell r="N99" t="str">
            <v>http://harrycooper.com/index.jsp?path=product&amp;part=4786205&amp;ds=dept&amp;process=search&amp;qdx=0&amp;ID=%2CPlumbing.Products%2CKitchen.Bath.Fixtures%2CWestern.Pottery.Bath.Fixtures%2CCloset.Combination%2Cdept-2ZL</v>
          </cell>
          <cell r="O99"/>
        </row>
        <row r="100">
          <cell r="D100" t="str">
            <v>B822-T8-HP</v>
          </cell>
          <cell r="E100"/>
          <cell r="F100" t="str">
            <v>Combo</v>
          </cell>
          <cell r="G100" t="str">
            <v>B822-T8-HP</v>
          </cell>
          <cell r="H100" t="str">
            <v>12</v>
          </cell>
          <cell r="I100"/>
          <cell r="J100"/>
          <cell r="K100" t="str">
            <v>1,28</v>
          </cell>
          <cell r="L100" t="str">
            <v>12" Round Front 1.28 Combo</v>
          </cell>
          <cell r="M100" t="str">
            <v>Western Pottery B822-T8-HP 12   1,28 gpf Combo</v>
          </cell>
          <cell r="N100" t="str">
            <v>http://harrycooper.com/index.jsp?path=product&amp;part=4786204&amp;process=search&amp;qdx=0&amp;ds=dept&amp;text=B822-T8-HP+12</v>
          </cell>
          <cell r="O100"/>
        </row>
        <row r="101">
          <cell r="D101" t="str">
            <v>B472PF</v>
          </cell>
          <cell r="E101"/>
          <cell r="F101" t="str">
            <v>Combo</v>
          </cell>
          <cell r="G101" t="str">
            <v>B472PF</v>
          </cell>
          <cell r="H101" t="str">
            <v>12</v>
          </cell>
          <cell r="I101" t="str">
            <v>ADA</v>
          </cell>
          <cell r="J101" t="str">
            <v>Elongated</v>
          </cell>
          <cell r="K101" t="str">
            <v>1,28</v>
          </cell>
          <cell r="L101" t="str">
            <v>EL ADA 1.28 Pressure Assist Combo</v>
          </cell>
          <cell r="M101" t="str">
            <v>Western Pottery B472PF 12 ADA EL 1,28 gpf Combo</v>
          </cell>
          <cell r="N101" t="str">
            <v>https://www.faucetdepot.com/prod/Western-Pottery-B472PF-BOWL-ONLY-191872.asp</v>
          </cell>
          <cell r="O101"/>
        </row>
        <row r="102">
          <cell r="D102" t="str">
            <v>B872</v>
          </cell>
          <cell r="E102"/>
          <cell r="F102" t="str">
            <v>Bowl</v>
          </cell>
          <cell r="G102" t="str">
            <v>B872</v>
          </cell>
          <cell r="H102" t="str">
            <v>12</v>
          </cell>
          <cell r="I102" t="str">
            <v>ADA</v>
          </cell>
          <cell r="J102" t="str">
            <v>Elongated</v>
          </cell>
          <cell r="K102" t="str">
            <v>1,28</v>
          </cell>
          <cell r="L102" t="str">
            <v>Elongated ADA Bowl</v>
          </cell>
          <cell r="M102" t="str">
            <v>Western Pottery B872 ADA EL Bowl</v>
          </cell>
          <cell r="N102" t="str">
            <v>https://www.cpesupply.com/838270/product/n/western-pottery-872-white</v>
          </cell>
          <cell r="O102"/>
        </row>
        <row r="103">
          <cell r="D103" t="str">
            <v>B832</v>
          </cell>
          <cell r="E103"/>
          <cell r="F103" t="str">
            <v>Bowl</v>
          </cell>
          <cell r="G103" t="str">
            <v>B832</v>
          </cell>
          <cell r="H103" t="str">
            <v>12</v>
          </cell>
          <cell r="I103" t="str">
            <v>Standard</v>
          </cell>
          <cell r="J103" t="str">
            <v>Elongated</v>
          </cell>
          <cell r="K103" t="str">
            <v>1,28</v>
          </cell>
          <cell r="L103" t="str">
            <v>Elongated Bowl</v>
          </cell>
          <cell r="M103" t="str">
            <v>Western Pottery B832 Std EL Bowl</v>
          </cell>
          <cell r="N103" t="str">
            <v>https://www.cpesupply.com/841798/product/n/western-pottery-b832-w</v>
          </cell>
          <cell r="O103"/>
        </row>
        <row r="104">
          <cell r="D104" t="str">
            <v>B822</v>
          </cell>
          <cell r="E104"/>
          <cell r="F104" t="str">
            <v>Bowl</v>
          </cell>
          <cell r="G104" t="str">
            <v>B822</v>
          </cell>
          <cell r="H104" t="str">
            <v>12</v>
          </cell>
          <cell r="I104" t="str">
            <v>Standard</v>
          </cell>
          <cell r="J104" t="str">
            <v>Round front</v>
          </cell>
          <cell r="K104" t="str">
            <v>1,28</v>
          </cell>
          <cell r="L104" t="str">
            <v>Round Front Bowl</v>
          </cell>
          <cell r="M104" t="str">
            <v>Western Pottery B822 Std RF Bowl</v>
          </cell>
          <cell r="N104" t="str">
            <v>https://www.cpesupply.com/841635/product/n/western-pottery-822-white</v>
          </cell>
          <cell r="O104"/>
        </row>
        <row r="110">
          <cell r="D110"/>
          <cell r="E110"/>
          <cell r="F110"/>
          <cell r="G110"/>
          <cell r="H110"/>
          <cell r="I110"/>
          <cell r="J110"/>
          <cell r="K110"/>
          <cell r="L110"/>
          <cell r="M110"/>
          <cell r="N110"/>
          <cell r="O110"/>
        </row>
        <row r="111">
          <cell r="D111"/>
          <cell r="E111"/>
          <cell r="F111"/>
          <cell r="G111"/>
          <cell r="H111"/>
          <cell r="I111"/>
          <cell r="J111"/>
          <cell r="K111"/>
          <cell r="L111"/>
          <cell r="M111"/>
          <cell r="N111"/>
          <cell r="O111"/>
        </row>
        <row r="112">
          <cell r="D112"/>
          <cell r="E112"/>
          <cell r="F112"/>
          <cell r="G112"/>
          <cell r="H112"/>
          <cell r="I112"/>
          <cell r="J112"/>
          <cell r="K112"/>
          <cell r="L112"/>
          <cell r="M112"/>
          <cell r="N112"/>
          <cell r="O112"/>
        </row>
        <row r="114">
          <cell r="D114"/>
          <cell r="E114"/>
          <cell r="F114"/>
          <cell r="G114"/>
          <cell r="H114"/>
          <cell r="I114"/>
          <cell r="J114"/>
          <cell r="K114"/>
          <cell r="L114"/>
          <cell r="M114"/>
          <cell r="N114"/>
          <cell r="O114"/>
        </row>
        <row r="116">
          <cell r="D116"/>
          <cell r="E116"/>
          <cell r="F116"/>
          <cell r="G116"/>
          <cell r="H116"/>
          <cell r="I116"/>
          <cell r="J116"/>
          <cell r="K116"/>
          <cell r="L116"/>
          <cell r="M116"/>
          <cell r="N116"/>
          <cell r="O116"/>
        </row>
        <row r="117">
          <cell r="D117"/>
          <cell r="E117"/>
          <cell r="F117"/>
          <cell r="G117"/>
          <cell r="H117"/>
          <cell r="I117"/>
          <cell r="J117"/>
          <cell r="K117"/>
          <cell r="L117"/>
          <cell r="M117"/>
          <cell r="N117"/>
          <cell r="O117"/>
        </row>
        <row r="118">
          <cell r="D118"/>
          <cell r="E118"/>
          <cell r="F118"/>
          <cell r="G118"/>
          <cell r="H118"/>
          <cell r="I118"/>
          <cell r="J118"/>
          <cell r="K118"/>
          <cell r="L118"/>
          <cell r="M118"/>
          <cell r="N118"/>
          <cell r="O118"/>
        </row>
      </sheetData>
      <sheetData sheetId="2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BBAC25D-F7DD-4CD9-B923-30774C72A643}" name="Tabla1" displayName="Tabla1" ref="A1:G13" totalsRowShown="0">
  <autoFilter ref="A1:G13" xr:uid="{ED469AA4-A78E-4B5E-BAD5-DDEAAC3BA3CB}"/>
  <tableColumns count="7">
    <tableColumn id="1" xr3:uid="{36BF39CF-2866-4489-8D34-BD0C45308BC0}" name="Marca"/>
    <tableColumn id="2" xr3:uid="{C93CF15B-73AD-4922-9023-64A37F5FE0C6}" name="Descripcion  SKU"/>
    <tableColumn id="3" xr3:uid="{DE2A1496-B769-4FE5-AD7F-C319633FC748}" name="Codigo componente"/>
    <tableColumn id="4" xr3:uid="{1BF22C22-AABF-49CC-AA8B-2216E0498ACF}" name="Descripcion componente"/>
    <tableColumn id="5" xr3:uid="{ED8D28BB-DF9B-45AA-8736-340620E9783B}" name="Price list"/>
    <tableColumn id="6" xr3:uid="{16AA7729-ACCB-4C8A-801D-13361AE09C7D}" name="Multiplier"/>
    <tableColumn id="7" xr3:uid="{F2AEFDF7-2C01-485C-A49E-C54B4612E3A8}" name="Platinum Price" dataDxfId="0">
      <calculatedColumnFormula>Tabla1[[#This Row],[Price list]]*Tabla1[[#This Row],[Multiplier]]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gerber-us.com/avalanche-4-centers-standard-pedestal-bathroom-sink/products/us-G0023595" TargetMode="External"/><Relationship Id="rId13" Type="http://schemas.openxmlformats.org/officeDocument/2006/relationships/hyperlink" Target="https://www.americanstandard-us.com/Floor-Standing-Toilets/Reliant-Two-Piece-128-gpf-48-Lpf-Elongated-Toilet-Less-Seat/WHITE-250CA104020" TargetMode="External"/><Relationship Id="rId18" Type="http://schemas.openxmlformats.org/officeDocument/2006/relationships/hyperlink" Target="https://www.gerber-us.com/logan-square-rectangular-standard-undercounter-bathroom-sink/products/us-G0012760" TargetMode="External"/><Relationship Id="rId26" Type="http://schemas.openxmlformats.org/officeDocument/2006/relationships/printerSettings" Target="../printerSettings/printerSettings1.bin"/><Relationship Id="rId3" Type="http://schemas.openxmlformats.org/officeDocument/2006/relationships/hyperlink" Target="https://www.americanstandard-us.com/Toilets-Commercial/Pressure-Assist-16-gpf-60-Lpf-Left-Hand-Trip-Lever-EverClean-Tank/WHITE-4142016020" TargetMode="External"/><Relationship Id="rId21" Type="http://schemas.openxmlformats.org/officeDocument/2006/relationships/hyperlink" Target="https://www.americanstandard-us.com/Floor-Standing-Toilets/Reliant-Toilet-Tank-Only/WHITE-4425A104020" TargetMode="External"/><Relationship Id="rId7" Type="http://schemas.openxmlformats.org/officeDocument/2006/relationships/hyperlink" Target="https://www.gerber-us.com/ultra-flush-1-6-gpf-12-rough-in-two-piece-elongated-ergoheight-toilet/products/us-G0020318" TargetMode="External"/><Relationship Id="rId12" Type="http://schemas.openxmlformats.org/officeDocument/2006/relationships/hyperlink" Target="https://library.coburns.com/Images/GERBER-GERG00MX21928.PNG.jpg?width=600&amp;height=600&amp;mode=max" TargetMode="External"/><Relationship Id="rId17" Type="http://schemas.openxmlformats.org/officeDocument/2006/relationships/hyperlink" Target="https://www.gerber-us.com/maxwell-oval-4-centers-self-rimming-bathroom-sink/products/us-G0012834CH" TargetMode="External"/><Relationship Id="rId25" Type="http://schemas.openxmlformats.org/officeDocument/2006/relationships/hyperlink" Target="https://www.americanstandard-us.com/Countertop-Bathroom-Sinks/Reliant-Oval-Drop-In-Bathroom-Sink-4-in-Centerset-Holes/WHITE-0476228020" TargetMode="External"/><Relationship Id="rId2" Type="http://schemas.openxmlformats.org/officeDocument/2006/relationships/hyperlink" Target="https://www.americanstandard-us.com/Toilets-Commercial/Cadet-Two-Piece-Pressure-Assist-16-gpf-60-Lpf-Chair-Height-Elongated-EverClean-Toilet/WHITE-2467016020" TargetMode="External"/><Relationship Id="rId16" Type="http://schemas.openxmlformats.org/officeDocument/2006/relationships/hyperlink" Target="https://www.gerber-us.com/luxoval-oval-standard-undercounter-bathroom-sink/products/us-G0012780" TargetMode="External"/><Relationship Id="rId20" Type="http://schemas.openxmlformats.org/officeDocument/2006/relationships/hyperlink" Target="https://www.americanstandard-us.com/Floor-Standing-Toilets/Colony-16-gpf-60-Lpf-12-Inch-Rough-Tank/BONE-4192A004021" TargetMode="External"/><Relationship Id="rId1" Type="http://schemas.openxmlformats.org/officeDocument/2006/relationships/hyperlink" Target="https://www.americanstandard-us.com/Floor-Standing-Toilets/Reliant-Two-Piece-128-gpf-48-Lpf-Round-Front-Toilet-Less-Seat/WHITE-250DA104020" TargetMode="External"/><Relationship Id="rId6" Type="http://schemas.openxmlformats.org/officeDocument/2006/relationships/hyperlink" Target="https://www.gerber-us.com/viper-1-6-gpf-12-rough-in-two-piece-elongated-ergoheight-toilet/products/us-GVP21518" TargetMode="External"/><Relationship Id="rId11" Type="http://schemas.openxmlformats.org/officeDocument/2006/relationships/hyperlink" Target="https://www.gerber-us.com/logan-square-8-centers-standard-pedestal-bathroom-sink/products/us-G0022589" TargetMode="External"/><Relationship Id="rId24" Type="http://schemas.openxmlformats.org/officeDocument/2006/relationships/hyperlink" Target="https://www.americanstandard-us.com/Floor-Standing-Toilets/Cadet-3-10-in-Rough-In-16-GPF-Toilet-Tank/WHITE-4019001N020" TargetMode="External"/><Relationship Id="rId5" Type="http://schemas.openxmlformats.org/officeDocument/2006/relationships/hyperlink" Target="https://www.gerber-us.com/maxwell-1-6-gpf-12-rough-in-two-piece-elongated-toilet/products/us-GMX20912" TargetMode="External"/><Relationship Id="rId15" Type="http://schemas.openxmlformats.org/officeDocument/2006/relationships/hyperlink" Target="https://do5nkkzntcenb.cloudfront.net/ASUS/Bathroom/Toilets/Floor%20Standing%20Toilets/270CA001/e2tgz8b4vosw9whq3b3wd7lfr8ep1wp3.jpg" TargetMode="External"/><Relationship Id="rId23" Type="http://schemas.openxmlformats.org/officeDocument/2006/relationships/hyperlink" Target="https://www.americanstandard-us.com/Floor-Standing-Toilets/Reliant-Standard-Height-Round-Front-Bowl-Less-Seat/WHITE-3437D101020" TargetMode="External"/><Relationship Id="rId10" Type="http://schemas.openxmlformats.org/officeDocument/2006/relationships/hyperlink" Target="https://www.gerber-us.com/wicker-park-rectangular-undercounter-bathroom-sink/products/us-G0012791" TargetMode="External"/><Relationship Id="rId19" Type="http://schemas.openxmlformats.org/officeDocument/2006/relationships/hyperlink" Target="https://www.americanstandard-us.com/Pedestal-Bathroom-Sinks/Clean-Pedestal-Lav-4-Inch-CC/BONE-0236004EC021" TargetMode="External"/><Relationship Id="rId4" Type="http://schemas.openxmlformats.org/officeDocument/2006/relationships/hyperlink" Target="https://www.americanstandard-us.com/Countertop-Bathroom-Sinks/Reliant-Oval-Drop-In-Bathroom-Sink-4-in-Centerset-Holes/WHITE-0476228020" TargetMode="External"/><Relationship Id="rId9" Type="http://schemas.openxmlformats.org/officeDocument/2006/relationships/hyperlink" Target="https://www.gerber-us.com/maxwell-oval-4-centers-self-rimming-bathroom-sink/products/us-G0012834CH" TargetMode="External"/><Relationship Id="rId14" Type="http://schemas.openxmlformats.org/officeDocument/2006/relationships/hyperlink" Target="https://www.americanstandard-us.com/Pedestal-Bathroom-Sinks/Edgemere-8-Inch-Widespread-Pedestal-Sink-Top/WHITE-0445008020" TargetMode="External"/><Relationship Id="rId22" Type="http://schemas.openxmlformats.org/officeDocument/2006/relationships/hyperlink" Target="https://www.americanstandard-us.com/Floor-Standing-Toilets/Reliant-Standard-Height-Elongated-Bowl-Less-Seat/WHITE-3437C101020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s3.img-b.com/image/private/c_lpad,f_auto,h_1200,t_base,w_1200/v3/product/mansfield/mansfield-218010001-42.jpg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hyperlink" Target="https://www.americanstandard-us.com/Floor-Standing-Toilets/Reliant-Toilet-Tank-Only/WHITE-4425A104020" TargetMode="External"/><Relationship Id="rId1" Type="http://schemas.openxmlformats.org/officeDocument/2006/relationships/hyperlink" Target="https://library.coburns.com/Images/GBR-GUF21375.JPEG.jpg?width=600&amp;height=600&amp;mode=ma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33180-4452-49A4-8BEB-F48FDF308044}">
  <dimension ref="A1:S50"/>
  <sheetViews>
    <sheetView tabSelected="1" zoomScale="70" zoomScaleNormal="70" workbookViewId="0">
      <pane ySplit="1" topLeftCell="A20" activePane="bottomLeft" state="frozen"/>
      <selection pane="bottomLeft" activeCell="A24" sqref="A24"/>
    </sheetView>
  </sheetViews>
  <sheetFormatPr baseColWidth="10" defaultRowHeight="14.4" x14ac:dyDescent="0.3"/>
  <cols>
    <col min="2" max="2" width="19.5546875" customWidth="1"/>
    <col min="3" max="3" width="23.33203125" bestFit="1" customWidth="1"/>
    <col min="4" max="4" width="31.33203125" customWidth="1"/>
    <col min="5" max="5" width="13.33203125" hidden="1" customWidth="1"/>
    <col min="6" max="6" width="14" bestFit="1" customWidth="1"/>
    <col min="7" max="7" width="16.88671875" bestFit="1" customWidth="1"/>
    <col min="8" max="8" width="11.5546875" hidden="1" customWidth="1"/>
    <col min="9" max="9" width="12.44140625" hidden="1" customWidth="1"/>
    <col min="10" max="10" width="11.44140625" hidden="1" customWidth="1"/>
    <col min="11" max="11" width="15" hidden="1" customWidth="1"/>
    <col min="12" max="12" width="12.33203125" hidden="1" customWidth="1"/>
    <col min="13" max="13" width="13.44140625" hidden="1" customWidth="1"/>
    <col min="14" max="14" width="60.109375" customWidth="1"/>
    <col min="15" max="15" width="169" bestFit="1" customWidth="1"/>
    <col min="16" max="16" width="105.6640625" bestFit="1" customWidth="1"/>
    <col min="17" max="17" width="12.88671875" bestFit="1" customWidth="1"/>
    <col min="18" max="18" width="16.33203125" bestFit="1" customWidth="1"/>
    <col min="19" max="19" width="10.6640625" bestFit="1" customWidth="1"/>
  </cols>
  <sheetData>
    <row r="1" spans="1:19" x14ac:dyDescent="0.3">
      <c r="A1" s="1" t="s">
        <v>299</v>
      </c>
      <c r="B1" s="1" t="s">
        <v>7</v>
      </c>
      <c r="C1" s="1" t="s">
        <v>8</v>
      </c>
      <c r="D1" s="1" t="s">
        <v>9</v>
      </c>
      <c r="E1" s="1"/>
      <c r="F1" s="1" t="s">
        <v>10</v>
      </c>
      <c r="G1" s="1" t="s">
        <v>12</v>
      </c>
      <c r="H1" s="1" t="s">
        <v>11</v>
      </c>
      <c r="I1" s="1" t="s">
        <v>217</v>
      </c>
      <c r="J1" s="1" t="s">
        <v>218</v>
      </c>
      <c r="K1" s="1" t="s">
        <v>13</v>
      </c>
      <c r="L1" s="1" t="s">
        <v>14</v>
      </c>
      <c r="M1" s="1" t="s">
        <v>15</v>
      </c>
      <c r="N1" s="1" t="s">
        <v>16</v>
      </c>
      <c r="O1" s="1" t="s">
        <v>17</v>
      </c>
      <c r="P1" s="1" t="s">
        <v>231</v>
      </c>
      <c r="Q1" s="1" t="s">
        <v>18</v>
      </c>
      <c r="R1" s="1" t="s">
        <v>3</v>
      </c>
      <c r="S1" s="2" t="s">
        <v>230</v>
      </c>
    </row>
    <row r="2" spans="1:19" x14ac:dyDescent="0.3">
      <c r="A2" s="52" t="s">
        <v>300</v>
      </c>
      <c r="B2" s="11" t="s">
        <v>4</v>
      </c>
      <c r="C2" s="11" t="s">
        <v>21</v>
      </c>
      <c r="D2" s="11" t="str">
        <f>VLOOKUP(C2,Mansfield!$D$1:$L$18,9,0)</f>
        <v>Alto 130/160 RF 1.6 Combo</v>
      </c>
      <c r="E2" s="11">
        <f t="shared" ref="E2:E50" si="0">COUNTIF($C$2:$C$51,C2)</f>
        <v>2</v>
      </c>
      <c r="F2" s="12" t="s">
        <v>0</v>
      </c>
      <c r="G2" s="11" t="s">
        <v>29</v>
      </c>
      <c r="H2" s="11" t="s">
        <v>42</v>
      </c>
      <c r="I2" s="11" t="str">
        <f>VLOOKUP(F2,[1]query!$D:$O,4,0)</f>
        <v>Maxwell</v>
      </c>
      <c r="J2" s="14">
        <v>12</v>
      </c>
      <c r="K2" s="11" t="s">
        <v>49</v>
      </c>
      <c r="L2" s="11" t="s">
        <v>51</v>
      </c>
      <c r="M2" s="14">
        <v>1.6</v>
      </c>
      <c r="N2" s="11" t="s">
        <v>96</v>
      </c>
      <c r="O2" s="11" t="s">
        <v>2</v>
      </c>
      <c r="P2" s="11"/>
      <c r="Q2" s="11" t="s">
        <v>230</v>
      </c>
      <c r="R2" s="21">
        <v>0.41</v>
      </c>
      <c r="S2" s="11"/>
    </row>
    <row r="3" spans="1:19" x14ac:dyDescent="0.3">
      <c r="A3" s="52" t="s">
        <v>300</v>
      </c>
      <c r="B3" s="11" t="s">
        <v>4</v>
      </c>
      <c r="C3" s="11" t="s">
        <v>32</v>
      </c>
      <c r="D3" s="11" t="str">
        <f>VLOOKUP(C3,Mansfield!$D$1:$L$18,9,0)</f>
        <v>Alto 135/160  El 1.6 Combo</v>
      </c>
      <c r="E3" s="11">
        <f t="shared" si="0"/>
        <v>2</v>
      </c>
      <c r="F3" s="12" t="s">
        <v>1</v>
      </c>
      <c r="G3" s="11" t="s">
        <v>29</v>
      </c>
      <c r="H3" s="11" t="s">
        <v>42</v>
      </c>
      <c r="I3" s="11" t="str">
        <f>VLOOKUP(F3,[1]query!$D:$O,4,0)</f>
        <v>Maxwell</v>
      </c>
      <c r="J3" s="14">
        <v>12</v>
      </c>
      <c r="K3" s="11" t="s">
        <v>49</v>
      </c>
      <c r="L3" s="11" t="s">
        <v>50</v>
      </c>
      <c r="M3" s="14">
        <v>1.6</v>
      </c>
      <c r="N3" s="11" t="s">
        <v>93</v>
      </c>
      <c r="O3" s="13" t="s">
        <v>221</v>
      </c>
      <c r="P3" s="13"/>
      <c r="Q3" s="11" t="s">
        <v>230</v>
      </c>
      <c r="R3" s="21">
        <v>0.41</v>
      </c>
      <c r="S3" s="11"/>
    </row>
    <row r="4" spans="1:19" x14ac:dyDescent="0.3">
      <c r="A4" s="52" t="s">
        <v>300</v>
      </c>
      <c r="B4" s="11" t="s">
        <v>4</v>
      </c>
      <c r="C4" s="11" t="s">
        <v>91</v>
      </c>
      <c r="D4" s="11" t="str">
        <f>VLOOKUP(C4,Mansfield!$D$1:$L$18,9,0)</f>
        <v>Summit 384/386  ADA 1.28 Combo</v>
      </c>
      <c r="E4" s="11">
        <f t="shared" si="0"/>
        <v>2</v>
      </c>
      <c r="F4" s="12" t="s">
        <v>5</v>
      </c>
      <c r="G4" s="11" t="s">
        <v>28</v>
      </c>
      <c r="H4" s="11" t="s">
        <v>42</v>
      </c>
      <c r="I4" s="11" t="str">
        <f>VLOOKUP(F4,[1]query!$D:$O,4,0)</f>
        <v>Viper</v>
      </c>
      <c r="J4" s="14">
        <v>12</v>
      </c>
      <c r="K4" s="11" t="s">
        <v>48</v>
      </c>
      <c r="L4" s="11" t="s">
        <v>50</v>
      </c>
      <c r="M4" s="14">
        <v>1.6</v>
      </c>
      <c r="N4" s="11" t="s">
        <v>94</v>
      </c>
      <c r="O4" s="13" t="s">
        <v>222</v>
      </c>
      <c r="P4" s="13"/>
      <c r="Q4" s="11" t="s">
        <v>230</v>
      </c>
      <c r="R4" s="21">
        <v>0.41</v>
      </c>
      <c r="S4" s="11"/>
    </row>
    <row r="5" spans="1:19" x14ac:dyDescent="0.3">
      <c r="A5" s="52" t="s">
        <v>300</v>
      </c>
      <c r="B5" s="11" t="s">
        <v>6</v>
      </c>
      <c r="C5" s="11" t="s">
        <v>21</v>
      </c>
      <c r="D5" s="11" t="str">
        <f>VLOOKUP(C5,Mansfield!$D$1:$L$18,9,0)</f>
        <v>Alto 130/160 RF 1.6 Combo</v>
      </c>
      <c r="E5" s="11">
        <f t="shared" si="0"/>
        <v>2</v>
      </c>
      <c r="F5" s="12" t="s">
        <v>22</v>
      </c>
      <c r="G5" s="11" t="s">
        <v>29</v>
      </c>
      <c r="H5" s="11" t="s">
        <v>42</v>
      </c>
      <c r="I5" s="11" t="str">
        <f>VLOOKUP(F5,[1]query!$D:$O,4,0)</f>
        <v>Reliant</v>
      </c>
      <c r="J5" s="14">
        <v>12</v>
      </c>
      <c r="K5" s="11" t="s">
        <v>49</v>
      </c>
      <c r="L5" s="11" t="s">
        <v>51</v>
      </c>
      <c r="M5" s="14">
        <v>1.28</v>
      </c>
      <c r="N5" s="11" t="s">
        <v>97</v>
      </c>
      <c r="O5" s="13" t="s">
        <v>25</v>
      </c>
      <c r="P5" s="13"/>
      <c r="Q5" s="11" t="s">
        <v>230</v>
      </c>
      <c r="R5" s="21">
        <v>0.34</v>
      </c>
      <c r="S5" s="11"/>
    </row>
    <row r="6" spans="1:19" x14ac:dyDescent="0.3">
      <c r="A6" s="52" t="s">
        <v>300</v>
      </c>
      <c r="B6" s="11" t="s">
        <v>6</v>
      </c>
      <c r="C6" s="11" t="s">
        <v>32</v>
      </c>
      <c r="D6" s="11" t="str">
        <f>VLOOKUP(C6,Mansfield!$D$1:$L$18,9,0)</f>
        <v>Alto 135/160  El 1.6 Combo</v>
      </c>
      <c r="E6" s="11">
        <f t="shared" si="0"/>
        <v>2</v>
      </c>
      <c r="F6" s="12" t="s">
        <v>23</v>
      </c>
      <c r="G6" s="11" t="s">
        <v>29</v>
      </c>
      <c r="H6" s="11" t="s">
        <v>42</v>
      </c>
      <c r="I6" s="11" t="str">
        <f>VLOOKUP(F6,[1]query!$D:$O,4,0)</f>
        <v>Reliant</v>
      </c>
      <c r="J6" s="14">
        <v>12</v>
      </c>
      <c r="K6" s="11" t="s">
        <v>49</v>
      </c>
      <c r="L6" s="11" t="s">
        <v>50</v>
      </c>
      <c r="M6" s="14">
        <v>1.28</v>
      </c>
      <c r="N6" s="11" t="s">
        <v>102</v>
      </c>
      <c r="O6" s="13" t="s">
        <v>26</v>
      </c>
      <c r="P6" s="11"/>
      <c r="Q6" s="11" t="s">
        <v>230</v>
      </c>
      <c r="R6" s="21">
        <v>0.34</v>
      </c>
      <c r="S6" s="11"/>
    </row>
    <row r="7" spans="1:19" x14ac:dyDescent="0.3">
      <c r="A7" s="52" t="s">
        <v>300</v>
      </c>
      <c r="B7" s="11" t="s">
        <v>6</v>
      </c>
      <c r="C7" s="11" t="s">
        <v>33</v>
      </c>
      <c r="D7" s="11" t="str">
        <f>VLOOKUP(C7,Mansfield!$D$1:$L$18,9,0)</f>
        <v>Alto 137/160 ADA EL 1.6 Combo</v>
      </c>
      <c r="E7" s="11">
        <f t="shared" si="0"/>
        <v>2</v>
      </c>
      <c r="F7" s="12" t="s">
        <v>24</v>
      </c>
      <c r="G7" s="11" t="s">
        <v>29</v>
      </c>
      <c r="H7" s="11" t="s">
        <v>42</v>
      </c>
      <c r="I7" s="11" t="str">
        <f>VLOOKUP(F7,[1]query!$D:$O,4,0)</f>
        <v>Reliant</v>
      </c>
      <c r="J7" s="14">
        <v>12</v>
      </c>
      <c r="K7" s="11" t="s">
        <v>48</v>
      </c>
      <c r="L7" s="11" t="s">
        <v>50</v>
      </c>
      <c r="M7" s="14">
        <v>1.28</v>
      </c>
      <c r="N7" s="11" t="s">
        <v>101</v>
      </c>
      <c r="O7" s="11" t="s">
        <v>27</v>
      </c>
      <c r="P7" s="11"/>
      <c r="Q7" s="11" t="s">
        <v>230</v>
      </c>
      <c r="R7" s="21">
        <v>0.34</v>
      </c>
      <c r="S7" s="11"/>
    </row>
    <row r="8" spans="1:19" x14ac:dyDescent="0.3">
      <c r="A8" s="52" t="s">
        <v>300</v>
      </c>
      <c r="B8" s="11" t="s">
        <v>4</v>
      </c>
      <c r="C8" s="11" t="s">
        <v>56</v>
      </c>
      <c r="D8" s="11" t="str">
        <f>VLOOKUP(C8,Mansfield!$D$1:$L$18,9,0)</f>
        <v>QUANTUM 148123 1.6 EL  SMARTHEIGHT Combo</v>
      </c>
      <c r="E8" s="11">
        <f t="shared" si="0"/>
        <v>2</v>
      </c>
      <c r="F8" s="12" t="s">
        <v>30</v>
      </c>
      <c r="G8" s="11" t="s">
        <v>31</v>
      </c>
      <c r="H8" s="11" t="s">
        <v>42</v>
      </c>
      <c r="I8" s="11" t="str">
        <f>VLOOKUP(F8,[1]query!$D:$O,4,0)</f>
        <v>Ultra Flush</v>
      </c>
      <c r="J8" s="14">
        <v>12</v>
      </c>
      <c r="K8" s="11" t="s">
        <v>48</v>
      </c>
      <c r="L8" s="11" t="s">
        <v>50</v>
      </c>
      <c r="M8" s="14">
        <v>1.6</v>
      </c>
      <c r="N8" s="11" t="s">
        <v>100</v>
      </c>
      <c r="O8" s="13" t="s">
        <v>223</v>
      </c>
      <c r="P8" s="13"/>
      <c r="Q8" s="11" t="s">
        <v>230</v>
      </c>
      <c r="R8" s="21">
        <v>0.34</v>
      </c>
      <c r="S8" s="11"/>
    </row>
    <row r="9" spans="1:19" x14ac:dyDescent="0.3">
      <c r="A9" s="52" t="s">
        <v>300</v>
      </c>
      <c r="B9" s="11" t="s">
        <v>4</v>
      </c>
      <c r="C9" s="11">
        <v>123010000</v>
      </c>
      <c r="D9" s="11" t="str">
        <f>VLOOKUP(C9,Mansfield!$D$1:$L$18,9,0)</f>
        <v xml:space="preserve">Quantum 1,6 tank </v>
      </c>
      <c r="E9" s="11">
        <f t="shared" si="0"/>
        <v>2</v>
      </c>
      <c r="F9" s="12" t="s">
        <v>184</v>
      </c>
      <c r="G9" s="11" t="s">
        <v>31</v>
      </c>
      <c r="H9" s="11" t="s">
        <v>41</v>
      </c>
      <c r="I9" s="11" t="str">
        <f>VLOOKUP(F9,[1]query!$D:$O,4,0)</f>
        <v>Ultra Flush</v>
      </c>
      <c r="J9" s="14">
        <v>12</v>
      </c>
      <c r="K9" s="11"/>
      <c r="L9" s="11"/>
      <c r="M9" s="14">
        <v>1.6</v>
      </c>
      <c r="N9" s="11" t="s">
        <v>190</v>
      </c>
      <c r="O9" s="13"/>
      <c r="P9" s="13" t="s">
        <v>232</v>
      </c>
      <c r="Q9" s="11" t="s">
        <v>230</v>
      </c>
      <c r="R9" s="21">
        <v>0.41</v>
      </c>
      <c r="S9" s="11">
        <v>308</v>
      </c>
    </row>
    <row r="10" spans="1:19" s="30" customFormat="1" x14ac:dyDescent="0.3">
      <c r="A10" s="52" t="s">
        <v>300</v>
      </c>
      <c r="B10" s="26" t="s">
        <v>4</v>
      </c>
      <c r="C10" s="31" t="s">
        <v>55</v>
      </c>
      <c r="D10" s="26" t="str">
        <f>VLOOKUP(C10,Mansfield!$D$1:$L$18,9,0)</f>
        <v>ALTO TANK 3173 CTL 1.28</v>
      </c>
      <c r="E10" s="26">
        <f t="shared" si="0"/>
        <v>2</v>
      </c>
      <c r="F10" s="27" t="s">
        <v>120</v>
      </c>
      <c r="G10" s="26" t="s">
        <v>29</v>
      </c>
      <c r="H10" s="26" t="s">
        <v>41</v>
      </c>
      <c r="I10" s="26" t="s">
        <v>64</v>
      </c>
      <c r="J10" s="28">
        <v>12</v>
      </c>
      <c r="K10" s="26"/>
      <c r="L10" s="26"/>
      <c r="M10" s="28">
        <v>1.28</v>
      </c>
      <c r="N10" s="26" t="s">
        <v>191</v>
      </c>
      <c r="O10" s="26"/>
      <c r="P10" s="26" t="s">
        <v>233</v>
      </c>
      <c r="Q10" s="26" t="s">
        <v>230</v>
      </c>
      <c r="R10" s="29">
        <v>0.41</v>
      </c>
      <c r="S10" s="26">
        <v>78</v>
      </c>
    </row>
    <row r="11" spans="1:19" s="30" customFormat="1" x14ac:dyDescent="0.3">
      <c r="A11" s="52" t="s">
        <v>300</v>
      </c>
      <c r="B11" s="26" t="s">
        <v>4</v>
      </c>
      <c r="C11" s="31">
        <v>160010007</v>
      </c>
      <c r="D11" s="26" t="str">
        <f>VLOOKUP(C11,Mansfield!$D$1:$L$18,9,0)</f>
        <v>ALTO TANK 160 1.6</v>
      </c>
      <c r="E11" s="26">
        <f t="shared" si="0"/>
        <v>2</v>
      </c>
      <c r="F11" s="27" t="s">
        <v>185</v>
      </c>
      <c r="G11" s="26" t="s">
        <v>29</v>
      </c>
      <c r="H11" s="26" t="s">
        <v>41</v>
      </c>
      <c r="I11" s="26" t="s">
        <v>64</v>
      </c>
      <c r="J11" s="28">
        <v>12</v>
      </c>
      <c r="K11" s="26"/>
      <c r="L11" s="26"/>
      <c r="M11" s="28">
        <v>1.6</v>
      </c>
      <c r="N11" s="26" t="s">
        <v>192</v>
      </c>
      <c r="O11" s="26"/>
      <c r="P11" s="26" t="s">
        <v>234</v>
      </c>
      <c r="Q11" s="26" t="s">
        <v>230</v>
      </c>
      <c r="R11" s="29">
        <v>0.41</v>
      </c>
      <c r="S11" s="26">
        <v>78</v>
      </c>
    </row>
    <row r="12" spans="1:19" s="30" customFormat="1" x14ac:dyDescent="0.3">
      <c r="A12" s="52" t="s">
        <v>300</v>
      </c>
      <c r="B12" s="26" t="s">
        <v>4</v>
      </c>
      <c r="C12" s="31" t="s">
        <v>57</v>
      </c>
      <c r="D12" s="26" t="str">
        <f>VLOOKUP(C12,Mansfield!$D$1:$L$18,9,0)</f>
        <v>ALTO BOWL 137 1.6</v>
      </c>
      <c r="E12" s="26">
        <f t="shared" si="0"/>
        <v>2</v>
      </c>
      <c r="F12" s="27" t="s">
        <v>119</v>
      </c>
      <c r="G12" s="26" t="s">
        <v>29</v>
      </c>
      <c r="H12" s="26" t="s">
        <v>43</v>
      </c>
      <c r="I12" s="26" t="s">
        <v>64</v>
      </c>
      <c r="J12" s="28">
        <v>12</v>
      </c>
      <c r="K12" s="28" t="s">
        <v>48</v>
      </c>
      <c r="L12" s="26" t="s">
        <v>50</v>
      </c>
      <c r="M12" s="28">
        <v>1.28</v>
      </c>
      <c r="N12" s="26" t="s">
        <v>194</v>
      </c>
      <c r="O12" s="26"/>
      <c r="P12" s="32" t="s">
        <v>235</v>
      </c>
      <c r="Q12" s="26" t="s">
        <v>230</v>
      </c>
      <c r="R12" s="29">
        <v>0.41</v>
      </c>
      <c r="S12" s="26">
        <v>255</v>
      </c>
    </row>
    <row r="13" spans="1:19" s="30" customFormat="1" x14ac:dyDescent="0.3">
      <c r="A13" s="52" t="s">
        <v>300</v>
      </c>
      <c r="B13" s="26" t="s">
        <v>4</v>
      </c>
      <c r="C13" s="31" t="s">
        <v>58</v>
      </c>
      <c r="D13" s="26" t="str">
        <f>VLOOKUP(C13,Mansfield!$D$1:$L$18,9,0)</f>
        <v>ALTO BOWL 135 EL 1.6</v>
      </c>
      <c r="E13" s="26">
        <f t="shared" si="0"/>
        <v>2</v>
      </c>
      <c r="F13" s="27" t="s">
        <v>118</v>
      </c>
      <c r="G13" s="26" t="s">
        <v>29</v>
      </c>
      <c r="H13" s="26" t="s">
        <v>43</v>
      </c>
      <c r="I13" s="26" t="s">
        <v>64</v>
      </c>
      <c r="J13" s="28">
        <v>12</v>
      </c>
      <c r="K13" s="28" t="s">
        <v>49</v>
      </c>
      <c r="L13" s="28" t="s">
        <v>50</v>
      </c>
      <c r="M13" s="28">
        <v>1.28</v>
      </c>
      <c r="N13" s="26" t="s">
        <v>193</v>
      </c>
      <c r="O13" s="26"/>
      <c r="P13" s="26" t="s">
        <v>236</v>
      </c>
      <c r="Q13" s="26" t="s">
        <v>230</v>
      </c>
      <c r="R13" s="29">
        <v>0.41</v>
      </c>
      <c r="S13" s="26">
        <v>170</v>
      </c>
    </row>
    <row r="14" spans="1:19" s="30" customFormat="1" x14ac:dyDescent="0.3">
      <c r="A14" s="52" t="s">
        <v>300</v>
      </c>
      <c r="B14" s="26" t="s">
        <v>4</v>
      </c>
      <c r="C14" s="26" t="s">
        <v>59</v>
      </c>
      <c r="D14" s="26" t="str">
        <f>VLOOKUP(C14,Mansfield!$D$1:$L$18,9,0)</f>
        <v>ALTO BOWL 130 1.6</v>
      </c>
      <c r="E14" s="26">
        <f t="shared" si="0"/>
        <v>2</v>
      </c>
      <c r="F14" s="27" t="s">
        <v>186</v>
      </c>
      <c r="G14" s="26" t="s">
        <v>29</v>
      </c>
      <c r="H14" s="26" t="s">
        <v>43</v>
      </c>
      <c r="I14" s="26" t="s">
        <v>64</v>
      </c>
      <c r="J14" s="28">
        <v>12</v>
      </c>
      <c r="K14" s="28" t="s">
        <v>49</v>
      </c>
      <c r="L14" s="28" t="s">
        <v>51</v>
      </c>
      <c r="M14" s="28">
        <v>1.6</v>
      </c>
      <c r="N14" s="26" t="s">
        <v>195</v>
      </c>
      <c r="O14" s="26"/>
      <c r="P14" s="26" t="s">
        <v>237</v>
      </c>
      <c r="Q14" s="26" t="s">
        <v>230</v>
      </c>
      <c r="R14" s="29">
        <v>0.41</v>
      </c>
      <c r="S14" s="26">
        <v>153</v>
      </c>
    </row>
    <row r="15" spans="1:19" s="30" customFormat="1" x14ac:dyDescent="0.3">
      <c r="A15" s="52" t="s">
        <v>300</v>
      </c>
      <c r="B15" s="26" t="s">
        <v>4</v>
      </c>
      <c r="C15" s="26" t="s">
        <v>90</v>
      </c>
      <c r="D15" s="26" t="str">
        <f>VLOOKUP(C15,Mansfield!$D$1:$L$18,9,0)</f>
        <v xml:space="preserve">SUMMIT TANK 386      </v>
      </c>
      <c r="E15" s="26">
        <f t="shared" si="0"/>
        <v>2</v>
      </c>
      <c r="F15" s="27" t="s">
        <v>189</v>
      </c>
      <c r="G15" s="26" t="s">
        <v>28</v>
      </c>
      <c r="H15" s="26" t="s">
        <v>41</v>
      </c>
      <c r="I15" s="26" t="s">
        <v>65</v>
      </c>
      <c r="J15" s="28"/>
      <c r="K15" s="28"/>
      <c r="L15" s="28"/>
      <c r="M15" s="28">
        <v>1.6</v>
      </c>
      <c r="N15" s="26" t="s">
        <v>197</v>
      </c>
      <c r="O15" s="26"/>
      <c r="P15" s="26" t="s">
        <v>239</v>
      </c>
      <c r="Q15" s="26" t="s">
        <v>230</v>
      </c>
      <c r="R15" s="29">
        <v>0.41</v>
      </c>
      <c r="S15" s="26">
        <v>132</v>
      </c>
    </row>
    <row r="16" spans="1:19" x14ac:dyDescent="0.3">
      <c r="A16" s="52" t="s">
        <v>300</v>
      </c>
      <c r="B16" s="11" t="s">
        <v>6</v>
      </c>
      <c r="C16" s="11" t="s">
        <v>56</v>
      </c>
      <c r="D16" s="11" t="str">
        <f>VLOOKUP(C16,Mansfield!$D$1:$L$18,9,0)</f>
        <v>QUANTUM 148123 1.6 EL  SMARTHEIGHT Combo</v>
      </c>
      <c r="E16" s="11">
        <f t="shared" si="0"/>
        <v>2</v>
      </c>
      <c r="F16" s="12">
        <v>2467016</v>
      </c>
      <c r="G16" s="11" t="s">
        <v>31</v>
      </c>
      <c r="H16" s="11" t="s">
        <v>42</v>
      </c>
      <c r="I16" s="11" t="s">
        <v>44</v>
      </c>
      <c r="J16" s="11">
        <v>12</v>
      </c>
      <c r="K16" s="11" t="s">
        <v>77</v>
      </c>
      <c r="L16" s="11" t="s">
        <v>50</v>
      </c>
      <c r="M16" s="11">
        <v>1.6</v>
      </c>
      <c r="N16" s="11" t="s">
        <v>198</v>
      </c>
      <c r="O16" s="13" t="s">
        <v>92</v>
      </c>
      <c r="P16" s="13"/>
      <c r="Q16" s="11" t="s">
        <v>230</v>
      </c>
      <c r="R16" s="21">
        <v>0.34</v>
      </c>
      <c r="S16" s="11"/>
    </row>
    <row r="17" spans="1:19" x14ac:dyDescent="0.3">
      <c r="A17" s="52" t="s">
        <v>300</v>
      </c>
      <c r="B17" s="15" t="s">
        <v>6</v>
      </c>
      <c r="C17" s="11">
        <v>123010000</v>
      </c>
      <c r="D17" s="11" t="str">
        <f>VLOOKUP(C17,Mansfield!$D$1:$L$18,9,0)</f>
        <v xml:space="preserve">Quantum 1,6 tank </v>
      </c>
      <c r="E17" s="11">
        <f t="shared" si="0"/>
        <v>2</v>
      </c>
      <c r="F17" s="16">
        <v>4142016</v>
      </c>
      <c r="G17" s="11" t="s">
        <v>31</v>
      </c>
      <c r="H17" s="15" t="s">
        <v>41</v>
      </c>
      <c r="I17" s="11" t="s">
        <v>44</v>
      </c>
      <c r="J17" s="15"/>
      <c r="K17" s="11"/>
      <c r="L17" s="15"/>
      <c r="M17" s="11">
        <v>1.6</v>
      </c>
      <c r="N17" s="11" t="s">
        <v>103</v>
      </c>
      <c r="O17" s="13" t="s">
        <v>70</v>
      </c>
      <c r="P17" s="13"/>
      <c r="Q17" s="11" t="s">
        <v>230</v>
      </c>
      <c r="R17" s="21">
        <v>0.34</v>
      </c>
      <c r="S17" s="11"/>
    </row>
    <row r="18" spans="1:19" x14ac:dyDescent="0.3">
      <c r="A18" s="52" t="s">
        <v>300</v>
      </c>
      <c r="B18" s="11" t="s">
        <v>6</v>
      </c>
      <c r="C18" s="11" t="s">
        <v>88</v>
      </c>
      <c r="D18" s="11" t="str">
        <f>VLOOKUP(C18,Mansfield!$D$1:$L$18,9,0)</f>
        <v>COMMERCIAL BOWL 1319 EL ADA  1.28</v>
      </c>
      <c r="E18" s="11">
        <f t="shared" si="0"/>
        <v>2</v>
      </c>
      <c r="F18" s="16">
        <v>3043001</v>
      </c>
      <c r="G18" s="11" t="s">
        <v>31</v>
      </c>
      <c r="H18" s="11" t="s">
        <v>43</v>
      </c>
      <c r="I18" s="11" t="s">
        <v>45</v>
      </c>
      <c r="J18" s="14">
        <v>12</v>
      </c>
      <c r="K18" s="11" t="s">
        <v>48</v>
      </c>
      <c r="L18" s="11" t="s">
        <v>50</v>
      </c>
      <c r="M18" s="17" t="s">
        <v>219</v>
      </c>
      <c r="N18" s="11" t="s">
        <v>104</v>
      </c>
      <c r="O18" s="11" t="s">
        <v>71</v>
      </c>
      <c r="P18" s="11"/>
      <c r="Q18" s="11" t="s">
        <v>230</v>
      </c>
      <c r="R18" s="21">
        <v>0.34</v>
      </c>
      <c r="S18" s="11"/>
    </row>
    <row r="19" spans="1:19" x14ac:dyDescent="0.3">
      <c r="A19" s="52" t="s">
        <v>301</v>
      </c>
      <c r="B19" s="10" t="s">
        <v>6</v>
      </c>
      <c r="C19" s="10" t="s">
        <v>55</v>
      </c>
      <c r="D19" s="10" t="str">
        <f>VLOOKUP(C19,Mansfield!$D$1:$L$18,9,0)</f>
        <v>ALTO TANK 3173 CTL 1.28</v>
      </c>
      <c r="E19" s="10">
        <f>COUNTIF($B$21:$B$21,C19)</f>
        <v>0</v>
      </c>
      <c r="F19" s="48" t="s">
        <v>36</v>
      </c>
      <c r="G19" s="10" t="s">
        <v>29</v>
      </c>
      <c r="H19" s="10" t="s">
        <v>41</v>
      </c>
      <c r="I19" s="10" t="s">
        <v>46</v>
      </c>
      <c r="J19" s="49"/>
      <c r="K19" s="10"/>
      <c r="L19" s="10"/>
      <c r="M19" s="50">
        <v>1.28</v>
      </c>
      <c r="N19" s="10" t="s">
        <v>122</v>
      </c>
      <c r="O19" s="10" t="s">
        <v>72</v>
      </c>
      <c r="P19" s="10"/>
      <c r="Q19" s="10" t="s">
        <v>230</v>
      </c>
      <c r="R19" s="51">
        <v>0.34</v>
      </c>
      <c r="S19" s="10"/>
    </row>
    <row r="20" spans="1:19" x14ac:dyDescent="0.3">
      <c r="A20" s="52" t="s">
        <v>301</v>
      </c>
      <c r="B20" s="11" t="s">
        <v>6</v>
      </c>
      <c r="C20" s="15">
        <v>160010007</v>
      </c>
      <c r="D20" s="11" t="str">
        <f>VLOOKUP(C20,Mansfield!$D$1:$L$18,9,0)</f>
        <v>ALTO TANK 160 1.6</v>
      </c>
      <c r="E20" s="11">
        <f t="shared" si="0"/>
        <v>2</v>
      </c>
      <c r="F20" s="12" t="s">
        <v>37</v>
      </c>
      <c r="G20" s="11" t="s">
        <v>29</v>
      </c>
      <c r="H20" s="11" t="s">
        <v>41</v>
      </c>
      <c r="I20" s="11" t="s">
        <v>46</v>
      </c>
      <c r="J20" s="11"/>
      <c r="K20" s="11"/>
      <c r="L20" s="11"/>
      <c r="M20" s="14">
        <v>1.6</v>
      </c>
      <c r="N20" s="11" t="s">
        <v>105</v>
      </c>
      <c r="O20" s="13" t="s">
        <v>296</v>
      </c>
      <c r="P20" s="11"/>
      <c r="Q20" s="11" t="s">
        <v>230</v>
      </c>
      <c r="R20" s="21">
        <v>0.34</v>
      </c>
      <c r="S20" s="11"/>
    </row>
    <row r="21" spans="1:19" x14ac:dyDescent="0.3">
      <c r="A21" s="52" t="s">
        <v>301</v>
      </c>
      <c r="B21" s="11" t="s">
        <v>6</v>
      </c>
      <c r="C21" s="11" t="s">
        <v>57</v>
      </c>
      <c r="D21" s="11" t="str">
        <f>VLOOKUP(C21,Mansfield!$D$1:$L$18,9,0)</f>
        <v>ALTO BOWL 137 1.6</v>
      </c>
      <c r="E21" s="11">
        <f t="shared" si="0"/>
        <v>2</v>
      </c>
      <c r="F21" s="16" t="s">
        <v>38</v>
      </c>
      <c r="G21" s="11" t="s">
        <v>29</v>
      </c>
      <c r="H21" s="11" t="s">
        <v>43</v>
      </c>
      <c r="I21" s="11" t="s">
        <v>46</v>
      </c>
      <c r="J21" s="14">
        <v>12</v>
      </c>
      <c r="K21" s="11" t="s">
        <v>48</v>
      </c>
      <c r="L21" s="11" t="s">
        <v>50</v>
      </c>
      <c r="M21" s="17">
        <v>1.28</v>
      </c>
      <c r="N21" s="11" t="s">
        <v>121</v>
      </c>
      <c r="O21" s="11" t="s">
        <v>73</v>
      </c>
      <c r="P21" s="11"/>
      <c r="Q21" s="11" t="s">
        <v>230</v>
      </c>
      <c r="R21" s="21">
        <v>0.34</v>
      </c>
      <c r="S21" s="11"/>
    </row>
    <row r="22" spans="1:19" x14ac:dyDescent="0.3">
      <c r="A22" s="52" t="s">
        <v>301</v>
      </c>
      <c r="B22" s="11" t="s">
        <v>6</v>
      </c>
      <c r="C22" s="11" t="s">
        <v>58</v>
      </c>
      <c r="D22" s="11" t="str">
        <f>VLOOKUP(C22,Mansfield!$D$1:$L$18,9,0)</f>
        <v>ALTO BOWL 135 EL 1.6</v>
      </c>
      <c r="E22" s="11">
        <f t="shared" si="0"/>
        <v>2</v>
      </c>
      <c r="F22" s="16" t="s">
        <v>39</v>
      </c>
      <c r="G22" s="11" t="s">
        <v>29</v>
      </c>
      <c r="H22" s="11" t="s">
        <v>43</v>
      </c>
      <c r="I22" s="11" t="s">
        <v>46</v>
      </c>
      <c r="J22" s="14">
        <v>12</v>
      </c>
      <c r="K22" s="11" t="s">
        <v>49</v>
      </c>
      <c r="L22" s="11" t="s">
        <v>50</v>
      </c>
      <c r="M22" s="17">
        <v>1.28</v>
      </c>
      <c r="N22" s="11" t="s">
        <v>125</v>
      </c>
      <c r="O22" s="13" t="s">
        <v>74</v>
      </c>
      <c r="P22" s="11"/>
      <c r="Q22" s="11" t="s">
        <v>230</v>
      </c>
      <c r="R22" s="21">
        <v>0.34</v>
      </c>
      <c r="S22" s="11"/>
    </row>
    <row r="23" spans="1:19" x14ac:dyDescent="0.3">
      <c r="A23" s="52" t="s">
        <v>301</v>
      </c>
      <c r="B23" s="11" t="s">
        <v>6</v>
      </c>
      <c r="C23" s="11" t="s">
        <v>59</v>
      </c>
      <c r="D23" s="11" t="str">
        <f>VLOOKUP(C23,Mansfield!$D$1:$L$18,9,0)</f>
        <v>ALTO BOWL 130 1.6</v>
      </c>
      <c r="E23" s="11">
        <f t="shared" si="0"/>
        <v>2</v>
      </c>
      <c r="F23" s="12" t="s">
        <v>40</v>
      </c>
      <c r="G23" s="11" t="s">
        <v>29</v>
      </c>
      <c r="H23" s="11" t="s">
        <v>43</v>
      </c>
      <c r="I23" s="11" t="s">
        <v>46</v>
      </c>
      <c r="J23" s="14">
        <v>12</v>
      </c>
      <c r="K23" s="11" t="s">
        <v>49</v>
      </c>
      <c r="L23" s="11" t="s">
        <v>51</v>
      </c>
      <c r="M23" s="14">
        <v>1.28</v>
      </c>
      <c r="N23" s="11" t="s">
        <v>106</v>
      </c>
      <c r="O23" s="13" t="s">
        <v>75</v>
      </c>
      <c r="P23" s="11"/>
      <c r="Q23" s="11" t="s">
        <v>230</v>
      </c>
      <c r="R23" s="21">
        <v>0.34</v>
      </c>
      <c r="S23" s="11"/>
    </row>
    <row r="24" spans="1:19" x14ac:dyDescent="0.3">
      <c r="A24" s="52" t="s">
        <v>301</v>
      </c>
      <c r="B24" s="11" t="s">
        <v>6</v>
      </c>
      <c r="C24" s="11" t="s">
        <v>90</v>
      </c>
      <c r="D24" s="11" t="str">
        <f>VLOOKUP(C24,Mansfield!$D$1:$L$18,9,0)</f>
        <v xml:space="preserve">SUMMIT TANK 386      </v>
      </c>
      <c r="E24" s="11">
        <f t="shared" si="0"/>
        <v>2</v>
      </c>
      <c r="F24" s="12" t="s">
        <v>52</v>
      </c>
      <c r="G24" s="11" t="s">
        <v>28</v>
      </c>
      <c r="H24" s="11" t="s">
        <v>41</v>
      </c>
      <c r="I24" s="11" t="s">
        <v>62</v>
      </c>
      <c r="J24" s="11"/>
      <c r="K24" s="11"/>
      <c r="L24" s="11"/>
      <c r="M24" s="14">
        <v>1.6</v>
      </c>
      <c r="N24" s="11" t="s">
        <v>108</v>
      </c>
      <c r="O24" s="13" t="s">
        <v>68</v>
      </c>
      <c r="P24" s="11"/>
      <c r="Q24" s="11" t="s">
        <v>230</v>
      </c>
      <c r="R24" s="21">
        <v>0.34</v>
      </c>
      <c r="S24" s="11"/>
    </row>
    <row r="25" spans="1:19" x14ac:dyDescent="0.3">
      <c r="A25" s="52" t="s">
        <v>300</v>
      </c>
      <c r="B25" s="11" t="s">
        <v>4</v>
      </c>
      <c r="C25" s="11" t="s">
        <v>88</v>
      </c>
      <c r="D25" s="11" t="str">
        <f>VLOOKUP(C25,Mansfield!$D$1:$L$18,9,0)</f>
        <v>COMMERCIAL BOWL 1319 EL ADA  1.28</v>
      </c>
      <c r="E25" s="11">
        <f t="shared" si="0"/>
        <v>2</v>
      </c>
      <c r="F25" s="12" t="s">
        <v>53</v>
      </c>
      <c r="G25" s="11" t="s">
        <v>31</v>
      </c>
      <c r="H25" s="11" t="s">
        <v>43</v>
      </c>
      <c r="I25" s="11" t="s">
        <v>63</v>
      </c>
      <c r="J25" s="14">
        <v>10</v>
      </c>
      <c r="K25" s="11" t="s">
        <v>48</v>
      </c>
      <c r="L25" s="11" t="s">
        <v>50</v>
      </c>
      <c r="M25" s="14">
        <v>1.28</v>
      </c>
      <c r="N25" s="11" t="s">
        <v>98</v>
      </c>
      <c r="O25" s="11" t="s">
        <v>69</v>
      </c>
      <c r="P25" s="11"/>
      <c r="Q25" s="11" t="s">
        <v>230</v>
      </c>
      <c r="R25" s="21">
        <v>0.41</v>
      </c>
      <c r="S25" s="11"/>
    </row>
    <row r="26" spans="1:19" x14ac:dyDescent="0.3">
      <c r="A26" s="52" t="s">
        <v>300</v>
      </c>
      <c r="B26" s="11" t="s">
        <v>4</v>
      </c>
      <c r="C26" s="11" t="s">
        <v>33</v>
      </c>
      <c r="D26" s="11" t="str">
        <f>VLOOKUP(C26,Mansfield!$D$1:$L$18,9,0)</f>
        <v>Alto 137/160 ADA EL 1.6 Combo</v>
      </c>
      <c r="E26" s="11">
        <f t="shared" si="0"/>
        <v>2</v>
      </c>
      <c r="F26" s="12" t="s">
        <v>54</v>
      </c>
      <c r="G26" s="11" t="s">
        <v>29</v>
      </c>
      <c r="H26" s="11" t="s">
        <v>42</v>
      </c>
      <c r="I26" s="11" t="s">
        <v>64</v>
      </c>
      <c r="J26" s="14">
        <v>12</v>
      </c>
      <c r="K26" s="11" t="s">
        <v>48</v>
      </c>
      <c r="L26" s="11" t="s">
        <v>50</v>
      </c>
      <c r="M26" s="14">
        <v>1.28</v>
      </c>
      <c r="N26" s="11" t="s">
        <v>297</v>
      </c>
      <c r="O26" s="11" t="s">
        <v>298</v>
      </c>
      <c r="P26" s="11"/>
      <c r="Q26" s="11" t="s">
        <v>230</v>
      </c>
      <c r="R26" s="21">
        <v>0.41</v>
      </c>
      <c r="S26" s="11"/>
    </row>
    <row r="27" spans="1:19" x14ac:dyDescent="0.3">
      <c r="A27" s="52" t="s">
        <v>300</v>
      </c>
      <c r="B27" s="11" t="s">
        <v>4</v>
      </c>
      <c r="C27" s="11" t="s">
        <v>272</v>
      </c>
      <c r="D27" s="11" t="str">
        <f>VLOOKUP(C27,Mansfield!$D$1:$L$18,9,0)</f>
        <v>HET 3489-V El 1.28 Combo </v>
      </c>
      <c r="E27" s="11">
        <f t="shared" si="0"/>
        <v>1</v>
      </c>
      <c r="F27" s="12" t="s">
        <v>60</v>
      </c>
      <c r="G27" s="11" t="s">
        <v>29</v>
      </c>
      <c r="H27" s="11" t="s">
        <v>42</v>
      </c>
      <c r="I27" s="11" t="s">
        <v>64</v>
      </c>
      <c r="J27" s="14">
        <v>12</v>
      </c>
      <c r="K27" s="11" t="s">
        <v>49</v>
      </c>
      <c r="L27" s="11" t="s">
        <v>50</v>
      </c>
      <c r="M27" s="14">
        <v>1.28</v>
      </c>
      <c r="N27" s="11" t="s">
        <v>99</v>
      </c>
      <c r="O27" s="11" t="s">
        <v>76</v>
      </c>
      <c r="P27" s="11"/>
      <c r="Q27" s="11" t="s">
        <v>230</v>
      </c>
      <c r="R27" s="21">
        <v>0.41</v>
      </c>
      <c r="S27" s="11"/>
    </row>
    <row r="28" spans="1:19" x14ac:dyDescent="0.3">
      <c r="A28" s="52" t="s">
        <v>300</v>
      </c>
      <c r="B28" s="3" t="s">
        <v>4</v>
      </c>
      <c r="C28" s="6" t="s">
        <v>137</v>
      </c>
      <c r="D28" s="8" t="str">
        <f>VLOOKUP(C28,Mansfield!$D$1:$L$47,9,0)</f>
        <v>237 Lav</v>
      </c>
      <c r="E28" s="8">
        <f t="shared" si="0"/>
        <v>2</v>
      </c>
      <c r="F28" s="3" t="s">
        <v>127</v>
      </c>
      <c r="G28" s="3" t="s">
        <v>126</v>
      </c>
      <c r="H28" s="3" t="s">
        <v>286</v>
      </c>
      <c r="I28" s="3"/>
      <c r="J28" s="3"/>
      <c r="K28" s="3"/>
      <c r="L28" s="3"/>
      <c r="M28" s="3"/>
      <c r="N28" s="3" t="s">
        <v>164</v>
      </c>
      <c r="O28" s="9" t="s">
        <v>224</v>
      </c>
      <c r="P28" s="9"/>
      <c r="Q28" s="3" t="s">
        <v>230</v>
      </c>
      <c r="R28" s="22">
        <v>0.41</v>
      </c>
      <c r="S28" s="3"/>
    </row>
    <row r="29" spans="1:19" x14ac:dyDescent="0.3">
      <c r="A29" s="52" t="s">
        <v>300</v>
      </c>
      <c r="B29" s="3" t="s">
        <v>4</v>
      </c>
      <c r="C29" s="6" t="s">
        <v>138</v>
      </c>
      <c r="D29" s="8" t="str">
        <f>VLOOKUP(C29,Mansfield!$D$1:$L$47,9,0)</f>
        <v>217 Lav</v>
      </c>
      <c r="E29" s="8">
        <f t="shared" si="0"/>
        <v>2</v>
      </c>
      <c r="F29" s="3" t="s">
        <v>128</v>
      </c>
      <c r="G29" s="3" t="s">
        <v>126</v>
      </c>
      <c r="H29" s="3" t="s">
        <v>287</v>
      </c>
      <c r="I29" s="3"/>
      <c r="J29" s="3"/>
      <c r="K29" s="3"/>
      <c r="L29" s="3"/>
      <c r="M29" s="3"/>
      <c r="N29" s="3" t="s">
        <v>165</v>
      </c>
      <c r="O29" s="9" t="s">
        <v>225</v>
      </c>
      <c r="P29" s="9"/>
      <c r="Q29" s="3" t="s">
        <v>230</v>
      </c>
      <c r="R29" s="22">
        <v>0.41</v>
      </c>
      <c r="S29" s="3"/>
    </row>
    <row r="30" spans="1:19" s="34" customFormat="1" x14ac:dyDescent="0.3">
      <c r="A30" s="52" t="s">
        <v>300</v>
      </c>
      <c r="B30" s="8" t="s">
        <v>4</v>
      </c>
      <c r="C30" s="24" t="s">
        <v>139</v>
      </c>
      <c r="D30" s="8" t="str">
        <f>VLOOKUP(C30,Mansfield!$D$1:$L$47,9,0)</f>
        <v>292 Lav</v>
      </c>
      <c r="E30" s="8">
        <f t="shared" si="0"/>
        <v>2</v>
      </c>
      <c r="F30" s="8" t="s">
        <v>288</v>
      </c>
      <c r="G30" s="8" t="s">
        <v>126</v>
      </c>
      <c r="H30" s="8" t="s">
        <v>289</v>
      </c>
      <c r="I30" s="8"/>
      <c r="J30" s="8"/>
      <c r="K30" s="8"/>
      <c r="L30" s="8"/>
      <c r="M30" s="8"/>
      <c r="N30" s="8" t="s">
        <v>166</v>
      </c>
      <c r="O30" s="8" t="s">
        <v>173</v>
      </c>
      <c r="P30" s="8"/>
      <c r="Q30" s="8" t="s">
        <v>230</v>
      </c>
      <c r="R30" s="45">
        <v>0.41</v>
      </c>
      <c r="S30" s="8"/>
    </row>
    <row r="31" spans="1:19" x14ac:dyDescent="0.3">
      <c r="A31" s="52" t="s">
        <v>300</v>
      </c>
      <c r="B31" s="3" t="s">
        <v>4</v>
      </c>
      <c r="C31" s="6" t="s">
        <v>140</v>
      </c>
      <c r="D31" s="8" t="str">
        <f>VLOOKUP(C31,Mansfield!$D$1:$L$47,9,0)</f>
        <v>328 4" LAV</v>
      </c>
      <c r="E31" s="8">
        <f t="shared" si="0"/>
        <v>2</v>
      </c>
      <c r="F31" s="3" t="s">
        <v>129</v>
      </c>
      <c r="G31" s="3" t="s">
        <v>126</v>
      </c>
      <c r="H31" s="8" t="s">
        <v>289</v>
      </c>
      <c r="I31" s="3"/>
      <c r="J31" s="3"/>
      <c r="K31" s="3"/>
      <c r="L31" s="3"/>
      <c r="M31" s="3"/>
      <c r="N31" s="3" t="s">
        <v>167</v>
      </c>
      <c r="O31" s="9"/>
      <c r="P31" s="9"/>
      <c r="Q31" s="3" t="s">
        <v>230</v>
      </c>
      <c r="R31" s="22">
        <v>0.41</v>
      </c>
      <c r="S31" s="3">
        <v>592</v>
      </c>
    </row>
    <row r="32" spans="1:19" x14ac:dyDescent="0.3">
      <c r="A32" s="52" t="s">
        <v>300</v>
      </c>
      <c r="B32" s="3" t="s">
        <v>4</v>
      </c>
      <c r="C32" s="6" t="s">
        <v>141</v>
      </c>
      <c r="D32" s="8" t="str">
        <f>VLOOKUP(C32,Mansfield!$D$1:$L$47,9,0)</f>
        <v>218 COVINGTON LAV</v>
      </c>
      <c r="E32" s="8">
        <f t="shared" si="0"/>
        <v>2</v>
      </c>
      <c r="F32" s="3" t="s">
        <v>130</v>
      </c>
      <c r="G32" s="3" t="s">
        <v>126</v>
      </c>
      <c r="H32" s="3" t="s">
        <v>287</v>
      </c>
      <c r="I32" s="3"/>
      <c r="J32" s="3"/>
      <c r="K32" s="3"/>
      <c r="L32" s="3"/>
      <c r="M32" s="3"/>
      <c r="N32" s="3" t="s">
        <v>168</v>
      </c>
      <c r="O32" s="9" t="s">
        <v>226</v>
      </c>
      <c r="P32" s="9"/>
      <c r="Q32" s="3" t="s">
        <v>230</v>
      </c>
      <c r="R32" s="22">
        <v>0.41</v>
      </c>
      <c r="S32" s="3"/>
    </row>
    <row r="33" spans="1:19" x14ac:dyDescent="0.3">
      <c r="A33" s="52" t="s">
        <v>300</v>
      </c>
      <c r="B33" s="3" t="s">
        <v>4</v>
      </c>
      <c r="C33" s="6" t="s">
        <v>142</v>
      </c>
      <c r="D33" s="8" t="str">
        <f>VLOOKUP(C33,Mansfield!$D$1:$L$47,9,0)</f>
        <v>348 4" LAV</v>
      </c>
      <c r="E33" s="8">
        <f t="shared" si="0"/>
        <v>2</v>
      </c>
      <c r="F33" s="3" t="s">
        <v>290</v>
      </c>
      <c r="G33" s="3" t="s">
        <v>126</v>
      </c>
      <c r="H33" s="3" t="s">
        <v>289</v>
      </c>
      <c r="I33" s="3"/>
      <c r="J33" s="3"/>
      <c r="K33" s="3"/>
      <c r="L33" s="3"/>
      <c r="M33" s="3"/>
      <c r="N33" s="3" t="s">
        <v>169</v>
      </c>
      <c r="O33" s="9" t="s">
        <v>227</v>
      </c>
      <c r="P33" s="9"/>
      <c r="Q33" s="3" t="s">
        <v>230</v>
      </c>
      <c r="R33" s="22">
        <v>0.41</v>
      </c>
      <c r="S33" s="3"/>
    </row>
    <row r="34" spans="1:19" x14ac:dyDescent="0.3">
      <c r="A34" s="52" t="s">
        <v>300</v>
      </c>
      <c r="B34" s="3" t="s">
        <v>4</v>
      </c>
      <c r="C34" s="6" t="s">
        <v>143</v>
      </c>
      <c r="D34" s="8" t="str">
        <f>VLOOKUP(C34,Mansfield!$D$1:$L$47,9,0)</f>
        <v>272 4" LAV</v>
      </c>
      <c r="E34" s="8">
        <f t="shared" si="0"/>
        <v>2</v>
      </c>
      <c r="F34" s="3" t="s">
        <v>291</v>
      </c>
      <c r="G34" s="3" t="s">
        <v>126</v>
      </c>
      <c r="H34" s="3" t="s">
        <v>289</v>
      </c>
      <c r="I34" s="3"/>
      <c r="J34" s="3"/>
      <c r="K34" s="3"/>
      <c r="L34" s="3"/>
      <c r="M34" s="3"/>
      <c r="N34" s="3" t="s">
        <v>170</v>
      </c>
      <c r="O34" s="3" t="s">
        <v>174</v>
      </c>
      <c r="P34" s="3"/>
      <c r="Q34" s="3" t="s">
        <v>230</v>
      </c>
      <c r="R34" s="22">
        <v>0.41</v>
      </c>
      <c r="S34" s="3"/>
    </row>
    <row r="35" spans="1:19" x14ac:dyDescent="0.3">
      <c r="A35" s="52" t="s">
        <v>300</v>
      </c>
      <c r="B35" s="3" t="s">
        <v>4</v>
      </c>
      <c r="C35" s="6" t="s">
        <v>144</v>
      </c>
      <c r="D35" s="8" t="str">
        <f>VLOOKUP(C35,Mansfield!$D$1:$L$47,9,0)</f>
        <v>251 4" LAV</v>
      </c>
      <c r="E35" s="8">
        <f t="shared" si="0"/>
        <v>2</v>
      </c>
      <c r="F35" s="3" t="s">
        <v>127</v>
      </c>
      <c r="G35" s="3" t="s">
        <v>126</v>
      </c>
      <c r="H35" s="3" t="s">
        <v>286</v>
      </c>
      <c r="I35" s="3"/>
      <c r="J35" s="3"/>
      <c r="K35" s="3"/>
      <c r="L35" s="3"/>
      <c r="M35" s="3"/>
      <c r="N35" s="3" t="s">
        <v>164</v>
      </c>
      <c r="O35" s="9" t="s">
        <v>224</v>
      </c>
      <c r="P35" s="9"/>
      <c r="Q35" s="3" t="s">
        <v>230</v>
      </c>
      <c r="R35" s="22">
        <v>0.41</v>
      </c>
      <c r="S35" s="3"/>
    </row>
    <row r="36" spans="1:19" x14ac:dyDescent="0.3">
      <c r="A36" s="52" t="s">
        <v>300</v>
      </c>
      <c r="B36" s="3" t="s">
        <v>4</v>
      </c>
      <c r="C36" s="6" t="s">
        <v>145</v>
      </c>
      <c r="D36" s="8" t="str">
        <f>VLOOKUP(C36,Mansfield!$D$1:$L$47,9,0)</f>
        <v>234 BRENTWOOD LAV</v>
      </c>
      <c r="E36" s="8">
        <f t="shared" si="0"/>
        <v>2</v>
      </c>
      <c r="F36" s="3" t="s">
        <v>131</v>
      </c>
      <c r="G36" s="3" t="s">
        <v>126</v>
      </c>
      <c r="H36" s="3" t="s">
        <v>287</v>
      </c>
      <c r="I36" s="3"/>
      <c r="J36" s="3"/>
      <c r="K36" s="3"/>
      <c r="L36" s="3"/>
      <c r="M36" s="3"/>
      <c r="N36" s="3" t="s">
        <v>171</v>
      </c>
      <c r="O36" s="9" t="s">
        <v>228</v>
      </c>
      <c r="P36" s="9"/>
      <c r="Q36" s="3" t="s">
        <v>230</v>
      </c>
      <c r="R36" s="22">
        <v>0.41</v>
      </c>
      <c r="S36" s="3"/>
    </row>
    <row r="37" spans="1:19" x14ac:dyDescent="0.3">
      <c r="A37" s="52" t="s">
        <v>300</v>
      </c>
      <c r="B37" s="3" t="s">
        <v>4</v>
      </c>
      <c r="C37" s="6" t="s">
        <v>146</v>
      </c>
      <c r="D37" s="8" t="str">
        <f>VLOOKUP(C37,Mansfield!$D$1:$L$47,9,0)</f>
        <v>328 8" LAV</v>
      </c>
      <c r="E37" s="8">
        <f t="shared" si="0"/>
        <v>2</v>
      </c>
      <c r="F37" s="3" t="s">
        <v>295</v>
      </c>
      <c r="G37" s="3" t="s">
        <v>126</v>
      </c>
      <c r="H37" s="3" t="s">
        <v>289</v>
      </c>
      <c r="I37" s="3"/>
      <c r="J37" s="3"/>
      <c r="K37" s="3"/>
      <c r="L37" s="3"/>
      <c r="M37" s="3"/>
      <c r="N37" s="3" t="s">
        <v>172</v>
      </c>
      <c r="O37" s="9" t="s">
        <v>229</v>
      </c>
      <c r="P37" s="9"/>
      <c r="Q37" s="3" t="s">
        <v>230</v>
      </c>
      <c r="R37" s="22">
        <v>0.41</v>
      </c>
      <c r="S37" s="3"/>
    </row>
    <row r="38" spans="1:19" x14ac:dyDescent="0.3">
      <c r="A38" s="52" t="s">
        <v>300</v>
      </c>
      <c r="B38" s="18" t="s">
        <v>6</v>
      </c>
      <c r="C38" s="19" t="s">
        <v>137</v>
      </c>
      <c r="D38" s="18" t="str">
        <f>VLOOKUP(C38,Mansfield!$D$1:$L$47,9,0)</f>
        <v>237 Lav</v>
      </c>
      <c r="E38" s="18">
        <f t="shared" si="0"/>
        <v>2</v>
      </c>
      <c r="F38" s="18" t="s">
        <v>147</v>
      </c>
      <c r="G38" s="18" t="s">
        <v>126</v>
      </c>
      <c r="H38" s="18"/>
      <c r="I38" s="18"/>
      <c r="J38" s="18"/>
      <c r="K38" s="18"/>
      <c r="L38" s="18"/>
      <c r="M38" s="18"/>
      <c r="N38" s="18" t="s">
        <v>155</v>
      </c>
      <c r="O38" s="20" t="s">
        <v>175</v>
      </c>
      <c r="P38" s="18"/>
      <c r="Q38" s="18" t="s">
        <v>230</v>
      </c>
      <c r="R38" s="23">
        <v>0.34</v>
      </c>
      <c r="S38" s="3"/>
    </row>
    <row r="39" spans="1:19" x14ac:dyDescent="0.3">
      <c r="A39" s="52" t="s">
        <v>300</v>
      </c>
      <c r="B39" s="18" t="s">
        <v>6</v>
      </c>
      <c r="C39" s="19" t="s">
        <v>138</v>
      </c>
      <c r="D39" s="18" t="str">
        <f>VLOOKUP(C39,Mansfield!$D$1:$L$47,9,0)</f>
        <v>217 Lav</v>
      </c>
      <c r="E39" s="18">
        <f t="shared" si="0"/>
        <v>2</v>
      </c>
      <c r="F39" s="18" t="s">
        <v>148</v>
      </c>
      <c r="G39" s="18" t="s">
        <v>126</v>
      </c>
      <c r="H39" s="18"/>
      <c r="I39" s="18"/>
      <c r="J39" s="18"/>
      <c r="K39" s="18"/>
      <c r="L39" s="18"/>
      <c r="M39" s="18"/>
      <c r="N39" s="18" t="s">
        <v>156</v>
      </c>
      <c r="O39" s="18" t="s">
        <v>176</v>
      </c>
      <c r="P39" s="18"/>
      <c r="Q39" s="18" t="s">
        <v>230</v>
      </c>
      <c r="R39" s="23">
        <v>0.34</v>
      </c>
      <c r="S39" s="3"/>
    </row>
    <row r="40" spans="1:19" x14ac:dyDescent="0.3">
      <c r="A40" s="52" t="s">
        <v>300</v>
      </c>
      <c r="B40" s="18" t="s">
        <v>6</v>
      </c>
      <c r="C40" s="19" t="s">
        <v>139</v>
      </c>
      <c r="D40" s="18" t="str">
        <f>VLOOKUP(C40,Mansfield!$D$1:$L$47,9,0)</f>
        <v>292 Lav</v>
      </c>
      <c r="E40" s="18">
        <f t="shared" si="0"/>
        <v>2</v>
      </c>
      <c r="F40" s="18" t="s">
        <v>149</v>
      </c>
      <c r="G40" s="18" t="s">
        <v>126</v>
      </c>
      <c r="H40" s="18"/>
      <c r="I40" s="18"/>
      <c r="J40" s="18"/>
      <c r="K40" s="18"/>
      <c r="L40" s="18"/>
      <c r="M40" s="18"/>
      <c r="N40" s="18" t="s">
        <v>157</v>
      </c>
      <c r="O40" s="18" t="s">
        <v>177</v>
      </c>
      <c r="P40" s="18"/>
      <c r="Q40" s="18" t="s">
        <v>230</v>
      </c>
      <c r="R40" s="23">
        <v>0.34</v>
      </c>
      <c r="S40" s="3"/>
    </row>
    <row r="41" spans="1:19" x14ac:dyDescent="0.3">
      <c r="A41" s="52" t="s">
        <v>300</v>
      </c>
      <c r="B41" s="18" t="s">
        <v>6</v>
      </c>
      <c r="C41" s="19" t="s">
        <v>140</v>
      </c>
      <c r="D41" s="18" t="str">
        <f>VLOOKUP(C41,Mansfield!$D$1:$L$47,9,0)</f>
        <v>328 4" LAV</v>
      </c>
      <c r="E41" s="18">
        <f t="shared" si="0"/>
        <v>2</v>
      </c>
      <c r="F41" s="19" t="s">
        <v>178</v>
      </c>
      <c r="G41" s="18" t="s">
        <v>126</v>
      </c>
      <c r="H41" s="18"/>
      <c r="I41" s="18"/>
      <c r="J41" s="18"/>
      <c r="K41" s="18"/>
      <c r="L41" s="18"/>
      <c r="M41" s="18"/>
      <c r="N41" s="18" t="s">
        <v>158</v>
      </c>
      <c r="O41" s="18" t="s">
        <v>179</v>
      </c>
      <c r="P41" s="18"/>
      <c r="Q41" s="18" t="s">
        <v>230</v>
      </c>
      <c r="R41" s="23">
        <v>0.34</v>
      </c>
      <c r="S41" s="3"/>
    </row>
    <row r="42" spans="1:19" x14ac:dyDescent="0.3">
      <c r="A42" s="52" t="s">
        <v>300</v>
      </c>
      <c r="B42" s="18" t="s">
        <v>6</v>
      </c>
      <c r="C42" s="19" t="s">
        <v>141</v>
      </c>
      <c r="D42" s="18" t="str">
        <f>VLOOKUP(C42,Mansfield!$D$1:$L$47,9,0)</f>
        <v>218 COVINGTON LAV</v>
      </c>
      <c r="E42" s="18">
        <f t="shared" si="0"/>
        <v>2</v>
      </c>
      <c r="F42" s="18" t="s">
        <v>150</v>
      </c>
      <c r="G42" s="18" t="s">
        <v>126</v>
      </c>
      <c r="H42" s="18"/>
      <c r="I42" s="18"/>
      <c r="J42" s="18"/>
      <c r="K42" s="18"/>
      <c r="L42" s="18"/>
      <c r="M42" s="18"/>
      <c r="N42" s="18" t="s">
        <v>159</v>
      </c>
      <c r="O42" s="18" t="s">
        <v>180</v>
      </c>
      <c r="P42" s="18"/>
      <c r="Q42" s="18" t="s">
        <v>230</v>
      </c>
      <c r="R42" s="23">
        <v>0.34</v>
      </c>
      <c r="S42" s="3"/>
    </row>
    <row r="43" spans="1:19" x14ac:dyDescent="0.3">
      <c r="A43" s="52" t="s">
        <v>300</v>
      </c>
      <c r="B43" s="18" t="s">
        <v>6</v>
      </c>
      <c r="C43" s="19" t="s">
        <v>142</v>
      </c>
      <c r="D43" s="18" t="str">
        <f>VLOOKUP(C43,Mansfield!$D$1:$L$47,9,0)</f>
        <v>348 4" LAV</v>
      </c>
      <c r="E43" s="18">
        <f t="shared" si="0"/>
        <v>2</v>
      </c>
      <c r="F43" s="18" t="s">
        <v>151</v>
      </c>
      <c r="G43" s="18" t="s">
        <v>126</v>
      </c>
      <c r="H43" s="18"/>
      <c r="I43" s="18"/>
      <c r="J43" s="18"/>
      <c r="K43" s="18"/>
      <c r="L43" s="18"/>
      <c r="M43" s="18"/>
      <c r="N43" s="18" t="s">
        <v>160</v>
      </c>
      <c r="O43" s="20" t="s">
        <v>294</v>
      </c>
      <c r="P43" s="18"/>
      <c r="Q43" s="18" t="s">
        <v>230</v>
      </c>
      <c r="R43" s="23">
        <v>0.34</v>
      </c>
      <c r="S43" s="3"/>
    </row>
    <row r="44" spans="1:19" x14ac:dyDescent="0.3">
      <c r="A44" s="52" t="s">
        <v>300</v>
      </c>
      <c r="B44" s="18" t="s">
        <v>6</v>
      </c>
      <c r="C44" s="19" t="s">
        <v>143</v>
      </c>
      <c r="D44" s="18" t="str">
        <f>VLOOKUP(C44,Mansfield!$D$1:$L$47,9,0)</f>
        <v>272 4" LAV</v>
      </c>
      <c r="E44" s="18">
        <f t="shared" si="0"/>
        <v>2</v>
      </c>
      <c r="F44" s="18" t="s">
        <v>152</v>
      </c>
      <c r="G44" s="18" t="s">
        <v>126</v>
      </c>
      <c r="H44" s="18"/>
      <c r="I44" s="18"/>
      <c r="J44" s="18"/>
      <c r="K44" s="18"/>
      <c r="L44" s="18"/>
      <c r="M44" s="18"/>
      <c r="N44" s="18" t="s">
        <v>161</v>
      </c>
      <c r="O44" s="18" t="s">
        <v>181</v>
      </c>
      <c r="P44" s="18"/>
      <c r="Q44" s="18" t="s">
        <v>230</v>
      </c>
      <c r="R44" s="23">
        <v>0.34</v>
      </c>
      <c r="S44" s="3"/>
    </row>
    <row r="45" spans="1:19" x14ac:dyDescent="0.3">
      <c r="A45" s="52" t="s">
        <v>300</v>
      </c>
      <c r="B45" s="18" t="s">
        <v>6</v>
      </c>
      <c r="C45" s="19" t="s">
        <v>144</v>
      </c>
      <c r="D45" s="18" t="str">
        <f>VLOOKUP(C45,Mansfield!$D$1:$L$47,9,0)</f>
        <v>251 4" LAV</v>
      </c>
      <c r="E45" s="18">
        <f t="shared" si="0"/>
        <v>2</v>
      </c>
      <c r="F45" s="18" t="s">
        <v>147</v>
      </c>
      <c r="G45" s="18" t="s">
        <v>126</v>
      </c>
      <c r="H45" s="18"/>
      <c r="I45" s="18"/>
      <c r="J45" s="18"/>
      <c r="K45" s="18"/>
      <c r="L45" s="18"/>
      <c r="M45" s="18"/>
      <c r="N45" s="18" t="s">
        <v>155</v>
      </c>
      <c r="O45" s="20" t="s">
        <v>175</v>
      </c>
      <c r="P45" s="20"/>
      <c r="Q45" s="18" t="s">
        <v>230</v>
      </c>
      <c r="R45" s="23">
        <v>0.34</v>
      </c>
      <c r="S45" s="3"/>
    </row>
    <row r="46" spans="1:19" x14ac:dyDescent="0.3">
      <c r="A46" s="52" t="s">
        <v>300</v>
      </c>
      <c r="B46" s="18" t="s">
        <v>6</v>
      </c>
      <c r="C46" s="19" t="s">
        <v>145</v>
      </c>
      <c r="D46" s="18" t="str">
        <f>VLOOKUP(C46,Mansfield!$D$1:$L$47,9,0)</f>
        <v>234 BRENTWOOD LAV</v>
      </c>
      <c r="E46" s="18">
        <f t="shared" si="0"/>
        <v>2</v>
      </c>
      <c r="F46" s="18" t="s">
        <v>153</v>
      </c>
      <c r="G46" s="18" t="s">
        <v>126</v>
      </c>
      <c r="H46" s="18"/>
      <c r="I46" s="18"/>
      <c r="J46" s="18"/>
      <c r="K46" s="18"/>
      <c r="L46" s="18"/>
      <c r="M46" s="18"/>
      <c r="N46" s="18" t="s">
        <v>162</v>
      </c>
      <c r="O46" s="18" t="s">
        <v>182</v>
      </c>
      <c r="P46" s="18"/>
      <c r="Q46" s="18" t="s">
        <v>230</v>
      </c>
      <c r="R46" s="23">
        <v>0.34</v>
      </c>
      <c r="S46" s="3"/>
    </row>
    <row r="47" spans="1:19" x14ac:dyDescent="0.3">
      <c r="A47" s="52" t="s">
        <v>300</v>
      </c>
      <c r="B47" s="18" t="s">
        <v>6</v>
      </c>
      <c r="C47" s="19" t="s">
        <v>146</v>
      </c>
      <c r="D47" s="18" t="str">
        <f>VLOOKUP(C47,Mansfield!$D$1:$L$47,9,0)</f>
        <v>328 8" LAV</v>
      </c>
      <c r="E47" s="18">
        <f t="shared" si="0"/>
        <v>2</v>
      </c>
      <c r="F47" s="18" t="s">
        <v>154</v>
      </c>
      <c r="G47" s="18" t="s">
        <v>126</v>
      </c>
      <c r="H47" s="18"/>
      <c r="I47" s="18"/>
      <c r="J47" s="18"/>
      <c r="K47" s="18"/>
      <c r="L47" s="18"/>
      <c r="M47" s="18"/>
      <c r="N47" s="18" t="s">
        <v>163</v>
      </c>
      <c r="O47" s="20" t="s">
        <v>183</v>
      </c>
      <c r="P47" s="18"/>
      <c r="Q47" s="18" t="s">
        <v>230</v>
      </c>
      <c r="R47" s="23">
        <v>0.34</v>
      </c>
      <c r="S47" s="3"/>
    </row>
    <row r="48" spans="1:19" s="41" customFormat="1" x14ac:dyDescent="0.3">
      <c r="A48" s="52" t="s">
        <v>300</v>
      </c>
      <c r="B48" s="38" t="s">
        <v>6</v>
      </c>
      <c r="C48" s="38">
        <v>155010000</v>
      </c>
      <c r="D48" s="44" t="str">
        <f>VLOOKUP(C48,Mansfield!$D$1:$L$47,9,0)</f>
        <v xml:space="preserve">TANK 155 LH QTM 1.28GPF WHT                                                                         </v>
      </c>
      <c r="E48" s="38">
        <f t="shared" si="0"/>
        <v>2</v>
      </c>
      <c r="F48" s="39" t="s">
        <v>275</v>
      </c>
      <c r="G48" s="38" t="s">
        <v>31</v>
      </c>
      <c r="H48" s="38" t="s">
        <v>41</v>
      </c>
      <c r="I48" s="38" t="s">
        <v>188</v>
      </c>
      <c r="J48" s="38" t="s">
        <v>47</v>
      </c>
      <c r="K48" s="38" t="s">
        <v>47</v>
      </c>
      <c r="L48" s="38" t="s">
        <v>47</v>
      </c>
      <c r="M48" s="38" t="s">
        <v>47</v>
      </c>
      <c r="N48" s="38" t="s">
        <v>190</v>
      </c>
      <c r="O48" s="38" t="s">
        <v>276</v>
      </c>
      <c r="P48" s="38" t="s">
        <v>277</v>
      </c>
      <c r="Q48" s="38" t="s">
        <v>230</v>
      </c>
      <c r="R48" s="40">
        <v>0.34</v>
      </c>
      <c r="S48" s="38"/>
    </row>
    <row r="49" spans="1:19" s="41" customFormat="1" x14ac:dyDescent="0.3">
      <c r="A49" s="52" t="s">
        <v>300</v>
      </c>
      <c r="B49" s="38" t="s">
        <v>6</v>
      </c>
      <c r="C49" s="38" t="s">
        <v>91</v>
      </c>
      <c r="D49" s="44" t="str">
        <f>VLOOKUP(C49,Mansfield!$D$1:$L$47,9,0)</f>
        <v>Summit 384/386  ADA 1.28 Combo</v>
      </c>
      <c r="E49" s="38">
        <f t="shared" si="0"/>
        <v>2</v>
      </c>
      <c r="F49" s="42" t="s">
        <v>278</v>
      </c>
      <c r="G49" s="38" t="s">
        <v>28</v>
      </c>
      <c r="H49" s="38" t="s">
        <v>42</v>
      </c>
      <c r="I49" s="38" t="s">
        <v>279</v>
      </c>
      <c r="J49" s="38">
        <v>12</v>
      </c>
      <c r="K49" s="38" t="s">
        <v>48</v>
      </c>
      <c r="L49" s="38" t="s">
        <v>50</v>
      </c>
      <c r="M49" s="38">
        <v>1.28</v>
      </c>
      <c r="N49" s="38" t="s">
        <v>280</v>
      </c>
      <c r="O49" s="43" t="s">
        <v>281</v>
      </c>
      <c r="P49" s="43" t="s">
        <v>282</v>
      </c>
      <c r="Q49" s="38" t="s">
        <v>230</v>
      </c>
      <c r="R49" s="40">
        <v>0.34</v>
      </c>
      <c r="S49" s="38"/>
    </row>
    <row r="50" spans="1:19" s="41" customFormat="1" x14ac:dyDescent="0.3">
      <c r="A50" s="52" t="s">
        <v>300</v>
      </c>
      <c r="B50" s="38" t="s">
        <v>4</v>
      </c>
      <c r="C50" s="38">
        <v>155010000</v>
      </c>
      <c r="D50" s="44" t="str">
        <f>VLOOKUP(C50,Mansfield!$D$1:$L$47,9,0)</f>
        <v xml:space="preserve">TANK 155 LH QTM 1.28GPF WHT                                                                         </v>
      </c>
      <c r="E50" s="38">
        <f t="shared" si="0"/>
        <v>2</v>
      </c>
      <c r="F50" s="39" t="s">
        <v>284</v>
      </c>
      <c r="G50" s="38" t="s">
        <v>31</v>
      </c>
      <c r="H50" s="38" t="s">
        <v>41</v>
      </c>
      <c r="I50" s="38" t="s">
        <v>188</v>
      </c>
      <c r="J50" s="38" t="s">
        <v>47</v>
      </c>
      <c r="K50" s="38" t="s">
        <v>47</v>
      </c>
      <c r="L50" s="38" t="s">
        <v>47</v>
      </c>
      <c r="M50" s="38" t="s">
        <v>47</v>
      </c>
      <c r="N50" s="38" t="s">
        <v>190</v>
      </c>
      <c r="O50" s="38"/>
      <c r="P50" s="38" t="s">
        <v>285</v>
      </c>
      <c r="Q50" s="38" t="s">
        <v>230</v>
      </c>
      <c r="R50" s="40">
        <v>0.41</v>
      </c>
      <c r="S50" s="38">
        <v>308</v>
      </c>
    </row>
  </sheetData>
  <autoFilter ref="B1:S50" xr:uid="{EB033180-4452-49A4-8BEB-F48FDF308044}"/>
  <hyperlinks>
    <hyperlink ref="O5" r:id="rId1" xr:uid="{EF7953C9-ED02-4DDB-9445-D95A01E86511}"/>
    <hyperlink ref="O16" r:id="rId2" xr:uid="{CD91D937-81FC-495B-9B8D-2E8D7673C161}"/>
    <hyperlink ref="O17" r:id="rId3" xr:uid="{F8CC36D8-B3D6-4CE7-8BB1-39588FC65DFD}"/>
    <hyperlink ref="O45" r:id="rId4" xr:uid="{E3B9BAE2-78EC-4625-BD19-698C4A48EC97}"/>
    <hyperlink ref="O3" r:id="rId5" xr:uid="{EF43BBC5-D734-48E3-8E51-41FA4C5BBAAC}"/>
    <hyperlink ref="O4" r:id="rId6" xr:uid="{22484C09-4856-4889-8D85-F3AB32A71518}"/>
    <hyperlink ref="O8" r:id="rId7" xr:uid="{6A10DF77-5DF5-4F15-83CF-4EE626A1CEE3}"/>
    <hyperlink ref="O33" r:id="rId8" xr:uid="{2B8A67F9-2D5C-4A93-9C82-E5B32B266FA4}"/>
    <hyperlink ref="O35" r:id="rId9" xr:uid="{1515F505-E4F5-43A7-A068-D4C92341112C}"/>
    <hyperlink ref="O36" r:id="rId10" xr:uid="{1E8E0998-C4EC-48BC-8445-39D26C94D065}"/>
    <hyperlink ref="O37" r:id="rId11" xr:uid="{6C553BF5-CDFB-415A-8EA1-065521322AC3}"/>
    <hyperlink ref="P12" r:id="rId12" xr:uid="{B3A4AC13-7BED-45E9-A2E7-413F39FCC9AC}"/>
    <hyperlink ref="O6" r:id="rId13" xr:uid="{3360E79D-3758-4E75-B584-1F6C54804F8E}"/>
    <hyperlink ref="O47" r:id="rId14" xr:uid="{0FEA31B0-3DE4-45A4-A8D7-5CAE3AD57EAE}"/>
    <hyperlink ref="P49" r:id="rId15" xr:uid="{3418ECFB-1A01-4FF7-8F2E-EE819BC0FF76}"/>
    <hyperlink ref="O29" r:id="rId16" xr:uid="{5FA15A89-8D97-4347-8409-801BF0EB34DA}"/>
    <hyperlink ref="O28" r:id="rId17" xr:uid="{F37460DF-2564-4429-91B1-6BA15AE0C40D}"/>
    <hyperlink ref="O32" r:id="rId18" xr:uid="{6D20289D-9F93-42B1-A99D-4583DD5D70FA}"/>
    <hyperlink ref="O43" r:id="rId19" xr:uid="{23AD542D-23DD-43CE-9D11-54573641EF81}"/>
    <hyperlink ref="O20" r:id="rId20" display="https://www.americanstandard-us.com/Floor-Standing-Toilets/Colony-16-gpf-60-Lpf-12-Inch-Rough-Tank/BONE-4192A004021" xr:uid="{2DAD8D07-0D2B-4F9B-8144-3DE45BAA9CC2}"/>
    <hyperlink ref="O19" r:id="rId21" xr:uid="{33E3BD64-4671-4EAE-AE76-7BB763277D53}"/>
    <hyperlink ref="O22" r:id="rId22" xr:uid="{C23D5593-2A03-4542-946A-8CDC001D918F}"/>
    <hyperlink ref="O23" r:id="rId23" xr:uid="{09F05D35-B2A5-4E48-B6E8-748BF9AB43BB}"/>
    <hyperlink ref="O24" r:id="rId24" xr:uid="{F3AB3D43-BD1C-44A0-8C36-6E28C0B99C1C}"/>
    <hyperlink ref="O38" r:id="rId25" xr:uid="{06663D88-D93B-4EC1-B535-1E6191C89EA9}"/>
  </hyperlinks>
  <pageMargins left="0.7" right="0.7" top="0.75" bottom="0.75" header="0.3" footer="0.3"/>
  <pageSetup paperSize="9" orientation="portrait" r:id="rId2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581B3-4A49-4D7E-AF67-B0CA84DD1A3A}">
  <dimension ref="A1:S30"/>
  <sheetViews>
    <sheetView topLeftCell="N1" zoomScale="85" zoomScaleNormal="85" workbookViewId="0">
      <selection activeCell="S9" sqref="S9"/>
    </sheetView>
  </sheetViews>
  <sheetFormatPr baseColWidth="10" defaultRowHeight="14.4" x14ac:dyDescent="0.3"/>
  <cols>
    <col min="2" max="2" width="19.5546875" bestFit="1" customWidth="1"/>
    <col min="3" max="3" width="18.44140625" bestFit="1" customWidth="1"/>
    <col min="4" max="4" width="20.33203125" customWidth="1"/>
    <col min="5" max="5" width="12.109375" bestFit="1" customWidth="1"/>
    <col min="12" max="12" width="49.88671875" customWidth="1"/>
    <col min="13" max="13" width="35.5546875" customWidth="1"/>
    <col min="14" max="14" width="184.88671875" bestFit="1" customWidth="1"/>
    <col min="16" max="16" width="13.5546875" bestFit="1" customWidth="1"/>
    <col min="18" max="18" width="13.88671875" bestFit="1" customWidth="1"/>
    <col min="19" max="19" width="13.109375" bestFit="1" customWidth="1"/>
  </cols>
  <sheetData>
    <row r="1" spans="1:19" x14ac:dyDescent="0.3">
      <c r="A1" s="2" t="s">
        <v>7</v>
      </c>
      <c r="B1" s="2" t="s">
        <v>8</v>
      </c>
      <c r="C1" s="2" t="s">
        <v>9</v>
      </c>
      <c r="D1" s="2" t="s">
        <v>10</v>
      </c>
      <c r="E1" s="2" t="s">
        <v>12</v>
      </c>
      <c r="F1" s="2" t="s">
        <v>11</v>
      </c>
      <c r="G1" s="2" t="s">
        <v>217</v>
      </c>
      <c r="H1" s="2" t="s">
        <v>218</v>
      </c>
      <c r="I1" s="2" t="s">
        <v>13</v>
      </c>
      <c r="J1" s="2" t="s">
        <v>14</v>
      </c>
      <c r="K1" s="2" t="s">
        <v>15</v>
      </c>
      <c r="L1" s="2" t="s">
        <v>16</v>
      </c>
      <c r="M1" s="1" t="s">
        <v>17</v>
      </c>
      <c r="N1" s="1" t="s">
        <v>231</v>
      </c>
      <c r="O1" s="1" t="s">
        <v>18</v>
      </c>
      <c r="P1" s="1" t="s">
        <v>3</v>
      </c>
      <c r="Q1" s="1" t="s">
        <v>19</v>
      </c>
      <c r="R1" s="1" t="s">
        <v>20</v>
      </c>
    </row>
    <row r="2" spans="1:19" x14ac:dyDescent="0.3">
      <c r="A2" s="3" t="s">
        <v>34</v>
      </c>
      <c r="B2" s="3"/>
      <c r="C2" s="3"/>
      <c r="D2" s="8" t="s">
        <v>21</v>
      </c>
      <c r="E2" s="3" t="s">
        <v>29</v>
      </c>
      <c r="F2" s="3" t="s">
        <v>42</v>
      </c>
      <c r="G2" s="3" t="s">
        <v>80</v>
      </c>
      <c r="H2" s="3">
        <v>12</v>
      </c>
      <c r="I2" s="4" t="s">
        <v>49</v>
      </c>
      <c r="J2" s="4" t="s">
        <v>66</v>
      </c>
      <c r="K2" s="4">
        <v>1.6</v>
      </c>
      <c r="L2" s="3" t="s">
        <v>95</v>
      </c>
      <c r="M2" s="9"/>
      <c r="N2" s="9" t="s">
        <v>243</v>
      </c>
      <c r="O2" s="3" t="s">
        <v>230</v>
      </c>
      <c r="P2" s="3">
        <v>0.42749999999999999</v>
      </c>
      <c r="Q2" s="3"/>
      <c r="R2" s="3">
        <v>206.63</v>
      </c>
    </row>
    <row r="3" spans="1:19" x14ac:dyDescent="0.3">
      <c r="A3" s="3" t="s">
        <v>34</v>
      </c>
      <c r="B3" s="3"/>
      <c r="C3" s="3"/>
      <c r="D3" s="8" t="s">
        <v>32</v>
      </c>
      <c r="E3" s="3" t="s">
        <v>29</v>
      </c>
      <c r="F3" s="3" t="s">
        <v>42</v>
      </c>
      <c r="G3" s="3" t="s">
        <v>82</v>
      </c>
      <c r="H3" s="3">
        <v>12</v>
      </c>
      <c r="I3" s="4" t="s">
        <v>49</v>
      </c>
      <c r="J3" s="4" t="s">
        <v>50</v>
      </c>
      <c r="K3" s="4">
        <v>1.6</v>
      </c>
      <c r="L3" s="3" t="s">
        <v>109</v>
      </c>
      <c r="M3" s="3"/>
      <c r="N3" s="3" t="s">
        <v>244</v>
      </c>
      <c r="O3" s="3" t="s">
        <v>230</v>
      </c>
      <c r="P3" s="3">
        <v>0.42749999999999999</v>
      </c>
      <c r="Q3" s="3"/>
      <c r="R3" s="3">
        <v>224.85999999999999</v>
      </c>
    </row>
    <row r="4" spans="1:19" x14ac:dyDescent="0.3">
      <c r="A4" s="3" t="s">
        <v>34</v>
      </c>
      <c r="B4" s="3"/>
      <c r="C4" s="3"/>
      <c r="D4" s="8" t="s">
        <v>33</v>
      </c>
      <c r="E4" s="3" t="s">
        <v>29</v>
      </c>
      <c r="F4" s="3" t="s">
        <v>42</v>
      </c>
      <c r="G4" s="3" t="s">
        <v>81</v>
      </c>
      <c r="H4" s="3">
        <v>12</v>
      </c>
      <c r="I4" s="4" t="s">
        <v>48</v>
      </c>
      <c r="J4" s="4" t="s">
        <v>50</v>
      </c>
      <c r="K4" s="4">
        <v>1.6</v>
      </c>
      <c r="L4" s="3" t="s">
        <v>110</v>
      </c>
      <c r="M4" s="3"/>
      <c r="N4" s="3" t="s">
        <v>245</v>
      </c>
      <c r="O4" s="3" t="s">
        <v>230</v>
      </c>
      <c r="P4" s="3">
        <v>0.42749999999999999</v>
      </c>
      <c r="Q4" s="3"/>
      <c r="R4" s="3">
        <v>317.63</v>
      </c>
    </row>
    <row r="5" spans="1:19" s="36" customFormat="1" x14ac:dyDescent="0.3">
      <c r="A5" s="10" t="s">
        <v>35</v>
      </c>
      <c r="B5" s="10"/>
      <c r="C5" s="10"/>
      <c r="D5" s="10" t="s">
        <v>272</v>
      </c>
      <c r="E5" s="10" t="s">
        <v>29</v>
      </c>
      <c r="F5" s="10" t="s">
        <v>42</v>
      </c>
      <c r="G5" s="10" t="s">
        <v>29</v>
      </c>
      <c r="H5" s="10">
        <v>12</v>
      </c>
      <c r="I5" s="35" t="s">
        <v>49</v>
      </c>
      <c r="J5" s="35" t="s">
        <v>50</v>
      </c>
      <c r="K5" s="35">
        <v>1.28</v>
      </c>
      <c r="L5" s="10" t="s">
        <v>111</v>
      </c>
      <c r="M5" s="10"/>
      <c r="N5" s="10" t="s">
        <v>246</v>
      </c>
      <c r="O5" s="10" t="s">
        <v>230</v>
      </c>
      <c r="P5" s="10">
        <v>0.42749999999999999</v>
      </c>
      <c r="Q5" s="10"/>
      <c r="R5" s="10">
        <v>354.87</v>
      </c>
      <c r="S5" s="36" t="s">
        <v>293</v>
      </c>
    </row>
    <row r="6" spans="1:19" x14ac:dyDescent="0.3">
      <c r="A6" s="3" t="s">
        <v>34</v>
      </c>
      <c r="B6" s="3"/>
      <c r="C6" s="3"/>
      <c r="D6" s="8" t="s">
        <v>91</v>
      </c>
      <c r="E6" s="3" t="s">
        <v>28</v>
      </c>
      <c r="F6" s="3" t="s">
        <v>42</v>
      </c>
      <c r="G6" s="3" t="s">
        <v>78</v>
      </c>
      <c r="H6" s="3">
        <v>12</v>
      </c>
      <c r="I6" s="4" t="s">
        <v>48</v>
      </c>
      <c r="J6" s="4" t="s">
        <v>48</v>
      </c>
      <c r="K6" s="4">
        <v>1.28</v>
      </c>
      <c r="L6" s="3" t="s">
        <v>112</v>
      </c>
      <c r="M6" s="3"/>
      <c r="N6" s="3" t="s">
        <v>247</v>
      </c>
      <c r="O6" s="3" t="s">
        <v>230</v>
      </c>
      <c r="P6" s="3">
        <v>0.42749999999999999</v>
      </c>
      <c r="Q6" s="3"/>
      <c r="R6" s="3">
        <v>357.52</v>
      </c>
    </row>
    <row r="7" spans="1:19" x14ac:dyDescent="0.3">
      <c r="A7" s="3" t="s">
        <v>34</v>
      </c>
      <c r="B7" s="3"/>
      <c r="C7" s="3"/>
      <c r="D7" s="8" t="s">
        <v>56</v>
      </c>
      <c r="E7" s="3" t="s">
        <v>31</v>
      </c>
      <c r="F7" s="3" t="s">
        <v>42</v>
      </c>
      <c r="G7" s="3" t="s">
        <v>79</v>
      </c>
      <c r="H7" s="3">
        <v>12</v>
      </c>
      <c r="I7" s="4" t="s">
        <v>48</v>
      </c>
      <c r="J7" s="4" t="s">
        <v>50</v>
      </c>
      <c r="K7" s="4">
        <v>1.6</v>
      </c>
      <c r="L7" s="3" t="s">
        <v>113</v>
      </c>
      <c r="M7" s="3"/>
      <c r="N7" s="3" t="s">
        <v>248</v>
      </c>
      <c r="O7" s="3" t="s">
        <v>230</v>
      </c>
      <c r="P7" s="3">
        <v>0.42749999999999999</v>
      </c>
      <c r="Q7" s="3"/>
      <c r="R7" s="3">
        <v>644.74</v>
      </c>
    </row>
    <row r="8" spans="1:19" s="36" customFormat="1" x14ac:dyDescent="0.3">
      <c r="A8" s="10" t="s">
        <v>34</v>
      </c>
      <c r="B8" s="10"/>
      <c r="C8" s="10"/>
      <c r="D8" s="10" t="s">
        <v>83</v>
      </c>
      <c r="E8" s="10" t="s">
        <v>87</v>
      </c>
      <c r="F8" s="10" t="s">
        <v>43</v>
      </c>
      <c r="G8" s="10" t="s">
        <v>84</v>
      </c>
      <c r="H8" s="10">
        <v>12</v>
      </c>
      <c r="I8" s="35" t="s">
        <v>49</v>
      </c>
      <c r="J8" s="35" t="s">
        <v>50</v>
      </c>
      <c r="K8" s="10">
        <v>1.28</v>
      </c>
      <c r="L8" s="10" t="s">
        <v>267</v>
      </c>
      <c r="M8" s="10"/>
      <c r="N8" s="10"/>
      <c r="O8" s="10" t="s">
        <v>230</v>
      </c>
      <c r="P8" s="10">
        <v>0.42749999999999999</v>
      </c>
      <c r="Q8" s="10"/>
      <c r="R8" s="37">
        <v>52.257166153334992</v>
      </c>
      <c r="S8" s="36" t="s">
        <v>293</v>
      </c>
    </row>
    <row r="9" spans="1:19" s="36" customFormat="1" x14ac:dyDescent="0.3">
      <c r="A9" s="10" t="s">
        <v>34</v>
      </c>
      <c r="B9" s="10"/>
      <c r="C9" s="10"/>
      <c r="D9" s="10" t="s">
        <v>85</v>
      </c>
      <c r="E9" s="10" t="s">
        <v>87</v>
      </c>
      <c r="F9" s="10" t="s">
        <v>43</v>
      </c>
      <c r="G9" s="10" t="s">
        <v>87</v>
      </c>
      <c r="H9" s="10" t="s">
        <v>47</v>
      </c>
      <c r="I9" s="35" t="s">
        <v>47</v>
      </c>
      <c r="J9" s="35" t="s">
        <v>47</v>
      </c>
      <c r="K9" s="10" t="s">
        <v>47</v>
      </c>
      <c r="L9" s="10" t="s">
        <v>123</v>
      </c>
      <c r="M9" s="10"/>
      <c r="N9" s="10"/>
      <c r="O9" s="10" t="s">
        <v>230</v>
      </c>
      <c r="P9" s="10">
        <v>0.42749999999999999</v>
      </c>
      <c r="Q9" s="10"/>
      <c r="R9" s="37">
        <v>90.068346141637491</v>
      </c>
      <c r="S9" s="36" t="s">
        <v>293</v>
      </c>
    </row>
    <row r="10" spans="1:19" x14ac:dyDescent="0.3">
      <c r="A10" s="3" t="s">
        <v>34</v>
      </c>
      <c r="B10" s="3"/>
      <c r="C10" s="3"/>
      <c r="D10" s="8" t="s">
        <v>86</v>
      </c>
      <c r="E10" s="3" t="s">
        <v>87</v>
      </c>
      <c r="F10" s="3" t="s">
        <v>41</v>
      </c>
      <c r="G10" s="3" t="s">
        <v>87</v>
      </c>
      <c r="H10" s="3">
        <v>12</v>
      </c>
      <c r="I10" s="4" t="s">
        <v>49</v>
      </c>
      <c r="J10" s="4" t="s">
        <v>50</v>
      </c>
      <c r="K10" s="3">
        <v>1.28</v>
      </c>
      <c r="L10" s="3" t="s">
        <v>124</v>
      </c>
      <c r="M10" s="3"/>
      <c r="N10" s="3"/>
      <c r="O10" s="3" t="s">
        <v>230</v>
      </c>
      <c r="P10" s="3">
        <v>0.42749999999999999</v>
      </c>
      <c r="Q10" s="3"/>
      <c r="R10" s="7">
        <v>39.382151105261244</v>
      </c>
    </row>
    <row r="11" spans="1:19" x14ac:dyDescent="0.3">
      <c r="A11" s="3" t="s">
        <v>34</v>
      </c>
      <c r="B11" s="3"/>
      <c r="C11" s="3"/>
      <c r="D11" s="8">
        <v>123010000</v>
      </c>
      <c r="E11" s="3" t="s">
        <v>31</v>
      </c>
      <c r="F11" s="3" t="s">
        <v>41</v>
      </c>
      <c r="G11" s="3" t="s">
        <v>79</v>
      </c>
      <c r="H11" s="3" t="s">
        <v>47</v>
      </c>
      <c r="I11" s="3" t="s">
        <v>47</v>
      </c>
      <c r="J11" s="3" t="s">
        <v>47</v>
      </c>
      <c r="K11" s="3" t="s">
        <v>47</v>
      </c>
      <c r="L11" s="3" t="s">
        <v>273</v>
      </c>
      <c r="M11" s="3"/>
      <c r="N11" s="3" t="s">
        <v>249</v>
      </c>
      <c r="O11" s="3" t="s">
        <v>230</v>
      </c>
      <c r="P11" s="3">
        <v>0.42749999999999999</v>
      </c>
      <c r="Q11" s="3"/>
      <c r="R11" s="7">
        <v>165.65897915102249</v>
      </c>
    </row>
    <row r="12" spans="1:19" s="34" customFormat="1" x14ac:dyDescent="0.3">
      <c r="A12" s="25" t="s">
        <v>34</v>
      </c>
      <c r="B12" s="25"/>
      <c r="C12" s="25"/>
      <c r="D12" s="25" t="s">
        <v>88</v>
      </c>
      <c r="E12" s="25" t="s">
        <v>31</v>
      </c>
      <c r="F12" s="25" t="s">
        <v>43</v>
      </c>
      <c r="G12" s="25" t="s">
        <v>114</v>
      </c>
      <c r="H12" s="25">
        <v>10</v>
      </c>
      <c r="I12" s="25" t="s">
        <v>48</v>
      </c>
      <c r="J12" s="25" t="s">
        <v>50</v>
      </c>
      <c r="K12" s="25">
        <v>1.28</v>
      </c>
      <c r="L12" s="8" t="s">
        <v>117</v>
      </c>
      <c r="M12" s="8"/>
      <c r="N12" s="8" t="s">
        <v>250</v>
      </c>
      <c r="O12" s="8" t="s">
        <v>230</v>
      </c>
      <c r="P12" s="8">
        <v>0.42749999999999999</v>
      </c>
      <c r="Q12" s="8"/>
      <c r="R12" s="7">
        <v>117.11139459698248</v>
      </c>
    </row>
    <row r="13" spans="1:19" x14ac:dyDescent="0.3">
      <c r="A13" s="3" t="s">
        <v>34</v>
      </c>
      <c r="B13" s="3"/>
      <c r="C13" s="3"/>
      <c r="D13" s="8" t="s">
        <v>55</v>
      </c>
      <c r="E13" s="3" t="s">
        <v>29</v>
      </c>
      <c r="F13" s="3" t="s">
        <v>41</v>
      </c>
      <c r="G13" s="3" t="s">
        <v>29</v>
      </c>
      <c r="H13" s="3" t="s">
        <v>47</v>
      </c>
      <c r="I13" s="3" t="s">
        <v>47</v>
      </c>
      <c r="J13" s="4" t="s">
        <v>47</v>
      </c>
      <c r="K13" s="3" t="s">
        <v>47</v>
      </c>
      <c r="L13" s="3" t="s">
        <v>268</v>
      </c>
      <c r="M13" s="3"/>
      <c r="N13" s="3" t="s">
        <v>251</v>
      </c>
      <c r="O13" s="3" t="s">
        <v>230</v>
      </c>
      <c r="P13" s="3">
        <v>0.42749999999999999</v>
      </c>
      <c r="Q13" s="3"/>
      <c r="R13" s="7">
        <v>41.3095536973387</v>
      </c>
    </row>
    <row r="14" spans="1:19" x14ac:dyDescent="0.3">
      <c r="A14" s="3" t="s">
        <v>34</v>
      </c>
      <c r="B14" s="3"/>
      <c r="C14" s="3"/>
      <c r="D14" s="24">
        <v>160010007</v>
      </c>
      <c r="E14" s="3" t="s">
        <v>29</v>
      </c>
      <c r="F14" s="3" t="s">
        <v>41</v>
      </c>
      <c r="G14" s="3" t="s">
        <v>29</v>
      </c>
      <c r="H14" s="3" t="s">
        <v>47</v>
      </c>
      <c r="I14" s="3" t="s">
        <v>47</v>
      </c>
      <c r="J14" s="3" t="s">
        <v>47</v>
      </c>
      <c r="K14" s="3" t="s">
        <v>47</v>
      </c>
      <c r="L14" s="3" t="s">
        <v>216</v>
      </c>
      <c r="M14" s="3"/>
      <c r="N14" s="3" t="s">
        <v>252</v>
      </c>
      <c r="O14" s="3" t="s">
        <v>230</v>
      </c>
      <c r="P14" s="3">
        <v>0.42749999999999999</v>
      </c>
      <c r="Q14" s="3"/>
      <c r="R14" s="7">
        <v>41.309324999999994</v>
      </c>
    </row>
    <row r="15" spans="1:19" x14ac:dyDescent="0.3">
      <c r="A15" s="3" t="s">
        <v>34</v>
      </c>
      <c r="B15" s="3"/>
      <c r="C15" s="3"/>
      <c r="D15" s="8" t="s">
        <v>57</v>
      </c>
      <c r="E15" s="3" t="s">
        <v>29</v>
      </c>
      <c r="F15" s="3" t="s">
        <v>43</v>
      </c>
      <c r="G15" s="3" t="s">
        <v>29</v>
      </c>
      <c r="H15" s="3">
        <v>12</v>
      </c>
      <c r="I15" s="3" t="s">
        <v>48</v>
      </c>
      <c r="J15" s="3" t="s">
        <v>50</v>
      </c>
      <c r="K15" s="3">
        <v>1.6</v>
      </c>
      <c r="L15" s="3" t="s">
        <v>269</v>
      </c>
      <c r="M15" s="3"/>
      <c r="N15" s="3" t="s">
        <v>253</v>
      </c>
      <c r="O15" s="3" t="s">
        <v>230</v>
      </c>
      <c r="P15" s="3">
        <v>0.42749999999999999</v>
      </c>
      <c r="Q15" s="3"/>
      <c r="R15" s="7">
        <v>94.481695102577731</v>
      </c>
    </row>
    <row r="16" spans="1:19" x14ac:dyDescent="0.3">
      <c r="A16" s="3" t="s">
        <v>34</v>
      </c>
      <c r="B16" s="3"/>
      <c r="C16" s="3"/>
      <c r="D16" s="8" t="s">
        <v>58</v>
      </c>
      <c r="E16" s="3" t="s">
        <v>29</v>
      </c>
      <c r="F16" s="3" t="s">
        <v>43</v>
      </c>
      <c r="G16" s="3" t="s">
        <v>29</v>
      </c>
      <c r="H16" s="3">
        <v>12</v>
      </c>
      <c r="I16" s="3" t="s">
        <v>49</v>
      </c>
      <c r="J16" s="3" t="s">
        <v>50</v>
      </c>
      <c r="K16" s="3">
        <v>1.6</v>
      </c>
      <c r="L16" s="3" t="s">
        <v>115</v>
      </c>
      <c r="M16" s="3"/>
      <c r="N16" s="3" t="s">
        <v>254</v>
      </c>
      <c r="O16" s="3" t="s">
        <v>230</v>
      </c>
      <c r="P16" s="3">
        <v>0.42749999999999999</v>
      </c>
      <c r="Q16" s="3"/>
      <c r="R16" s="7">
        <v>54.817767294848409</v>
      </c>
    </row>
    <row r="17" spans="1:19" x14ac:dyDescent="0.3">
      <c r="A17" s="3" t="s">
        <v>34</v>
      </c>
      <c r="B17" s="3"/>
      <c r="C17" s="3"/>
      <c r="D17" s="8" t="s">
        <v>59</v>
      </c>
      <c r="E17" s="3" t="s">
        <v>29</v>
      </c>
      <c r="F17" s="3" t="s">
        <v>43</v>
      </c>
      <c r="G17" s="3" t="s">
        <v>29</v>
      </c>
      <c r="H17" s="3">
        <v>12</v>
      </c>
      <c r="I17" s="3" t="s">
        <v>49</v>
      </c>
      <c r="J17" s="3" t="s">
        <v>66</v>
      </c>
      <c r="K17" s="3">
        <v>1.6</v>
      </c>
      <c r="L17" s="3" t="s">
        <v>270</v>
      </c>
      <c r="M17" s="3"/>
      <c r="N17" s="3" t="s">
        <v>255</v>
      </c>
      <c r="O17" s="3" t="s">
        <v>230</v>
      </c>
      <c r="P17" s="3">
        <v>0.42749999999999999</v>
      </c>
      <c r="Q17" s="3"/>
      <c r="R17" s="7">
        <v>47.024419817793579</v>
      </c>
    </row>
    <row r="18" spans="1:19" x14ac:dyDescent="0.3">
      <c r="A18" s="3" t="s">
        <v>34</v>
      </c>
      <c r="B18" s="3"/>
      <c r="C18" s="3"/>
      <c r="D18" s="8" t="s">
        <v>90</v>
      </c>
      <c r="E18" s="3" t="s">
        <v>28</v>
      </c>
      <c r="F18" s="3" t="s">
        <v>41</v>
      </c>
      <c r="G18" s="3" t="s">
        <v>78</v>
      </c>
      <c r="H18" s="3" t="s">
        <v>47</v>
      </c>
      <c r="I18" s="3" t="s">
        <v>47</v>
      </c>
      <c r="J18" s="3" t="s">
        <v>47</v>
      </c>
      <c r="K18" s="3" t="s">
        <v>47</v>
      </c>
      <c r="L18" s="3" t="s">
        <v>116</v>
      </c>
      <c r="M18" s="3"/>
      <c r="N18" s="3" t="s">
        <v>256</v>
      </c>
      <c r="O18" s="3" t="s">
        <v>230</v>
      </c>
      <c r="P18" s="3">
        <v>0.42749999999999999</v>
      </c>
      <c r="Q18" s="3"/>
      <c r="R18" s="7">
        <v>49.064810425312494</v>
      </c>
    </row>
    <row r="19" spans="1:19" x14ac:dyDescent="0.3">
      <c r="A19" s="3" t="s">
        <v>34</v>
      </c>
      <c r="B19" s="3"/>
      <c r="C19" s="3"/>
      <c r="D19" s="6" t="s">
        <v>137</v>
      </c>
      <c r="E19" s="3" t="s">
        <v>126</v>
      </c>
      <c r="F19" s="3"/>
      <c r="G19" s="3"/>
      <c r="H19" s="3"/>
      <c r="I19" s="3"/>
      <c r="J19" s="3"/>
      <c r="K19" s="3"/>
      <c r="L19" s="3" t="s">
        <v>240</v>
      </c>
      <c r="M19" s="3"/>
      <c r="N19" s="3" t="s">
        <v>257</v>
      </c>
      <c r="O19" s="3" t="s">
        <v>230</v>
      </c>
      <c r="P19" s="3">
        <v>0.42749999999999999</v>
      </c>
      <c r="Q19" s="8"/>
      <c r="R19" s="33">
        <v>52.942869297499996</v>
      </c>
    </row>
    <row r="20" spans="1:19" x14ac:dyDescent="0.3">
      <c r="A20" s="3" t="s">
        <v>34</v>
      </c>
      <c r="B20" s="3"/>
      <c r="C20" s="3"/>
      <c r="D20" s="6" t="s">
        <v>138</v>
      </c>
      <c r="E20" s="3" t="s">
        <v>126</v>
      </c>
      <c r="F20" s="3"/>
      <c r="G20" s="3"/>
      <c r="H20" s="3"/>
      <c r="I20" s="3"/>
      <c r="J20" s="3"/>
      <c r="K20" s="3"/>
      <c r="L20" s="3" t="s">
        <v>215</v>
      </c>
      <c r="M20" s="3"/>
      <c r="N20" s="3" t="s">
        <v>258</v>
      </c>
      <c r="O20" s="3" t="s">
        <v>230</v>
      </c>
      <c r="P20" s="3">
        <v>0.42749999999999999</v>
      </c>
      <c r="Q20" s="8"/>
      <c r="R20" s="33">
        <v>85.042520952999979</v>
      </c>
    </row>
    <row r="21" spans="1:19" x14ac:dyDescent="0.3">
      <c r="A21" s="3" t="s">
        <v>34</v>
      </c>
      <c r="B21" s="3"/>
      <c r="C21" s="3"/>
      <c r="D21" s="6" t="s">
        <v>139</v>
      </c>
      <c r="E21" s="3" t="s">
        <v>126</v>
      </c>
      <c r="F21" s="3"/>
      <c r="G21" s="3"/>
      <c r="H21" s="3"/>
      <c r="I21" s="3"/>
      <c r="J21" s="3"/>
      <c r="K21" s="3"/>
      <c r="L21" s="3" t="s">
        <v>241</v>
      </c>
      <c r="M21" s="3"/>
      <c r="N21" s="3" t="s">
        <v>259</v>
      </c>
      <c r="O21" s="3" t="s">
        <v>230</v>
      </c>
      <c r="P21" s="3">
        <v>0.42749999999999999</v>
      </c>
      <c r="Q21" s="8"/>
      <c r="R21" s="33">
        <v>157.47435999099997</v>
      </c>
    </row>
    <row r="22" spans="1:19" x14ac:dyDescent="0.3">
      <c r="A22" s="3" t="s">
        <v>34</v>
      </c>
      <c r="B22" s="3"/>
      <c r="C22" s="3"/>
      <c r="D22" s="6" t="s">
        <v>140</v>
      </c>
      <c r="E22" s="3" t="s">
        <v>126</v>
      </c>
      <c r="F22" s="3"/>
      <c r="G22" s="3"/>
      <c r="H22" s="3"/>
      <c r="I22" s="3"/>
      <c r="J22" s="3"/>
      <c r="K22" s="3"/>
      <c r="L22" s="3" t="s">
        <v>132</v>
      </c>
      <c r="M22" s="3"/>
      <c r="N22" s="3" t="s">
        <v>260</v>
      </c>
      <c r="O22" s="3" t="s">
        <v>230</v>
      </c>
      <c r="P22" s="3">
        <v>0.42749999999999999</v>
      </c>
      <c r="Q22" s="8"/>
      <c r="R22" s="33">
        <v>216.42350989999997</v>
      </c>
    </row>
    <row r="23" spans="1:19" x14ac:dyDescent="0.3">
      <c r="A23" s="3" t="s">
        <v>34</v>
      </c>
      <c r="B23" s="3"/>
      <c r="C23" s="3"/>
      <c r="D23" s="6" t="s">
        <v>141</v>
      </c>
      <c r="E23" s="3" t="s">
        <v>126</v>
      </c>
      <c r="F23" s="3"/>
      <c r="G23" s="3"/>
      <c r="H23" s="3"/>
      <c r="I23" s="3"/>
      <c r="J23" s="3"/>
      <c r="K23" s="3"/>
      <c r="L23" s="3" t="s">
        <v>242</v>
      </c>
      <c r="M23" s="3"/>
      <c r="N23" s="9" t="s">
        <v>261</v>
      </c>
      <c r="O23" s="3" t="s">
        <v>230</v>
      </c>
      <c r="P23" s="3">
        <v>0.42749999999999999</v>
      </c>
      <c r="Q23" s="8"/>
      <c r="R23" s="33">
        <v>143.22306508899996</v>
      </c>
    </row>
    <row r="24" spans="1:19" x14ac:dyDescent="0.3">
      <c r="A24" s="3" t="s">
        <v>34</v>
      </c>
      <c r="B24" s="3"/>
      <c r="C24" s="3"/>
      <c r="D24" s="6" t="s">
        <v>142</v>
      </c>
      <c r="E24" s="3" t="s">
        <v>126</v>
      </c>
      <c r="F24" s="3"/>
      <c r="G24" s="3"/>
      <c r="H24" s="3"/>
      <c r="I24" s="3"/>
      <c r="J24" s="3"/>
      <c r="K24" s="3"/>
      <c r="L24" s="3" t="s">
        <v>271</v>
      </c>
      <c r="M24" s="3"/>
      <c r="N24" s="3" t="s">
        <v>262</v>
      </c>
      <c r="O24" s="3" t="s">
        <v>230</v>
      </c>
      <c r="P24" s="3">
        <v>0.42749999999999999</v>
      </c>
      <c r="Q24" s="8"/>
      <c r="R24" s="33">
        <v>127.29442705849998</v>
      </c>
    </row>
    <row r="25" spans="1:19" x14ac:dyDescent="0.3">
      <c r="A25" s="3" t="s">
        <v>34</v>
      </c>
      <c r="B25" s="3"/>
      <c r="C25" s="3"/>
      <c r="D25" s="6" t="s">
        <v>143</v>
      </c>
      <c r="E25" s="3" t="s">
        <v>126</v>
      </c>
      <c r="F25" s="3"/>
      <c r="G25" s="3"/>
      <c r="H25" s="3"/>
      <c r="I25" s="3"/>
      <c r="J25" s="3"/>
      <c r="K25" s="3"/>
      <c r="L25" s="3" t="s">
        <v>133</v>
      </c>
      <c r="M25" s="3"/>
      <c r="N25" s="3" t="s">
        <v>263</v>
      </c>
      <c r="O25" s="3" t="s">
        <v>230</v>
      </c>
      <c r="P25" s="3">
        <v>0.42749999999999999</v>
      </c>
      <c r="Q25" s="8"/>
      <c r="R25" s="33">
        <v>112.84723806849998</v>
      </c>
    </row>
    <row r="26" spans="1:19" x14ac:dyDescent="0.3">
      <c r="A26" s="3" t="s">
        <v>34</v>
      </c>
      <c r="B26" s="3"/>
      <c r="C26" s="3"/>
      <c r="D26" s="6" t="s">
        <v>144</v>
      </c>
      <c r="E26" s="3" t="s">
        <v>126</v>
      </c>
      <c r="F26" s="3"/>
      <c r="G26" s="3"/>
      <c r="H26" s="3"/>
      <c r="I26" s="3"/>
      <c r="J26" s="3"/>
      <c r="K26" s="3"/>
      <c r="L26" s="3" t="s">
        <v>134</v>
      </c>
      <c r="M26" s="3"/>
      <c r="N26" s="3" t="s">
        <v>264</v>
      </c>
      <c r="O26" s="3" t="s">
        <v>230</v>
      </c>
      <c r="P26" s="3">
        <v>0.42749999999999999</v>
      </c>
      <c r="Q26" s="8"/>
      <c r="R26" s="33">
        <v>96.55129862299998</v>
      </c>
    </row>
    <row r="27" spans="1:19" x14ac:dyDescent="0.3">
      <c r="A27" s="3" t="s">
        <v>34</v>
      </c>
      <c r="B27" s="3"/>
      <c r="C27" s="3"/>
      <c r="D27" s="6" t="s">
        <v>145</v>
      </c>
      <c r="E27" s="3" t="s">
        <v>126</v>
      </c>
      <c r="F27" s="3"/>
      <c r="G27" s="3"/>
      <c r="H27" s="3"/>
      <c r="I27" s="3"/>
      <c r="J27" s="3"/>
      <c r="K27" s="3"/>
      <c r="L27" s="3" t="s">
        <v>135</v>
      </c>
      <c r="M27" s="3"/>
      <c r="N27" s="3" t="s">
        <v>265</v>
      </c>
      <c r="O27" s="3" t="s">
        <v>230</v>
      </c>
      <c r="P27" s="3">
        <v>0.42749999999999999</v>
      </c>
      <c r="Q27" s="8"/>
      <c r="R27" s="33">
        <v>179.00866749999997</v>
      </c>
    </row>
    <row r="28" spans="1:19" x14ac:dyDescent="0.3">
      <c r="A28" s="3" t="s">
        <v>34</v>
      </c>
      <c r="B28" s="3"/>
      <c r="C28" s="3"/>
      <c r="D28" s="6" t="s">
        <v>146</v>
      </c>
      <c r="E28" s="3" t="s">
        <v>126</v>
      </c>
      <c r="F28" s="3"/>
      <c r="G28" s="3"/>
      <c r="H28" s="3"/>
      <c r="I28" s="3"/>
      <c r="J28" s="3"/>
      <c r="K28" s="3"/>
      <c r="L28" s="3" t="s">
        <v>136</v>
      </c>
      <c r="M28" s="3"/>
      <c r="N28" s="3" t="s">
        <v>266</v>
      </c>
      <c r="O28" s="3" t="s">
        <v>230</v>
      </c>
      <c r="P28" s="3">
        <v>0.42749999999999999</v>
      </c>
      <c r="Q28" s="8"/>
      <c r="R28" s="33">
        <v>216.42350989999997</v>
      </c>
    </row>
    <row r="29" spans="1:19" x14ac:dyDescent="0.3">
      <c r="A29" s="10" t="s">
        <v>34</v>
      </c>
      <c r="B29" s="10"/>
      <c r="C29" s="10"/>
      <c r="D29" s="10">
        <v>155010000</v>
      </c>
      <c r="E29" s="10" t="s">
        <v>31</v>
      </c>
      <c r="F29" s="10" t="s">
        <v>41</v>
      </c>
      <c r="G29" s="10" t="s">
        <v>79</v>
      </c>
      <c r="H29" s="10" t="s">
        <v>47</v>
      </c>
      <c r="I29" s="10" t="s">
        <v>47</v>
      </c>
      <c r="J29" s="10" t="s">
        <v>47</v>
      </c>
      <c r="K29" s="10">
        <v>1.28</v>
      </c>
      <c r="L29" s="10" t="s">
        <v>274</v>
      </c>
      <c r="M29" s="10"/>
      <c r="N29" s="10"/>
      <c r="O29" s="10"/>
      <c r="P29" s="10"/>
      <c r="Q29" s="10"/>
      <c r="R29" s="10"/>
      <c r="S29" s="36" t="s">
        <v>283</v>
      </c>
    </row>
    <row r="30" spans="1:19" x14ac:dyDescent="0.3">
      <c r="Q30" s="34"/>
    </row>
  </sheetData>
  <autoFilter ref="A1:R28" xr:uid="{85C581B3-4A49-4D7E-AF67-B0CA84DD1A3A}"/>
  <hyperlinks>
    <hyperlink ref="N23" r:id="rId1" xr:uid="{1EF3E070-C7E3-490E-964F-83955FC35B0B}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F5173-B602-479E-9B9F-AF7329AFC369}">
  <dimension ref="A1:R21"/>
  <sheetViews>
    <sheetView topLeftCell="D1" zoomScaleNormal="100" workbookViewId="0">
      <selection activeCell="A21" sqref="A21:R21"/>
    </sheetView>
  </sheetViews>
  <sheetFormatPr baseColWidth="10" defaultRowHeight="14.4" x14ac:dyDescent="0.3"/>
  <cols>
    <col min="1" max="1" width="16.88671875" bestFit="1" customWidth="1"/>
    <col min="2" max="2" width="41.109375" customWidth="1"/>
    <col min="3" max="3" width="20.44140625" bestFit="1" customWidth="1"/>
    <col min="4" max="4" width="29.109375" bestFit="1" customWidth="1"/>
    <col min="5" max="5" width="10.33203125" customWidth="1"/>
    <col min="7" max="7" width="15.88671875" bestFit="1" customWidth="1"/>
  </cols>
  <sheetData>
    <row r="1" spans="1:7" x14ac:dyDescent="0.3">
      <c r="A1" t="s">
        <v>200</v>
      </c>
      <c r="B1" t="s">
        <v>205</v>
      </c>
      <c r="C1" t="s">
        <v>201</v>
      </c>
      <c r="D1" t="s">
        <v>202</v>
      </c>
      <c r="E1" t="s">
        <v>199</v>
      </c>
      <c r="F1" t="s">
        <v>214</v>
      </c>
      <c r="G1" t="s">
        <v>20</v>
      </c>
    </row>
    <row r="2" spans="1:7" x14ac:dyDescent="0.3">
      <c r="A2" t="s">
        <v>34</v>
      </c>
      <c r="B2" t="s">
        <v>95</v>
      </c>
      <c r="C2">
        <v>130</v>
      </c>
      <c r="D2" t="s">
        <v>203</v>
      </c>
      <c r="E2">
        <v>110</v>
      </c>
      <c r="F2">
        <v>0.42749999999999999</v>
      </c>
      <c r="G2" s="5">
        <f>Tabla1[[#This Row],[Price list]]*Tabla1[[#This Row],[Multiplier]]</f>
        <v>47.024999999999999</v>
      </c>
    </row>
    <row r="3" spans="1:7" x14ac:dyDescent="0.3">
      <c r="A3" t="s">
        <v>34</v>
      </c>
      <c r="B3" t="s">
        <v>95</v>
      </c>
      <c r="C3">
        <v>160</v>
      </c>
      <c r="D3" t="s">
        <v>204</v>
      </c>
      <c r="E3">
        <v>96.63</v>
      </c>
      <c r="F3">
        <v>0.42749999999999999</v>
      </c>
      <c r="G3" s="5">
        <f>Tabla1[[#This Row],[Price list]]*Tabla1[[#This Row],[Multiplier]]</f>
        <v>41.309324999999994</v>
      </c>
    </row>
    <row r="4" spans="1:7" x14ac:dyDescent="0.3">
      <c r="A4" t="s">
        <v>34</v>
      </c>
      <c r="B4" t="s">
        <v>109</v>
      </c>
      <c r="C4">
        <v>135</v>
      </c>
      <c r="D4" t="s">
        <v>206</v>
      </c>
      <c r="E4">
        <v>128.22999999999999</v>
      </c>
      <c r="F4">
        <v>0.42749999999999999</v>
      </c>
      <c r="G4" s="5">
        <f>Tabla1[[#This Row],[Price list]]*Tabla1[[#This Row],[Multiplier]]</f>
        <v>54.818324999999994</v>
      </c>
    </row>
    <row r="5" spans="1:7" x14ac:dyDescent="0.3">
      <c r="A5" t="s">
        <v>34</v>
      </c>
      <c r="B5" t="s">
        <v>109</v>
      </c>
      <c r="C5">
        <v>160</v>
      </c>
      <c r="D5" t="s">
        <v>204</v>
      </c>
      <c r="F5">
        <v>0.42749999999999999</v>
      </c>
      <c r="G5" s="5">
        <f>Tabla1[[#This Row],[Price list]]*Tabla1[[#This Row],[Multiplier]]</f>
        <v>0</v>
      </c>
    </row>
    <row r="6" spans="1:7" x14ac:dyDescent="0.3">
      <c r="A6" t="s">
        <v>34</v>
      </c>
      <c r="B6" t="s">
        <v>110</v>
      </c>
      <c r="C6">
        <v>137</v>
      </c>
      <c r="D6" t="s">
        <v>207</v>
      </c>
      <c r="F6">
        <v>0.42749999999999999</v>
      </c>
      <c r="G6" s="5">
        <f>Tabla1[[#This Row],[Price list]]*Tabla1[[#This Row],[Multiplier]]</f>
        <v>0</v>
      </c>
    </row>
    <row r="7" spans="1:7" x14ac:dyDescent="0.3">
      <c r="A7" t="s">
        <v>34</v>
      </c>
      <c r="B7" t="s">
        <v>110</v>
      </c>
      <c r="C7">
        <v>160</v>
      </c>
      <c r="D7" t="s">
        <v>204</v>
      </c>
      <c r="F7">
        <v>0.42749999999999999</v>
      </c>
      <c r="G7" s="5">
        <f>Tabla1[[#This Row],[Price list]]*Tabla1[[#This Row],[Multiplier]]</f>
        <v>0</v>
      </c>
    </row>
    <row r="8" spans="1:7" x14ac:dyDescent="0.3">
      <c r="A8" t="s">
        <v>34</v>
      </c>
      <c r="B8" t="s">
        <v>111</v>
      </c>
      <c r="C8">
        <v>3151</v>
      </c>
      <c r="D8" t="s">
        <v>208</v>
      </c>
      <c r="F8">
        <v>0.42749999999999999</v>
      </c>
      <c r="G8" s="5">
        <f>Tabla1[[#This Row],[Price list]]*Tabla1[[#This Row],[Multiplier]]</f>
        <v>0</v>
      </c>
    </row>
    <row r="9" spans="1:7" x14ac:dyDescent="0.3">
      <c r="A9" t="s">
        <v>34</v>
      </c>
      <c r="B9" t="s">
        <v>111</v>
      </c>
      <c r="C9">
        <v>3486</v>
      </c>
      <c r="D9" t="s">
        <v>209</v>
      </c>
      <c r="F9">
        <v>0.42749999999999999</v>
      </c>
      <c r="G9" s="5">
        <f>Tabla1[[#This Row],[Price list]]*Tabla1[[#This Row],[Multiplier]]</f>
        <v>0</v>
      </c>
    </row>
    <row r="10" spans="1:7" x14ac:dyDescent="0.3">
      <c r="A10" t="s">
        <v>34</v>
      </c>
      <c r="B10" t="s">
        <v>112</v>
      </c>
      <c r="C10">
        <v>384</v>
      </c>
      <c r="D10" t="s">
        <v>210</v>
      </c>
      <c r="F10">
        <v>0.42749999999999999</v>
      </c>
      <c r="G10" s="5">
        <f>Tabla1[[#This Row],[Price list]]*Tabla1[[#This Row],[Multiplier]]</f>
        <v>0</v>
      </c>
    </row>
    <row r="11" spans="1:7" x14ac:dyDescent="0.3">
      <c r="A11" t="s">
        <v>34</v>
      </c>
      <c r="C11">
        <v>386</v>
      </c>
      <c r="D11" t="s">
        <v>211</v>
      </c>
      <c r="F11">
        <v>0.42749999999999999</v>
      </c>
      <c r="G11" s="5">
        <f>Tabla1[[#This Row],[Price list]]*Tabla1[[#This Row],[Multiplier]]</f>
        <v>0</v>
      </c>
    </row>
    <row r="12" spans="1:7" x14ac:dyDescent="0.3">
      <c r="A12" t="s">
        <v>34</v>
      </c>
      <c r="B12" t="s">
        <v>113</v>
      </c>
      <c r="C12">
        <v>148</v>
      </c>
      <c r="D12" t="s">
        <v>212</v>
      </c>
      <c r="F12">
        <v>0.42749999999999999</v>
      </c>
      <c r="G12" s="5">
        <f>Tabla1[[#This Row],[Price list]]*Tabla1[[#This Row],[Multiplier]]</f>
        <v>0</v>
      </c>
    </row>
    <row r="13" spans="1:7" x14ac:dyDescent="0.3">
      <c r="A13" t="s">
        <v>34</v>
      </c>
      <c r="C13">
        <v>123</v>
      </c>
      <c r="D13" t="s">
        <v>213</v>
      </c>
      <c r="F13">
        <v>0.42749999999999999</v>
      </c>
      <c r="G13" s="5">
        <f>Tabla1[[#This Row],[Price list]]*Tabla1[[#This Row],[Multiplier]]</f>
        <v>0</v>
      </c>
    </row>
    <row r="17" spans="1:18" x14ac:dyDescent="0.3">
      <c r="A17" s="26" t="s">
        <v>4</v>
      </c>
      <c r="B17" s="26" t="s">
        <v>89</v>
      </c>
      <c r="C17" s="26" t="s">
        <v>292</v>
      </c>
      <c r="D17" s="46">
        <f>COUNTIF($B$17:$B$17,B17)</f>
        <v>1</v>
      </c>
      <c r="E17" s="47" t="s">
        <v>187</v>
      </c>
      <c r="F17" s="26" t="s">
        <v>31</v>
      </c>
      <c r="G17" s="26" t="s">
        <v>43</v>
      </c>
      <c r="H17" s="26" t="s">
        <v>188</v>
      </c>
      <c r="I17" s="26">
        <v>12</v>
      </c>
      <c r="J17" s="26" t="s">
        <v>48</v>
      </c>
      <c r="K17" s="26" t="s">
        <v>50</v>
      </c>
      <c r="L17" s="26" t="s">
        <v>220</v>
      </c>
      <c r="M17" s="26" t="s">
        <v>196</v>
      </c>
      <c r="N17" s="26"/>
      <c r="O17" s="32" t="s">
        <v>238</v>
      </c>
      <c r="P17" s="26" t="s">
        <v>230</v>
      </c>
      <c r="Q17" s="29">
        <v>0.41</v>
      </c>
      <c r="R17" s="26">
        <v>546</v>
      </c>
    </row>
    <row r="18" spans="1:18" x14ac:dyDescent="0.3">
      <c r="A18" s="11" t="s">
        <v>6</v>
      </c>
      <c r="B18" s="11" t="s">
        <v>89</v>
      </c>
      <c r="C18" s="26" t="s">
        <v>292</v>
      </c>
      <c r="D18" s="46">
        <f>COUNTIF($B$18:$B$18,B18)</f>
        <v>1</v>
      </c>
      <c r="E18" s="47">
        <v>2878100</v>
      </c>
      <c r="F18" s="11" t="s">
        <v>31</v>
      </c>
      <c r="G18" s="11" t="s">
        <v>43</v>
      </c>
      <c r="H18" s="11" t="s">
        <v>61</v>
      </c>
      <c r="I18" s="11">
        <v>12</v>
      </c>
      <c r="J18" s="11" t="s">
        <v>48</v>
      </c>
      <c r="K18" s="11" t="s">
        <v>50</v>
      </c>
      <c r="L18" s="11">
        <v>1.1000000000000001</v>
      </c>
      <c r="M18" s="11" t="s">
        <v>107</v>
      </c>
      <c r="N18" s="11" t="s">
        <v>67</v>
      </c>
      <c r="O18" s="11"/>
      <c r="P18" s="11" t="s">
        <v>230</v>
      </c>
      <c r="Q18" s="21">
        <v>0.34</v>
      </c>
      <c r="R18" s="11"/>
    </row>
    <row r="21" spans="1:18" s="36" customFormat="1" x14ac:dyDescent="0.3">
      <c r="A21" s="10" t="s">
        <v>6</v>
      </c>
      <c r="B21" s="10" t="s">
        <v>55</v>
      </c>
      <c r="C21" s="10" t="str">
        <f>VLOOKUP(B21,Mansfield!$D$1:$L$18,9,0)</f>
        <v>ALTO TANK 3173 CTL 1.28</v>
      </c>
      <c r="D21" s="10">
        <f>COUNTIF($B$21:$B$21,B21)</f>
        <v>1</v>
      </c>
      <c r="E21" s="48" t="s">
        <v>36</v>
      </c>
      <c r="F21" s="10" t="s">
        <v>29</v>
      </c>
      <c r="G21" s="10" t="s">
        <v>41</v>
      </c>
      <c r="H21" s="10" t="s">
        <v>46</v>
      </c>
      <c r="I21" s="49"/>
      <c r="J21" s="10"/>
      <c r="K21" s="10"/>
      <c r="L21" s="50">
        <v>1.28</v>
      </c>
      <c r="M21" s="10" t="s">
        <v>122</v>
      </c>
      <c r="N21" s="10" t="s">
        <v>72</v>
      </c>
      <c r="O21" s="10"/>
      <c r="P21" s="10" t="s">
        <v>230</v>
      </c>
      <c r="Q21" s="51">
        <v>0.34</v>
      </c>
      <c r="R21" s="10"/>
    </row>
  </sheetData>
  <hyperlinks>
    <hyperlink ref="O17" r:id="rId1" xr:uid="{B565251D-A3C2-4118-A6AD-CCBDBF11704D}"/>
    <hyperlink ref="N21" r:id="rId2" xr:uid="{733DEA3E-9B23-4503-A490-0AB978FEFE69}"/>
  </hyperlinks>
  <pageMargins left="0.7" right="0.7" top="0.75" bottom="0.75" header="0.3" footer="0.3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Competitors</vt:lpstr>
      <vt:lpstr>Mansfield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Andres Sacristan Forero</dc:creator>
  <cp:lastModifiedBy>Juan Felipe Monsalvo Salazar</cp:lastModifiedBy>
  <dcterms:created xsi:type="dcterms:W3CDTF">2022-09-09T14:21:00Z</dcterms:created>
  <dcterms:modified xsi:type="dcterms:W3CDTF">2022-11-08T21:39:09Z</dcterms:modified>
</cp:coreProperties>
</file>