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ed\forest_analytics\"/>
    </mc:Choice>
  </mc:AlternateContent>
  <xr:revisionPtr revIDLastSave="0" documentId="13_ncr:1_{853C4F14-1292-486F-94F7-2B86BA68C97D}" xr6:coauthVersionLast="47" xr6:coauthVersionMax="47" xr10:uidLastSave="{00000000-0000-0000-0000-000000000000}"/>
  <bookViews>
    <workbookView xWindow="4740" yWindow="3360" windowWidth="21600" windowHeight="11295" xr2:uid="{6C794430-0C18-4454-835E-2D085AB590D7}"/>
  </bookViews>
  <sheets>
    <sheet name="Plot 9" sheetId="1" r:id="rId1"/>
    <sheet name="Species_Slope_DRC" sheetId="2" r:id="rId2"/>
    <sheet name="Data K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E5" i="2"/>
  <c r="G5" i="2" s="1"/>
  <c r="F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 s="1"/>
  <c r="E20" i="2"/>
  <c r="F20" i="2" s="1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G26" i="2" s="1"/>
  <c r="F26" i="2"/>
  <c r="E27" i="2"/>
  <c r="G27" i="2" s="1"/>
  <c r="F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 s="1"/>
  <c r="E42" i="2"/>
  <c r="F42" i="2" s="1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G48" i="2" s="1"/>
  <c r="F48" i="2"/>
  <c r="E49" i="2"/>
  <c r="G49" i="2" s="1"/>
  <c r="F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 s="1"/>
  <c r="E64" i="2"/>
  <c r="F64" i="2" s="1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G70" i="2" s="1"/>
  <c r="F70" i="2"/>
  <c r="E71" i="2"/>
  <c r="G71" i="2" s="1"/>
  <c r="F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 s="1"/>
  <c r="E86" i="2"/>
  <c r="F86" i="2" s="1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G92" i="2" s="1"/>
  <c r="F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6" i="2"/>
  <c r="F106" i="2"/>
  <c r="G106" i="2"/>
  <c r="G85" i="2" l="1"/>
  <c r="G63" i="2"/>
  <c r="G41" i="2"/>
  <c r="G19" i="2"/>
</calcChain>
</file>

<file path=xl/sharedStrings.xml><?xml version="1.0" encoding="utf-8"?>
<sst xmlns="http://schemas.openxmlformats.org/spreadsheetml/2006/main" count="217" uniqueCount="183">
  <si>
    <t>Plot ID</t>
  </si>
  <si>
    <t>Dead Tree Decay Class (1 - 5)</t>
  </si>
  <si>
    <t>Defect %</t>
  </si>
  <si>
    <t>Phantom 4 inch DOB Height (ft) if Broken Top</t>
  </si>
  <si>
    <t>Actual Height (ft) if Broken Top</t>
  </si>
  <si>
    <t>Broken Top Diameter (in)</t>
  </si>
  <si>
    <t>DBH Height (ft, if different from 4.5 ft/DRC)</t>
  </si>
  <si>
    <t>2023 Comments</t>
  </si>
  <si>
    <t>A</t>
  </si>
  <si>
    <t>F</t>
  </si>
  <si>
    <t>ntjo bd9.4, sd39.95, slp37</t>
  </si>
  <si>
    <t>snag less than 15 feet</t>
  </si>
  <si>
    <t>ntjo 4.8"</t>
  </si>
  <si>
    <t>ntjo bd8.8, sd37.48, slp17</t>
  </si>
  <si>
    <t>DRC (in)</t>
  </si>
  <si>
    <t>Spp. Code</t>
  </si>
  <si>
    <t>Species</t>
  </si>
  <si>
    <t>Plot Radius Distances</t>
  </si>
  <si>
    <t>Total DRC</t>
  </si>
  <si>
    <t>Grand Fir</t>
  </si>
  <si>
    <t>Tree Status</t>
  </si>
  <si>
    <t>Additional Tree Status</t>
  </si>
  <si>
    <t>Subalpine Fir</t>
  </si>
  <si>
    <t>% Slope</t>
  </si>
  <si>
    <t>Degrees Slope</t>
  </si>
  <si>
    <t>Slope Distances</t>
  </si>
  <si>
    <t>DRC Stem #</t>
  </si>
  <si>
    <t>Diameter</t>
  </si>
  <si>
    <t>Code</t>
  </si>
  <si>
    <t>Description</t>
  </si>
  <si>
    <t>Rocky Mountan Juniper</t>
  </si>
  <si>
    <t>DRC 1</t>
  </si>
  <si>
    <t>Ingrowth</t>
  </si>
  <si>
    <t>Western Larch</t>
  </si>
  <si>
    <t>DRC 2</t>
  </si>
  <si>
    <t>Live</t>
  </si>
  <si>
    <t>B</t>
  </si>
  <si>
    <t>Through-Growth</t>
  </si>
  <si>
    <t>Engelmann Spruce</t>
  </si>
  <si>
    <t>DRC 3</t>
  </si>
  <si>
    <t>Dead</t>
  </si>
  <si>
    <t>C</t>
  </si>
  <si>
    <t>Missed Live</t>
  </si>
  <si>
    <t>Lodgepole Pine</t>
  </si>
  <si>
    <t>DRC 4</t>
  </si>
  <si>
    <t>Removed</t>
  </si>
  <si>
    <t>D</t>
  </si>
  <si>
    <t>Missed Dead</t>
  </si>
  <si>
    <t>Western White Pine</t>
  </si>
  <si>
    <t>DRC 5</t>
  </si>
  <si>
    <t>E</t>
  </si>
  <si>
    <t>Shrank</t>
  </si>
  <si>
    <t>Ponderosa Pine</t>
  </si>
  <si>
    <t>DRC 6</t>
  </si>
  <si>
    <t>Missed / Moved</t>
  </si>
  <si>
    <t>Douglas-Fir</t>
  </si>
  <si>
    <t>DRC 7</t>
  </si>
  <si>
    <t>G</t>
  </si>
  <si>
    <t>Cruiser Error</t>
  </si>
  <si>
    <t>Unknown Dead Softwood</t>
  </si>
  <si>
    <t>DRC 8</t>
  </si>
  <si>
    <t>H</t>
  </si>
  <si>
    <t>Procedural Change</t>
  </si>
  <si>
    <t>Rocky Mountan Maple</t>
  </si>
  <si>
    <t>DRC 9</t>
  </si>
  <si>
    <t>Alder Spp.</t>
  </si>
  <si>
    <t>DRC 10</t>
  </si>
  <si>
    <t>Water birch</t>
  </si>
  <si>
    <t>DRC 11</t>
  </si>
  <si>
    <t>Paper birch</t>
  </si>
  <si>
    <t>DRC 12</t>
  </si>
  <si>
    <t>Bigtooth Aspen</t>
  </si>
  <si>
    <t>DRC 13</t>
  </si>
  <si>
    <t>Quaking Aspen</t>
  </si>
  <si>
    <t>DRC 14</t>
  </si>
  <si>
    <t>Black Cottonwood</t>
  </si>
  <si>
    <t>DRC 15</t>
  </si>
  <si>
    <t>Willow Spp.</t>
  </si>
  <si>
    <t>DRC 16</t>
  </si>
  <si>
    <t>Unknown Dead Hardwood</t>
  </si>
  <si>
    <t>DRC 17</t>
  </si>
  <si>
    <t>Unknown Live Species</t>
  </si>
  <si>
    <t>DRC 18</t>
  </si>
  <si>
    <t>DRC 19</t>
  </si>
  <si>
    <t>DRC 20</t>
  </si>
  <si>
    <t>DRC 21</t>
  </si>
  <si>
    <t>DRC 22</t>
  </si>
  <si>
    <t>DRC 23</t>
  </si>
  <si>
    <t>DRC 24</t>
  </si>
  <si>
    <t>DRC 25</t>
  </si>
  <si>
    <t>Column Label</t>
  </si>
  <si>
    <t>Species Codes</t>
  </si>
  <si>
    <t>Common Name</t>
  </si>
  <si>
    <t>Diameter Method</t>
  </si>
  <si>
    <t>TREES (tab)</t>
  </si>
  <si>
    <t>Tree level data recorded at each tree</t>
  </si>
  <si>
    <t>DBH</t>
  </si>
  <si>
    <t>Plot Identification number associated with plot grid GIS shape file and plot number monumented at each corresponding  plot</t>
  </si>
  <si>
    <t>Tree ID</t>
  </si>
  <si>
    <t>Tree Identification number corresponding  to tree numbers painted on each tree.  Generally ascending as oriented from north working clockwise</t>
  </si>
  <si>
    <t>DRC</t>
  </si>
  <si>
    <t>FIA species code</t>
  </si>
  <si>
    <t>Measured diameter expressed in inches.  Generally, Diameter at Breast Height.  Otherwise Diameter at Root Collar for species (Rocky Mountain Juniper and Maple)</t>
  </si>
  <si>
    <t>Total Length (THT)</t>
  </si>
  <si>
    <t>Tree length from the ground on the high side of tree to actual tip or estimated tip (phantom) expressed in feet</t>
  </si>
  <si>
    <t>Status (0 - 3)</t>
  </si>
  <si>
    <t>No Status = 0 (Tree no longer qualifies to be measured), Live Tree= 1 (live cambium found), Dead Tree= 2 (no live cambium found), 3 = Tree Harvested</t>
  </si>
  <si>
    <t>Decay Class</t>
  </si>
  <si>
    <t>Dead tree decay class, 1 = least decayed 5 = most decayed</t>
  </si>
  <si>
    <t>Defect%</t>
  </si>
  <si>
    <t>Percent defect applied to trees considering only missing or rotten wood from a 1' stump up to 4" DOB or break (AHT) whichever is first</t>
  </si>
  <si>
    <t>Bole Length (FHT)</t>
  </si>
  <si>
    <t>Length of tree bole from the ground on the high side of tree to 4" DOB (diameter outside bark) expressed in feet</t>
  </si>
  <si>
    <t>Mountain Alder</t>
  </si>
  <si>
    <t>Actual Length (AHT)</t>
  </si>
  <si>
    <t>Actual length of tree bole from the ground on the high side of tree to a defined break in the tree bole (50%+ dead trees or 100% live trees) expressed in feet. If no break, cell is blank</t>
  </si>
  <si>
    <t>DOB @ Break</t>
  </si>
  <si>
    <t>Diameter outside bark at a defined break in the tree bole (50%+ dead trees or 100% live trees) expressed in inches; If no break, cell is blank</t>
  </si>
  <si>
    <t>DBH_Ht (if other than 4.5')</t>
  </si>
  <si>
    <t>Height from ground on the high side of tree if DBH was measured on a tree location other than 4.5' (DBH species only) expressed in feet</t>
  </si>
  <si>
    <t>Comments</t>
  </si>
  <si>
    <t>Specific comments made on trees</t>
  </si>
  <si>
    <t>PLOTS (tab)</t>
  </si>
  <si>
    <t>Plot level data recorded at each plot</t>
  </si>
  <si>
    <t>Plot Identification number associated with plot grid GIS shape file and plot number monumented at each corresponding plot</t>
  </si>
  <si>
    <t>Cruiser</t>
  </si>
  <si>
    <t>The initials of the Plot Leader at corresponding plots</t>
  </si>
  <si>
    <t>Date</t>
  </si>
  <si>
    <t>Date (month, day, year) on which the inventory plot was measured. If done on two days, then the later of the two days.</t>
  </si>
  <si>
    <t>Null / Dropped Plot</t>
  </si>
  <si>
    <t>YES / NO of whether plot is a No Tally or Dropped plot</t>
  </si>
  <si>
    <t>Boundary Plot</t>
  </si>
  <si>
    <t>YES / NO of whether plot is adjacent a project boundary and therefore needs to have boundary measurements collected</t>
  </si>
  <si>
    <t>Boundary Type</t>
  </si>
  <si>
    <t>List the type of non-project area which the plot is adjacent to</t>
  </si>
  <si>
    <t>LeftAzm</t>
  </si>
  <si>
    <t>Boundary plot left azimuth (0 - 359) measured from plot center to the boundary point</t>
  </si>
  <si>
    <t>RightAzm</t>
  </si>
  <si>
    <t>Boundary plot right azimuth (0 - 359) measured from plot center to the boundary point</t>
  </si>
  <si>
    <t>BAMortality</t>
  </si>
  <si>
    <t>Estimated Basal Area of dead trees within the area in which the plot is located. Incriments of 20: 0-20, 20-40, etc.</t>
  </si>
  <si>
    <t>DamageAgent</t>
  </si>
  <si>
    <t>Estimated cause of notable mortality within the area in which the plot is located.</t>
  </si>
  <si>
    <t>SiteQuality</t>
  </si>
  <si>
    <t>Estimated site quality of the area in which the plot is located</t>
  </si>
  <si>
    <t>Slope Class</t>
  </si>
  <si>
    <t>Estimated slope of the area in which the plot is located</t>
  </si>
  <si>
    <t>Aspect</t>
  </si>
  <si>
    <t>Estimated aspect of the area in which the plot is located</t>
  </si>
  <si>
    <t>OverSPP</t>
  </si>
  <si>
    <t>Dominant overstory species of the area in which the plot is located</t>
  </si>
  <si>
    <t>UnderSPP</t>
  </si>
  <si>
    <t>Dominant understory species of the area in which the plot is located</t>
  </si>
  <si>
    <t>RMZ</t>
  </si>
  <si>
    <t>Indicate if the plot is located within a Riparian Management Zone.  If YES, make comment on situation</t>
  </si>
  <si>
    <t>Plot Video</t>
  </si>
  <si>
    <t>Indicate if a plot video was taken at the respective plot.  If NO, make a comment on situation</t>
  </si>
  <si>
    <t>Witness Tree Info</t>
  </si>
  <si>
    <t>YES / NO of if the Witness Tree information from 2018 needed to be updated</t>
  </si>
  <si>
    <t>X_Tree</t>
  </si>
  <si>
    <t>X Witness Tree ID, OP if tree is off plot</t>
  </si>
  <si>
    <t>X_Azm</t>
  </si>
  <si>
    <t>Azimuth from plot center to the X Witness Tree</t>
  </si>
  <si>
    <t>X_Slp</t>
  </si>
  <si>
    <t>Slope % from the dot located on the face of the X Witness Tree to plot center (approx. 1' from ground at both measurement locations)</t>
  </si>
  <si>
    <t>X_SlpDist</t>
  </si>
  <si>
    <t>Slope distance expressed in feet from the dot located on the face of the X Witness Tree to the plot center (approx. 1' from ground at both measurement locations)</t>
  </si>
  <si>
    <t>Y_Tree</t>
  </si>
  <si>
    <t>Y Witness Tree ID, OP if tree is off plot</t>
  </si>
  <si>
    <t>Y_Azm</t>
  </si>
  <si>
    <t>Azimuth from plot center to the Y Witness Tree</t>
  </si>
  <si>
    <t>Y_Slp</t>
  </si>
  <si>
    <t>Slope % from the dot located on the face of the Y Witness Tree to plot center (approx. 1' from ground at both measurement locations)</t>
  </si>
  <si>
    <t>Y_SlpDist</t>
  </si>
  <si>
    <t>Slope distance expressed in feet from the dot located on the face of the Y Witness Tree to the plot center (approx. 1' from ground at both measurement locations)</t>
  </si>
  <si>
    <t>Specific comments made on plots</t>
  </si>
  <si>
    <t>Off plot</t>
  </si>
  <si>
    <t>Add Status</t>
  </si>
  <si>
    <t>PlotID</t>
  </si>
  <si>
    <t>TreeID</t>
  </si>
  <si>
    <t>SPCD</t>
  </si>
  <si>
    <t>Status</t>
  </si>
  <si>
    <t>TotHeight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</si>
</sst>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0.0;\-###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11"/>
      <name val="Aptos Narrow"/>
      <family val="2"/>
      <scheme val="minor"/>
    </font>
    <font>
      <sz val="8"/>
      <name val="Arial"/>
      <family val="2"/>
    </font>
    <font>
      <b/>
      <sz val="12"/>
      <name val="MS Sans Serif"/>
    </font>
    <font>
      <b/>
      <sz val="8"/>
      <color rgb="FFFF0000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ck">
        <color rgb="FFFF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92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top"/>
      <protection locked="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/>
    <xf numFmtId="0" fontId="6" fillId="0" borderId="2" xfId="1" applyFont="1" applyBorder="1"/>
    <xf numFmtId="0" fontId="7" fillId="0" borderId="0" xfId="0" applyFont="1"/>
    <xf numFmtId="0" fontId="2" fillId="2" borderId="5" xfId="0" applyFont="1" applyFill="1" applyBorder="1"/>
    <xf numFmtId="2" fontId="2" fillId="2" borderId="6" xfId="0" applyNumberFormat="1" applyFont="1" applyFill="1" applyBorder="1"/>
    <xf numFmtId="0" fontId="9" fillId="0" borderId="7" xfId="2" applyFont="1" applyBorder="1"/>
    <xf numFmtId="2" fontId="8" fillId="0" borderId="8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0" fontId="10" fillId="0" borderId="0" xfId="0" applyFont="1"/>
    <xf numFmtId="0" fontId="9" fillId="0" borderId="1" xfId="2" applyFont="1" applyBorder="1"/>
    <xf numFmtId="0" fontId="8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3" borderId="1" xfId="2" applyFont="1" applyFill="1" applyBorder="1"/>
    <xf numFmtId="0" fontId="7" fillId="0" borderId="16" xfId="0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164" fontId="7" fillId="4" borderId="17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7" fillId="4" borderId="25" xfId="0" applyNumberFormat="1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25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1" xfId="0" applyFont="1" applyBorder="1"/>
    <xf numFmtId="0" fontId="9" fillId="0" borderId="0" xfId="2" applyFont="1"/>
    <xf numFmtId="0" fontId="1" fillId="0" borderId="29" xfId="0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0" fontId="6" fillId="5" borderId="31" xfId="0" applyFont="1" applyFill="1" applyBorder="1"/>
    <xf numFmtId="0" fontId="6" fillId="5" borderId="0" xfId="0" applyFont="1" applyFill="1"/>
    <xf numFmtId="0" fontId="6" fillId="5" borderId="32" xfId="0" applyFont="1" applyFill="1" applyBorder="1"/>
    <xf numFmtId="0" fontId="7" fillId="6" borderId="33" xfId="0" applyFont="1" applyFill="1" applyBorder="1" applyAlignment="1">
      <alignment horizontal="center"/>
    </xf>
    <xf numFmtId="164" fontId="7" fillId="6" borderId="12" xfId="0" applyNumberFormat="1" applyFont="1" applyFill="1" applyBorder="1" applyAlignment="1">
      <alignment horizontal="center"/>
    </xf>
    <xf numFmtId="2" fontId="7" fillId="6" borderId="34" xfId="0" applyNumberFormat="1" applyFont="1" applyFill="1" applyBorder="1" applyAlignment="1">
      <alignment horizontal="center"/>
    </xf>
    <xf numFmtId="2" fontId="7" fillId="6" borderId="35" xfId="0" applyNumberFormat="1" applyFont="1" applyFill="1" applyBorder="1" applyAlignment="1">
      <alignment horizontal="center"/>
    </xf>
    <xf numFmtId="0" fontId="12" fillId="0" borderId="2" xfId="0" applyFont="1" applyBorder="1"/>
    <xf numFmtId="0" fontId="12" fillId="0" borderId="28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16" xfId="0" applyBorder="1"/>
    <xf numFmtId="0" fontId="0" fillId="0" borderId="39" xfId="0" applyBorder="1"/>
    <xf numFmtId="0" fontId="0" fillId="0" borderId="18" xfId="0" applyBorder="1"/>
    <xf numFmtId="0" fontId="0" fillId="0" borderId="40" xfId="0" applyBorder="1"/>
    <xf numFmtId="0" fontId="0" fillId="0" borderId="19" xfId="0" applyBorder="1"/>
    <xf numFmtId="0" fontId="0" fillId="0" borderId="24" xfId="0" applyBorder="1" applyAlignment="1">
      <alignment horizontal="left" vertical="top"/>
    </xf>
    <xf numFmtId="0" fontId="0" fillId="0" borderId="41" xfId="0" applyBorder="1"/>
    <xf numFmtId="0" fontId="0" fillId="0" borderId="42" xfId="0" applyBorder="1"/>
    <xf numFmtId="0" fontId="0" fillId="0" borderId="25" xfId="0" applyBorder="1"/>
    <xf numFmtId="0" fontId="13" fillId="0" borderId="0" xfId="0" applyFont="1"/>
    <xf numFmtId="0" fontId="13" fillId="0" borderId="42" xfId="0" applyFont="1" applyBorder="1"/>
    <xf numFmtId="0" fontId="13" fillId="0" borderId="25" xfId="0" applyFont="1" applyBorder="1"/>
    <xf numFmtId="0" fontId="0" fillId="0" borderId="43" xfId="0" applyBorder="1"/>
    <xf numFmtId="0" fontId="0" fillId="0" borderId="44" xfId="0" applyBorder="1"/>
    <xf numFmtId="0" fontId="0" fillId="0" borderId="9" xfId="0" applyBorder="1"/>
    <xf numFmtId="0" fontId="0" fillId="0" borderId="45" xfId="0" applyBorder="1" applyAlignment="1">
      <alignment horizontal="left" vertical="top"/>
    </xf>
    <xf numFmtId="0" fontId="0" fillId="0" borderId="46" xfId="0" applyBorder="1"/>
    <xf numFmtId="0" fontId="0" fillId="0" borderId="0" xfId="0" applyAlignment="1">
      <alignment horizontal="left" vertical="top"/>
    </xf>
    <xf numFmtId="0" fontId="12" fillId="0" borderId="10" xfId="0" applyFont="1" applyBorder="1"/>
    <xf numFmtId="0" fontId="0" fillId="0" borderId="16" xfId="0" applyBorder="1" applyAlignment="1">
      <alignment horizontal="left" vertical="top"/>
    </xf>
    <xf numFmtId="0" fontId="0" fillId="0" borderId="24" xfId="0" applyBorder="1"/>
    <xf numFmtId="0" fontId="0" fillId="0" borderId="45" xfId="0" applyBorder="1"/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</cellXfs>
  <cellStyles count="3">
    <cellStyle name="Normal" xfId="0" builtinId="0"/>
    <cellStyle name="Normal 3" xfId="2" xr:uid="{2717F26D-15D1-47FF-ABB8-8C4DE6DBFA1A}"/>
    <cellStyle name="Normal 4" xfId="1" xr:uid="{A7434EFE-2816-4F2E-B17E-69C6156EEA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21059</xdr:colOff>
      <xdr:row>12</xdr:row>
      <xdr:rowOff>133350</xdr:rowOff>
    </xdr:from>
    <xdr:to>
      <xdr:col>16</xdr:col>
      <xdr:colOff>9524</xdr:colOff>
      <xdr:row>22</xdr:row>
      <xdr:rowOff>9858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B712F-8185-4EF1-9E5D-84AFCA848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099" y="2053590"/>
          <a:ext cx="4385205" cy="1476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436D-6A40-4A03-B64E-FFF3E6BAFEF7}">
  <dimension ref="A1:O34"/>
  <sheetViews>
    <sheetView tabSelected="1" workbookViewId="0">
      <selection activeCell="K6" sqref="K6"/>
    </sheetView>
  </sheetViews>
  <sheetFormatPr defaultRowHeight="15" x14ac:dyDescent="0.25"/>
  <cols>
    <col min="3" max="3" width="16.28515625" bestFit="1" customWidth="1"/>
    <col min="6" max="6" width="11.140625" bestFit="1" customWidth="1"/>
    <col min="7" max="7" width="10.7109375" bestFit="1" customWidth="1"/>
    <col min="8" max="8" width="27.28515625" bestFit="1" customWidth="1"/>
    <col min="10" max="10" width="14.7109375" bestFit="1" customWidth="1"/>
    <col min="11" max="11" width="41.7109375" bestFit="1" customWidth="1"/>
    <col min="12" max="12" width="28.5703125" bestFit="1" customWidth="1"/>
    <col min="13" max="13" width="23.28515625" bestFit="1" customWidth="1"/>
    <col min="14" max="14" width="39" bestFit="1" customWidth="1"/>
    <col min="15" max="15" width="23.85546875" customWidth="1"/>
  </cols>
  <sheetData>
    <row r="1" spans="1:15" x14ac:dyDescent="0.25">
      <c r="A1" s="1" t="s">
        <v>178</v>
      </c>
      <c r="B1" s="1" t="s">
        <v>179</v>
      </c>
      <c r="C1" s="2" t="s">
        <v>180</v>
      </c>
      <c r="D1" s="3" t="s">
        <v>96</v>
      </c>
      <c r="E1" s="3" t="s">
        <v>14</v>
      </c>
      <c r="F1" s="2" t="s">
        <v>181</v>
      </c>
      <c r="G1" s="1" t="s">
        <v>177</v>
      </c>
      <c r="H1" s="2" t="s">
        <v>1</v>
      </c>
      <c r="I1" s="2" t="s">
        <v>2</v>
      </c>
      <c r="J1" s="4" t="s">
        <v>182</v>
      </c>
      <c r="K1" s="5" t="s">
        <v>3</v>
      </c>
      <c r="L1" s="2" t="s">
        <v>4</v>
      </c>
      <c r="M1" s="2" t="s">
        <v>5</v>
      </c>
      <c r="N1" s="2" t="s">
        <v>6</v>
      </c>
      <c r="O1" s="1" t="s">
        <v>7</v>
      </c>
    </row>
    <row r="2" spans="1:15" x14ac:dyDescent="0.25">
      <c r="A2" s="6">
        <v>9</v>
      </c>
      <c r="B2" s="6">
        <v>1</v>
      </c>
      <c r="C2" s="7">
        <v>73</v>
      </c>
      <c r="D2" s="8">
        <v>8</v>
      </c>
      <c r="E2" s="8"/>
      <c r="F2" s="7">
        <v>1</v>
      </c>
      <c r="G2" s="7"/>
      <c r="H2" s="9"/>
      <c r="I2" s="9"/>
      <c r="J2" s="7">
        <v>61</v>
      </c>
      <c r="K2" s="7"/>
      <c r="L2" s="9"/>
      <c r="M2" s="9"/>
      <c r="N2" s="9"/>
      <c r="O2" s="85"/>
    </row>
    <row r="3" spans="1:15" x14ac:dyDescent="0.25">
      <c r="A3" s="6">
        <v>9</v>
      </c>
      <c r="B3" s="6">
        <v>2</v>
      </c>
      <c r="C3" s="7">
        <v>73</v>
      </c>
      <c r="D3" s="8">
        <v>16.100000000000001</v>
      </c>
      <c r="E3" s="8"/>
      <c r="F3" s="7">
        <v>1</v>
      </c>
      <c r="G3" s="7"/>
      <c r="H3" s="9"/>
      <c r="I3" s="9"/>
      <c r="J3" s="7">
        <v>93</v>
      </c>
      <c r="K3" s="7"/>
      <c r="L3" s="9"/>
      <c r="M3" s="9"/>
      <c r="N3" s="9"/>
      <c r="O3" s="85"/>
    </row>
    <row r="4" spans="1:15" x14ac:dyDescent="0.25">
      <c r="A4" s="6">
        <v>9</v>
      </c>
      <c r="B4" s="6">
        <v>3</v>
      </c>
      <c r="C4" s="7">
        <v>202</v>
      </c>
      <c r="D4" s="8">
        <v>7.3</v>
      </c>
      <c r="E4" s="8"/>
      <c r="F4" s="7">
        <v>1</v>
      </c>
      <c r="G4" s="7"/>
      <c r="H4" s="9"/>
      <c r="I4" s="9"/>
      <c r="J4" s="7">
        <v>34</v>
      </c>
      <c r="K4" s="7"/>
      <c r="L4" s="9"/>
      <c r="M4" s="9"/>
      <c r="N4" s="9"/>
      <c r="O4" s="85"/>
    </row>
    <row r="5" spans="1:15" x14ac:dyDescent="0.25">
      <c r="A5" s="6">
        <v>9</v>
      </c>
      <c r="B5" s="6">
        <v>4</v>
      </c>
      <c r="C5" s="7">
        <v>202</v>
      </c>
      <c r="D5" s="8">
        <v>15.8</v>
      </c>
      <c r="E5" s="8"/>
      <c r="F5" s="7">
        <v>1</v>
      </c>
      <c r="G5" s="7"/>
      <c r="H5" s="9"/>
      <c r="I5" s="9"/>
      <c r="J5" s="7">
        <v>88</v>
      </c>
      <c r="K5" s="7"/>
      <c r="L5" s="9"/>
      <c r="M5" s="9"/>
      <c r="N5" s="9"/>
      <c r="O5" s="85"/>
    </row>
    <row r="6" spans="1:15" x14ac:dyDescent="0.25">
      <c r="A6" s="6">
        <v>9</v>
      </c>
      <c r="B6" s="6">
        <v>5</v>
      </c>
      <c r="C6" s="7">
        <v>202</v>
      </c>
      <c r="D6" s="8">
        <v>8.4</v>
      </c>
      <c r="E6" s="8"/>
      <c r="F6" s="7">
        <v>1</v>
      </c>
      <c r="G6" s="7"/>
      <c r="H6" s="9"/>
      <c r="I6" s="9"/>
      <c r="J6" s="7">
        <v>68</v>
      </c>
      <c r="K6" s="7"/>
      <c r="L6" s="9"/>
      <c r="M6" s="9"/>
      <c r="N6" s="9"/>
      <c r="O6" s="85"/>
    </row>
    <row r="7" spans="1:15" x14ac:dyDescent="0.25">
      <c r="A7" s="6">
        <v>9</v>
      </c>
      <c r="B7" s="6">
        <v>6</v>
      </c>
      <c r="C7" s="7">
        <v>73</v>
      </c>
      <c r="D7" s="8">
        <v>7.1</v>
      </c>
      <c r="E7" s="8"/>
      <c r="F7" s="7">
        <v>1</v>
      </c>
      <c r="G7" s="7"/>
      <c r="H7" s="9"/>
      <c r="I7" s="9"/>
      <c r="J7" s="7">
        <v>68</v>
      </c>
      <c r="K7" s="7"/>
      <c r="L7" s="9"/>
      <c r="M7" s="9"/>
      <c r="N7" s="9"/>
      <c r="O7" s="85"/>
    </row>
    <row r="8" spans="1:15" x14ac:dyDescent="0.25">
      <c r="A8" s="6">
        <v>9</v>
      </c>
      <c r="B8" s="6">
        <v>7</v>
      </c>
      <c r="C8" s="7">
        <v>73</v>
      </c>
      <c r="D8" s="8">
        <v>7.8</v>
      </c>
      <c r="E8" s="8"/>
      <c r="F8" s="7">
        <v>1</v>
      </c>
      <c r="G8" s="7"/>
      <c r="H8" s="9"/>
      <c r="I8" s="9"/>
      <c r="J8" s="7">
        <v>78</v>
      </c>
      <c r="K8" s="7"/>
      <c r="L8" s="9"/>
      <c r="M8" s="9"/>
      <c r="N8" s="9"/>
      <c r="O8" s="85"/>
    </row>
    <row r="9" spans="1:15" x14ac:dyDescent="0.25">
      <c r="A9" s="6">
        <v>9</v>
      </c>
      <c r="B9" s="6">
        <v>8</v>
      </c>
      <c r="C9" s="7">
        <v>73</v>
      </c>
      <c r="D9" s="8">
        <v>8.6</v>
      </c>
      <c r="E9" s="8"/>
      <c r="F9" s="7">
        <v>1</v>
      </c>
      <c r="G9" s="7"/>
      <c r="H9" s="9"/>
      <c r="I9" s="9"/>
      <c r="J9" s="7">
        <v>71</v>
      </c>
      <c r="K9" s="7"/>
      <c r="L9" s="9"/>
      <c r="M9" s="9"/>
      <c r="N9" s="9"/>
      <c r="O9" s="85"/>
    </row>
    <row r="10" spans="1:15" x14ac:dyDescent="0.25">
      <c r="A10" s="6">
        <v>9</v>
      </c>
      <c r="B10" s="6">
        <v>9</v>
      </c>
      <c r="C10" s="7">
        <v>73</v>
      </c>
      <c r="D10" s="8">
        <v>8.6</v>
      </c>
      <c r="E10" s="8"/>
      <c r="F10" s="7">
        <v>1</v>
      </c>
      <c r="G10" s="7"/>
      <c r="H10" s="9"/>
      <c r="I10" s="9"/>
      <c r="J10" s="7">
        <v>82</v>
      </c>
      <c r="K10" s="7"/>
      <c r="L10" s="9"/>
      <c r="M10" s="9"/>
      <c r="N10" s="9"/>
      <c r="O10" s="85"/>
    </row>
    <row r="11" spans="1:15" x14ac:dyDescent="0.25">
      <c r="A11" s="6">
        <v>9</v>
      </c>
      <c r="B11" s="6">
        <v>10</v>
      </c>
      <c r="C11" s="7">
        <v>202</v>
      </c>
      <c r="D11" s="8">
        <v>8.4</v>
      </c>
      <c r="E11" s="8"/>
      <c r="F11" s="7">
        <v>1</v>
      </c>
      <c r="G11" s="7"/>
      <c r="H11" s="9"/>
      <c r="I11" s="9"/>
      <c r="J11" s="7">
        <v>55</v>
      </c>
      <c r="K11" s="7"/>
      <c r="L11" s="9"/>
      <c r="M11" s="9"/>
      <c r="N11" s="9"/>
      <c r="O11" s="85"/>
    </row>
    <row r="12" spans="1:15" x14ac:dyDescent="0.25">
      <c r="A12" s="6">
        <v>9</v>
      </c>
      <c r="B12" s="6">
        <v>11</v>
      </c>
      <c r="C12" s="7">
        <v>73</v>
      </c>
      <c r="D12" s="8">
        <v>9.1</v>
      </c>
      <c r="E12" s="8"/>
      <c r="F12" s="7">
        <v>1</v>
      </c>
      <c r="G12" s="7"/>
      <c r="H12" s="9"/>
      <c r="I12" s="9"/>
      <c r="J12" s="7">
        <v>76</v>
      </c>
      <c r="K12" s="7"/>
      <c r="L12" s="9"/>
      <c r="M12" s="9"/>
      <c r="N12" s="9"/>
      <c r="O12" s="85"/>
    </row>
    <row r="13" spans="1:15" x14ac:dyDescent="0.25">
      <c r="A13" s="6">
        <v>9</v>
      </c>
      <c r="B13" s="6">
        <v>12</v>
      </c>
      <c r="C13" s="7">
        <v>202</v>
      </c>
      <c r="D13" s="8">
        <v>6.8</v>
      </c>
      <c r="E13" s="8"/>
      <c r="F13" s="7">
        <v>2</v>
      </c>
      <c r="G13" s="7"/>
      <c r="H13" s="9">
        <v>2</v>
      </c>
      <c r="I13" s="9"/>
      <c r="J13" s="7">
        <v>63</v>
      </c>
      <c r="K13" s="7">
        <v>43</v>
      </c>
      <c r="L13" s="9">
        <v>23</v>
      </c>
      <c r="M13" s="9">
        <v>6</v>
      </c>
      <c r="N13" s="9"/>
      <c r="O13" s="85"/>
    </row>
    <row r="14" spans="1:15" x14ac:dyDescent="0.25">
      <c r="A14" s="6">
        <v>9</v>
      </c>
      <c r="B14" s="6">
        <v>13</v>
      </c>
      <c r="C14" s="7">
        <v>73</v>
      </c>
      <c r="D14" s="8">
        <v>10</v>
      </c>
      <c r="E14" s="8"/>
      <c r="F14" s="7">
        <v>1</v>
      </c>
      <c r="G14" s="7"/>
      <c r="H14" s="9"/>
      <c r="I14" s="9"/>
      <c r="J14" s="7">
        <v>88</v>
      </c>
      <c r="K14" s="7"/>
      <c r="L14" s="9"/>
      <c r="M14" s="9"/>
      <c r="N14" s="9"/>
      <c r="O14" s="85" t="s">
        <v>10</v>
      </c>
    </row>
    <row r="15" spans="1:15" x14ac:dyDescent="0.25">
      <c r="A15" s="6">
        <v>9</v>
      </c>
      <c r="B15" s="6">
        <v>14</v>
      </c>
      <c r="C15" s="7">
        <v>73</v>
      </c>
      <c r="D15" s="8">
        <v>6.9</v>
      </c>
      <c r="E15" s="8"/>
      <c r="F15" s="7">
        <v>1</v>
      </c>
      <c r="G15" s="7"/>
      <c r="H15" s="9"/>
      <c r="I15" s="9"/>
      <c r="J15" s="7">
        <v>69</v>
      </c>
      <c r="K15" s="7"/>
      <c r="L15" s="9"/>
      <c r="M15" s="9"/>
      <c r="N15" s="9"/>
      <c r="O15" s="85"/>
    </row>
    <row r="16" spans="1:15" x14ac:dyDescent="0.25">
      <c r="A16" s="6">
        <v>9</v>
      </c>
      <c r="B16" s="6">
        <v>15</v>
      </c>
      <c r="C16" s="7">
        <v>73</v>
      </c>
      <c r="D16" s="8">
        <v>5.4</v>
      </c>
      <c r="E16" s="8"/>
      <c r="F16" s="7">
        <v>1</v>
      </c>
      <c r="G16" s="7"/>
      <c r="H16" s="9"/>
      <c r="I16" s="9"/>
      <c r="J16" s="7">
        <v>51</v>
      </c>
      <c r="K16" s="7"/>
      <c r="L16" s="9"/>
      <c r="M16" s="9"/>
      <c r="N16" s="9"/>
      <c r="O16" s="85"/>
    </row>
    <row r="17" spans="1:15" x14ac:dyDescent="0.25">
      <c r="A17" s="6">
        <v>9</v>
      </c>
      <c r="B17" s="6">
        <v>16</v>
      </c>
      <c r="C17" s="7">
        <v>202</v>
      </c>
      <c r="D17" s="8"/>
      <c r="E17" s="8"/>
      <c r="F17" s="7">
        <v>0</v>
      </c>
      <c r="G17" s="7" t="s">
        <v>9</v>
      </c>
      <c r="H17" s="9"/>
      <c r="I17" s="9"/>
      <c r="J17" s="7"/>
      <c r="K17" s="7"/>
      <c r="L17" s="9"/>
      <c r="M17" s="9"/>
      <c r="N17" s="9"/>
      <c r="O17" s="85" t="s">
        <v>11</v>
      </c>
    </row>
    <row r="18" spans="1:15" x14ac:dyDescent="0.25">
      <c r="A18" s="6">
        <v>9</v>
      </c>
      <c r="B18" s="6">
        <v>17</v>
      </c>
      <c r="C18" s="7">
        <v>73</v>
      </c>
      <c r="D18" s="8">
        <v>13.6</v>
      </c>
      <c r="E18" s="8"/>
      <c r="F18" s="7">
        <v>1</v>
      </c>
      <c r="G18" s="7"/>
      <c r="H18" s="9"/>
      <c r="I18" s="9"/>
      <c r="J18" s="7">
        <v>88</v>
      </c>
      <c r="K18" s="7"/>
      <c r="L18" s="9"/>
      <c r="M18" s="9"/>
      <c r="N18" s="9"/>
      <c r="O18" s="85"/>
    </row>
    <row r="19" spans="1:15" x14ac:dyDescent="0.25">
      <c r="A19" s="6">
        <v>9</v>
      </c>
      <c r="B19" s="6">
        <v>18</v>
      </c>
      <c r="C19" s="7">
        <v>73</v>
      </c>
      <c r="D19" s="8">
        <v>9.1999999999999993</v>
      </c>
      <c r="E19" s="8"/>
      <c r="F19" s="7">
        <v>1</v>
      </c>
      <c r="G19" s="7"/>
      <c r="H19" s="9"/>
      <c r="I19" s="9"/>
      <c r="J19" s="7">
        <v>75</v>
      </c>
      <c r="K19" s="7"/>
      <c r="L19" s="9"/>
      <c r="M19" s="9"/>
      <c r="N19" s="9">
        <v>5.0999999999999996</v>
      </c>
      <c r="O19" s="86"/>
    </row>
    <row r="20" spans="1:15" x14ac:dyDescent="0.25">
      <c r="A20" s="6">
        <v>9</v>
      </c>
      <c r="B20" s="6">
        <v>19</v>
      </c>
      <c r="C20" s="7">
        <v>73</v>
      </c>
      <c r="D20" s="8">
        <v>11.2</v>
      </c>
      <c r="E20" s="8"/>
      <c r="F20" s="7">
        <v>1</v>
      </c>
      <c r="G20" s="7"/>
      <c r="H20" s="9"/>
      <c r="I20" s="9"/>
      <c r="J20" s="7">
        <v>83</v>
      </c>
      <c r="K20" s="7"/>
      <c r="L20" s="9"/>
      <c r="M20" s="9"/>
      <c r="N20" s="9"/>
      <c r="O20" s="85"/>
    </row>
    <row r="21" spans="1:15" x14ac:dyDescent="0.25">
      <c r="A21" s="6">
        <v>9</v>
      </c>
      <c r="B21" s="6">
        <v>20</v>
      </c>
      <c r="C21" s="7">
        <v>202</v>
      </c>
      <c r="D21" s="8">
        <v>6</v>
      </c>
      <c r="E21" s="8"/>
      <c r="F21" s="7">
        <v>1</v>
      </c>
      <c r="G21" s="7"/>
      <c r="H21" s="9"/>
      <c r="I21" s="9"/>
      <c r="J21" s="7">
        <v>42</v>
      </c>
      <c r="K21" s="7"/>
      <c r="L21" s="9"/>
      <c r="M21" s="9"/>
      <c r="N21" s="9"/>
      <c r="O21" s="85" t="s">
        <v>12</v>
      </c>
    </row>
    <row r="22" spans="1:15" x14ac:dyDescent="0.25">
      <c r="A22" s="6">
        <v>9</v>
      </c>
      <c r="B22" s="6">
        <v>21</v>
      </c>
      <c r="C22" s="7">
        <v>73</v>
      </c>
      <c r="D22" s="8">
        <v>14.1</v>
      </c>
      <c r="E22" s="8"/>
      <c r="F22" s="7">
        <v>1</v>
      </c>
      <c r="G22" s="7"/>
      <c r="H22" s="9"/>
      <c r="I22" s="9"/>
      <c r="J22" s="7">
        <v>96</v>
      </c>
      <c r="K22" s="7"/>
      <c r="L22" s="9"/>
      <c r="M22" s="9"/>
      <c r="N22" s="9"/>
      <c r="O22" s="85"/>
    </row>
    <row r="23" spans="1:15" x14ac:dyDescent="0.25">
      <c r="A23" s="6">
        <v>9</v>
      </c>
      <c r="B23" s="6">
        <v>22</v>
      </c>
      <c r="C23" s="7">
        <v>73</v>
      </c>
      <c r="D23" s="8">
        <v>7.6</v>
      </c>
      <c r="E23" s="8"/>
      <c r="F23" s="7">
        <v>1</v>
      </c>
      <c r="G23" s="7"/>
      <c r="H23" s="9"/>
      <c r="I23" s="9"/>
      <c r="J23" s="7">
        <v>53</v>
      </c>
      <c r="K23" s="7"/>
      <c r="L23" s="9"/>
      <c r="M23" s="9"/>
      <c r="N23" s="9"/>
      <c r="O23" s="85"/>
    </row>
    <row r="24" spans="1:15" x14ac:dyDescent="0.25">
      <c r="A24" s="6">
        <v>9</v>
      </c>
      <c r="B24" s="6">
        <v>23</v>
      </c>
      <c r="C24" s="7">
        <v>202</v>
      </c>
      <c r="D24" s="8">
        <v>5.6</v>
      </c>
      <c r="E24" s="8"/>
      <c r="F24" s="7">
        <v>1</v>
      </c>
      <c r="G24" s="7"/>
      <c r="H24" s="9"/>
      <c r="I24" s="9"/>
      <c r="J24" s="7">
        <v>41</v>
      </c>
      <c r="K24" s="7"/>
      <c r="L24" s="9"/>
      <c r="M24" s="9"/>
      <c r="N24" s="9"/>
      <c r="O24" s="85" t="s">
        <v>13</v>
      </c>
    </row>
    <row r="25" spans="1:15" x14ac:dyDescent="0.25">
      <c r="A25" s="6">
        <v>9</v>
      </c>
      <c r="B25" s="6">
        <v>24</v>
      </c>
      <c r="C25" s="7">
        <v>73</v>
      </c>
      <c r="D25" s="8">
        <v>17.899999999999999</v>
      </c>
      <c r="E25" s="8"/>
      <c r="F25" s="7">
        <v>1</v>
      </c>
      <c r="G25" s="7"/>
      <c r="H25" s="9"/>
      <c r="I25" s="9"/>
      <c r="J25" s="7">
        <v>107</v>
      </c>
      <c r="K25" s="7"/>
      <c r="L25" s="9"/>
      <c r="M25" s="9"/>
      <c r="N25" s="9"/>
      <c r="O25" s="85"/>
    </row>
    <row r="26" spans="1:15" x14ac:dyDescent="0.25">
      <c r="A26" s="6">
        <v>9</v>
      </c>
      <c r="B26" s="6">
        <v>25</v>
      </c>
      <c r="C26" s="7">
        <v>202</v>
      </c>
      <c r="D26" s="8">
        <v>8.6</v>
      </c>
      <c r="E26" s="8"/>
      <c r="F26" s="7">
        <v>1</v>
      </c>
      <c r="G26" s="7"/>
      <c r="H26" s="9"/>
      <c r="I26" s="9"/>
      <c r="J26" s="7">
        <v>56</v>
      </c>
      <c r="K26" s="7"/>
      <c r="L26" s="9"/>
      <c r="M26" s="9"/>
      <c r="N26" s="9"/>
      <c r="O26" s="85"/>
    </row>
    <row r="27" spans="1:15" x14ac:dyDescent="0.25">
      <c r="A27" s="6">
        <v>9</v>
      </c>
      <c r="B27" s="6">
        <v>26</v>
      </c>
      <c r="C27" s="7">
        <v>202</v>
      </c>
      <c r="D27" s="8">
        <v>9.4</v>
      </c>
      <c r="E27" s="8"/>
      <c r="F27" s="7">
        <v>1</v>
      </c>
      <c r="G27" s="7"/>
      <c r="H27" s="9"/>
      <c r="I27" s="9"/>
      <c r="J27" s="7">
        <v>50</v>
      </c>
      <c r="K27" s="7"/>
      <c r="L27" s="9"/>
      <c r="M27" s="9"/>
      <c r="N27" s="9"/>
      <c r="O27" s="85"/>
    </row>
    <row r="28" spans="1:15" x14ac:dyDescent="0.25">
      <c r="A28" s="6">
        <v>9</v>
      </c>
      <c r="B28" s="6">
        <v>27</v>
      </c>
      <c r="C28" s="7">
        <v>73</v>
      </c>
      <c r="D28" s="8">
        <v>14</v>
      </c>
      <c r="E28" s="8"/>
      <c r="F28" s="7">
        <v>1</v>
      </c>
      <c r="G28" s="7"/>
      <c r="H28" s="9"/>
      <c r="I28" s="9"/>
      <c r="J28" s="7">
        <v>96</v>
      </c>
      <c r="K28" s="7"/>
      <c r="L28" s="9"/>
      <c r="M28" s="9"/>
      <c r="N28" s="9"/>
      <c r="O28" s="85"/>
    </row>
    <row r="29" spans="1:15" x14ac:dyDescent="0.25">
      <c r="A29" s="6">
        <v>9</v>
      </c>
      <c r="B29" s="6">
        <v>28</v>
      </c>
      <c r="C29" s="7">
        <v>73</v>
      </c>
      <c r="D29" s="8">
        <v>17.399999999999999</v>
      </c>
      <c r="E29" s="8"/>
      <c r="F29" s="7">
        <v>1</v>
      </c>
      <c r="G29" s="7"/>
      <c r="H29" s="9"/>
      <c r="I29" s="9"/>
      <c r="J29" s="7">
        <v>90</v>
      </c>
      <c r="K29" s="7"/>
      <c r="L29" s="9"/>
      <c r="M29" s="9"/>
      <c r="N29" s="9"/>
      <c r="O29" s="85"/>
    </row>
    <row r="30" spans="1:15" x14ac:dyDescent="0.25">
      <c r="A30" s="6">
        <v>9</v>
      </c>
      <c r="B30" s="6">
        <v>29</v>
      </c>
      <c r="C30" s="7">
        <v>73</v>
      </c>
      <c r="D30" s="8">
        <v>14.4</v>
      </c>
      <c r="E30" s="8"/>
      <c r="F30" s="7">
        <v>1</v>
      </c>
      <c r="G30" s="7"/>
      <c r="H30" s="9"/>
      <c r="I30" s="9"/>
      <c r="J30" s="7">
        <v>93</v>
      </c>
      <c r="K30" s="7"/>
      <c r="L30" s="9"/>
      <c r="M30" s="9"/>
      <c r="N30" s="9"/>
      <c r="O30" s="85"/>
    </row>
    <row r="31" spans="1:15" x14ac:dyDescent="0.25">
      <c r="A31" s="6">
        <v>9</v>
      </c>
      <c r="B31" s="6">
        <v>30</v>
      </c>
      <c r="C31" s="7">
        <v>73</v>
      </c>
      <c r="D31" s="8">
        <v>16.100000000000001</v>
      </c>
      <c r="E31" s="8"/>
      <c r="F31" s="7">
        <v>1</v>
      </c>
      <c r="G31" s="7"/>
      <c r="H31" s="9"/>
      <c r="I31" s="9"/>
      <c r="J31" s="7">
        <v>93</v>
      </c>
      <c r="K31" s="7"/>
      <c r="L31" s="9"/>
      <c r="M31" s="9"/>
      <c r="N31" s="9"/>
      <c r="O31" s="85"/>
    </row>
    <row r="32" spans="1:15" x14ac:dyDescent="0.25">
      <c r="A32" s="6">
        <v>9</v>
      </c>
      <c r="B32" s="6">
        <v>31</v>
      </c>
      <c r="C32" s="7">
        <v>66</v>
      </c>
      <c r="D32" s="8"/>
      <c r="E32" s="8">
        <v>5.9</v>
      </c>
      <c r="F32" s="7">
        <v>1</v>
      </c>
      <c r="G32" s="7"/>
      <c r="H32" s="9"/>
      <c r="I32" s="9"/>
      <c r="J32" s="7">
        <v>26</v>
      </c>
      <c r="K32" s="7"/>
      <c r="L32" s="9"/>
      <c r="M32" s="9"/>
      <c r="N32" s="9"/>
      <c r="O32" s="85"/>
    </row>
    <row r="33" spans="1:15" x14ac:dyDescent="0.25">
      <c r="A33" s="6">
        <v>9</v>
      </c>
      <c r="B33" s="6">
        <v>32</v>
      </c>
      <c r="C33" s="7">
        <v>73</v>
      </c>
      <c r="D33" s="8">
        <v>10.4</v>
      </c>
      <c r="E33" s="8"/>
      <c r="F33" s="7">
        <v>1</v>
      </c>
      <c r="G33" s="7"/>
      <c r="H33" s="9"/>
      <c r="I33" s="9"/>
      <c r="J33" s="7">
        <v>86</v>
      </c>
      <c r="K33" s="7"/>
      <c r="L33" s="9"/>
      <c r="M33" s="9"/>
      <c r="N33" s="9"/>
      <c r="O33" s="85"/>
    </row>
    <row r="34" spans="1:15" x14ac:dyDescent="0.25">
      <c r="A34" s="6">
        <v>9</v>
      </c>
      <c r="B34" s="6">
        <v>33</v>
      </c>
      <c r="C34" s="7">
        <v>202</v>
      </c>
      <c r="D34" s="8">
        <v>1.5</v>
      </c>
      <c r="E34" s="8"/>
      <c r="F34" s="7">
        <v>1</v>
      </c>
      <c r="G34" s="7"/>
      <c r="H34" s="9"/>
      <c r="I34" s="9"/>
      <c r="J34" s="7"/>
      <c r="K34" s="7"/>
      <c r="L34" s="9"/>
      <c r="M34" s="9"/>
      <c r="N34" s="9"/>
      <c r="O34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A481-BCE4-4227-A804-DCC87E6D4A9E}">
  <dimension ref="A1:P106"/>
  <sheetViews>
    <sheetView zoomScaleNormal="100" workbookViewId="0">
      <selection activeCell="M6" sqref="M6"/>
    </sheetView>
  </sheetViews>
  <sheetFormatPr defaultColWidth="9.140625" defaultRowHeight="12.75" customHeight="1" x14ac:dyDescent="0.2"/>
  <cols>
    <col min="1" max="1" width="9.28515625" style="10" bestFit="1" customWidth="1"/>
    <col min="2" max="2" width="19.5703125" style="10" bestFit="1" customWidth="1"/>
    <col min="3" max="4" width="9.140625" style="10"/>
    <col min="5" max="5" width="0" style="10" hidden="1" customWidth="1"/>
    <col min="6" max="7" width="10.140625" style="10" customWidth="1"/>
    <col min="8" max="8" width="9.140625" style="10"/>
    <col min="9" max="9" width="11" style="10" bestFit="1" customWidth="1"/>
    <col min="10" max="10" width="9.28515625" style="10" bestFit="1" customWidth="1"/>
    <col min="11" max="11" width="9.140625" style="10"/>
    <col min="12" max="12" width="10.7109375" style="10" customWidth="1"/>
    <col min="13" max="13" width="10" style="10" bestFit="1" customWidth="1"/>
    <col min="14" max="15" width="9.140625" style="10"/>
    <col min="16" max="16" width="16.140625" style="10" bestFit="1" customWidth="1"/>
    <col min="17" max="16384" width="9.140625" style="10"/>
  </cols>
  <sheetData>
    <row r="1" spans="1:16" ht="12.75" customHeight="1" thickBot="1" x14ac:dyDescent="0.25"/>
    <row r="2" spans="1:16" ht="12.75" customHeight="1" thickBot="1" x14ac:dyDescent="0.3">
      <c r="A2" s="11" t="s">
        <v>15</v>
      </c>
      <c r="B2" s="11" t="s">
        <v>16</v>
      </c>
      <c r="D2" s="12"/>
      <c r="E2" s="12"/>
      <c r="F2" s="87" t="s">
        <v>17</v>
      </c>
      <c r="G2" s="88"/>
      <c r="I2" s="13" t="s">
        <v>18</v>
      </c>
      <c r="J2" s="14">
        <f>SQRT(SUMSQ(J5:J29))</f>
        <v>0</v>
      </c>
    </row>
    <row r="3" spans="1:16" ht="12.75" customHeight="1" thickBot="1" x14ac:dyDescent="0.3">
      <c r="A3" s="15">
        <v>17</v>
      </c>
      <c r="B3" s="15" t="s">
        <v>19</v>
      </c>
      <c r="D3" s="12"/>
      <c r="E3" s="12"/>
      <c r="F3" s="16">
        <v>11.8</v>
      </c>
      <c r="G3" s="17">
        <v>37.200000000000003</v>
      </c>
      <c r="I3" s="18"/>
      <c r="J3" s="18"/>
      <c r="L3" s="89" t="s">
        <v>20</v>
      </c>
      <c r="M3" s="89"/>
      <c r="O3" s="89" t="s">
        <v>21</v>
      </c>
      <c r="P3" s="89"/>
    </row>
    <row r="4" spans="1:16" ht="12.75" customHeight="1" thickBot="1" x14ac:dyDescent="0.3">
      <c r="A4" s="19">
        <v>19</v>
      </c>
      <c r="B4" s="19" t="s">
        <v>22</v>
      </c>
      <c r="D4" s="20" t="s">
        <v>23</v>
      </c>
      <c r="E4" s="20" t="s">
        <v>24</v>
      </c>
      <c r="F4" s="90" t="s">
        <v>25</v>
      </c>
      <c r="G4" s="91"/>
      <c r="I4" s="21" t="s">
        <v>26</v>
      </c>
      <c r="J4" s="22" t="s">
        <v>27</v>
      </c>
      <c r="L4" s="23" t="s">
        <v>28</v>
      </c>
      <c r="M4" s="24" t="s">
        <v>29</v>
      </c>
      <c r="O4" s="23" t="s">
        <v>28</v>
      </c>
      <c r="P4" s="24" t="s">
        <v>29</v>
      </c>
    </row>
    <row r="5" spans="1:16" ht="12.75" customHeight="1" x14ac:dyDescent="0.25">
      <c r="A5" s="25">
        <v>66</v>
      </c>
      <c r="B5" s="25" t="s">
        <v>30</v>
      </c>
      <c r="D5" s="26">
        <v>1</v>
      </c>
      <c r="E5" s="27">
        <f>DEGREES(ATAN($D5/100))</f>
        <v>0.57293869768348593</v>
      </c>
      <c r="F5" s="28">
        <f>$F$3/COS(RADIANS(E5))</f>
        <v>11.800589985250738</v>
      </c>
      <c r="G5" s="29">
        <f>$G$3/COS(RADIANS(E5))</f>
        <v>37.201859953502328</v>
      </c>
      <c r="I5" s="30" t="s">
        <v>31</v>
      </c>
      <c r="J5" s="31"/>
      <c r="L5" s="32">
        <v>0</v>
      </c>
      <c r="M5" s="33" t="s">
        <v>176</v>
      </c>
      <c r="O5" s="32" t="s">
        <v>8</v>
      </c>
      <c r="P5" s="33" t="s">
        <v>32</v>
      </c>
    </row>
    <row r="6" spans="1:16" ht="12.75" customHeight="1" x14ac:dyDescent="0.25">
      <c r="A6" s="19">
        <v>73</v>
      </c>
      <c r="B6" s="19" t="s">
        <v>33</v>
      </c>
      <c r="D6" s="34">
        <v>2</v>
      </c>
      <c r="E6" s="35">
        <f>DEGREES(ATAN($D6/100))</f>
        <v>1.1457628381751035</v>
      </c>
      <c r="F6" s="36">
        <f>$F$3/COS(RADIANS(E6))</f>
        <v>11.802359764047189</v>
      </c>
      <c r="G6" s="37">
        <f>$G$3/COS(RADIANS(E6))</f>
        <v>37.207439256148767</v>
      </c>
      <c r="I6" s="38" t="s">
        <v>34</v>
      </c>
      <c r="J6" s="39"/>
      <c r="L6" s="32">
        <v>1</v>
      </c>
      <c r="M6" s="33" t="s">
        <v>35</v>
      </c>
      <c r="O6" s="32" t="s">
        <v>36</v>
      </c>
      <c r="P6" s="33" t="s">
        <v>37</v>
      </c>
    </row>
    <row r="7" spans="1:16" ht="12.75" customHeight="1" x14ac:dyDescent="0.25">
      <c r="A7" s="19">
        <v>93</v>
      </c>
      <c r="B7" s="19" t="s">
        <v>38</v>
      </c>
      <c r="D7" s="40">
        <v>3</v>
      </c>
      <c r="E7" s="27">
        <f>DEGREES(ATAN($D7/100))</f>
        <v>1.7183580016554572</v>
      </c>
      <c r="F7" s="41">
        <f>$F$3/COS(RADIANS(E7))</f>
        <v>11.805308805787336</v>
      </c>
      <c r="G7" s="42">
        <f>$G$3/COS(RADIANS(E7))</f>
        <v>37.216736235193977</v>
      </c>
      <c r="I7" s="43" t="s">
        <v>39</v>
      </c>
      <c r="J7" s="44"/>
      <c r="L7" s="32">
        <v>2</v>
      </c>
      <c r="M7" s="33" t="s">
        <v>40</v>
      </c>
      <c r="O7" s="32" t="s">
        <v>41</v>
      </c>
      <c r="P7" s="33" t="s">
        <v>42</v>
      </c>
    </row>
    <row r="8" spans="1:16" ht="12.75" customHeight="1" thickBot="1" x14ac:dyDescent="0.3">
      <c r="A8" s="19">
        <v>108</v>
      </c>
      <c r="B8" s="19" t="s">
        <v>43</v>
      </c>
      <c r="D8" s="34">
        <v>4</v>
      </c>
      <c r="E8" s="35">
        <f t="shared" ref="E8:E71" si="0">DEGREES(ATAN($D8/100))</f>
        <v>2.2906100426385296</v>
      </c>
      <c r="F8" s="36">
        <f t="shared" ref="F8:F71" si="1">$F$3/COS(RADIANS(E8))</f>
        <v>11.809436227017784</v>
      </c>
      <c r="G8" s="37">
        <f t="shared" ref="G8:G71" si="2">$G$3/COS(RADIANS(E8))</f>
        <v>37.229748105513693</v>
      </c>
      <c r="I8" s="38" t="s">
        <v>44</v>
      </c>
      <c r="J8" s="39"/>
      <c r="L8" s="45">
        <v>3</v>
      </c>
      <c r="M8" s="46" t="s">
        <v>45</v>
      </c>
      <c r="O8" s="32" t="s">
        <v>46</v>
      </c>
      <c r="P8" s="33" t="s">
        <v>47</v>
      </c>
    </row>
    <row r="9" spans="1:16" ht="12.75" customHeight="1" x14ac:dyDescent="0.25">
      <c r="A9" s="19">
        <v>119</v>
      </c>
      <c r="B9" s="19" t="s">
        <v>48</v>
      </c>
      <c r="D9" s="40">
        <v>5</v>
      </c>
      <c r="E9" s="27">
        <f t="shared" si="0"/>
        <v>2.8624052261117479</v>
      </c>
      <c r="F9" s="41">
        <f t="shared" si="1"/>
        <v>11.814740792755465</v>
      </c>
      <c r="G9" s="42">
        <f t="shared" si="2"/>
        <v>37.246470973771466</v>
      </c>
      <c r="I9" s="43" t="s">
        <v>49</v>
      </c>
      <c r="J9" s="44"/>
      <c r="O9" s="32" t="s">
        <v>50</v>
      </c>
      <c r="P9" s="33" t="s">
        <v>51</v>
      </c>
    </row>
    <row r="10" spans="1:16" ht="12.75" customHeight="1" x14ac:dyDescent="0.25">
      <c r="A10" s="19">
        <v>122</v>
      </c>
      <c r="B10" s="19" t="s">
        <v>52</v>
      </c>
      <c r="D10" s="34">
        <v>6</v>
      </c>
      <c r="E10" s="35">
        <f t="shared" si="0"/>
        <v>3.433630362450522</v>
      </c>
      <c r="F10" s="36">
        <f t="shared" si="1"/>
        <v>11.821220918331575</v>
      </c>
      <c r="G10" s="37">
        <f t="shared" si="2"/>
        <v>37.266899844231745</v>
      </c>
      <c r="I10" s="38" t="s">
        <v>53</v>
      </c>
      <c r="J10" s="39"/>
      <c r="O10" s="32" t="s">
        <v>9</v>
      </c>
      <c r="P10" s="33" t="s">
        <v>54</v>
      </c>
    </row>
    <row r="11" spans="1:16" ht="12.75" customHeight="1" x14ac:dyDescent="0.25">
      <c r="A11" s="19">
        <v>202</v>
      </c>
      <c r="B11" s="19" t="s">
        <v>55</v>
      </c>
      <c r="D11" s="40">
        <v>7</v>
      </c>
      <c r="E11" s="27">
        <f t="shared" si="0"/>
        <v>4.0041729407093882</v>
      </c>
      <c r="F11" s="41">
        <f t="shared" si="1"/>
        <v>11.828874671751326</v>
      </c>
      <c r="G11" s="42">
        <f t="shared" si="2"/>
        <v>37.291028626199093</v>
      </c>
      <c r="I11" s="43" t="s">
        <v>56</v>
      </c>
      <c r="J11" s="44"/>
      <c r="O11" s="32" t="s">
        <v>57</v>
      </c>
      <c r="P11" s="33" t="s">
        <v>58</v>
      </c>
    </row>
    <row r="12" spans="1:16" ht="12.75" customHeight="1" thickBot="1" x14ac:dyDescent="0.3">
      <c r="A12" s="47">
        <v>299</v>
      </c>
      <c r="B12" s="47" t="s">
        <v>59</v>
      </c>
      <c r="D12" s="34">
        <v>8</v>
      </c>
      <c r="E12" s="35">
        <f t="shared" si="0"/>
        <v>4.5739212599008612</v>
      </c>
      <c r="F12" s="36">
        <f t="shared" si="1"/>
        <v>11.837699776561324</v>
      </c>
      <c r="G12" s="37">
        <f t="shared" si="2"/>
        <v>37.318850143057738</v>
      </c>
      <c r="I12" s="38" t="s">
        <v>60</v>
      </c>
      <c r="J12" s="39"/>
      <c r="O12" s="45" t="s">
        <v>61</v>
      </c>
      <c r="P12" s="46" t="s">
        <v>62</v>
      </c>
    </row>
    <row r="13" spans="1:16" ht="12.75" customHeight="1" x14ac:dyDescent="0.25">
      <c r="A13" s="25">
        <v>321</v>
      </c>
      <c r="B13" s="25" t="s">
        <v>63</v>
      </c>
      <c r="D13" s="40">
        <v>9</v>
      </c>
      <c r="E13" s="27">
        <f t="shared" si="0"/>
        <v>5.1427645578842416</v>
      </c>
      <c r="F13" s="41">
        <f t="shared" si="1"/>
        <v>11.847693615214736</v>
      </c>
      <c r="G13" s="42">
        <f t="shared" si="2"/>
        <v>37.350356142880351</v>
      </c>
      <c r="I13" s="43" t="s">
        <v>64</v>
      </c>
      <c r="J13" s="44"/>
    </row>
    <row r="14" spans="1:16" ht="12.75" customHeight="1" x14ac:dyDescent="0.25">
      <c r="A14" s="19">
        <v>350</v>
      </c>
      <c r="B14" s="19" t="s">
        <v>65</v>
      </c>
      <c r="D14" s="34">
        <v>10</v>
      </c>
      <c r="E14" s="35">
        <f t="shared" si="0"/>
        <v>5.710593137499643</v>
      </c>
      <c r="F14" s="36">
        <f t="shared" si="1"/>
        <v>11.858853232922652</v>
      </c>
      <c r="G14" s="37">
        <f t="shared" si="2"/>
        <v>37.385537310569717</v>
      </c>
      <c r="I14" s="38" t="s">
        <v>66</v>
      </c>
      <c r="J14" s="39"/>
    </row>
    <row r="15" spans="1:16" ht="12.75" customHeight="1" x14ac:dyDescent="0.25">
      <c r="A15" s="47">
        <v>374</v>
      </c>
      <c r="B15" s="47" t="s">
        <v>67</v>
      </c>
      <c r="D15" s="40">
        <v>11</v>
      </c>
      <c r="E15" s="27">
        <f t="shared" si="0"/>
        <v>6.2772984895975545</v>
      </c>
      <c r="F15" s="41">
        <f t="shared" si="1"/>
        <v>11.871175341978569</v>
      </c>
      <c r="G15" s="42">
        <f t="shared" si="2"/>
        <v>37.424383281491764</v>
      </c>
      <c r="I15" s="43" t="s">
        <v>68</v>
      </c>
      <c r="J15" s="44"/>
    </row>
    <row r="16" spans="1:16" ht="12.75" customHeight="1" x14ac:dyDescent="0.25">
      <c r="A16" s="47">
        <v>375</v>
      </c>
      <c r="B16" s="47" t="s">
        <v>69</v>
      </c>
      <c r="D16" s="34">
        <v>12</v>
      </c>
      <c r="E16" s="35">
        <f t="shared" si="0"/>
        <v>6.8427734126309403</v>
      </c>
      <c r="F16" s="36">
        <f t="shared" si="1"/>
        <v>11.884656326541378</v>
      </c>
      <c r="G16" s="37">
        <f t="shared" si="2"/>
        <v>37.466882656554176</v>
      </c>
      <c r="I16" s="38" t="s">
        <v>70</v>
      </c>
      <c r="J16" s="39"/>
    </row>
    <row r="17" spans="1:10" ht="12.75" customHeight="1" x14ac:dyDescent="0.25">
      <c r="A17" s="19">
        <v>743</v>
      </c>
      <c r="B17" s="19" t="s">
        <v>71</v>
      </c>
      <c r="D17" s="40">
        <v>13</v>
      </c>
      <c r="E17" s="27">
        <f t="shared" si="0"/>
        <v>7.4069121284952297</v>
      </c>
      <c r="F17" s="41">
        <f t="shared" si="1"/>
        <v>11.899292247860796</v>
      </c>
      <c r="G17" s="42">
        <f t="shared" si="2"/>
        <v>37.513023018679796</v>
      </c>
      <c r="I17" s="43" t="s">
        <v>72</v>
      </c>
      <c r="J17" s="44"/>
    </row>
    <row r="18" spans="1:10" ht="12.75" customHeight="1" x14ac:dyDescent="0.25">
      <c r="A18" s="19">
        <v>746</v>
      </c>
      <c r="B18" s="19" t="s">
        <v>73</v>
      </c>
      <c r="D18" s="34">
        <v>14</v>
      </c>
      <c r="E18" s="35">
        <f t="shared" si="0"/>
        <v>7.9696103943213599</v>
      </c>
      <c r="F18" s="36">
        <f t="shared" si="1"/>
        <v>11.915078849927935</v>
      </c>
      <c r="G18" s="37">
        <f t="shared" si="2"/>
        <v>37.562790950620268</v>
      </c>
      <c r="I18" s="38" t="s">
        <v>74</v>
      </c>
      <c r="J18" s="39"/>
    </row>
    <row r="19" spans="1:10" ht="12.75" customHeight="1" x14ac:dyDescent="0.25">
      <c r="A19" s="19">
        <v>747</v>
      </c>
      <c r="B19" s="19" t="s">
        <v>75</v>
      </c>
      <c r="D19" s="40">
        <v>15</v>
      </c>
      <c r="E19" s="27">
        <f t="shared" si="0"/>
        <v>8.5307656099481335</v>
      </c>
      <c r="F19" s="41">
        <f t="shared" si="1"/>
        <v>11.932011565532445</v>
      </c>
      <c r="G19" s="42">
        <f t="shared" si="2"/>
        <v>37.616172054051439</v>
      </c>
      <c r="I19" s="43" t="s">
        <v>76</v>
      </c>
      <c r="J19" s="44"/>
    </row>
    <row r="20" spans="1:10" ht="12.75" customHeight="1" x14ac:dyDescent="0.25">
      <c r="A20" s="19">
        <v>920</v>
      </c>
      <c r="B20" s="19" t="s">
        <v>77</v>
      </c>
      <c r="D20" s="34">
        <v>16</v>
      </c>
      <c r="E20" s="35">
        <f t="shared" si="0"/>
        <v>9.0902769208223226</v>
      </c>
      <c r="F20" s="36">
        <f t="shared" si="1"/>
        <v>11.950085522706521</v>
      </c>
      <c r="G20" s="37">
        <f t="shared" si="2"/>
        <v>37.673150969888361</v>
      </c>
      <c r="I20" s="38" t="s">
        <v>78</v>
      </c>
      <c r="J20" s="39"/>
    </row>
    <row r="21" spans="1:10" ht="12.75" customHeight="1" x14ac:dyDescent="0.25">
      <c r="A21" s="19">
        <v>998</v>
      </c>
      <c r="B21" s="19" t="s">
        <v>79</v>
      </c>
      <c r="D21" s="40">
        <v>17</v>
      </c>
      <c r="E21" s="27">
        <f t="shared" si="0"/>
        <v>9.6480453160981572</v>
      </c>
      <c r="F21" s="41">
        <f t="shared" si="1"/>
        <v>11.969295551535186</v>
      </c>
      <c r="G21" s="42">
        <f t="shared" si="2"/>
        <v>37.733711399754995</v>
      </c>
      <c r="I21" s="43" t="s">
        <v>80</v>
      </c>
      <c r="J21" s="44"/>
    </row>
    <row r="22" spans="1:10" ht="12.75" customHeight="1" x14ac:dyDescent="0.25">
      <c r="A22" s="19">
        <v>999</v>
      </c>
      <c r="B22" s="19" t="s">
        <v>81</v>
      </c>
      <c r="D22" s="34">
        <v>18</v>
      </c>
      <c r="E22" s="35">
        <f t="shared" si="0"/>
        <v>10.203973721731684</v>
      </c>
      <c r="F22" s="36">
        <f t="shared" si="1"/>
        <v>11.989636191311227</v>
      </c>
      <c r="G22" s="37">
        <f t="shared" si="2"/>
        <v>37.797836128540482</v>
      </c>
      <c r="I22" s="38" t="s">
        <v>82</v>
      </c>
      <c r="J22" s="39"/>
    </row>
    <row r="23" spans="1:10" ht="12.75" customHeight="1" x14ac:dyDescent="0.25">
      <c r="A23" s="48"/>
      <c r="B23" s="48"/>
      <c r="D23" s="40">
        <v>19</v>
      </c>
      <c r="E23" s="27">
        <f t="shared" si="0"/>
        <v>10.757967088390005</v>
      </c>
      <c r="F23" s="41">
        <f t="shared" si="1"/>
        <v>12.011101698012553</v>
      </c>
      <c r="G23" s="42">
        <f t="shared" si="2"/>
        <v>37.865507047971775</v>
      </c>
      <c r="I23" s="43" t="s">
        <v>83</v>
      </c>
      <c r="J23" s="44"/>
    </row>
    <row r="24" spans="1:10" ht="12.75" customHeight="1" x14ac:dyDescent="0.25">
      <c r="A24" s="48"/>
      <c r="B24" s="48"/>
      <c r="D24" s="34">
        <v>20</v>
      </c>
      <c r="E24" s="35">
        <f t="shared" si="0"/>
        <v>11.309932474020215</v>
      </c>
      <c r="F24" s="36">
        <f t="shared" si="1"/>
        <v>12.033686052078973</v>
      </c>
      <c r="G24" s="37">
        <f t="shared" si="2"/>
        <v>37.936705181130321</v>
      </c>
      <c r="I24" s="38" t="s">
        <v>84</v>
      </c>
      <c r="J24" s="39"/>
    </row>
    <row r="25" spans="1:10" ht="12.75" customHeight="1" x14ac:dyDescent="0.25">
      <c r="A25" s="48"/>
      <c r="B25" s="48"/>
      <c r="D25" s="40">
        <v>21</v>
      </c>
      <c r="E25" s="27">
        <f t="shared" si="0"/>
        <v>11.859779120947978</v>
      </c>
      <c r="F25" s="41">
        <f t="shared" si="1"/>
        <v>12.057382966464987</v>
      </c>
      <c r="G25" s="42">
        <f t="shared" si="2"/>
        <v>38.01141070783877</v>
      </c>
      <c r="I25" s="43" t="s">
        <v>85</v>
      </c>
      <c r="J25" s="44"/>
    </row>
    <row r="26" spans="1:10" ht="12.75" customHeight="1" x14ac:dyDescent="0.25">
      <c r="A26" s="48"/>
      <c r="B26" s="48"/>
      <c r="D26" s="34">
        <v>22</v>
      </c>
      <c r="E26" s="35">
        <f t="shared" si="0"/>
        <v>12.407418527400745</v>
      </c>
      <c r="F26" s="36">
        <f t="shared" si="1"/>
        <v>12.082185894944674</v>
      </c>
      <c r="G26" s="37">
        <f t="shared" si="2"/>
        <v>38.089602990842529</v>
      </c>
      <c r="I26" s="38" t="s">
        <v>86</v>
      </c>
      <c r="J26" s="39"/>
    </row>
    <row r="27" spans="1:10" ht="12.75" customHeight="1" x14ac:dyDescent="0.25">
      <c r="A27" s="48"/>
      <c r="B27" s="48"/>
      <c r="D27" s="40">
        <v>23</v>
      </c>
      <c r="E27" s="27">
        <f t="shared" si="0"/>
        <v>12.95276451337552</v>
      </c>
      <c r="F27" s="41">
        <f t="shared" si="1"/>
        <v>12.108088040644567</v>
      </c>
      <c r="G27" s="42">
        <f t="shared" si="2"/>
        <v>38.171260602709992</v>
      </c>
      <c r="I27" s="43" t="s">
        <v>87</v>
      </c>
      <c r="J27" s="44"/>
    </row>
    <row r="28" spans="1:10" ht="12.75" customHeight="1" x14ac:dyDescent="0.25">
      <c r="A28" s="48"/>
      <c r="B28" s="48"/>
      <c r="D28" s="34">
        <v>24</v>
      </c>
      <c r="E28" s="35">
        <f t="shared" si="0"/>
        <v>13.495733280795811</v>
      </c>
      <c r="F28" s="36">
        <f t="shared" si="1"/>
        <v>12.135082364780224</v>
      </c>
      <c r="G28" s="37">
        <f t="shared" si="2"/>
        <v>38.256361353374949</v>
      </c>
      <c r="I28" s="38" t="s">
        <v>88</v>
      </c>
      <c r="J28" s="39"/>
    </row>
    <row r="29" spans="1:10" ht="12.75" customHeight="1" x14ac:dyDescent="0.25">
      <c r="A29" s="48"/>
      <c r="B29" s="48"/>
      <c r="D29" s="40">
        <v>25</v>
      </c>
      <c r="E29" s="27">
        <f t="shared" si="0"/>
        <v>14.036243467926479</v>
      </c>
      <c r="F29" s="41">
        <f t="shared" si="1"/>
        <v>12.163161595572099</v>
      </c>
      <c r="G29" s="42">
        <f t="shared" si="2"/>
        <v>38.344882318244245</v>
      </c>
      <c r="I29" s="49" t="s">
        <v>89</v>
      </c>
      <c r="J29" s="50"/>
    </row>
    <row r="30" spans="1:10" ht="12.75" customHeight="1" x14ac:dyDescent="0.2">
      <c r="A30" s="48"/>
      <c r="B30" s="48"/>
      <c r="D30" s="34">
        <v>26</v>
      </c>
      <c r="E30" s="35">
        <f t="shared" si="0"/>
        <v>14.574216198038739</v>
      </c>
      <c r="F30" s="36">
        <f t="shared" si="1"/>
        <v>12.19231823731648</v>
      </c>
      <c r="G30" s="37">
        <f t="shared" si="2"/>
        <v>38.436799866794324</v>
      </c>
    </row>
    <row r="31" spans="1:10" ht="12.75" customHeight="1" x14ac:dyDescent="0.2">
      <c r="A31" s="48"/>
      <c r="B31" s="48"/>
      <c r="D31" s="40">
        <v>27</v>
      </c>
      <c r="E31" s="27">
        <f t="shared" si="0"/>
        <v>15.109575122340466</v>
      </c>
      <c r="F31" s="41">
        <f t="shared" si="1"/>
        <v>12.222544579587346</v>
      </c>
      <c r="G31" s="42">
        <f t="shared" si="2"/>
        <v>38.532089691580452</v>
      </c>
    </row>
    <row r="32" spans="1:10" ht="12.75" customHeight="1" x14ac:dyDescent="0.2">
      <c r="A32" s="48"/>
      <c r="B32" s="48"/>
      <c r="D32" s="34">
        <v>28</v>
      </c>
      <c r="E32" s="35">
        <f t="shared" si="0"/>
        <v>15.642246457208728</v>
      </c>
      <c r="F32" s="36">
        <f t="shared" si="1"/>
        <v>12.25383270654533</v>
      </c>
      <c r="G32" s="37">
        <f t="shared" si="2"/>
        <v>38.63072683758358</v>
      </c>
    </row>
    <row r="33" spans="1:7" ht="12.75" customHeight="1" x14ac:dyDescent="0.2">
      <c r="A33" s="48"/>
      <c r="B33" s="48"/>
      <c r="D33" s="40">
        <v>29</v>
      </c>
      <c r="E33" s="27">
        <f t="shared" si="0"/>
        <v>16.172159015782551</v>
      </c>
      <c r="F33" s="41">
        <f t="shared" si="1"/>
        <v>12.286174506330276</v>
      </c>
      <c r="G33" s="42">
        <f t="shared" si="2"/>
        <v>38.732685731820872</v>
      </c>
    </row>
    <row r="34" spans="1:7" ht="12.75" customHeight="1" x14ac:dyDescent="0.2">
      <c r="A34" s="48"/>
      <c r="B34" s="48"/>
      <c r="D34" s="34">
        <v>30</v>
      </c>
      <c r="E34" s="35">
        <f t="shared" si="0"/>
        <v>16.699244233993621</v>
      </c>
      <c r="F34" s="36">
        <f t="shared" si="1"/>
        <v>12.31956168051445</v>
      </c>
      <c r="G34" s="37">
        <f t="shared" si="2"/>
        <v>38.837940213147249</v>
      </c>
    </row>
    <row r="35" spans="1:7" ht="12.75" customHeight="1" x14ac:dyDescent="0.2">
      <c r="A35" s="48"/>
      <c r="B35" s="48"/>
      <c r="D35" s="40">
        <v>31</v>
      </c>
      <c r="E35" s="27">
        <f t="shared" si="0"/>
        <v>17.223436191131462</v>
      </c>
      <c r="F35" s="41">
        <f t="shared" si="1"/>
        <v>12.353985753593859</v>
      </c>
      <c r="G35" s="42">
        <f t="shared" si="2"/>
        <v>38.94646356217725</v>
      </c>
    </row>
    <row r="36" spans="1:7" ht="12.75" customHeight="1" x14ac:dyDescent="0.2">
      <c r="A36" s="48"/>
      <c r="B36" s="48"/>
      <c r="D36" s="34">
        <v>32</v>
      </c>
      <c r="E36" s="35">
        <f t="shared" si="0"/>
        <v>17.744671625056935</v>
      </c>
      <c r="F36" s="36">
        <f t="shared" si="1"/>
        <v>12.389438082495912</v>
      </c>
      <c r="G36" s="37">
        <f t="shared" si="2"/>
        <v>39.058228531258301</v>
      </c>
    </row>
    <row r="37" spans="1:7" ht="12.75" customHeight="1" x14ac:dyDescent="0.2">
      <c r="A37" s="48"/>
      <c r="B37" s="48"/>
      <c r="D37" s="40">
        <v>33</v>
      </c>
      <c r="E37" s="27">
        <f t="shared" si="0"/>
        <v>18.262889942194128</v>
      </c>
      <c r="F37" s="41">
        <f t="shared" si="1"/>
        <v>12.425909866082243</v>
      </c>
      <c r="G37" s="42">
        <f t="shared" si="2"/>
        <v>39.173207374428763</v>
      </c>
    </row>
    <row r="38" spans="1:7" ht="12.75" customHeight="1" x14ac:dyDescent="0.2">
      <c r="A38" s="48"/>
      <c r="B38" s="48"/>
      <c r="D38" s="34">
        <v>34</v>
      </c>
      <c r="E38" s="35">
        <f t="shared" si="0"/>
        <v>18.778033222445544</v>
      </c>
      <c r="F38" s="36">
        <f t="shared" si="1"/>
        <v>12.463392154626284</v>
      </c>
      <c r="G38" s="37">
        <f t="shared" si="2"/>
        <v>39.29137187729642</v>
      </c>
    </row>
    <row r="39" spans="1:7" ht="12.75" customHeight="1" x14ac:dyDescent="0.2">
      <c r="A39" s="48"/>
      <c r="B39" s="48"/>
      <c r="D39" s="40">
        <v>35</v>
      </c>
      <c r="E39" s="27">
        <f t="shared" si="0"/>
        <v>19.290046219188735</v>
      </c>
      <c r="F39" s="41">
        <f t="shared" si="1"/>
        <v>12.501875859246084</v>
      </c>
      <c r="G39" s="42">
        <f t="shared" si="2"/>
        <v>39.412693386775793</v>
      </c>
    </row>
    <row r="40" spans="1:7" ht="12.75" customHeight="1" x14ac:dyDescent="0.2">
      <c r="A40" s="48"/>
      <c r="B40" s="48"/>
      <c r="D40" s="34">
        <v>36</v>
      </c>
      <c r="E40" s="35">
        <f t="shared" si="0"/>
        <v>19.798876354524932</v>
      </c>
      <c r="F40" s="36">
        <f t="shared" si="1"/>
        <v>12.541351761273583</v>
      </c>
      <c r="G40" s="37">
        <f t="shared" si="2"/>
        <v>39.537142840625194</v>
      </c>
    </row>
    <row r="41" spans="1:7" ht="12.75" customHeight="1" x14ac:dyDescent="0.2">
      <c r="A41" s="48"/>
      <c r="B41" s="48"/>
      <c r="D41" s="40">
        <v>37</v>
      </c>
      <c r="E41" s="27">
        <f t="shared" si="0"/>
        <v>20.304473709960437</v>
      </c>
      <c r="F41" s="41">
        <f t="shared" si="1"/>
        <v>12.581810521542597</v>
      </c>
      <c r="G41" s="42">
        <f t="shared" si="2"/>
        <v>39.664690796727513</v>
      </c>
    </row>
    <row r="42" spans="1:7" ht="12.75" customHeight="1" x14ac:dyDescent="0.2">
      <c r="A42" s="48"/>
      <c r="B42" s="48"/>
      <c r="D42" s="34">
        <v>38</v>
      </c>
      <c r="E42" s="35">
        <f t="shared" si="0"/>
        <v>20.80679101271123</v>
      </c>
      <c r="F42" s="36">
        <f t="shared" si="1"/>
        <v>12.623242689578618</v>
      </c>
      <c r="G42" s="37">
        <f t="shared" si="2"/>
        <v>39.795307462061402</v>
      </c>
    </row>
    <row r="43" spans="1:7" ht="12.75" customHeight="1" x14ac:dyDescent="0.2">
      <c r="A43" s="48"/>
      <c r="B43" s="48"/>
      <c r="D43" s="40">
        <v>39</v>
      </c>
      <c r="E43" s="27">
        <f t="shared" si="0"/>
        <v>21.305783617828769</v>
      </c>
      <c r="F43" s="41">
        <f t="shared" si="1"/>
        <v>12.665638712674541</v>
      </c>
      <c r="G43" s="42">
        <f t="shared" si="2"/>
        <v>39.928962721312963</v>
      </c>
    </row>
    <row r="44" spans="1:7" ht="12.75" customHeight="1" x14ac:dyDescent="0.2">
      <c r="A44" s="48"/>
      <c r="B44" s="48"/>
      <c r="D44" s="34">
        <v>40</v>
      </c>
      <c r="E44" s="35">
        <f t="shared" si="0"/>
        <v>21.801409486351812</v>
      </c>
      <c r="F44" s="36">
        <f t="shared" si="1"/>
        <v>12.708988944837431</v>
      </c>
      <c r="G44" s="37">
        <f t="shared" si="2"/>
        <v>40.065626165080715</v>
      </c>
    </row>
    <row r="45" spans="1:7" ht="12.75" customHeight="1" x14ac:dyDescent="0.2">
      <c r="A45" s="48"/>
      <c r="B45" s="48"/>
      <c r="D45" s="40">
        <v>41</v>
      </c>
      <c r="E45" s="27">
        <f t="shared" si="0"/>
        <v>22.293629159694078</v>
      </c>
      <c r="F45" s="41">
        <f t="shared" si="1"/>
        <v>12.753283655592391</v>
      </c>
      <c r="G45" s="42">
        <f t="shared" si="2"/>
        <v>40.20526711763025</v>
      </c>
    </row>
    <row r="46" spans="1:7" ht="12.75" customHeight="1" x14ac:dyDescent="0.2">
      <c r="A46" s="48"/>
      <c r="B46" s="48"/>
      <c r="D46" s="34">
        <v>42</v>
      </c>
      <c r="E46" s="35">
        <f t="shared" si="0"/>
        <v>22.782405730481688</v>
      </c>
      <c r="F46" s="36">
        <f t="shared" si="1"/>
        <v>12.798513038630698</v>
      </c>
      <c r="G46" s="37">
        <f t="shared" si="2"/>
        <v>40.347854664157801</v>
      </c>
    </row>
    <row r="47" spans="1:7" ht="12.75" customHeight="1" x14ac:dyDescent="0.2">
      <c r="A47" s="48"/>
      <c r="B47" s="48"/>
      <c r="D47" s="40">
        <v>43</v>
      </c>
      <c r="E47" s="27">
        <f t="shared" si="0"/>
        <v>23.267704810056951</v>
      </c>
      <c r="F47" s="41">
        <f t="shared" si="1"/>
        <v>12.844667220290296</v>
      </c>
      <c r="G47" s="42">
        <f t="shared" si="2"/>
        <v>40.493357677525339</v>
      </c>
    </row>
    <row r="48" spans="1:7" ht="12.75" customHeight="1" x14ac:dyDescent="0.2">
      <c r="A48" s="48"/>
      <c r="B48" s="48"/>
      <c r="D48" s="34">
        <v>44</v>
      </c>
      <c r="E48" s="35">
        <f t="shared" si="0"/>
        <v>23.749494492866763</v>
      </c>
      <c r="F48" s="36">
        <f t="shared" si="1"/>
        <v>12.891736267857794</v>
      </c>
      <c r="G48" s="37">
        <f t="shared" si="2"/>
        <v>40.641744844433049</v>
      </c>
    </row>
    <row r="49" spans="1:7" ht="12.75" customHeight="1" x14ac:dyDescent="0.2">
      <c r="A49" s="48"/>
      <c r="B49" s="48"/>
      <c r="D49" s="40">
        <v>45</v>
      </c>
      <c r="E49" s="27">
        <f t="shared" si="0"/>
        <v>24.22774531795417</v>
      </c>
      <c r="F49" s="41">
        <f t="shared" si="1"/>
        <v>12.939710197682173</v>
      </c>
      <c r="G49" s="42">
        <f t="shared" si="2"/>
        <v>40.79298469099804</v>
      </c>
    </row>
    <row r="50" spans="1:7" ht="12.75" customHeight="1" x14ac:dyDescent="0.2">
      <c r="A50" s="48"/>
      <c r="B50" s="48"/>
      <c r="D50" s="34">
        <v>46</v>
      </c>
      <c r="E50" s="35">
        <f t="shared" si="0"/>
        <v>24.702430227771313</v>
      </c>
      <c r="F50" s="36">
        <f t="shared" si="1"/>
        <v>12.988578983091262</v>
      </c>
      <c r="G50" s="37">
        <f t="shared" si="2"/>
        <v>40.947045607711438</v>
      </c>
    </row>
    <row r="51" spans="1:7" ht="12.75" customHeight="1" x14ac:dyDescent="0.2">
      <c r="A51" s="48"/>
      <c r="B51" s="48"/>
      <c r="D51" s="40">
        <v>47</v>
      </c>
      <c r="E51" s="27">
        <f t="shared" si="0"/>
        <v>25.173524524530166</v>
      </c>
      <c r="F51" s="41">
        <f t="shared" si="1"/>
        <v>13.038332562103179</v>
      </c>
      <c r="G51" s="42">
        <f t="shared" si="2"/>
        <v>41.103895873749003</v>
      </c>
    </row>
    <row r="52" spans="1:7" ht="12.75" customHeight="1" x14ac:dyDescent="0.2">
      <c r="A52" s="48"/>
      <c r="B52" s="48"/>
      <c r="D52" s="34">
        <v>48</v>
      </c>
      <c r="E52" s="35">
        <f t="shared" si="0"/>
        <v>25.641005824305282</v>
      </c>
      <c r="F52" s="36">
        <f t="shared" si="1"/>
        <v>13.088960844925774</v>
      </c>
      <c r="G52" s="37">
        <f t="shared" si="2"/>
        <v>41.263503680613461</v>
      </c>
    </row>
    <row r="53" spans="1:7" ht="12.75" customHeight="1" x14ac:dyDescent="0.2">
      <c r="A53" s="48"/>
      <c r="B53" s="48"/>
      <c r="D53" s="40">
        <v>49</v>
      </c>
      <c r="E53" s="27">
        <f t="shared" si="0"/>
        <v>26.104854009099295</v>
      </c>
      <c r="F53" s="41">
        <f t="shared" si="1"/>
        <v>13.140453721238092</v>
      </c>
      <c r="G53" s="42">
        <f t="shared" si="2"/>
        <v>41.425837155089582</v>
      </c>
    </row>
    <row r="54" spans="1:7" ht="12.75" customHeight="1" x14ac:dyDescent="0.2">
      <c r="A54" s="48"/>
      <c r="B54" s="48"/>
      <c r="D54" s="34">
        <v>50</v>
      </c>
      <c r="E54" s="35">
        <f t="shared" si="0"/>
        <v>26.56505117707799</v>
      </c>
      <c r="F54" s="36">
        <f t="shared" si="1"/>
        <v>13.192801067248761</v>
      </c>
      <c r="G54" s="37">
        <f t="shared" si="2"/>
        <v>41.59086438149609</v>
      </c>
    </row>
    <row r="55" spans="1:7" ht="12.75" customHeight="1" x14ac:dyDescent="0.2">
      <c r="A55" s="48"/>
      <c r="B55" s="48"/>
      <c r="D55" s="40">
        <v>51</v>
      </c>
      <c r="E55" s="27">
        <f t="shared" si="0"/>
        <v>27.021581591177039</v>
      </c>
      <c r="F55" s="41">
        <f t="shared" si="1"/>
        <v>13.245992752527084</v>
      </c>
      <c r="G55" s="42">
        <f t="shared" si="2"/>
        <v>41.758553423220974</v>
      </c>
    </row>
    <row r="56" spans="1:7" ht="12.75" customHeight="1" x14ac:dyDescent="0.2">
      <c r="A56" s="48"/>
      <c r="B56" s="48"/>
      <c r="D56" s="34">
        <v>52</v>
      </c>
      <c r="E56" s="35">
        <f t="shared" si="0"/>
        <v>27.474431626277134</v>
      </c>
      <c r="F56" s="36">
        <f t="shared" si="1"/>
        <v>13.300018646603471</v>
      </c>
      <c r="G56" s="37">
        <f t="shared" si="2"/>
        <v>41.928872343529591</v>
      </c>
    </row>
    <row r="57" spans="1:7" ht="12.75" customHeight="1" x14ac:dyDescent="0.2">
      <c r="A57" s="48"/>
      <c r="B57" s="48"/>
      <c r="D57" s="40">
        <v>53</v>
      </c>
      <c r="E57" s="27">
        <f t="shared" si="0"/>
        <v>27.923589715138384</v>
      </c>
      <c r="F57" s="41">
        <f t="shared" si="1"/>
        <v>13.354868625336605</v>
      </c>
      <c r="G57" s="42">
        <f t="shared" si="2"/>
        <v>42.101789225637432</v>
      </c>
    </row>
    <row r="58" spans="1:7" ht="12.75" customHeight="1" x14ac:dyDescent="0.2">
      <c r="A58" s="48"/>
      <c r="B58" s="48"/>
      <c r="D58" s="34">
        <v>54</v>
      </c>
      <c r="E58" s="35">
        <f t="shared" si="0"/>
        <v>28.369046293278583</v>
      </c>
      <c r="F58" s="36">
        <f t="shared" si="1"/>
        <v>13.410532577045553</v>
      </c>
      <c r="G58" s="37">
        <f t="shared" si="2"/>
        <v>42.277272192041913</v>
      </c>
    </row>
    <row r="59" spans="1:7" ht="12.75" customHeight="1" x14ac:dyDescent="0.2">
      <c r="A59" s="48"/>
      <c r="B59" s="48"/>
      <c r="D59" s="40">
        <v>55</v>
      </c>
      <c r="E59" s="27">
        <f t="shared" si="0"/>
        <v>28.810793742973065</v>
      </c>
      <c r="F59" s="41">
        <f t="shared" si="1"/>
        <v>13.467000408405728</v>
      </c>
      <c r="G59" s="42">
        <f t="shared" si="2"/>
        <v>42.455289423109583</v>
      </c>
    </row>
    <row r="60" spans="1:7" ht="12.75" customHeight="1" x14ac:dyDescent="0.2">
      <c r="A60" s="48"/>
      <c r="B60" s="48"/>
      <c r="D60" s="34">
        <v>56</v>
      </c>
      <c r="E60" s="35">
        <f t="shared" si="0"/>
        <v>29.24882633654698</v>
      </c>
      <c r="F60" s="36">
        <f t="shared" si="1"/>
        <v>13.524262050108318</v>
      </c>
      <c r="G60" s="37">
        <f t="shared" si="2"/>
        <v>42.635809174917746</v>
      </c>
    </row>
    <row r="61" spans="1:7" ht="12.75" customHeight="1" x14ac:dyDescent="0.2">
      <c r="A61" s="48"/>
      <c r="B61" s="48"/>
      <c r="D61" s="40">
        <v>57</v>
      </c>
      <c r="E61" s="27">
        <f t="shared" si="0"/>
        <v>29.683140179123296</v>
      </c>
      <c r="F61" s="41">
        <f t="shared" si="1"/>
        <v>13.582307462283426</v>
      </c>
      <c r="G61" s="42">
        <f t="shared" si="2"/>
        <v>42.818799796351136</v>
      </c>
    </row>
    <row r="62" spans="1:7" ht="12.75" customHeight="1" x14ac:dyDescent="0.2">
      <c r="A62" s="48"/>
      <c r="B62" s="48"/>
      <c r="D62" s="34">
        <v>58</v>
      </c>
      <c r="E62" s="35">
        <f t="shared" si="0"/>
        <v>30.113733150982437</v>
      </c>
      <c r="F62" s="36">
        <f t="shared" si="1"/>
        <v>13.641126639687796</v>
      </c>
      <c r="G62" s="37">
        <f t="shared" si="2"/>
        <v>43.004229745456442</v>
      </c>
    </row>
    <row r="63" spans="1:7" ht="12.75" customHeight="1" x14ac:dyDescent="0.2">
      <c r="A63" s="48"/>
      <c r="B63" s="48"/>
      <c r="D63" s="40">
        <v>59</v>
      </c>
      <c r="E63" s="27">
        <f t="shared" si="0"/>
        <v>30.5406048496815</v>
      </c>
      <c r="F63" s="41">
        <f t="shared" si="1"/>
        <v>13.700709616658548</v>
      </c>
      <c r="G63" s="42">
        <f t="shared" si="2"/>
        <v>43.192067605059151</v>
      </c>
    </row>
    <row r="64" spans="1:7" ht="12.75" customHeight="1" x14ac:dyDescent="0.2">
      <c r="A64" s="48"/>
      <c r="B64" s="48"/>
      <c r="D64" s="34">
        <v>60</v>
      </c>
      <c r="E64" s="35">
        <f t="shared" si="0"/>
        <v>30.963756532073521</v>
      </c>
      <c r="F64" s="36">
        <f t="shared" si="1"/>
        <v>13.761046471834909</v>
      </c>
      <c r="G64" s="37">
        <f t="shared" si="2"/>
        <v>43.382282097649039</v>
      </c>
    </row>
    <row r="65" spans="1:7" ht="12.75" customHeight="1" x14ac:dyDescent="0.2">
      <c r="A65" s="48"/>
      <c r="B65" s="48"/>
      <c r="D65" s="40">
        <v>61</v>
      </c>
      <c r="E65" s="27">
        <f t="shared" si="0"/>
        <v>31.383191056359031</v>
      </c>
      <c r="F65" s="41">
        <f t="shared" si="1"/>
        <v>13.822127332650355</v>
      </c>
      <c r="G65" s="42">
        <f t="shared" si="2"/>
        <v>43.574842099541797</v>
      </c>
    </row>
    <row r="66" spans="1:7" ht="12.75" customHeight="1" x14ac:dyDescent="0.2">
      <c r="A66" s="48"/>
      <c r="B66" s="48"/>
      <c r="D66" s="34">
        <v>62</v>
      </c>
      <c r="E66" s="35">
        <f t="shared" si="0"/>
        <v>31.798912824294419</v>
      </c>
      <c r="F66" s="36">
        <f t="shared" si="1"/>
        <v>13.883942379598095</v>
      </c>
      <c r="G66" s="37">
        <f t="shared" si="2"/>
        <v>43.769716654326196</v>
      </c>
    </row>
    <row r="67" spans="1:7" ht="12.75" customHeight="1" x14ac:dyDescent="0.2">
      <c r="A67" s="48"/>
      <c r="B67" s="48"/>
      <c r="D67" s="40">
        <v>63</v>
      </c>
      <c r="E67" s="27">
        <f t="shared" si="0"/>
        <v>32.210927723673755</v>
      </c>
      <c r="F67" s="41">
        <f t="shared" si="1"/>
        <v>13.94648185027321</v>
      </c>
      <c r="G67" s="42">
        <f t="shared" si="2"/>
        <v>43.96687498560707</v>
      </c>
    </row>
    <row r="68" spans="1:7" ht="12.75" customHeight="1" x14ac:dyDescent="0.2">
      <c r="A68" s="48"/>
      <c r="B68" s="48"/>
      <c r="D68" s="34">
        <v>64</v>
      </c>
      <c r="E68" s="35">
        <f t="shared" si="0"/>
        <v>32.619243071192827</v>
      </c>
      <c r="F68" s="36">
        <f t="shared" si="1"/>
        <v>14.009736043195106</v>
      </c>
      <c r="G68" s="37">
        <f t="shared" si="2"/>
        <v>44.166286509055759</v>
      </c>
    </row>
    <row r="69" spans="1:7" ht="12.75" customHeight="1" x14ac:dyDescent="0.2">
      <c r="A69" s="48"/>
      <c r="B69" s="48"/>
      <c r="D69" s="40">
        <v>65</v>
      </c>
      <c r="E69" s="27">
        <f t="shared" si="0"/>
        <v>33.023867555796649</v>
      </c>
      <c r="F69" s="41">
        <f t="shared" si="1"/>
        <v>14.073695321414345</v>
      </c>
      <c r="G69" s="42">
        <f t="shared" si="2"/>
        <v>44.367920843780816</v>
      </c>
    </row>
    <row r="70" spans="1:7" ht="12.75" customHeight="1" x14ac:dyDescent="0.2">
      <c r="A70" s="48"/>
      <c r="B70" s="48"/>
      <c r="D70" s="34">
        <v>66</v>
      </c>
      <c r="E70" s="35">
        <f t="shared" si="0"/>
        <v>33.424811182603804</v>
      </c>
      <c r="F70" s="36">
        <f t="shared" si="1"/>
        <v>14.138350115908151</v>
      </c>
      <c r="G70" s="37">
        <f t="shared" si="2"/>
        <v>44.571747823032474</v>
      </c>
    </row>
    <row r="71" spans="1:7" ht="12.75" customHeight="1" x14ac:dyDescent="0.2">
      <c r="A71" s="48"/>
      <c r="B71" s="48"/>
      <c r="D71" s="40">
        <v>67</v>
      </c>
      <c r="E71" s="27">
        <f t="shared" si="0"/>
        <v>33.822085217493957</v>
      </c>
      <c r="F71" s="41">
        <f t="shared" si="1"/>
        <v>14.203690928769184</v>
      </c>
      <c r="G71" s="42">
        <f t="shared" si="2"/>
        <v>44.777737504255398</v>
      </c>
    </row>
    <row r="72" spans="1:7" ht="12.75" customHeight="1" x14ac:dyDescent="0.2">
      <c r="A72" s="48"/>
      <c r="B72" s="48"/>
      <c r="D72" s="34">
        <v>68</v>
      </c>
      <c r="E72" s="35">
        <f t="shared" ref="E72:E104" si="3">DEGREES(ATAN($D72/100))</f>
        <v>34.215702132437407</v>
      </c>
      <c r="F72" s="36">
        <f t="shared" ref="F72:F104" si="4">$F$3/COS(RADIANS(E72))</f>
        <v>14.269708336192441</v>
      </c>
      <c r="G72" s="37">
        <f t="shared" ref="G72:G104" si="5">$G$3/COS(RADIANS(E72))</f>
        <v>44.985860178504986</v>
      </c>
    </row>
    <row r="73" spans="1:7" ht="12.75" customHeight="1" x14ac:dyDescent="0.2">
      <c r="A73" s="48"/>
      <c r="B73" s="48"/>
      <c r="D73" s="40">
        <v>69</v>
      </c>
      <c r="E73" s="27">
        <f t="shared" si="3"/>
        <v>34.605675551638562</v>
      </c>
      <c r="F73" s="41">
        <f t="shared" si="4"/>
        <v>14.336392991265273</v>
      </c>
      <c r="G73" s="42">
        <f t="shared" si="5"/>
        <v>45.196086379243063</v>
      </c>
    </row>
    <row r="74" spans="1:7" ht="12.75" customHeight="1" x14ac:dyDescent="0.2">
      <c r="A74" s="48"/>
      <c r="B74" s="48"/>
      <c r="D74" s="34">
        <v>70</v>
      </c>
      <c r="E74" s="35">
        <f t="shared" si="3"/>
        <v>34.992020198558663</v>
      </c>
      <c r="F74" s="36">
        <f t="shared" si="4"/>
        <v>14.403735626565771</v>
      </c>
      <c r="G74" s="37">
        <f t="shared" si="5"/>
        <v>45.408386890529378</v>
      </c>
    </row>
    <row r="75" spans="1:7" ht="12.75" customHeight="1" x14ac:dyDescent="0.2">
      <c r="A75" s="48"/>
      <c r="B75" s="48"/>
      <c r="D75" s="40">
        <v>71</v>
      </c>
      <c r="E75" s="27">
        <f t="shared" si="3"/>
        <v>35.374751843876084</v>
      </c>
      <c r="F75" s="41">
        <f t="shared" si="4"/>
        <v>14.471727056574833</v>
      </c>
      <c r="G75" s="42">
        <f t="shared" si="5"/>
        <v>45.622732754625744</v>
      </c>
    </row>
    <row r="76" spans="1:7" ht="12.75" customHeight="1" x14ac:dyDescent="0.2">
      <c r="A76" s="48"/>
      <c r="B76" s="48"/>
      <c r="D76" s="34">
        <v>72</v>
      </c>
      <c r="E76" s="35">
        <f t="shared" si="3"/>
        <v>35.753887254436748</v>
      </c>
      <c r="F76" s="36">
        <f t="shared" si="4"/>
        <v>14.540358179907399</v>
      </c>
      <c r="G76" s="37">
        <f t="shared" si="5"/>
        <v>45.839095279030104</v>
      </c>
    </row>
    <row r="77" spans="1:7" ht="12.75" customHeight="1" x14ac:dyDescent="0.2">
      <c r="A77" s="48"/>
      <c r="B77" s="48"/>
      <c r="D77" s="40">
        <v>73</v>
      </c>
      <c r="E77" s="27">
        <f t="shared" si="3"/>
        <v>36.12944414324086</v>
      </c>
      <c r="F77" s="41">
        <f t="shared" si="4"/>
        <v>14.609619981368441</v>
      </c>
      <c r="G77" s="42">
        <f t="shared" si="5"/>
        <v>46.057446042958141</v>
      </c>
    </row>
    <row r="78" spans="1:7" ht="12.75" customHeight="1" x14ac:dyDescent="0.2">
      <c r="A78" s="48"/>
      <c r="B78" s="48"/>
      <c r="D78" s="34">
        <v>74</v>
      </c>
      <c r="E78" s="35">
        <f t="shared" si="3"/>
        <v>36.501441120506314</v>
      </c>
      <c r="F78" s="36">
        <f t="shared" si="4"/>
        <v>14.679503533839284</v>
      </c>
      <c r="G78" s="37">
        <f t="shared" si="5"/>
        <v>46.277756903289948</v>
      </c>
    </row>
    <row r="79" spans="1:7" ht="12.75" customHeight="1" x14ac:dyDescent="0.2">
      <c r="A79" s="48"/>
      <c r="B79" s="48"/>
      <c r="D79" s="40">
        <v>75</v>
      </c>
      <c r="E79" s="27">
        <f t="shared" si="3"/>
        <v>36.86989764584402</v>
      </c>
      <c r="F79" s="41">
        <f t="shared" si="4"/>
        <v>14.75</v>
      </c>
      <c r="G79" s="42">
        <f t="shared" si="5"/>
        <v>46.5</v>
      </c>
    </row>
    <row r="80" spans="1:7" ht="12.75" customHeight="1" x14ac:dyDescent="0.2">
      <c r="A80" s="48"/>
      <c r="B80" s="48"/>
      <c r="D80" s="34">
        <v>76</v>
      </c>
      <c r="E80" s="35">
        <f t="shared" si="3"/>
        <v>37.234833981574667</v>
      </c>
      <c r="F80" s="36">
        <f t="shared" si="4"/>
        <v>14.821100633893558</v>
      </c>
      <c r="G80" s="37">
        <f t="shared" si="5"/>
        <v>46.724147761088169</v>
      </c>
    </row>
    <row r="81" spans="1:7" ht="12.75" customHeight="1" x14ac:dyDescent="0.2">
      <c r="A81" s="48"/>
      <c r="B81" s="48"/>
      <c r="D81" s="40">
        <v>77</v>
      </c>
      <c r="E81" s="27">
        <f t="shared" si="3"/>
        <v>37.596271147211986</v>
      </c>
      <c r="F81" s="41">
        <f t="shared" si="4"/>
        <v>14.892796782337429</v>
      </c>
      <c r="G81" s="42">
        <f t="shared" si="5"/>
        <v>46.950172907029859</v>
      </c>
    </row>
    <row r="82" spans="1:7" ht="12.75" customHeight="1" x14ac:dyDescent="0.2">
      <c r="A82" s="48"/>
      <c r="B82" s="48"/>
      <c r="D82" s="34">
        <v>78</v>
      </c>
      <c r="E82" s="35">
        <f t="shared" si="3"/>
        <v>37.954230875132517</v>
      </c>
      <c r="F82" s="36">
        <f t="shared" si="4"/>
        <v>14.965079886188382</v>
      </c>
      <c r="G82" s="37">
        <f t="shared" si="5"/>
        <v>47.178048454763371</v>
      </c>
    </row>
    <row r="83" spans="1:7" ht="12.75" customHeight="1" x14ac:dyDescent="0.2">
      <c r="A83" s="48"/>
      <c r="B83" s="48"/>
      <c r="D83" s="40">
        <v>79</v>
      </c>
      <c r="E83" s="27">
        <f t="shared" si="3"/>
        <v>38.308735567447719</v>
      </c>
      <c r="F83" s="41">
        <f t="shared" si="4"/>
        <v>15.03794148146614</v>
      </c>
      <c r="G83" s="42">
        <f t="shared" si="5"/>
        <v>47.407747721232241</v>
      </c>
    </row>
    <row r="84" spans="1:7" ht="12.75" customHeight="1" x14ac:dyDescent="0.2">
      <c r="A84" s="48"/>
      <c r="B84" s="48"/>
      <c r="D84" s="34">
        <v>80</v>
      </c>
      <c r="E84" s="35">
        <f t="shared" si="3"/>
        <v>38.659808254090095</v>
      </c>
      <c r="F84" s="36">
        <f t="shared" si="4"/>
        <v>15.111373200341525</v>
      </c>
      <c r="G84" s="37">
        <f t="shared" si="5"/>
        <v>47.639244326500403</v>
      </c>
    </row>
    <row r="85" spans="1:7" ht="12.75" customHeight="1" x14ac:dyDescent="0.2">
      <c r="D85" s="40">
        <v>81</v>
      </c>
      <c r="E85" s="27">
        <f t="shared" si="3"/>
        <v>39.007472552121044</v>
      </c>
      <c r="F85" s="41">
        <f t="shared" si="4"/>
        <v>15.185366771994676</v>
      </c>
      <c r="G85" s="42">
        <f t="shared" si="5"/>
        <v>47.872512196457791</v>
      </c>
    </row>
    <row r="86" spans="1:7" ht="12.75" customHeight="1" x14ac:dyDescent="0.2">
      <c r="D86" s="34">
        <v>82</v>
      </c>
      <c r="E86" s="35">
        <f t="shared" si="3"/>
        <v>39.351752626264734</v>
      </c>
      <c r="F86" s="36">
        <f t="shared" si="4"/>
        <v>15.259914023348887</v>
      </c>
      <c r="G86" s="37">
        <f t="shared" si="5"/>
        <v>48.107525565133784</v>
      </c>
    </row>
    <row r="87" spans="1:7" ht="12.75" customHeight="1" x14ac:dyDescent="0.2">
      <c r="D87" s="40">
        <v>83</v>
      </c>
      <c r="E87" s="27">
        <f t="shared" si="3"/>
        <v>39.692673150668817</v>
      </c>
      <c r="F87" s="41">
        <f t="shared" si="4"/>
        <v>15.335006879685448</v>
      </c>
      <c r="G87" s="42">
        <f t="shared" si="5"/>
        <v>48.34425897663548</v>
      </c>
    </row>
    <row r="88" spans="1:7" ht="12.75" customHeight="1" x14ac:dyDescent="0.2">
      <c r="D88" s="34">
        <v>84</v>
      </c>
      <c r="E88" s="35">
        <f t="shared" si="3"/>
        <v>40.030259271889697</v>
      </c>
      <c r="F88" s="36">
        <f t="shared" si="4"/>
        <v>15.410637365144895</v>
      </c>
      <c r="G88" s="37">
        <f t="shared" si="5"/>
        <v>48.582687286727975</v>
      </c>
    </row>
    <row r="89" spans="1:7" ht="12.75" customHeight="1" x14ac:dyDescent="0.2">
      <c r="D89" s="40">
        <v>85</v>
      </c>
      <c r="E89" s="27">
        <f t="shared" si="3"/>
        <v>40.364536573097361</v>
      </c>
      <c r="F89" s="41">
        <f t="shared" si="4"/>
        <v>15.486797603119893</v>
      </c>
      <c r="G89" s="42">
        <f t="shared" si="5"/>
        <v>48.822785664072882</v>
      </c>
    </row>
    <row r="90" spans="1:7" ht="12.75" customHeight="1" x14ac:dyDescent="0.2">
      <c r="D90" s="34">
        <v>86</v>
      </c>
      <c r="E90" s="35">
        <f t="shared" si="3"/>
        <v>40.695531039492018</v>
      </c>
      <c r="F90" s="36">
        <f t="shared" si="4"/>
        <v>15.563479816544886</v>
      </c>
      <c r="G90" s="37">
        <f t="shared" si="5"/>
        <v>49.064529591141508</v>
      </c>
    </row>
    <row r="91" spans="1:7" ht="12.75" customHeight="1" x14ac:dyDescent="0.2">
      <c r="D91" s="40">
        <v>87</v>
      </c>
      <c r="E91" s="27">
        <f t="shared" si="3"/>
        <v>41.023269024922435</v>
      </c>
      <c r="F91" s="41">
        <f t="shared" si="4"/>
        <v>15.640676328087608</v>
      </c>
      <c r="G91" s="42">
        <f t="shared" si="5"/>
        <v>49.307894864818564</v>
      </c>
    </row>
    <row r="92" spans="1:7" ht="12.75" customHeight="1" x14ac:dyDescent="0.2">
      <c r="D92" s="34">
        <v>88</v>
      </c>
      <c r="E92" s="35">
        <f t="shared" si="3"/>
        <v>41.347777219693668</v>
      </c>
      <c r="F92" s="36">
        <f t="shared" si="4"/>
        <v>15.7183795602473</v>
      </c>
      <c r="G92" s="37">
        <f t="shared" si="5"/>
        <v>49.552857596711824</v>
      </c>
    </row>
    <row r="93" spans="1:7" ht="12.75" customHeight="1" x14ac:dyDescent="0.2">
      <c r="D93" s="40">
        <v>89</v>
      </c>
      <c r="E93" s="27">
        <f t="shared" si="3"/>
        <v>41.669082619549954</v>
      </c>
      <c r="F93" s="41">
        <f t="shared" si="4"/>
        <v>15.796582035364489</v>
      </c>
      <c r="G93" s="42">
        <f t="shared" si="5"/>
        <v>49.799394213182964</v>
      </c>
    </row>
    <row r="94" spans="1:7" ht="12.75" customHeight="1" x14ac:dyDescent="0.2">
      <c r="D94" s="34">
        <v>90</v>
      </c>
      <c r="E94" s="35">
        <f t="shared" si="3"/>
        <v>41.987212495816657</v>
      </c>
      <c r="F94" s="36">
        <f t="shared" si="4"/>
        <v>15.875276375546978</v>
      </c>
      <c r="G94" s="37">
        <f t="shared" si="5"/>
        <v>50.047481455114202</v>
      </c>
    </row>
    <row r="95" spans="1:7" ht="12.75" customHeight="1" x14ac:dyDescent="0.2">
      <c r="D95" s="40">
        <v>91</v>
      </c>
      <c r="E95" s="27">
        <f t="shared" si="3"/>
        <v>42.3021943666837</v>
      </c>
      <c r="F95" s="41">
        <f t="shared" si="4"/>
        <v>15.9544553025166</v>
      </c>
      <c r="G95" s="42">
        <f t="shared" si="5"/>
        <v>50.297096377425213</v>
      </c>
    </row>
    <row r="96" spans="1:7" ht="12.75" customHeight="1" x14ac:dyDescent="0.2">
      <c r="D96" s="34">
        <v>92</v>
      </c>
      <c r="E96" s="35">
        <f t="shared" si="3"/>
        <v>42.614055969611186</v>
      </c>
      <c r="F96" s="36">
        <f t="shared" si="4"/>
        <v>16.034111637381102</v>
      </c>
      <c r="G96" s="37">
        <f t="shared" si="5"/>
        <v>50.548216348353982</v>
      </c>
    </row>
    <row r="97" spans="4:7" ht="12.75" customHeight="1" x14ac:dyDescent="0.2">
      <c r="D97" s="40">
        <v>93</v>
      </c>
      <c r="E97" s="27">
        <f t="shared" si="3"/>
        <v>42.922825234837191</v>
      </c>
      <c r="F97" s="41">
        <f t="shared" si="4"/>
        <v>16.114238300335515</v>
      </c>
      <c r="G97" s="42">
        <f t="shared" si="5"/>
        <v>50.800819048515351</v>
      </c>
    </row>
    <row r="98" spans="4:7" ht="12.75" customHeight="1" x14ac:dyDescent="0.2">
      <c r="D98" s="34">
        <v>94</v>
      </c>
      <c r="E98" s="35">
        <f t="shared" si="3"/>
        <v>43.228530259965922</v>
      </c>
      <c r="F98" s="36">
        <f t="shared" si="4"/>
        <v>16.194828310297087</v>
      </c>
      <c r="G98" s="37">
        <f t="shared" si="5"/>
        <v>51.05488246975014</v>
      </c>
    </row>
    <row r="99" spans="4:7" ht="12.75" customHeight="1" x14ac:dyDescent="0.2">
      <c r="D99" s="40">
        <v>95</v>
      </c>
      <c r="E99" s="27">
        <f t="shared" si="3"/>
        <v>43.531199285614179</v>
      </c>
      <c r="F99" s="41">
        <f t="shared" si="4"/>
        <v>16.275874784477793</v>
      </c>
      <c r="G99" s="42">
        <f t="shared" si="5"/>
        <v>51.310384913777447</v>
      </c>
    </row>
    <row r="100" spans="4:7" ht="12.75" customHeight="1" x14ac:dyDescent="0.2">
      <c r="D100" s="34">
        <v>96</v>
      </c>
      <c r="E100" s="35">
        <f t="shared" si="3"/>
        <v>43.830860672092584</v>
      </c>
      <c r="F100" s="36">
        <f t="shared" si="4"/>
        <v>16.357370937898303</v>
      </c>
      <c r="G100" s="37">
        <f t="shared" si="5"/>
        <v>51.56730499066245</v>
      </c>
    </row>
    <row r="101" spans="4:7" ht="12.75" customHeight="1" x14ac:dyDescent="0.2">
      <c r="D101" s="40">
        <v>97</v>
      </c>
      <c r="E101" s="27">
        <f t="shared" si="3"/>
        <v>44.127542877097966</v>
      </c>
      <c r="F101" s="41">
        <f t="shared" si="4"/>
        <v>16.43931008284715</v>
      </c>
      <c r="G101" s="42">
        <f t="shared" si="5"/>
        <v>51.825621617111359</v>
      </c>
    </row>
    <row r="102" spans="4:7" ht="12.75" customHeight="1" x14ac:dyDescent="0.2">
      <c r="D102" s="34">
        <v>98</v>
      </c>
      <c r="E102" s="35">
        <f t="shared" si="3"/>
        <v>44.421274434392238</v>
      </c>
      <c r="F102" s="36">
        <f t="shared" si="4"/>
        <v>16.521685628288658</v>
      </c>
      <c r="G102" s="37">
        <f>$G$3/COS(RADIANS(E102))</f>
        <v>52.085314014604926</v>
      </c>
    </row>
    <row r="103" spans="4:7" ht="12.75" customHeight="1" x14ac:dyDescent="0.2">
      <c r="D103" s="40">
        <v>99</v>
      </c>
      <c r="E103" s="27">
        <f t="shared" si="3"/>
        <v>44.712083933442905</v>
      </c>
      <c r="F103" s="41">
        <f t="shared" si="4"/>
        <v>16.604491079223113</v>
      </c>
      <c r="G103" s="42">
        <f t="shared" si="5"/>
        <v>52.346361707381341</v>
      </c>
    </row>
    <row r="104" spans="4:7" ht="12.75" customHeight="1" thickBot="1" x14ac:dyDescent="0.25">
      <c r="D104" s="34">
        <v>100</v>
      </c>
      <c r="E104" s="35">
        <f t="shared" si="3"/>
        <v>45</v>
      </c>
      <c r="F104" s="36">
        <f t="shared" si="4"/>
        <v>16.687720036002521</v>
      </c>
      <c r="G104" s="37">
        <f t="shared" si="5"/>
        <v>52.608744520279139</v>
      </c>
    </row>
    <row r="105" spans="4:7" ht="12.75" customHeight="1" thickTop="1" thickBot="1" x14ac:dyDescent="0.25">
      <c r="D105" s="51"/>
      <c r="E105" s="52"/>
      <c r="F105" s="53"/>
      <c r="G105" s="53"/>
    </row>
    <row r="106" spans="4:7" ht="12.75" customHeight="1" thickTop="1" thickBot="1" x14ac:dyDescent="0.25">
      <c r="D106" s="54"/>
      <c r="E106" s="55">
        <f t="shared" ref="E106" si="6">DEGREES(ATAN($D106/100))</f>
        <v>0</v>
      </c>
      <c r="F106" s="56">
        <f t="shared" ref="F106" si="7">$F$3/COS(RADIANS(E106))</f>
        <v>11.8</v>
      </c>
      <c r="G106" s="57">
        <f t="shared" ref="G106" si="8">$G$3/COS(RADIANS(E106))</f>
        <v>37.200000000000003</v>
      </c>
    </row>
  </sheetData>
  <mergeCells count="4">
    <mergeCell ref="F2:G2"/>
    <mergeCell ref="L3:M3"/>
    <mergeCell ref="O3:P3"/>
    <mergeCell ref="F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DCD8-2AB7-4A5C-8684-F40AFC0D2027}">
  <dimension ref="A1:E45"/>
  <sheetViews>
    <sheetView workbookViewId="0">
      <pane ySplit="1" topLeftCell="A2" activePane="bottomLeft" state="frozen"/>
      <selection pane="bottomLeft" activeCell="A32" sqref="A32"/>
    </sheetView>
  </sheetViews>
  <sheetFormatPr defaultRowHeight="15" x14ac:dyDescent="0.25"/>
  <cols>
    <col min="1" max="1" width="23.7109375" customWidth="1"/>
    <col min="2" max="2" width="153.140625" bestFit="1" customWidth="1"/>
    <col min="3" max="3" width="13.42578125" bestFit="1" customWidth="1"/>
    <col min="4" max="4" width="20.7109375" bestFit="1" customWidth="1"/>
    <col min="5" max="5" width="15.140625" bestFit="1" customWidth="1"/>
  </cols>
  <sheetData>
    <row r="1" spans="1:5" ht="16.5" thickBot="1" x14ac:dyDescent="0.3">
      <c r="A1" s="58" t="s">
        <v>90</v>
      </c>
      <c r="B1" s="59" t="s">
        <v>29</v>
      </c>
      <c r="C1" s="60" t="s">
        <v>91</v>
      </c>
      <c r="D1" s="61" t="s">
        <v>92</v>
      </c>
      <c r="E1" s="62" t="s">
        <v>93</v>
      </c>
    </row>
    <row r="2" spans="1:5" x14ac:dyDescent="0.25">
      <c r="A2" s="63" t="s">
        <v>94</v>
      </c>
      <c r="B2" s="64" t="s">
        <v>95</v>
      </c>
      <c r="C2" s="65">
        <v>17</v>
      </c>
      <c r="D2" s="66" t="s">
        <v>19</v>
      </c>
      <c r="E2" s="67" t="s">
        <v>96</v>
      </c>
    </row>
    <row r="3" spans="1:5" x14ac:dyDescent="0.25">
      <c r="A3" s="68" t="s">
        <v>0</v>
      </c>
      <c r="B3" s="69" t="s">
        <v>97</v>
      </c>
      <c r="C3">
        <v>19</v>
      </c>
      <c r="D3" s="70" t="s">
        <v>22</v>
      </c>
      <c r="E3" s="71" t="s">
        <v>96</v>
      </c>
    </row>
    <row r="4" spans="1:5" x14ac:dyDescent="0.25">
      <c r="A4" s="68" t="s">
        <v>98</v>
      </c>
      <c r="B4" s="69" t="s">
        <v>99</v>
      </c>
      <c r="C4" s="72">
        <v>66</v>
      </c>
      <c r="D4" s="73" t="s">
        <v>30</v>
      </c>
      <c r="E4" s="74" t="s">
        <v>100</v>
      </c>
    </row>
    <row r="5" spans="1:5" x14ac:dyDescent="0.25">
      <c r="A5" s="68" t="s">
        <v>16</v>
      </c>
      <c r="B5" s="69" t="s">
        <v>101</v>
      </c>
      <c r="C5">
        <v>73</v>
      </c>
      <c r="D5" s="70" t="s">
        <v>33</v>
      </c>
      <c r="E5" s="71" t="s">
        <v>96</v>
      </c>
    </row>
    <row r="6" spans="1:5" x14ac:dyDescent="0.25">
      <c r="A6" s="68" t="s">
        <v>96</v>
      </c>
      <c r="B6" s="69" t="s">
        <v>102</v>
      </c>
      <c r="C6">
        <v>93</v>
      </c>
      <c r="D6" s="70" t="s">
        <v>38</v>
      </c>
      <c r="E6" s="71" t="s">
        <v>96</v>
      </c>
    </row>
    <row r="7" spans="1:5" x14ac:dyDescent="0.25">
      <c r="A7" s="68" t="s">
        <v>103</v>
      </c>
      <c r="B7" s="69" t="s">
        <v>104</v>
      </c>
      <c r="C7">
        <v>108</v>
      </c>
      <c r="D7" s="70" t="s">
        <v>43</v>
      </c>
      <c r="E7" s="71" t="s">
        <v>96</v>
      </c>
    </row>
    <row r="8" spans="1:5" x14ac:dyDescent="0.25">
      <c r="A8" s="68" t="s">
        <v>105</v>
      </c>
      <c r="B8" s="69" t="s">
        <v>106</v>
      </c>
      <c r="C8">
        <v>122</v>
      </c>
      <c r="D8" s="70" t="s">
        <v>52</v>
      </c>
      <c r="E8" s="71" t="s">
        <v>96</v>
      </c>
    </row>
    <row r="9" spans="1:5" x14ac:dyDescent="0.25">
      <c r="A9" s="68" t="s">
        <v>107</v>
      </c>
      <c r="B9" s="69" t="s">
        <v>108</v>
      </c>
      <c r="C9">
        <v>202</v>
      </c>
      <c r="D9" s="70" t="s">
        <v>55</v>
      </c>
      <c r="E9" s="71" t="s">
        <v>96</v>
      </c>
    </row>
    <row r="10" spans="1:5" x14ac:dyDescent="0.25">
      <c r="A10" s="68" t="s">
        <v>109</v>
      </c>
      <c r="B10" s="69" t="s">
        <v>110</v>
      </c>
      <c r="C10" s="72">
        <v>321</v>
      </c>
      <c r="D10" s="73" t="s">
        <v>63</v>
      </c>
      <c r="E10" s="74" t="s">
        <v>100</v>
      </c>
    </row>
    <row r="11" spans="1:5" x14ac:dyDescent="0.25">
      <c r="A11" s="68" t="s">
        <v>111</v>
      </c>
      <c r="B11" s="69" t="s">
        <v>112</v>
      </c>
      <c r="C11">
        <v>350</v>
      </c>
      <c r="D11" s="70" t="s">
        <v>113</v>
      </c>
      <c r="E11" s="71" t="s">
        <v>96</v>
      </c>
    </row>
    <row r="12" spans="1:5" x14ac:dyDescent="0.25">
      <c r="A12" s="68" t="s">
        <v>114</v>
      </c>
      <c r="B12" s="69" t="s">
        <v>115</v>
      </c>
      <c r="C12">
        <v>746</v>
      </c>
      <c r="D12" s="70" t="s">
        <v>73</v>
      </c>
      <c r="E12" s="71" t="s">
        <v>96</v>
      </c>
    </row>
    <row r="13" spans="1:5" x14ac:dyDescent="0.25">
      <c r="A13" s="68" t="s">
        <v>116</v>
      </c>
      <c r="B13" s="69" t="s">
        <v>117</v>
      </c>
      <c r="C13">
        <v>747</v>
      </c>
      <c r="D13" s="70" t="s">
        <v>75</v>
      </c>
      <c r="E13" s="71" t="s">
        <v>96</v>
      </c>
    </row>
    <row r="14" spans="1:5" ht="15.75" thickBot="1" x14ac:dyDescent="0.3">
      <c r="A14" s="68" t="s">
        <v>118</v>
      </c>
      <c r="B14" s="69" t="s">
        <v>119</v>
      </c>
      <c r="C14" s="75">
        <v>920</v>
      </c>
      <c r="D14" s="76" t="s">
        <v>77</v>
      </c>
      <c r="E14" s="77" t="s">
        <v>96</v>
      </c>
    </row>
    <row r="15" spans="1:5" ht="15.75" thickBot="1" x14ac:dyDescent="0.3">
      <c r="A15" s="78" t="s">
        <v>120</v>
      </c>
      <c r="B15" s="79" t="s">
        <v>121</v>
      </c>
    </row>
    <row r="16" spans="1:5" x14ac:dyDescent="0.25">
      <c r="A16" s="80"/>
    </row>
    <row r="17" spans="1:2" ht="16.5" thickBot="1" x14ac:dyDescent="0.3">
      <c r="A17" s="58" t="s">
        <v>90</v>
      </c>
      <c r="B17" s="81" t="s">
        <v>29</v>
      </c>
    </row>
    <row r="18" spans="1:2" x14ac:dyDescent="0.25">
      <c r="A18" s="82" t="s">
        <v>122</v>
      </c>
      <c r="B18" s="64" t="s">
        <v>123</v>
      </c>
    </row>
    <row r="19" spans="1:2" x14ac:dyDescent="0.25">
      <c r="A19" s="83" t="s">
        <v>0</v>
      </c>
      <c r="B19" s="69" t="s">
        <v>124</v>
      </c>
    </row>
    <row r="20" spans="1:2" x14ac:dyDescent="0.25">
      <c r="A20" s="83" t="s">
        <v>125</v>
      </c>
      <c r="B20" s="69" t="s">
        <v>126</v>
      </c>
    </row>
    <row r="21" spans="1:2" x14ac:dyDescent="0.25">
      <c r="A21" s="83" t="s">
        <v>127</v>
      </c>
      <c r="B21" s="69" t="s">
        <v>128</v>
      </c>
    </row>
    <row r="22" spans="1:2" x14ac:dyDescent="0.25">
      <c r="A22" s="83" t="s">
        <v>129</v>
      </c>
      <c r="B22" s="69" t="s">
        <v>130</v>
      </c>
    </row>
    <row r="23" spans="1:2" x14ac:dyDescent="0.25">
      <c r="A23" s="83" t="s">
        <v>131</v>
      </c>
      <c r="B23" s="69" t="s">
        <v>132</v>
      </c>
    </row>
    <row r="24" spans="1:2" x14ac:dyDescent="0.25">
      <c r="A24" s="83" t="s">
        <v>133</v>
      </c>
      <c r="B24" s="69" t="s">
        <v>134</v>
      </c>
    </row>
    <row r="25" spans="1:2" x14ac:dyDescent="0.25">
      <c r="A25" s="83" t="s">
        <v>135</v>
      </c>
      <c r="B25" s="69" t="s">
        <v>136</v>
      </c>
    </row>
    <row r="26" spans="1:2" x14ac:dyDescent="0.25">
      <c r="A26" s="83" t="s">
        <v>137</v>
      </c>
      <c r="B26" s="69" t="s">
        <v>138</v>
      </c>
    </row>
    <row r="27" spans="1:2" x14ac:dyDescent="0.25">
      <c r="A27" s="83" t="s">
        <v>139</v>
      </c>
      <c r="B27" s="69" t="s">
        <v>140</v>
      </c>
    </row>
    <row r="28" spans="1:2" x14ac:dyDescent="0.25">
      <c r="A28" s="83" t="s">
        <v>141</v>
      </c>
      <c r="B28" s="69" t="s">
        <v>142</v>
      </c>
    </row>
    <row r="29" spans="1:2" x14ac:dyDescent="0.25">
      <c r="A29" s="83" t="s">
        <v>143</v>
      </c>
      <c r="B29" s="69" t="s">
        <v>144</v>
      </c>
    </row>
    <row r="30" spans="1:2" x14ac:dyDescent="0.25">
      <c r="A30" s="83" t="s">
        <v>145</v>
      </c>
      <c r="B30" s="69" t="s">
        <v>146</v>
      </c>
    </row>
    <row r="31" spans="1:2" x14ac:dyDescent="0.25">
      <c r="A31" s="83" t="s">
        <v>147</v>
      </c>
      <c r="B31" s="69" t="s">
        <v>148</v>
      </c>
    </row>
    <row r="32" spans="1:2" x14ac:dyDescent="0.25">
      <c r="A32" s="83" t="s">
        <v>149</v>
      </c>
      <c r="B32" s="69" t="s">
        <v>150</v>
      </c>
    </row>
    <row r="33" spans="1:2" x14ac:dyDescent="0.25">
      <c r="A33" s="83" t="s">
        <v>151</v>
      </c>
      <c r="B33" s="69" t="s">
        <v>152</v>
      </c>
    </row>
    <row r="34" spans="1:2" x14ac:dyDescent="0.25">
      <c r="A34" s="83" t="s">
        <v>153</v>
      </c>
      <c r="B34" s="69" t="s">
        <v>154</v>
      </c>
    </row>
    <row r="35" spans="1:2" x14ac:dyDescent="0.25">
      <c r="A35" s="83" t="s">
        <v>155</v>
      </c>
      <c r="B35" s="69" t="s">
        <v>156</v>
      </c>
    </row>
    <row r="36" spans="1:2" x14ac:dyDescent="0.25">
      <c r="A36" s="83" t="s">
        <v>157</v>
      </c>
      <c r="B36" s="69" t="s">
        <v>158</v>
      </c>
    </row>
    <row r="37" spans="1:2" x14ac:dyDescent="0.25">
      <c r="A37" s="83" t="s">
        <v>159</v>
      </c>
      <c r="B37" s="69" t="s">
        <v>160</v>
      </c>
    </row>
    <row r="38" spans="1:2" x14ac:dyDescent="0.25">
      <c r="A38" s="83" t="s">
        <v>161</v>
      </c>
      <c r="B38" s="69" t="s">
        <v>162</v>
      </c>
    </row>
    <row r="39" spans="1:2" x14ac:dyDescent="0.25">
      <c r="A39" s="83" t="s">
        <v>163</v>
      </c>
      <c r="B39" s="69" t="s">
        <v>164</v>
      </c>
    </row>
    <row r="40" spans="1:2" x14ac:dyDescent="0.25">
      <c r="A40" s="83" t="s">
        <v>165</v>
      </c>
      <c r="B40" s="69" t="s">
        <v>166</v>
      </c>
    </row>
    <row r="41" spans="1:2" x14ac:dyDescent="0.25">
      <c r="A41" s="83" t="s">
        <v>167</v>
      </c>
      <c r="B41" s="69" t="s">
        <v>168</v>
      </c>
    </row>
    <row r="42" spans="1:2" x14ac:dyDescent="0.25">
      <c r="A42" s="83" t="s">
        <v>169</v>
      </c>
      <c r="B42" s="69" t="s">
        <v>170</v>
      </c>
    </row>
    <row r="43" spans="1:2" x14ac:dyDescent="0.25">
      <c r="A43" s="83" t="s">
        <v>171</v>
      </c>
      <c r="B43" s="69" t="s">
        <v>172</v>
      </c>
    </row>
    <row r="44" spans="1:2" x14ac:dyDescent="0.25">
      <c r="A44" s="83" t="s">
        <v>173</v>
      </c>
      <c r="B44" s="69" t="s">
        <v>174</v>
      </c>
    </row>
    <row r="45" spans="1:2" ht="15.75" thickBot="1" x14ac:dyDescent="0.3">
      <c r="A45" s="84" t="s">
        <v>120</v>
      </c>
      <c r="B45" s="79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9</vt:lpstr>
      <vt:lpstr>Species_Slope_DRC</vt:lpstr>
      <vt:lpstr>Data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Affleck, David</dc:creator>
  <cp:lastModifiedBy>Bova, Jake</cp:lastModifiedBy>
  <dcterms:created xsi:type="dcterms:W3CDTF">2025-09-04T15:05:18Z</dcterms:created>
  <dcterms:modified xsi:type="dcterms:W3CDTF">2025-09-09T20:48:03Z</dcterms:modified>
</cp:coreProperties>
</file>