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filterPrivacy="1"/>
  <xr:revisionPtr revIDLastSave="11" documentId="11_0DA7E0012C4A64F4AA206E2819BF25A38E6C22A6" xr6:coauthVersionLast="47" xr6:coauthVersionMax="47" xr10:uidLastSave="{D5832EBF-2F66-4CBE-AD85-144667030B88}"/>
  <bookViews>
    <workbookView xWindow="-108" yWindow="-108" windowWidth="23256" windowHeight="12456" xr2:uid="{00000000-000D-0000-FFFF-FFFF00000000}"/>
  </bookViews>
  <sheets>
    <sheet name="Compressive Strength" sheetId="3" r:id="rId1"/>
    <sheet name="Sheet1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1" i="3" l="1"/>
  <c r="C8" i="4"/>
  <c r="D8" i="4"/>
  <c r="B8" i="4"/>
  <c r="I8" i="4" s="1"/>
  <c r="M8" i="4" s="1"/>
  <c r="D4" i="4"/>
  <c r="C4" i="4"/>
  <c r="I4" i="4" l="1"/>
  <c r="M4" i="4" s="1"/>
  <c r="Q6" i="4" s="1"/>
  <c r="R6" i="4" s="1"/>
  <c r="N20" i="4" s="1"/>
  <c r="L14" i="4"/>
  <c r="L18" i="4"/>
  <c r="L22" i="4"/>
  <c r="J21" i="4"/>
  <c r="J25" i="4"/>
  <c r="H15" i="4"/>
  <c r="H19" i="4"/>
  <c r="H23" i="4"/>
  <c r="H13" i="4"/>
  <c r="F17" i="4"/>
  <c r="F21" i="4"/>
  <c r="F25" i="4"/>
  <c r="F16" i="4"/>
  <c r="N21" i="4"/>
  <c r="N25" i="4"/>
  <c r="L15" i="4"/>
  <c r="L19" i="4"/>
  <c r="L23" i="4"/>
  <c r="L13" i="4"/>
  <c r="J18" i="4"/>
  <c r="J22" i="4"/>
  <c r="J26" i="4"/>
  <c r="H16" i="4"/>
  <c r="H20" i="4"/>
  <c r="H24" i="4"/>
  <c r="F14" i="4"/>
  <c r="F18" i="4"/>
  <c r="F22" i="4"/>
  <c r="F26" i="4"/>
  <c r="N22" i="4"/>
  <c r="N26" i="4"/>
  <c r="L16" i="4"/>
  <c r="L20" i="4"/>
  <c r="L24" i="4"/>
  <c r="J15" i="4"/>
  <c r="J19" i="4"/>
  <c r="J23" i="4"/>
  <c r="J14" i="4"/>
  <c r="H17" i="4"/>
  <c r="H21" i="4"/>
  <c r="H25" i="4"/>
  <c r="F15" i="4"/>
  <c r="F19" i="4"/>
  <c r="F23" i="4"/>
  <c r="F13" i="4"/>
  <c r="N23" i="4"/>
  <c r="N19" i="4"/>
  <c r="L17" i="4"/>
  <c r="L21" i="4"/>
  <c r="L25" i="4"/>
  <c r="J16" i="4"/>
  <c r="J20" i="4"/>
  <c r="J24" i="4"/>
  <c r="H14" i="4"/>
  <c r="H18" i="4"/>
  <c r="H22" i="4"/>
  <c r="H26" i="4"/>
  <c r="F20" i="4"/>
  <c r="F24" i="4"/>
  <c r="O23" i="4"/>
  <c r="P23" i="4" s="1"/>
  <c r="O19" i="4"/>
  <c r="P19" i="4" s="1"/>
  <c r="O20" i="4"/>
  <c r="P20" i="4" s="1"/>
  <c r="O21" i="4"/>
  <c r="P21" i="4" s="1"/>
  <c r="O22" i="4"/>
  <c r="P22" i="4" s="1"/>
  <c r="O24" i="4"/>
  <c r="P24" i="4" s="1"/>
  <c r="O25" i="4"/>
  <c r="P25" i="4" s="1"/>
  <c r="O26" i="4"/>
  <c r="P26" i="4" s="1"/>
  <c r="O14" i="4"/>
  <c r="P14" i="4" s="1"/>
  <c r="O15" i="4"/>
  <c r="P15" i="4" s="1"/>
  <c r="O16" i="4"/>
  <c r="P16" i="4" s="1"/>
  <c r="O17" i="4"/>
  <c r="P17" i="4" s="1"/>
  <c r="O18" i="4"/>
  <c r="P18" i="4" s="1"/>
  <c r="O13" i="4"/>
  <c r="P13" i="4" s="1"/>
  <c r="J17" i="4" l="1"/>
  <c r="L26" i="4"/>
  <c r="N24" i="4"/>
</calcChain>
</file>

<file path=xl/sharedStrings.xml><?xml version="1.0" encoding="utf-8"?>
<sst xmlns="http://schemas.openxmlformats.org/spreadsheetml/2006/main" count="797" uniqueCount="100">
  <si>
    <t>Sample Designation</t>
  </si>
  <si>
    <t>Age in Days</t>
  </si>
  <si>
    <t>Compressive Strength (MPa)</t>
  </si>
  <si>
    <t>Water</t>
  </si>
  <si>
    <t>Cement</t>
  </si>
  <si>
    <r>
      <t>kg/m</t>
    </r>
    <r>
      <rPr>
        <b/>
        <vertAlign val="superscript"/>
        <sz val="8"/>
        <color theme="1"/>
        <rFont val="Times New Roman"/>
        <family val="1"/>
      </rPr>
      <t>3</t>
    </r>
  </si>
  <si>
    <t>Absorption Capacity (%)</t>
  </si>
  <si>
    <t>Fineness Modulus</t>
  </si>
  <si>
    <t>Natural Coarse Aggregate</t>
  </si>
  <si>
    <r>
      <t>Natural Coarse Aggregate (kg/m</t>
    </r>
    <r>
      <rPr>
        <b/>
        <vertAlign val="superscript"/>
        <sz val="8"/>
        <color theme="1"/>
        <rFont val="Times New Roman"/>
        <family val="1"/>
      </rPr>
      <t>3</t>
    </r>
    <r>
      <rPr>
        <b/>
        <sz val="8"/>
        <color theme="1"/>
        <rFont val="Times New Roman"/>
        <family val="1"/>
      </rPr>
      <t>)</t>
    </r>
  </si>
  <si>
    <t>Natural Fine Aggregate</t>
  </si>
  <si>
    <r>
      <t>Natural Fine Aggregate (kg/m</t>
    </r>
    <r>
      <rPr>
        <b/>
        <vertAlign val="superscript"/>
        <sz val="8"/>
        <color theme="1"/>
        <rFont val="Times New Roman"/>
        <family val="1"/>
      </rPr>
      <t>3</t>
    </r>
    <r>
      <rPr>
        <b/>
        <sz val="8"/>
        <color theme="1"/>
        <rFont val="Times New Roman"/>
        <family val="1"/>
      </rPr>
      <t>)</t>
    </r>
  </si>
  <si>
    <t>Water / Cement Ratio</t>
  </si>
  <si>
    <t>CA0</t>
  </si>
  <si>
    <t>CA11</t>
  </si>
  <si>
    <t>CA12</t>
  </si>
  <si>
    <t>CA21</t>
  </si>
  <si>
    <t>CA31</t>
  </si>
  <si>
    <t>CA41</t>
  </si>
  <si>
    <t>CA22</t>
  </si>
  <si>
    <t>CA32</t>
  </si>
  <si>
    <t>CA42</t>
  </si>
  <si>
    <t>Series</t>
  </si>
  <si>
    <t xml:space="preserve">Mix ID </t>
  </si>
  <si>
    <t xml:space="preserve">Replacement (CA+FA)% </t>
  </si>
  <si>
    <t xml:space="preserve">Cement (Kg) </t>
  </si>
  <si>
    <t xml:space="preserve">CA </t>
  </si>
  <si>
    <t xml:space="preserve">(Kg) </t>
  </si>
  <si>
    <t xml:space="preserve">CCA </t>
  </si>
  <si>
    <t xml:space="preserve">FA </t>
  </si>
  <si>
    <t xml:space="preserve">CFA </t>
  </si>
  <si>
    <t>W/C</t>
  </si>
  <si>
    <t xml:space="preserve">Control Mix </t>
  </si>
  <si>
    <t xml:space="preserve">CA0 </t>
  </si>
  <si>
    <t xml:space="preserve">0+0 </t>
  </si>
  <si>
    <t xml:space="preserve">- </t>
  </si>
  <si>
    <t>A</t>
  </si>
  <si>
    <t xml:space="preserve">CA10 </t>
  </si>
  <si>
    <t xml:space="preserve">10+0 </t>
  </si>
  <si>
    <t xml:space="preserve">CA20 </t>
  </si>
  <si>
    <t xml:space="preserve">20+0 </t>
  </si>
  <si>
    <t xml:space="preserve">CA30 </t>
  </si>
  <si>
    <t xml:space="preserve">30+0 </t>
  </si>
  <si>
    <t xml:space="preserve">CA40 </t>
  </si>
  <si>
    <t xml:space="preserve">40+0 </t>
  </si>
  <si>
    <t xml:space="preserve">CA50 </t>
  </si>
  <si>
    <t xml:space="preserve">50+0 </t>
  </si>
  <si>
    <t>B</t>
  </si>
  <si>
    <t xml:space="preserve">CA11 </t>
  </si>
  <si>
    <t xml:space="preserve">10+10 </t>
  </si>
  <si>
    <t xml:space="preserve">CA21 </t>
  </si>
  <si>
    <t xml:space="preserve">20+10 </t>
  </si>
  <si>
    <t xml:space="preserve">CA31 </t>
  </si>
  <si>
    <t xml:space="preserve">30+10 </t>
  </si>
  <si>
    <t xml:space="preserve">CA41 </t>
  </si>
  <si>
    <t xml:space="preserve">40+10 </t>
  </si>
  <si>
    <t>C</t>
  </si>
  <si>
    <t xml:space="preserve">CA12 </t>
  </si>
  <si>
    <t xml:space="preserve">10+20 </t>
  </si>
  <si>
    <t xml:space="preserve">CA22 </t>
  </si>
  <si>
    <t xml:space="preserve">20+20 </t>
  </si>
  <si>
    <t xml:space="preserve">CA32 </t>
  </si>
  <si>
    <t xml:space="preserve">30+20 </t>
  </si>
  <si>
    <t xml:space="preserve">CA42 </t>
  </si>
  <si>
    <t xml:space="preserve">40+20 </t>
  </si>
  <si>
    <t xml:space="preserve">WATER </t>
  </si>
  <si>
    <t>(l)</t>
  </si>
  <si>
    <t>CA10</t>
  </si>
  <si>
    <t>CA20</t>
  </si>
  <si>
    <t>CA30</t>
  </si>
  <si>
    <t>CA40</t>
  </si>
  <si>
    <t>CA50</t>
  </si>
  <si>
    <t xml:space="preserve">S.No. </t>
  </si>
  <si>
    <t>Ceramic Coarse Aggregate</t>
  </si>
  <si>
    <r>
      <t>Ceramic Coarse Aggregate (kg/m</t>
    </r>
    <r>
      <rPr>
        <b/>
        <vertAlign val="superscript"/>
        <sz val="8"/>
        <color theme="1"/>
        <rFont val="Times New Roman"/>
        <family val="1"/>
      </rPr>
      <t>3</t>
    </r>
    <r>
      <rPr>
        <b/>
        <sz val="8"/>
        <color theme="1"/>
        <rFont val="Times New Roman"/>
        <family val="1"/>
      </rPr>
      <t>)</t>
    </r>
  </si>
  <si>
    <t>Replacement Percentage of Ceramic Coarse Aggregate (%)</t>
  </si>
  <si>
    <t>Density (kg/m)</t>
  </si>
  <si>
    <t>Specific gravity</t>
  </si>
  <si>
    <t>Impact Strength (%)</t>
  </si>
  <si>
    <t>Crushing Strength (%)</t>
  </si>
  <si>
    <r>
      <t>Density (kg/m</t>
    </r>
    <r>
      <rPr>
        <b/>
        <vertAlign val="superscript"/>
        <sz val="8"/>
        <color theme="1"/>
        <rFont val="Times New Roman"/>
        <family val="1"/>
      </rPr>
      <t>3</t>
    </r>
    <r>
      <rPr>
        <b/>
        <sz val="8"/>
        <color theme="1"/>
        <rFont val="Times New Roman"/>
        <family val="1"/>
      </rPr>
      <t>)</t>
    </r>
  </si>
  <si>
    <t>Ceramic Fine Aggregate</t>
  </si>
  <si>
    <t>Replacement Percentage of Ceramic Fine Aggregate (%)</t>
  </si>
  <si>
    <t>Flexural  Strength (MPa)</t>
  </si>
  <si>
    <t>Tensile Strength (MPa)</t>
  </si>
  <si>
    <t>mean particle size (µm)</t>
  </si>
  <si>
    <t>volume of cylinder</t>
  </si>
  <si>
    <t>V=pi*r2*h</t>
  </si>
  <si>
    <t>V</t>
  </si>
  <si>
    <t>36 cylinders</t>
  </si>
  <si>
    <t>volume of prism</t>
  </si>
  <si>
    <t>V=l*b*h</t>
  </si>
  <si>
    <t>9 prisms</t>
  </si>
  <si>
    <t xml:space="preserve">total volume </t>
  </si>
  <si>
    <t>-</t>
  </si>
  <si>
    <t>Natural Coarse Aggregate (kg/m3)</t>
  </si>
  <si>
    <t>Ceramic Coarse Aggregate (kg/m3)</t>
  </si>
  <si>
    <t>Natural Fine Aggregate (kg/m3)</t>
  </si>
  <si>
    <r>
      <t>Ceramic Fine Aggregate (kg/m</t>
    </r>
    <r>
      <rPr>
        <b/>
        <vertAlign val="superscript"/>
        <sz val="8"/>
        <color theme="1"/>
        <rFont val="Times New Roman"/>
        <family val="1"/>
      </rPr>
      <t>3</t>
    </r>
    <r>
      <rPr>
        <b/>
        <sz val="8"/>
        <color theme="1"/>
        <rFont val="Times New Roman"/>
        <family val="1"/>
      </rPr>
      <t>)</t>
    </r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</si>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</sst>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8"/>
      <color theme="1"/>
      <name val="Times New Roman"/>
      <family val="1"/>
    </font>
    <font>
      <b/>
      <vertAlign val="superscript"/>
      <sz val="8"/>
      <color theme="1"/>
      <name val="Times New Roman"/>
      <family val="1"/>
    </font>
    <font>
      <sz val="8"/>
      <color theme="1"/>
      <name val="Times New Roman"/>
      <family val="1"/>
    </font>
    <font>
      <b/>
      <sz val="10"/>
      <color theme="1"/>
      <name val="Times New Roman"/>
      <family val="1"/>
    </font>
    <font>
      <sz val="11"/>
      <color theme="1"/>
      <name val="Times New Roman"/>
      <family val="1"/>
    </font>
    <font>
      <b/>
      <sz val="8"/>
      <color rgb="FF000000"/>
      <name val="Times New Roman"/>
      <family val="1"/>
    </font>
    <font>
      <sz val="8"/>
      <color rgb="FF000000"/>
      <name val="Times New Roman"/>
      <family val="1"/>
    </font>
    <font>
      <sz val="9"/>
      <color theme="1"/>
      <name val="Times New Roman"/>
      <family val="1"/>
    </font>
    <font>
      <sz val="8"/>
      <name val="Times New Roman"/>
      <family val="1"/>
    </font>
    <font>
      <b/>
      <sz val="14"/>
      <color theme="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FEFDF"/>
        <bgColor indexed="64"/>
      </patternFill>
    </fill>
    <fill>
      <patternFill patternType="solid">
        <fgColor rgb="FFB8FDB1"/>
        <bgColor indexed="64"/>
      </patternFill>
    </fill>
    <fill>
      <patternFill patternType="solid">
        <fgColor rgb="FFFDCFF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2">
    <xf numFmtId="0" fontId="0" fillId="0" borderId="0" xfId="0"/>
    <xf numFmtId="0" fontId="1" fillId="0" borderId="0" xfId="0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1" fontId="4" fillId="0" borderId="0" xfId="0" applyNumberFormat="1" applyFont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2" fontId="9" fillId="0" borderId="0" xfId="0" applyNumberFormat="1" applyFont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 wrapText="1"/>
    </xf>
    <xf numFmtId="0" fontId="8" fillId="10" borderId="1" xfId="0" applyFont="1" applyFill="1" applyBorder="1" applyAlignment="1">
      <alignment horizontal="center" vertical="center"/>
    </xf>
    <xf numFmtId="1" fontId="8" fillId="10" borderId="1" xfId="0" applyNumberFormat="1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 wrapText="1"/>
    </xf>
    <xf numFmtId="0" fontId="8" fillId="11" borderId="1" xfId="0" applyFont="1" applyFill="1" applyBorder="1" applyAlignment="1">
      <alignment horizontal="center" vertical="center"/>
    </xf>
    <xf numFmtId="1" fontId="8" fillId="11" borderId="1" xfId="0" applyNumberFormat="1" applyFont="1" applyFill="1" applyBorder="1" applyAlignment="1">
      <alignment horizontal="center" vertical="center"/>
    </xf>
    <xf numFmtId="164" fontId="4" fillId="11" borderId="1" xfId="0" applyNumberFormat="1" applyFont="1" applyFill="1" applyBorder="1" applyAlignment="1">
      <alignment horizontal="center" vertical="center"/>
    </xf>
    <xf numFmtId="164" fontId="4" fillId="10" borderId="1" xfId="0" applyNumberFormat="1" applyFont="1" applyFill="1" applyBorder="1" applyAlignment="1">
      <alignment horizontal="center" vertical="center"/>
    </xf>
    <xf numFmtId="0" fontId="4" fillId="15" borderId="1" xfId="0" applyFont="1" applyFill="1" applyBorder="1" applyAlignment="1">
      <alignment horizontal="center" vertical="center"/>
    </xf>
    <xf numFmtId="2" fontId="4" fillId="15" borderId="1" xfId="0" applyNumberFormat="1" applyFont="1" applyFill="1" applyBorder="1" applyAlignment="1">
      <alignment horizontal="center" vertical="center" wrapText="1"/>
    </xf>
    <xf numFmtId="0" fontId="8" fillId="15" borderId="1" xfId="0" applyFont="1" applyFill="1" applyBorder="1" applyAlignment="1">
      <alignment horizontal="center" vertical="center"/>
    </xf>
    <xf numFmtId="1" fontId="8" fillId="15" borderId="1" xfId="0" applyNumberFormat="1" applyFont="1" applyFill="1" applyBorder="1" applyAlignment="1">
      <alignment horizontal="center" vertical="center"/>
    </xf>
    <xf numFmtId="1" fontId="4" fillId="15" borderId="1" xfId="0" applyNumberFormat="1" applyFont="1" applyFill="1" applyBorder="1" applyAlignment="1">
      <alignment horizontal="center" vertical="center"/>
    </xf>
    <xf numFmtId="164" fontId="4" fillId="15" borderId="1" xfId="0" applyNumberFormat="1" applyFont="1" applyFill="1" applyBorder="1" applyAlignment="1">
      <alignment horizontal="center" vertical="center"/>
    </xf>
    <xf numFmtId="0" fontId="4" fillId="13" borderId="1" xfId="0" applyFont="1" applyFill="1" applyBorder="1" applyAlignment="1">
      <alignment horizontal="center" vertical="center"/>
    </xf>
    <xf numFmtId="0" fontId="4" fillId="13" borderId="1" xfId="0" applyFont="1" applyFill="1" applyBorder="1" applyAlignment="1">
      <alignment horizontal="center" vertical="center" wrapText="1"/>
    </xf>
    <xf numFmtId="0" fontId="8" fillId="13" borderId="1" xfId="0" applyFont="1" applyFill="1" applyBorder="1" applyAlignment="1">
      <alignment horizontal="center" vertical="center"/>
    </xf>
    <xf numFmtId="1" fontId="8" fillId="13" borderId="1" xfId="0" applyNumberFormat="1" applyFont="1" applyFill="1" applyBorder="1" applyAlignment="1">
      <alignment horizontal="center" vertical="center"/>
    </xf>
    <xf numFmtId="164" fontId="4" fillId="13" borderId="1" xfId="0" applyNumberFormat="1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 wrapText="1"/>
    </xf>
    <xf numFmtId="0" fontId="8" fillId="8" borderId="1" xfId="0" applyFont="1" applyFill="1" applyBorder="1" applyAlignment="1">
      <alignment horizontal="center" vertical="center"/>
    </xf>
    <xf numFmtId="1" fontId="8" fillId="8" borderId="1" xfId="0" applyNumberFormat="1" applyFont="1" applyFill="1" applyBorder="1" applyAlignment="1">
      <alignment horizontal="center" vertical="center"/>
    </xf>
    <xf numFmtId="164" fontId="4" fillId="8" borderId="1" xfId="0" applyNumberFormat="1" applyFont="1" applyFill="1" applyBorder="1" applyAlignment="1">
      <alignment horizontal="center" vertical="center"/>
    </xf>
    <xf numFmtId="0" fontId="10" fillId="12" borderId="1" xfId="0" applyFont="1" applyFill="1" applyBorder="1" applyAlignment="1">
      <alignment horizontal="center" vertical="center"/>
    </xf>
    <xf numFmtId="0" fontId="10" fillId="12" borderId="1" xfId="0" applyFont="1" applyFill="1" applyBorder="1" applyAlignment="1">
      <alignment horizontal="center" vertical="center" wrapText="1"/>
    </xf>
    <xf numFmtId="1" fontId="10" fillId="12" borderId="1" xfId="0" applyNumberFormat="1" applyFont="1" applyFill="1" applyBorder="1" applyAlignment="1">
      <alignment horizontal="center" vertical="center"/>
    </xf>
    <xf numFmtId="0" fontId="4" fillId="14" borderId="1" xfId="0" applyFont="1" applyFill="1" applyBorder="1" applyAlignment="1">
      <alignment horizontal="center" vertical="center"/>
    </xf>
    <xf numFmtId="2" fontId="4" fillId="14" borderId="1" xfId="0" applyNumberFormat="1" applyFont="1" applyFill="1" applyBorder="1" applyAlignment="1">
      <alignment horizontal="center" vertical="center" wrapText="1"/>
    </xf>
    <xf numFmtId="0" fontId="8" fillId="14" borderId="1" xfId="0" applyFont="1" applyFill="1" applyBorder="1" applyAlignment="1">
      <alignment horizontal="center" vertical="center"/>
    </xf>
    <xf numFmtId="1" fontId="8" fillId="14" borderId="1" xfId="0" applyNumberFormat="1" applyFont="1" applyFill="1" applyBorder="1" applyAlignment="1">
      <alignment horizontal="center" vertical="center"/>
    </xf>
    <xf numFmtId="164" fontId="4" fillId="14" borderId="1" xfId="0" applyNumberFormat="1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 wrapText="1"/>
    </xf>
    <xf numFmtId="0" fontId="8" fillId="7" borderId="1" xfId="0" applyFont="1" applyFill="1" applyBorder="1" applyAlignment="1">
      <alignment horizontal="center" vertical="center"/>
    </xf>
    <xf numFmtId="1" fontId="8" fillId="7" borderId="1" xfId="0" applyNumberFormat="1" applyFont="1" applyFill="1" applyBorder="1" applyAlignment="1">
      <alignment horizontal="center" vertical="center"/>
    </xf>
    <xf numFmtId="164" fontId="4" fillId="7" borderId="1" xfId="0" applyNumberFormat="1" applyFont="1" applyFill="1" applyBorder="1" applyAlignment="1">
      <alignment horizontal="center" vertical="center"/>
    </xf>
    <xf numFmtId="0" fontId="4" fillId="16" borderId="1" xfId="0" applyFont="1" applyFill="1" applyBorder="1" applyAlignment="1">
      <alignment horizontal="center" vertical="center"/>
    </xf>
    <xf numFmtId="0" fontId="4" fillId="16" borderId="1" xfId="0" applyFont="1" applyFill="1" applyBorder="1" applyAlignment="1">
      <alignment horizontal="center" vertical="center" wrapText="1"/>
    </xf>
    <xf numFmtId="0" fontId="8" fillId="16" borderId="1" xfId="0" applyFont="1" applyFill="1" applyBorder="1" applyAlignment="1">
      <alignment horizontal="center" vertical="center"/>
    </xf>
    <xf numFmtId="1" fontId="8" fillId="16" borderId="1" xfId="0" applyNumberFormat="1" applyFont="1" applyFill="1" applyBorder="1" applyAlignment="1">
      <alignment horizontal="center" vertical="center"/>
    </xf>
    <xf numFmtId="164" fontId="4" fillId="16" borderId="1" xfId="0" applyNumberFormat="1" applyFont="1" applyFill="1" applyBorder="1" applyAlignment="1">
      <alignment horizontal="center" vertical="center"/>
    </xf>
    <xf numFmtId="0" fontId="4" fillId="17" borderId="1" xfId="0" applyFont="1" applyFill="1" applyBorder="1" applyAlignment="1">
      <alignment horizontal="center" vertical="center"/>
    </xf>
    <xf numFmtId="0" fontId="4" fillId="17" borderId="1" xfId="0" applyFont="1" applyFill="1" applyBorder="1" applyAlignment="1">
      <alignment horizontal="center" vertical="center" wrapText="1"/>
    </xf>
    <xf numFmtId="0" fontId="8" fillId="17" borderId="1" xfId="0" applyFont="1" applyFill="1" applyBorder="1" applyAlignment="1">
      <alignment horizontal="center" vertical="center"/>
    </xf>
    <xf numFmtId="1" fontId="8" fillId="17" borderId="1" xfId="0" applyNumberFormat="1" applyFont="1" applyFill="1" applyBorder="1" applyAlignment="1">
      <alignment horizontal="center" vertical="center"/>
    </xf>
    <xf numFmtId="164" fontId="4" fillId="17" borderId="1" xfId="0" applyNumberFormat="1" applyFont="1" applyFill="1" applyBorder="1" applyAlignment="1">
      <alignment horizontal="center" vertical="center"/>
    </xf>
    <xf numFmtId="0" fontId="4" fillId="18" borderId="1" xfId="0" applyFont="1" applyFill="1" applyBorder="1" applyAlignment="1">
      <alignment horizontal="center" vertical="center"/>
    </xf>
    <xf numFmtId="0" fontId="4" fillId="18" borderId="1" xfId="0" applyFont="1" applyFill="1" applyBorder="1" applyAlignment="1">
      <alignment horizontal="center" vertical="center" wrapText="1"/>
    </xf>
    <xf numFmtId="0" fontId="8" fillId="18" borderId="1" xfId="0" applyFont="1" applyFill="1" applyBorder="1" applyAlignment="1">
      <alignment horizontal="center" vertical="center"/>
    </xf>
    <xf numFmtId="1" fontId="8" fillId="18" borderId="1" xfId="0" applyNumberFormat="1" applyFont="1" applyFill="1" applyBorder="1" applyAlignment="1">
      <alignment horizontal="center" vertical="center"/>
    </xf>
    <xf numFmtId="164" fontId="4" fillId="18" borderId="1" xfId="0" applyNumberFormat="1" applyFont="1" applyFill="1" applyBorder="1" applyAlignment="1">
      <alignment horizontal="center" vertical="center"/>
    </xf>
    <xf numFmtId="0" fontId="4" fillId="19" borderId="1" xfId="0" applyFont="1" applyFill="1" applyBorder="1" applyAlignment="1">
      <alignment horizontal="center" vertical="center"/>
    </xf>
    <xf numFmtId="0" fontId="4" fillId="19" borderId="1" xfId="0" applyFont="1" applyFill="1" applyBorder="1" applyAlignment="1">
      <alignment horizontal="center" vertical="center" wrapText="1"/>
    </xf>
    <xf numFmtId="0" fontId="8" fillId="19" borderId="1" xfId="0" applyFont="1" applyFill="1" applyBorder="1" applyAlignment="1">
      <alignment horizontal="center" vertical="center"/>
    </xf>
    <xf numFmtId="1" fontId="8" fillId="19" borderId="1" xfId="0" applyNumberFormat="1" applyFont="1" applyFill="1" applyBorder="1" applyAlignment="1">
      <alignment horizontal="center" vertical="center"/>
    </xf>
    <xf numFmtId="164" fontId="4" fillId="19" borderId="1" xfId="0" applyNumberFormat="1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2" fontId="4" fillId="19" borderId="1" xfId="0" applyNumberFormat="1" applyFont="1" applyFill="1" applyBorder="1" applyAlignment="1">
      <alignment horizontal="center" vertical="center"/>
    </xf>
    <xf numFmtId="2" fontId="4" fillId="18" borderId="1" xfId="0" applyNumberFormat="1" applyFont="1" applyFill="1" applyBorder="1" applyAlignment="1">
      <alignment horizontal="center" vertical="center"/>
    </xf>
    <xf numFmtId="2" fontId="4" fillId="17" borderId="1" xfId="0" applyNumberFormat="1" applyFont="1" applyFill="1" applyBorder="1" applyAlignment="1">
      <alignment horizontal="center" vertical="center"/>
    </xf>
    <xf numFmtId="2" fontId="4" fillId="13" borderId="1" xfId="0" applyNumberFormat="1" applyFont="1" applyFill="1" applyBorder="1" applyAlignment="1">
      <alignment horizontal="center" vertical="center"/>
    </xf>
    <xf numFmtId="2" fontId="4" fillId="15" borderId="1" xfId="0" applyNumberFormat="1" applyFont="1" applyFill="1" applyBorder="1" applyAlignment="1">
      <alignment horizontal="center" vertical="center"/>
    </xf>
    <xf numFmtId="2" fontId="4" fillId="11" borderId="1" xfId="0" applyNumberFormat="1" applyFont="1" applyFill="1" applyBorder="1" applyAlignment="1">
      <alignment horizontal="center" vertical="center"/>
    </xf>
    <xf numFmtId="2" fontId="4" fillId="10" borderId="1" xfId="0" applyNumberFormat="1" applyFont="1" applyFill="1" applyBorder="1" applyAlignment="1">
      <alignment horizontal="center" vertical="center"/>
    </xf>
    <xf numFmtId="2" fontId="10" fillId="12" borderId="1" xfId="0" applyNumberFormat="1" applyFont="1" applyFill="1" applyBorder="1" applyAlignment="1">
      <alignment horizontal="center" vertical="center"/>
    </xf>
    <xf numFmtId="2" fontId="4" fillId="14" borderId="1" xfId="0" applyNumberFormat="1" applyFont="1" applyFill="1" applyBorder="1" applyAlignment="1">
      <alignment horizontal="center" vertical="center"/>
    </xf>
    <xf numFmtId="2" fontId="4" fillId="7" borderId="1" xfId="0" applyNumberFormat="1" applyFont="1" applyFill="1" applyBorder="1" applyAlignment="1">
      <alignment horizontal="center" vertical="center"/>
    </xf>
    <xf numFmtId="2" fontId="4" fillId="8" borderId="1" xfId="0" applyNumberFormat="1" applyFont="1" applyFill="1" applyBorder="1" applyAlignment="1">
      <alignment horizontal="center" vertical="center"/>
    </xf>
    <xf numFmtId="2" fontId="4" fillId="16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/>
    <xf numFmtId="0" fontId="11" fillId="0" borderId="0" xfId="0" applyFont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0" fillId="2" borderId="0" xfId="0" applyFill="1"/>
    <xf numFmtId="0" fontId="0" fillId="2" borderId="0" xfId="0" applyFill="1" applyAlignment="1">
      <alignment horizontal="center" vertical="center"/>
    </xf>
    <xf numFmtId="0" fontId="5" fillId="11" borderId="1" xfId="0" applyFont="1" applyFill="1" applyBorder="1" applyAlignment="1">
      <alignment horizontal="center" vertical="center" wrapText="1"/>
    </xf>
    <xf numFmtId="1" fontId="4" fillId="15" borderId="1" xfId="0" applyNumberFormat="1" applyFont="1" applyFill="1" applyBorder="1" applyAlignment="1">
      <alignment horizontal="center" vertical="center" wrapText="1"/>
    </xf>
    <xf numFmtId="1" fontId="4" fillId="10" borderId="1" xfId="0" applyNumberFormat="1" applyFont="1" applyFill="1" applyBorder="1" applyAlignment="1">
      <alignment horizontal="center" vertical="center" wrapText="1"/>
    </xf>
    <xf numFmtId="1" fontId="4" fillId="10" borderId="1" xfId="0" applyNumberFormat="1" applyFont="1" applyFill="1" applyBorder="1" applyAlignment="1">
      <alignment horizontal="center" vertical="center"/>
    </xf>
    <xf numFmtId="1" fontId="4" fillId="13" borderId="1" xfId="0" applyNumberFormat="1" applyFont="1" applyFill="1" applyBorder="1" applyAlignment="1">
      <alignment horizontal="center" vertical="center" wrapText="1"/>
    </xf>
    <xf numFmtId="1" fontId="4" fillId="13" borderId="1" xfId="0" applyNumberFormat="1" applyFont="1" applyFill="1" applyBorder="1" applyAlignment="1">
      <alignment horizontal="center" vertical="center"/>
    </xf>
    <xf numFmtId="1" fontId="4" fillId="11" borderId="1" xfId="0" applyNumberFormat="1" applyFont="1" applyFill="1" applyBorder="1" applyAlignment="1">
      <alignment horizontal="center" vertical="center" wrapText="1"/>
    </xf>
    <xf numFmtId="1" fontId="4" fillId="11" borderId="1" xfId="0" applyNumberFormat="1" applyFont="1" applyFill="1" applyBorder="1" applyAlignment="1">
      <alignment horizontal="center" vertical="center"/>
    </xf>
    <xf numFmtId="1" fontId="4" fillId="8" borderId="1" xfId="0" applyNumberFormat="1" applyFont="1" applyFill="1" applyBorder="1" applyAlignment="1">
      <alignment horizontal="center" vertical="center" wrapText="1"/>
    </xf>
    <xf numFmtId="1" fontId="4" fillId="8" borderId="1" xfId="0" applyNumberFormat="1" applyFont="1" applyFill="1" applyBorder="1" applyAlignment="1">
      <alignment horizontal="center" vertical="center"/>
    </xf>
    <xf numFmtId="1" fontId="10" fillId="12" borderId="1" xfId="0" applyNumberFormat="1" applyFont="1" applyFill="1" applyBorder="1" applyAlignment="1">
      <alignment horizontal="center" vertical="center" wrapText="1"/>
    </xf>
    <xf numFmtId="1" fontId="4" fillId="14" borderId="1" xfId="0" applyNumberFormat="1" applyFont="1" applyFill="1" applyBorder="1" applyAlignment="1">
      <alignment horizontal="center" vertical="center" wrapText="1"/>
    </xf>
    <xf numFmtId="1" fontId="4" fillId="14" borderId="1" xfId="0" applyNumberFormat="1" applyFont="1" applyFill="1" applyBorder="1" applyAlignment="1">
      <alignment horizontal="center" vertical="center"/>
    </xf>
    <xf numFmtId="1" fontId="4" fillId="7" borderId="1" xfId="0" applyNumberFormat="1" applyFont="1" applyFill="1" applyBorder="1" applyAlignment="1">
      <alignment horizontal="center" vertical="center"/>
    </xf>
    <xf numFmtId="1" fontId="4" fillId="7" borderId="1" xfId="0" applyNumberFormat="1" applyFont="1" applyFill="1" applyBorder="1" applyAlignment="1">
      <alignment horizontal="center" vertical="center" wrapText="1"/>
    </xf>
    <xf numFmtId="1" fontId="4" fillId="16" borderId="1" xfId="0" applyNumberFormat="1" applyFont="1" applyFill="1" applyBorder="1" applyAlignment="1">
      <alignment horizontal="center" vertical="center" wrapText="1"/>
    </xf>
    <xf numFmtId="1" fontId="4" fillId="16" borderId="1" xfId="0" applyNumberFormat="1" applyFont="1" applyFill="1" applyBorder="1" applyAlignment="1">
      <alignment horizontal="center" vertical="center"/>
    </xf>
    <xf numFmtId="1" fontId="4" fillId="18" borderId="1" xfId="0" applyNumberFormat="1" applyFont="1" applyFill="1" applyBorder="1" applyAlignment="1">
      <alignment horizontal="center" vertical="center" wrapText="1"/>
    </xf>
    <xf numFmtId="1" fontId="4" fillId="18" borderId="1" xfId="0" applyNumberFormat="1" applyFont="1" applyFill="1" applyBorder="1" applyAlignment="1">
      <alignment horizontal="center" vertical="center"/>
    </xf>
    <xf numFmtId="1" fontId="4" fillId="17" borderId="1" xfId="0" applyNumberFormat="1" applyFont="1" applyFill="1" applyBorder="1" applyAlignment="1">
      <alignment horizontal="center" vertical="center" wrapText="1"/>
    </xf>
    <xf numFmtId="1" fontId="4" fillId="17" borderId="1" xfId="0" applyNumberFormat="1" applyFont="1" applyFill="1" applyBorder="1" applyAlignment="1">
      <alignment horizontal="center" vertical="center"/>
    </xf>
    <xf numFmtId="1" fontId="4" fillId="19" borderId="1" xfId="0" applyNumberFormat="1" applyFont="1" applyFill="1" applyBorder="1" applyAlignment="1">
      <alignment horizontal="center" vertical="center" wrapText="1"/>
    </xf>
    <xf numFmtId="1" fontId="4" fillId="19" borderId="1" xfId="0" applyNumberFormat="1" applyFont="1" applyFill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1" fontId="6" fillId="0" borderId="1" xfId="0" applyNumberFormat="1" applyFont="1" applyBorder="1" applyAlignment="1">
      <alignment horizontal="center" vertical="center" wrapText="1"/>
    </xf>
    <xf numFmtId="2" fontId="4" fillId="19" borderId="1" xfId="0" applyNumberFormat="1" applyFont="1" applyFill="1" applyBorder="1" applyAlignment="1">
      <alignment horizontal="center" vertical="center"/>
    </xf>
    <xf numFmtId="2" fontId="4" fillId="19" borderId="3" xfId="0" applyNumberFormat="1" applyFont="1" applyFill="1" applyBorder="1" applyAlignment="1">
      <alignment horizontal="center" vertical="center"/>
    </xf>
    <xf numFmtId="2" fontId="4" fillId="19" borderId="5" xfId="0" applyNumberFormat="1" applyFont="1" applyFill="1" applyBorder="1" applyAlignment="1">
      <alignment horizontal="center" vertical="center"/>
    </xf>
    <xf numFmtId="2" fontId="4" fillId="18" borderId="1" xfId="0" applyNumberFormat="1" applyFont="1" applyFill="1" applyBorder="1" applyAlignment="1">
      <alignment horizontal="center" vertical="center"/>
    </xf>
    <xf numFmtId="2" fontId="4" fillId="17" borderId="1" xfId="0" applyNumberFormat="1" applyFont="1" applyFill="1" applyBorder="1" applyAlignment="1">
      <alignment horizontal="center" vertical="center"/>
    </xf>
    <xf numFmtId="2" fontId="4" fillId="13" borderId="1" xfId="0" applyNumberFormat="1" applyFont="1" applyFill="1" applyBorder="1" applyAlignment="1">
      <alignment horizontal="center" vertical="center"/>
    </xf>
    <xf numFmtId="2" fontId="4" fillId="15" borderId="1" xfId="0" applyNumberFormat="1" applyFont="1" applyFill="1" applyBorder="1" applyAlignment="1">
      <alignment horizontal="center" vertical="center"/>
    </xf>
    <xf numFmtId="2" fontId="4" fillId="11" borderId="1" xfId="0" applyNumberFormat="1" applyFont="1" applyFill="1" applyBorder="1" applyAlignment="1">
      <alignment horizontal="center" vertical="center"/>
    </xf>
    <xf numFmtId="2" fontId="4" fillId="10" borderId="1" xfId="0" applyNumberFormat="1" applyFont="1" applyFill="1" applyBorder="1" applyAlignment="1">
      <alignment horizontal="center" vertical="center"/>
    </xf>
    <xf numFmtId="2" fontId="4" fillId="14" borderId="1" xfId="0" applyNumberFormat="1" applyFont="1" applyFill="1" applyBorder="1" applyAlignment="1">
      <alignment horizontal="center" vertical="center"/>
    </xf>
    <xf numFmtId="2" fontId="4" fillId="7" borderId="1" xfId="0" applyNumberFormat="1" applyFont="1" applyFill="1" applyBorder="1" applyAlignment="1">
      <alignment horizontal="center" vertical="center"/>
    </xf>
    <xf numFmtId="2" fontId="4" fillId="8" borderId="1" xfId="0" applyNumberFormat="1" applyFont="1" applyFill="1" applyBorder="1" applyAlignment="1">
      <alignment horizontal="center" vertical="center"/>
    </xf>
    <xf numFmtId="2" fontId="4" fillId="16" borderId="1" xfId="0" applyNumberFormat="1" applyFont="1" applyFill="1" applyBorder="1" applyAlignment="1">
      <alignment horizontal="center" vertical="center"/>
    </xf>
    <xf numFmtId="2" fontId="10" fillId="12" borderId="1" xfId="0" applyNumberFormat="1" applyFont="1" applyFill="1" applyBorder="1" applyAlignment="1">
      <alignment horizontal="center" vertical="center"/>
    </xf>
    <xf numFmtId="2" fontId="4" fillId="16" borderId="3" xfId="0" applyNumberFormat="1" applyFont="1" applyFill="1" applyBorder="1" applyAlignment="1">
      <alignment horizontal="center" vertical="center"/>
    </xf>
    <xf numFmtId="2" fontId="4" fillId="16" borderId="5" xfId="0" applyNumberFormat="1" applyFont="1" applyFill="1" applyBorder="1" applyAlignment="1">
      <alignment horizontal="center" vertical="center"/>
    </xf>
    <xf numFmtId="2" fontId="2" fillId="9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2" fillId="6" borderId="4" xfId="0" applyFon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5" fillId="11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8FDB1"/>
      <color rgb="FFBFEFDF"/>
      <color rgb="FFFDCFF2"/>
      <color rgb="FFFCB2EA"/>
      <color rgb="FF92C0DA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633"/>
  <sheetViews>
    <sheetView tabSelected="1" topLeftCell="F84" zoomScale="85" zoomScaleNormal="85" workbookViewId="0">
      <selection activeCell="S10" sqref="S10"/>
    </sheetView>
  </sheetViews>
  <sheetFormatPr defaultColWidth="9.109375" defaultRowHeight="12" customHeight="1" x14ac:dyDescent="0.3"/>
  <cols>
    <col min="1" max="1" width="5.33203125" style="1" bestFit="1" customWidth="1"/>
    <col min="2" max="2" width="16.109375" style="3" bestFit="1" customWidth="1"/>
    <col min="3" max="3" width="5.6640625" style="3" bestFit="1" customWidth="1"/>
    <col min="4" max="4" width="7" style="3" bestFit="1" customWidth="1"/>
    <col min="5" max="5" width="13.5546875" style="3" customWidth="1"/>
    <col min="6" max="6" width="7.5546875" style="1" bestFit="1" customWidth="1"/>
    <col min="7" max="7" width="8.109375" style="1" bestFit="1" customWidth="1"/>
    <col min="8" max="8" width="7.5546875" style="1" bestFit="1" customWidth="1"/>
    <col min="9" max="9" width="6.88671875" style="1" bestFit="1" customWidth="1"/>
    <col min="10" max="10" width="6.6640625" style="1" bestFit="1" customWidth="1"/>
    <col min="11" max="11" width="12.44140625" style="1" bestFit="1" customWidth="1"/>
    <col min="12" max="12" width="7.5546875" style="1" bestFit="1" customWidth="1"/>
    <col min="13" max="13" width="7.88671875" style="3" bestFit="1" customWidth="1"/>
    <col min="14" max="14" width="10.5546875" style="1" bestFit="1" customWidth="1"/>
    <col min="15" max="15" width="6.33203125" style="1" customWidth="1"/>
    <col min="16" max="16" width="8.5546875" style="1" bestFit="1" customWidth="1"/>
    <col min="17" max="17" width="13.33203125" style="1" bestFit="1" customWidth="1"/>
    <col min="18" max="18" width="11.33203125" style="1" customWidth="1"/>
    <col min="19" max="19" width="14.5546875" style="1" bestFit="1" customWidth="1"/>
    <col min="20" max="20" width="11.5546875" style="1" bestFit="1" customWidth="1"/>
    <col min="21" max="21" width="10.109375" style="1" customWidth="1"/>
    <col min="22" max="22" width="14.5546875" style="1" bestFit="1" customWidth="1"/>
    <col min="23" max="23" width="9.88671875" style="1" bestFit="1" customWidth="1"/>
    <col min="24" max="24" width="22.88671875" style="2" bestFit="1" customWidth="1"/>
    <col min="25" max="25" width="19.109375" style="12" bestFit="1" customWidth="1"/>
    <col min="26" max="26" width="10.109375" style="2" customWidth="1"/>
    <col min="27" max="16384" width="9.109375" style="1"/>
  </cols>
  <sheetData>
    <row r="1" spans="1:26" ht="18" customHeight="1" x14ac:dyDescent="0.3">
      <c r="A1" s="140" t="s">
        <v>72</v>
      </c>
      <c r="B1" s="140" t="s">
        <v>0</v>
      </c>
      <c r="C1" s="13" t="s">
        <v>3</v>
      </c>
      <c r="D1" s="7" t="s">
        <v>4</v>
      </c>
      <c r="E1" s="141" t="s">
        <v>12</v>
      </c>
      <c r="F1" s="142" t="s">
        <v>8</v>
      </c>
      <c r="G1" s="142"/>
      <c r="H1" s="142"/>
      <c r="I1" s="142"/>
      <c r="J1" s="142"/>
      <c r="K1" s="142"/>
      <c r="L1" s="143" t="s">
        <v>73</v>
      </c>
      <c r="M1" s="143"/>
      <c r="N1" s="143"/>
      <c r="O1" s="143"/>
      <c r="P1" s="143"/>
      <c r="Q1" s="143"/>
      <c r="R1" s="146" t="s">
        <v>81</v>
      </c>
      <c r="S1" s="147"/>
      <c r="T1" s="148"/>
      <c r="U1" s="144" t="s">
        <v>10</v>
      </c>
      <c r="V1" s="144"/>
      <c r="W1" s="145" t="s">
        <v>1</v>
      </c>
      <c r="X1" s="139" t="s">
        <v>2</v>
      </c>
      <c r="Y1" s="139" t="s">
        <v>84</v>
      </c>
      <c r="Z1" s="139" t="s">
        <v>83</v>
      </c>
    </row>
    <row r="2" spans="1:26" ht="48.75" customHeight="1" x14ac:dyDescent="0.3">
      <c r="A2" s="140"/>
      <c r="B2" s="140"/>
      <c r="C2" s="13" t="s">
        <v>5</v>
      </c>
      <c r="D2" s="7" t="s">
        <v>5</v>
      </c>
      <c r="E2" s="141"/>
      <c r="F2" s="8" t="s">
        <v>7</v>
      </c>
      <c r="G2" s="8" t="s">
        <v>79</v>
      </c>
      <c r="H2" s="8" t="s">
        <v>78</v>
      </c>
      <c r="I2" s="11" t="s">
        <v>77</v>
      </c>
      <c r="J2" s="8" t="s">
        <v>76</v>
      </c>
      <c r="K2" s="8" t="s">
        <v>9</v>
      </c>
      <c r="L2" s="9" t="s">
        <v>7</v>
      </c>
      <c r="M2" s="9" t="s">
        <v>80</v>
      </c>
      <c r="N2" s="9" t="s">
        <v>6</v>
      </c>
      <c r="O2" s="9" t="s">
        <v>77</v>
      </c>
      <c r="P2" s="9" t="s">
        <v>74</v>
      </c>
      <c r="Q2" s="9" t="s">
        <v>75</v>
      </c>
      <c r="R2" s="73" t="s">
        <v>85</v>
      </c>
      <c r="S2" s="73" t="s">
        <v>98</v>
      </c>
      <c r="T2" s="73" t="s">
        <v>82</v>
      </c>
      <c r="U2" s="10" t="s">
        <v>85</v>
      </c>
      <c r="V2" s="10" t="s">
        <v>11</v>
      </c>
      <c r="W2" s="145"/>
      <c r="X2" s="139"/>
      <c r="Y2" s="139"/>
      <c r="Z2" s="139"/>
    </row>
    <row r="3" spans="1:26" ht="12" customHeight="1" x14ac:dyDescent="0.3">
      <c r="A3" s="24">
        <v>1</v>
      </c>
      <c r="B3" s="24" t="s">
        <v>13</v>
      </c>
      <c r="C3" s="28">
        <v>110.86376763045125</v>
      </c>
      <c r="D3" s="98">
        <v>277.15941907612813</v>
      </c>
      <c r="E3" s="25">
        <v>0.4</v>
      </c>
      <c r="F3" s="29">
        <v>6</v>
      </c>
      <c r="G3" s="26">
        <v>21.85</v>
      </c>
      <c r="H3" s="26">
        <v>15.38</v>
      </c>
      <c r="I3" s="26">
        <v>2.4300000000000002</v>
      </c>
      <c r="J3" s="27">
        <v>1463.2329999999999</v>
      </c>
      <c r="K3" s="98">
        <v>482.66298834233049</v>
      </c>
      <c r="L3" s="28" t="s">
        <v>99</v>
      </c>
      <c r="M3" s="28" t="s">
        <v>99</v>
      </c>
      <c r="N3" s="28" t="s">
        <v>99</v>
      </c>
      <c r="O3" s="28" t="s">
        <v>99</v>
      </c>
      <c r="P3" s="28" t="s">
        <v>99</v>
      </c>
      <c r="Q3" s="28" t="s">
        <v>99</v>
      </c>
      <c r="R3" s="28" t="s">
        <v>99</v>
      </c>
      <c r="S3" s="28" t="s">
        <v>99</v>
      </c>
      <c r="T3" s="28" t="s">
        <v>99</v>
      </c>
      <c r="U3" s="24">
        <v>88.81</v>
      </c>
      <c r="V3" s="28">
        <v>343.1068364064372</v>
      </c>
      <c r="W3" s="24">
        <v>14</v>
      </c>
      <c r="X3" s="78">
        <v>22.918313655202375</v>
      </c>
      <c r="Y3" s="78">
        <v>1.4462264150943396</v>
      </c>
      <c r="Z3" s="129">
        <v>2.2000000000000002</v>
      </c>
    </row>
    <row r="4" spans="1:26" ht="12" customHeight="1" x14ac:dyDescent="0.3">
      <c r="A4" s="24">
        <v>2</v>
      </c>
      <c r="B4" s="24" t="s">
        <v>13</v>
      </c>
      <c r="C4" s="28">
        <v>110.86376763045125</v>
      </c>
      <c r="D4" s="98">
        <v>277.15941907612813</v>
      </c>
      <c r="E4" s="25">
        <v>0.4</v>
      </c>
      <c r="F4" s="29">
        <v>6</v>
      </c>
      <c r="G4" s="26">
        <v>21.85</v>
      </c>
      <c r="H4" s="26">
        <v>15.38</v>
      </c>
      <c r="I4" s="26">
        <v>2.4300000000000002</v>
      </c>
      <c r="J4" s="27">
        <v>1463.2329999999999</v>
      </c>
      <c r="K4" s="98">
        <v>482.66298834233049</v>
      </c>
      <c r="L4" s="28" t="s">
        <v>99</v>
      </c>
      <c r="M4" s="28" t="s">
        <v>99</v>
      </c>
      <c r="N4" s="28" t="s">
        <v>99</v>
      </c>
      <c r="O4" s="28" t="s">
        <v>99</v>
      </c>
      <c r="P4" s="28" t="s">
        <v>99</v>
      </c>
      <c r="Q4" s="28" t="s">
        <v>99</v>
      </c>
      <c r="R4" s="28" t="s">
        <v>99</v>
      </c>
      <c r="S4" s="28" t="s">
        <v>99</v>
      </c>
      <c r="T4" s="28" t="s">
        <v>99</v>
      </c>
      <c r="U4" s="24">
        <v>88.81</v>
      </c>
      <c r="V4" s="28">
        <v>343.1068364064372</v>
      </c>
      <c r="W4" s="24">
        <v>14</v>
      </c>
      <c r="X4" s="78">
        <v>23.300285549455747</v>
      </c>
      <c r="Y4" s="78">
        <v>1.4990566037735849</v>
      </c>
      <c r="Z4" s="129"/>
    </row>
    <row r="5" spans="1:26" ht="12" customHeight="1" x14ac:dyDescent="0.3">
      <c r="A5" s="24">
        <v>3</v>
      </c>
      <c r="B5" s="24" t="s">
        <v>13</v>
      </c>
      <c r="C5" s="28">
        <v>110.86376763045125</v>
      </c>
      <c r="D5" s="98">
        <v>277.15941907612813</v>
      </c>
      <c r="E5" s="25">
        <v>0.4</v>
      </c>
      <c r="F5" s="29">
        <v>6</v>
      </c>
      <c r="G5" s="26">
        <v>21.85</v>
      </c>
      <c r="H5" s="26">
        <v>15.38</v>
      </c>
      <c r="I5" s="26">
        <v>2.4300000000000002</v>
      </c>
      <c r="J5" s="27">
        <v>1463.2329999999999</v>
      </c>
      <c r="K5" s="98">
        <v>482.66298834233049</v>
      </c>
      <c r="L5" s="28" t="s">
        <v>99</v>
      </c>
      <c r="M5" s="28" t="s">
        <v>99</v>
      </c>
      <c r="N5" s="28" t="s">
        <v>99</v>
      </c>
      <c r="O5" s="28" t="s">
        <v>99</v>
      </c>
      <c r="P5" s="28" t="s">
        <v>99</v>
      </c>
      <c r="Q5" s="28" t="s">
        <v>99</v>
      </c>
      <c r="R5" s="28" t="s">
        <v>99</v>
      </c>
      <c r="S5" s="28" t="s">
        <v>99</v>
      </c>
      <c r="T5" s="28" t="s">
        <v>99</v>
      </c>
      <c r="U5" s="24">
        <v>88.81</v>
      </c>
      <c r="V5" s="28">
        <v>343.1068364064372</v>
      </c>
      <c r="W5" s="24">
        <v>14</v>
      </c>
      <c r="X5" s="78">
        <v>23.554933478957995</v>
      </c>
      <c r="Y5" s="78">
        <v>1.5754716981132075</v>
      </c>
      <c r="Z5" s="129">
        <v>2.4</v>
      </c>
    </row>
    <row r="6" spans="1:26" ht="12" customHeight="1" x14ac:dyDescent="0.3">
      <c r="A6" s="24">
        <v>4</v>
      </c>
      <c r="B6" s="24" t="s">
        <v>13</v>
      </c>
      <c r="C6" s="28">
        <v>110.86376763045125</v>
      </c>
      <c r="D6" s="98">
        <v>277.15941907612813</v>
      </c>
      <c r="E6" s="25">
        <v>0.4</v>
      </c>
      <c r="F6" s="29">
        <v>6</v>
      </c>
      <c r="G6" s="26">
        <v>21.85</v>
      </c>
      <c r="H6" s="26">
        <v>15.38</v>
      </c>
      <c r="I6" s="26">
        <v>2.4300000000000002</v>
      </c>
      <c r="J6" s="27">
        <v>1463.2329999999999</v>
      </c>
      <c r="K6" s="98">
        <v>482.66298834233049</v>
      </c>
      <c r="L6" s="28" t="s">
        <v>99</v>
      </c>
      <c r="M6" s="28" t="s">
        <v>99</v>
      </c>
      <c r="N6" s="28" t="s">
        <v>99</v>
      </c>
      <c r="O6" s="28" t="s">
        <v>99</v>
      </c>
      <c r="P6" s="28" t="s">
        <v>99</v>
      </c>
      <c r="Q6" s="28" t="s">
        <v>99</v>
      </c>
      <c r="R6" s="28" t="s">
        <v>99</v>
      </c>
      <c r="S6" s="28" t="s">
        <v>99</v>
      </c>
      <c r="T6" s="28" t="s">
        <v>99</v>
      </c>
      <c r="U6" s="24">
        <v>88.81</v>
      </c>
      <c r="V6" s="28">
        <v>343.1068364064372</v>
      </c>
      <c r="W6" s="24">
        <v>14</v>
      </c>
      <c r="X6" s="78">
        <v>22.918313655202375</v>
      </c>
      <c r="Y6" s="78">
        <v>1.5720125786163521</v>
      </c>
      <c r="Z6" s="129"/>
    </row>
    <row r="7" spans="1:26" ht="12" customHeight="1" x14ac:dyDescent="0.3">
      <c r="A7" s="24">
        <v>5</v>
      </c>
      <c r="B7" s="24" t="s">
        <v>13</v>
      </c>
      <c r="C7" s="28">
        <v>110.86376763045125</v>
      </c>
      <c r="D7" s="98">
        <v>277.15941907612813</v>
      </c>
      <c r="E7" s="25">
        <v>0.4</v>
      </c>
      <c r="F7" s="29">
        <v>6</v>
      </c>
      <c r="G7" s="26">
        <v>21.85</v>
      </c>
      <c r="H7" s="26">
        <v>15.38</v>
      </c>
      <c r="I7" s="26">
        <v>2.4300000000000002</v>
      </c>
      <c r="J7" s="27">
        <v>1463.2329999999999</v>
      </c>
      <c r="K7" s="98">
        <v>482.66298834233049</v>
      </c>
      <c r="L7" s="28" t="s">
        <v>99</v>
      </c>
      <c r="M7" s="28" t="s">
        <v>99</v>
      </c>
      <c r="N7" s="28" t="s">
        <v>99</v>
      </c>
      <c r="O7" s="28" t="s">
        <v>99</v>
      </c>
      <c r="P7" s="28" t="s">
        <v>99</v>
      </c>
      <c r="Q7" s="28" t="s">
        <v>99</v>
      </c>
      <c r="R7" s="28" t="s">
        <v>99</v>
      </c>
      <c r="S7" s="28" t="s">
        <v>99</v>
      </c>
      <c r="T7" s="28" t="s">
        <v>99</v>
      </c>
      <c r="U7" s="24">
        <v>88.81</v>
      </c>
      <c r="V7" s="28">
        <v>343.1068364064372</v>
      </c>
      <c r="W7" s="24">
        <v>14</v>
      </c>
      <c r="X7" s="78">
        <v>22.918313655202375</v>
      </c>
      <c r="Y7" s="78">
        <v>1.4203459119496855</v>
      </c>
      <c r="Z7" s="129">
        <v>2.2000000000000002</v>
      </c>
    </row>
    <row r="8" spans="1:26" ht="12" customHeight="1" x14ac:dyDescent="0.3">
      <c r="A8" s="24">
        <v>6</v>
      </c>
      <c r="B8" s="24" t="s">
        <v>13</v>
      </c>
      <c r="C8" s="28">
        <v>110.86376763045125</v>
      </c>
      <c r="D8" s="98">
        <v>277.15941907612813</v>
      </c>
      <c r="E8" s="25">
        <v>0.4</v>
      </c>
      <c r="F8" s="29">
        <v>6</v>
      </c>
      <c r="G8" s="26">
        <v>21.85</v>
      </c>
      <c r="H8" s="26">
        <v>15.38</v>
      </c>
      <c r="I8" s="26">
        <v>2.4300000000000002</v>
      </c>
      <c r="J8" s="27">
        <v>1463.2329999999999</v>
      </c>
      <c r="K8" s="98">
        <v>482.66298834233049</v>
      </c>
      <c r="L8" s="28" t="s">
        <v>99</v>
      </c>
      <c r="M8" s="28" t="s">
        <v>99</v>
      </c>
      <c r="N8" s="28" t="s">
        <v>99</v>
      </c>
      <c r="O8" s="28" t="s">
        <v>99</v>
      </c>
      <c r="P8" s="28" t="s">
        <v>99</v>
      </c>
      <c r="Q8" s="28" t="s">
        <v>99</v>
      </c>
      <c r="R8" s="28" t="s">
        <v>99</v>
      </c>
      <c r="S8" s="28" t="s">
        <v>99</v>
      </c>
      <c r="T8" s="28" t="s">
        <v>99</v>
      </c>
      <c r="U8" s="24">
        <v>88.81</v>
      </c>
      <c r="V8" s="28">
        <v>343.1068364064372</v>
      </c>
      <c r="W8" s="24">
        <v>14</v>
      </c>
      <c r="X8" s="78">
        <v>23.554933478957995</v>
      </c>
      <c r="Y8" s="78">
        <v>1.4644654088050315</v>
      </c>
      <c r="Z8" s="129"/>
    </row>
    <row r="9" spans="1:26" ht="12" customHeight="1" x14ac:dyDescent="0.3">
      <c r="A9" s="24">
        <v>7</v>
      </c>
      <c r="B9" s="24" t="s">
        <v>13</v>
      </c>
      <c r="C9" s="28">
        <v>110.86376763045125</v>
      </c>
      <c r="D9" s="98">
        <v>277.15941907612813</v>
      </c>
      <c r="E9" s="25">
        <v>0.4</v>
      </c>
      <c r="F9" s="29">
        <v>6</v>
      </c>
      <c r="G9" s="26">
        <v>21.85</v>
      </c>
      <c r="H9" s="26">
        <v>15.38</v>
      </c>
      <c r="I9" s="26">
        <v>2.4300000000000002</v>
      </c>
      <c r="J9" s="27">
        <v>1463.2329999999999</v>
      </c>
      <c r="K9" s="98">
        <v>482.66298834233049</v>
      </c>
      <c r="L9" s="28" t="s">
        <v>99</v>
      </c>
      <c r="M9" s="28" t="s">
        <v>99</v>
      </c>
      <c r="N9" s="28" t="s">
        <v>99</v>
      </c>
      <c r="O9" s="28" t="s">
        <v>99</v>
      </c>
      <c r="P9" s="28" t="s">
        <v>99</v>
      </c>
      <c r="Q9" s="28" t="s">
        <v>99</v>
      </c>
      <c r="R9" s="28" t="s">
        <v>99</v>
      </c>
      <c r="S9" s="28" t="s">
        <v>99</v>
      </c>
      <c r="T9" s="28" t="s">
        <v>99</v>
      </c>
      <c r="U9" s="24">
        <v>88.81</v>
      </c>
      <c r="V9" s="28">
        <v>343.1068364064372</v>
      </c>
      <c r="W9" s="24">
        <v>28</v>
      </c>
      <c r="X9" s="78">
        <v>24.828173126469238</v>
      </c>
      <c r="Y9" s="78">
        <v>2.3481132075471698</v>
      </c>
      <c r="Z9" s="129">
        <v>2.7</v>
      </c>
    </row>
    <row r="10" spans="1:26" ht="12" customHeight="1" x14ac:dyDescent="0.3">
      <c r="A10" s="24">
        <v>8</v>
      </c>
      <c r="B10" s="24" t="s">
        <v>13</v>
      </c>
      <c r="C10" s="28">
        <v>110.86376763045125</v>
      </c>
      <c r="D10" s="98">
        <v>277.15941907612813</v>
      </c>
      <c r="E10" s="25">
        <v>0.4</v>
      </c>
      <c r="F10" s="29">
        <v>6</v>
      </c>
      <c r="G10" s="26">
        <v>21.85</v>
      </c>
      <c r="H10" s="26">
        <v>15.38</v>
      </c>
      <c r="I10" s="26">
        <v>2.4300000000000002</v>
      </c>
      <c r="J10" s="27">
        <v>1463.2329999999999</v>
      </c>
      <c r="K10" s="98">
        <v>482.66298834233049</v>
      </c>
      <c r="L10" s="28" t="s">
        <v>99</v>
      </c>
      <c r="M10" s="28" t="s">
        <v>99</v>
      </c>
      <c r="N10" s="28" t="s">
        <v>99</v>
      </c>
      <c r="O10" s="28" t="s">
        <v>99</v>
      </c>
      <c r="P10" s="28" t="s">
        <v>99</v>
      </c>
      <c r="Q10" s="28" t="s">
        <v>99</v>
      </c>
      <c r="R10" s="28" t="s">
        <v>99</v>
      </c>
      <c r="S10" s="28" t="s">
        <v>99</v>
      </c>
      <c r="T10" s="28" t="s">
        <v>99</v>
      </c>
      <c r="U10" s="24">
        <v>88.81</v>
      </c>
      <c r="V10" s="28">
        <v>343.1068364064372</v>
      </c>
      <c r="W10" s="24">
        <v>28</v>
      </c>
      <c r="X10" s="78">
        <v>24.828173126469238</v>
      </c>
      <c r="Y10" s="78">
        <v>2.3782704402515722</v>
      </c>
      <c r="Z10" s="129">
        <v>11.241666666666699</v>
      </c>
    </row>
    <row r="11" spans="1:26" ht="12" customHeight="1" x14ac:dyDescent="0.3">
      <c r="A11" s="24">
        <v>9</v>
      </c>
      <c r="B11" s="24" t="s">
        <v>13</v>
      </c>
      <c r="C11" s="28">
        <v>110.86376763045125</v>
      </c>
      <c r="D11" s="98">
        <v>277.15941907612813</v>
      </c>
      <c r="E11" s="25">
        <v>0.4</v>
      </c>
      <c r="F11" s="29">
        <v>6</v>
      </c>
      <c r="G11" s="26">
        <v>21.85</v>
      </c>
      <c r="H11" s="26">
        <v>15.38</v>
      </c>
      <c r="I11" s="26">
        <v>2.4300000000000002</v>
      </c>
      <c r="J11" s="27">
        <v>1463.2329999999999</v>
      </c>
      <c r="K11" s="98">
        <v>482.66298834233049</v>
      </c>
      <c r="L11" s="28" t="s">
        <v>99</v>
      </c>
      <c r="M11" s="28" t="s">
        <v>99</v>
      </c>
      <c r="N11" s="28" t="s">
        <v>99</v>
      </c>
      <c r="O11" s="28" t="s">
        <v>99</v>
      </c>
      <c r="P11" s="28" t="s">
        <v>99</v>
      </c>
      <c r="Q11" s="28" t="s">
        <v>99</v>
      </c>
      <c r="R11" s="28" t="s">
        <v>99</v>
      </c>
      <c r="S11" s="28" t="s">
        <v>99</v>
      </c>
      <c r="T11" s="28" t="s">
        <v>99</v>
      </c>
      <c r="U11" s="24">
        <v>88.81</v>
      </c>
      <c r="V11" s="28">
        <v>343.1068364064372</v>
      </c>
      <c r="W11" s="24">
        <v>28</v>
      </c>
      <c r="X11" s="78">
        <v>25.464792950224862</v>
      </c>
      <c r="Y11" s="78">
        <v>2.4065723270440254</v>
      </c>
      <c r="Z11" s="129">
        <v>2.4</v>
      </c>
    </row>
    <row r="12" spans="1:26" ht="12" customHeight="1" x14ac:dyDescent="0.3">
      <c r="A12" s="24">
        <v>10</v>
      </c>
      <c r="B12" s="24" t="s">
        <v>13</v>
      </c>
      <c r="C12" s="28">
        <v>110.86376763045125</v>
      </c>
      <c r="D12" s="98">
        <v>277.15941907612813</v>
      </c>
      <c r="E12" s="25">
        <v>0.4</v>
      </c>
      <c r="F12" s="29">
        <v>6</v>
      </c>
      <c r="G12" s="26">
        <v>21.85</v>
      </c>
      <c r="H12" s="26">
        <v>15.38</v>
      </c>
      <c r="I12" s="26">
        <v>2.4300000000000002</v>
      </c>
      <c r="J12" s="27">
        <v>1463.2329999999999</v>
      </c>
      <c r="K12" s="98">
        <v>482.66298834233049</v>
      </c>
      <c r="L12" s="28" t="s">
        <v>99</v>
      </c>
      <c r="M12" s="28" t="s">
        <v>99</v>
      </c>
      <c r="N12" s="28" t="s">
        <v>99</v>
      </c>
      <c r="O12" s="28" t="s">
        <v>99</v>
      </c>
      <c r="P12" s="28" t="s">
        <v>99</v>
      </c>
      <c r="Q12" s="28" t="s">
        <v>99</v>
      </c>
      <c r="R12" s="28" t="s">
        <v>99</v>
      </c>
      <c r="S12" s="28" t="s">
        <v>99</v>
      </c>
      <c r="T12" s="28" t="s">
        <v>99</v>
      </c>
      <c r="U12" s="24">
        <v>88.81</v>
      </c>
      <c r="V12" s="28">
        <v>343.1068364064372</v>
      </c>
      <c r="W12" s="24">
        <v>28</v>
      </c>
      <c r="X12" s="78">
        <v>25.464792950224862</v>
      </c>
      <c r="Y12" s="78">
        <v>2.3773899371069183</v>
      </c>
      <c r="Z12" s="129">
        <v>11.491666666666699</v>
      </c>
    </row>
    <row r="13" spans="1:26" ht="12" customHeight="1" x14ac:dyDescent="0.3">
      <c r="A13" s="24">
        <v>11</v>
      </c>
      <c r="B13" s="24" t="s">
        <v>13</v>
      </c>
      <c r="C13" s="28">
        <v>110.86376763045125</v>
      </c>
      <c r="D13" s="98">
        <v>277.15941907612813</v>
      </c>
      <c r="E13" s="25">
        <v>0.4</v>
      </c>
      <c r="F13" s="29">
        <v>6</v>
      </c>
      <c r="G13" s="26">
        <v>21.85</v>
      </c>
      <c r="H13" s="26">
        <v>15.38</v>
      </c>
      <c r="I13" s="26">
        <v>2.4300000000000002</v>
      </c>
      <c r="J13" s="27">
        <v>1463.2329999999999</v>
      </c>
      <c r="K13" s="98">
        <v>482.66298834233049</v>
      </c>
      <c r="L13" s="28" t="s">
        <v>99</v>
      </c>
      <c r="M13" s="28" t="s">
        <v>99</v>
      </c>
      <c r="N13" s="28" t="s">
        <v>99</v>
      </c>
      <c r="O13" s="28" t="s">
        <v>99</v>
      </c>
      <c r="P13" s="28" t="s">
        <v>99</v>
      </c>
      <c r="Q13" s="28" t="s">
        <v>99</v>
      </c>
      <c r="R13" s="28" t="s">
        <v>99</v>
      </c>
      <c r="S13" s="28" t="s">
        <v>99</v>
      </c>
      <c r="T13" s="28" t="s">
        <v>99</v>
      </c>
      <c r="U13" s="24">
        <v>88.81</v>
      </c>
      <c r="V13" s="28">
        <v>343.1068364064372</v>
      </c>
      <c r="W13" s="24">
        <v>28</v>
      </c>
      <c r="X13" s="78">
        <v>25.464792950224862</v>
      </c>
      <c r="Y13" s="78">
        <v>2.2952830188679245</v>
      </c>
      <c r="Z13" s="129">
        <v>2.6</v>
      </c>
    </row>
    <row r="14" spans="1:26" ht="12" customHeight="1" x14ac:dyDescent="0.3">
      <c r="A14" s="24">
        <v>12</v>
      </c>
      <c r="B14" s="24" t="s">
        <v>13</v>
      </c>
      <c r="C14" s="28">
        <v>110.86376763045125</v>
      </c>
      <c r="D14" s="98">
        <v>277.15941907612813</v>
      </c>
      <c r="E14" s="25">
        <v>0.4</v>
      </c>
      <c r="F14" s="29">
        <v>6</v>
      </c>
      <c r="G14" s="26">
        <v>21.85</v>
      </c>
      <c r="H14" s="26">
        <v>15.38</v>
      </c>
      <c r="I14" s="26">
        <v>2.4300000000000002</v>
      </c>
      <c r="J14" s="27">
        <v>1463.2329999999999</v>
      </c>
      <c r="K14" s="98">
        <v>482.66298834233049</v>
      </c>
      <c r="L14" s="28" t="s">
        <v>99</v>
      </c>
      <c r="M14" s="28" t="s">
        <v>99</v>
      </c>
      <c r="N14" s="28" t="s">
        <v>99</v>
      </c>
      <c r="O14" s="28" t="s">
        <v>99</v>
      </c>
      <c r="P14" s="28" t="s">
        <v>99</v>
      </c>
      <c r="Q14" s="28" t="s">
        <v>99</v>
      </c>
      <c r="R14" s="28" t="s">
        <v>99</v>
      </c>
      <c r="S14" s="28" t="s">
        <v>99</v>
      </c>
      <c r="T14" s="28" t="s">
        <v>99</v>
      </c>
      <c r="U14" s="24">
        <v>88.81</v>
      </c>
      <c r="V14" s="28">
        <v>343.1068364064372</v>
      </c>
      <c r="W14" s="24">
        <v>28</v>
      </c>
      <c r="X14" s="78">
        <v>25.464792950224862</v>
      </c>
      <c r="Y14" s="78">
        <v>2.3273584905660378</v>
      </c>
      <c r="Z14" s="129"/>
    </row>
    <row r="15" spans="1:26" ht="12" customHeight="1" x14ac:dyDescent="0.3">
      <c r="A15" s="24">
        <v>13</v>
      </c>
      <c r="B15" s="24" t="s">
        <v>13</v>
      </c>
      <c r="C15" s="28">
        <v>110.86376763045125</v>
      </c>
      <c r="D15" s="98">
        <v>277.15941907612813</v>
      </c>
      <c r="E15" s="25">
        <v>0.4</v>
      </c>
      <c r="F15" s="29">
        <v>6</v>
      </c>
      <c r="G15" s="26">
        <v>21.85</v>
      </c>
      <c r="H15" s="26">
        <v>15.38</v>
      </c>
      <c r="I15" s="26">
        <v>2.4300000000000002</v>
      </c>
      <c r="J15" s="27">
        <v>1463.2329999999999</v>
      </c>
      <c r="K15" s="98">
        <v>482.66298834233049</v>
      </c>
      <c r="L15" s="28" t="s">
        <v>99</v>
      </c>
      <c r="M15" s="28" t="s">
        <v>99</v>
      </c>
      <c r="N15" s="28" t="s">
        <v>99</v>
      </c>
      <c r="O15" s="28" t="s">
        <v>99</v>
      </c>
      <c r="P15" s="28" t="s">
        <v>99</v>
      </c>
      <c r="Q15" s="28" t="s">
        <v>99</v>
      </c>
      <c r="R15" s="28" t="s">
        <v>99</v>
      </c>
      <c r="S15" s="28" t="s">
        <v>99</v>
      </c>
      <c r="T15" s="28" t="s">
        <v>99</v>
      </c>
      <c r="U15" s="24">
        <v>88.81</v>
      </c>
      <c r="V15" s="28">
        <v>343.1068364064372</v>
      </c>
      <c r="W15" s="24">
        <v>60</v>
      </c>
      <c r="X15" s="78">
        <v>25.464792950224862</v>
      </c>
      <c r="Y15" s="78">
        <v>2.358490566037736</v>
      </c>
      <c r="Z15" s="129">
        <v>2.91</v>
      </c>
    </row>
    <row r="16" spans="1:26" ht="12" customHeight="1" x14ac:dyDescent="0.3">
      <c r="A16" s="24">
        <v>14</v>
      </c>
      <c r="B16" s="24" t="s">
        <v>13</v>
      </c>
      <c r="C16" s="28">
        <v>110.86376763045125</v>
      </c>
      <c r="D16" s="98">
        <v>277.15941907612813</v>
      </c>
      <c r="E16" s="25">
        <v>0.4</v>
      </c>
      <c r="F16" s="29">
        <v>6</v>
      </c>
      <c r="G16" s="26">
        <v>21.85</v>
      </c>
      <c r="H16" s="26">
        <v>15.38</v>
      </c>
      <c r="I16" s="26">
        <v>2.4300000000000002</v>
      </c>
      <c r="J16" s="27">
        <v>1463.2329999999999</v>
      </c>
      <c r="K16" s="98">
        <v>482.66298834233049</v>
      </c>
      <c r="L16" s="28" t="s">
        <v>99</v>
      </c>
      <c r="M16" s="28" t="s">
        <v>99</v>
      </c>
      <c r="N16" s="28" t="s">
        <v>99</v>
      </c>
      <c r="O16" s="28" t="s">
        <v>99</v>
      </c>
      <c r="P16" s="28" t="s">
        <v>99</v>
      </c>
      <c r="Q16" s="28" t="s">
        <v>99</v>
      </c>
      <c r="R16" s="28" t="s">
        <v>99</v>
      </c>
      <c r="S16" s="28" t="s">
        <v>99</v>
      </c>
      <c r="T16" s="28" t="s">
        <v>99</v>
      </c>
      <c r="U16" s="24">
        <v>88.81</v>
      </c>
      <c r="V16" s="28">
        <v>343.1068364064372</v>
      </c>
      <c r="W16" s="24">
        <v>60</v>
      </c>
      <c r="X16" s="78">
        <v>25.464792950224862</v>
      </c>
      <c r="Y16" s="78">
        <v>2.358490566037736</v>
      </c>
      <c r="Z16" s="129">
        <v>19.991666666666699</v>
      </c>
    </row>
    <row r="17" spans="1:26" ht="12" customHeight="1" x14ac:dyDescent="0.3">
      <c r="A17" s="24">
        <v>15</v>
      </c>
      <c r="B17" s="24" t="s">
        <v>13</v>
      </c>
      <c r="C17" s="28">
        <v>110.86376763045125</v>
      </c>
      <c r="D17" s="98">
        <v>277.15941907612813</v>
      </c>
      <c r="E17" s="25">
        <v>0.4</v>
      </c>
      <c r="F17" s="29">
        <v>6</v>
      </c>
      <c r="G17" s="26">
        <v>21.85</v>
      </c>
      <c r="H17" s="26">
        <v>15.38</v>
      </c>
      <c r="I17" s="26">
        <v>2.4300000000000002</v>
      </c>
      <c r="J17" s="27">
        <v>1463.2329999999999</v>
      </c>
      <c r="K17" s="98">
        <v>482.66298834233049</v>
      </c>
      <c r="L17" s="28" t="s">
        <v>99</v>
      </c>
      <c r="M17" s="28" t="s">
        <v>99</v>
      </c>
      <c r="N17" s="28" t="s">
        <v>99</v>
      </c>
      <c r="O17" s="28" t="s">
        <v>99</v>
      </c>
      <c r="P17" s="28" t="s">
        <v>99</v>
      </c>
      <c r="Q17" s="28" t="s">
        <v>99</v>
      </c>
      <c r="R17" s="28" t="s">
        <v>99</v>
      </c>
      <c r="S17" s="28" t="s">
        <v>99</v>
      </c>
      <c r="T17" s="28" t="s">
        <v>99</v>
      </c>
      <c r="U17" s="24">
        <v>88.81</v>
      </c>
      <c r="V17" s="28">
        <v>343.1068364064372</v>
      </c>
      <c r="W17" s="24">
        <v>60</v>
      </c>
      <c r="X17" s="78">
        <v>26.738032597736105</v>
      </c>
      <c r="Y17" s="78">
        <v>2.358490566037736</v>
      </c>
      <c r="Z17" s="129">
        <v>2.91</v>
      </c>
    </row>
    <row r="18" spans="1:26" ht="12" customHeight="1" x14ac:dyDescent="0.3">
      <c r="A18" s="24">
        <v>16</v>
      </c>
      <c r="B18" s="24" t="s">
        <v>13</v>
      </c>
      <c r="C18" s="28">
        <v>110.86376763045125</v>
      </c>
      <c r="D18" s="98">
        <v>277.15941907612813</v>
      </c>
      <c r="E18" s="25">
        <v>0.4</v>
      </c>
      <c r="F18" s="29">
        <v>6</v>
      </c>
      <c r="G18" s="26">
        <v>21.85</v>
      </c>
      <c r="H18" s="26">
        <v>15.38</v>
      </c>
      <c r="I18" s="26">
        <v>2.4300000000000002</v>
      </c>
      <c r="J18" s="27">
        <v>1463.2329999999999</v>
      </c>
      <c r="K18" s="98">
        <v>482.66298834233049</v>
      </c>
      <c r="L18" s="28" t="s">
        <v>99</v>
      </c>
      <c r="M18" s="28" t="s">
        <v>99</v>
      </c>
      <c r="N18" s="28" t="s">
        <v>99</v>
      </c>
      <c r="O18" s="28" t="s">
        <v>99</v>
      </c>
      <c r="P18" s="28" t="s">
        <v>99</v>
      </c>
      <c r="Q18" s="28" t="s">
        <v>99</v>
      </c>
      <c r="R18" s="28" t="s">
        <v>99</v>
      </c>
      <c r="S18" s="28" t="s">
        <v>99</v>
      </c>
      <c r="T18" s="28" t="s">
        <v>99</v>
      </c>
      <c r="U18" s="24">
        <v>88.81</v>
      </c>
      <c r="V18" s="28">
        <v>343.1068364064372</v>
      </c>
      <c r="W18" s="24">
        <v>60</v>
      </c>
      <c r="X18" s="78">
        <v>26.101412773980481</v>
      </c>
      <c r="Y18" s="78">
        <v>3.1446540880503147</v>
      </c>
      <c r="Z18" s="129">
        <v>20.241666666666699</v>
      </c>
    </row>
    <row r="19" spans="1:26" ht="12" customHeight="1" x14ac:dyDescent="0.3">
      <c r="A19" s="24">
        <v>17</v>
      </c>
      <c r="B19" s="24" t="s">
        <v>13</v>
      </c>
      <c r="C19" s="28">
        <v>110.86376763045125</v>
      </c>
      <c r="D19" s="98">
        <v>277.15941907612813</v>
      </c>
      <c r="E19" s="25">
        <v>0.4</v>
      </c>
      <c r="F19" s="29">
        <v>6</v>
      </c>
      <c r="G19" s="26">
        <v>21.85</v>
      </c>
      <c r="H19" s="26">
        <v>15.38</v>
      </c>
      <c r="I19" s="26">
        <v>2.4300000000000002</v>
      </c>
      <c r="J19" s="27">
        <v>1463.2329999999999</v>
      </c>
      <c r="K19" s="98">
        <v>482.66298834233049</v>
      </c>
      <c r="L19" s="28" t="s">
        <v>99</v>
      </c>
      <c r="M19" s="28" t="s">
        <v>99</v>
      </c>
      <c r="N19" s="28" t="s">
        <v>99</v>
      </c>
      <c r="O19" s="28" t="s">
        <v>99</v>
      </c>
      <c r="P19" s="28" t="s">
        <v>99</v>
      </c>
      <c r="Q19" s="28" t="s">
        <v>99</v>
      </c>
      <c r="R19" s="28" t="s">
        <v>99</v>
      </c>
      <c r="S19" s="28" t="s">
        <v>99</v>
      </c>
      <c r="T19" s="28" t="s">
        <v>99</v>
      </c>
      <c r="U19" s="24">
        <v>88.81</v>
      </c>
      <c r="V19" s="28">
        <v>343.1068364064372</v>
      </c>
      <c r="W19" s="24">
        <v>60</v>
      </c>
      <c r="X19" s="78">
        <v>25.464792950224862</v>
      </c>
      <c r="Y19" s="78">
        <v>2.7044025157232703</v>
      </c>
      <c r="Z19" s="129">
        <v>3.05</v>
      </c>
    </row>
    <row r="20" spans="1:26" ht="12" customHeight="1" x14ac:dyDescent="0.3">
      <c r="A20" s="24">
        <v>18</v>
      </c>
      <c r="B20" s="24" t="s">
        <v>13</v>
      </c>
      <c r="C20" s="28">
        <v>110.86376763045125</v>
      </c>
      <c r="D20" s="98">
        <v>277.15941907612813</v>
      </c>
      <c r="E20" s="25">
        <v>0.4</v>
      </c>
      <c r="F20" s="29">
        <v>6</v>
      </c>
      <c r="G20" s="26">
        <v>21.85</v>
      </c>
      <c r="H20" s="26">
        <v>15.38</v>
      </c>
      <c r="I20" s="26">
        <v>2.4300000000000002</v>
      </c>
      <c r="J20" s="27">
        <v>1463.2329999999999</v>
      </c>
      <c r="K20" s="98">
        <v>482.66298834233049</v>
      </c>
      <c r="L20" s="28" t="s">
        <v>99</v>
      </c>
      <c r="M20" s="28" t="s">
        <v>99</v>
      </c>
      <c r="N20" s="28" t="s">
        <v>99</v>
      </c>
      <c r="O20" s="28" t="s">
        <v>99</v>
      </c>
      <c r="P20" s="28" t="s">
        <v>99</v>
      </c>
      <c r="Q20" s="28" t="s">
        <v>99</v>
      </c>
      <c r="R20" s="28" t="s">
        <v>99</v>
      </c>
      <c r="S20" s="28" t="s">
        <v>99</v>
      </c>
      <c r="T20" s="28" t="s">
        <v>99</v>
      </c>
      <c r="U20" s="24">
        <v>88.81</v>
      </c>
      <c r="V20" s="28">
        <v>343.1068364064372</v>
      </c>
      <c r="W20" s="24">
        <v>60</v>
      </c>
      <c r="X20" s="78">
        <v>25.464792950224862</v>
      </c>
      <c r="Y20" s="78">
        <v>2.8301886792452828</v>
      </c>
      <c r="Z20" s="129"/>
    </row>
    <row r="21" spans="1:26" ht="12" customHeight="1" x14ac:dyDescent="0.3">
      <c r="A21" s="14">
        <v>19</v>
      </c>
      <c r="B21" s="15" t="s">
        <v>37</v>
      </c>
      <c r="C21" s="100">
        <v>124.72173858425766</v>
      </c>
      <c r="D21" s="99">
        <v>277.15941907612813</v>
      </c>
      <c r="E21" s="15">
        <f>C21/D21</f>
        <v>0.45</v>
      </c>
      <c r="F21" s="23">
        <v>6</v>
      </c>
      <c r="G21" s="16">
        <v>21.85</v>
      </c>
      <c r="H21" s="16">
        <v>15.38</v>
      </c>
      <c r="I21" s="16">
        <v>2.4300000000000002</v>
      </c>
      <c r="J21" s="17">
        <v>1463.2329999999999</v>
      </c>
      <c r="K21" s="99">
        <v>434.36664512662571</v>
      </c>
      <c r="L21" s="80">
        <v>5.5</v>
      </c>
      <c r="M21" s="16">
        <v>1114.1469999999999</v>
      </c>
      <c r="N21" s="16">
        <v>14.23</v>
      </c>
      <c r="O21" s="16">
        <v>1.92</v>
      </c>
      <c r="P21" s="100">
        <v>48.221232262025545</v>
      </c>
      <c r="Q21" s="14">
        <v>10</v>
      </c>
      <c r="R21" s="28" t="s">
        <v>99</v>
      </c>
      <c r="S21" s="28" t="s">
        <v>99</v>
      </c>
      <c r="T21" s="28" t="s">
        <v>99</v>
      </c>
      <c r="U21" s="14">
        <v>88.81</v>
      </c>
      <c r="V21" s="100">
        <v>343.1068364064372</v>
      </c>
      <c r="W21" s="14">
        <v>14</v>
      </c>
      <c r="X21" s="80">
        <v>15.278875770134917</v>
      </c>
      <c r="Y21" s="80">
        <v>1.3644654088050314</v>
      </c>
      <c r="Z21" s="131">
        <v>2</v>
      </c>
    </row>
    <row r="22" spans="1:26" ht="12" customHeight="1" x14ac:dyDescent="0.3">
      <c r="A22" s="14">
        <v>20</v>
      </c>
      <c r="B22" s="14" t="s">
        <v>37</v>
      </c>
      <c r="C22" s="100">
        <v>124.72173858425766</v>
      </c>
      <c r="D22" s="99">
        <v>277.15941907612813</v>
      </c>
      <c r="E22" s="15">
        <v>0.45</v>
      </c>
      <c r="F22" s="23">
        <v>6</v>
      </c>
      <c r="G22" s="16">
        <v>21.85</v>
      </c>
      <c r="H22" s="16">
        <v>15.38</v>
      </c>
      <c r="I22" s="16">
        <v>2.4300000000000002</v>
      </c>
      <c r="J22" s="17">
        <v>1463.2329999999999</v>
      </c>
      <c r="K22" s="99">
        <v>434.36664512662571</v>
      </c>
      <c r="L22" s="80">
        <v>5.5</v>
      </c>
      <c r="M22" s="16">
        <v>1114.1469999999999</v>
      </c>
      <c r="N22" s="16">
        <v>14.23</v>
      </c>
      <c r="O22" s="16">
        <v>1.92</v>
      </c>
      <c r="P22" s="100">
        <v>48.221232262025545</v>
      </c>
      <c r="Q22" s="14">
        <v>10</v>
      </c>
      <c r="R22" s="28" t="s">
        <v>99</v>
      </c>
      <c r="S22" s="28" t="s">
        <v>99</v>
      </c>
      <c r="T22" s="28" t="s">
        <v>99</v>
      </c>
      <c r="U22" s="14">
        <v>88.81</v>
      </c>
      <c r="V22" s="100">
        <v>343.1068364064372</v>
      </c>
      <c r="W22" s="14">
        <v>14</v>
      </c>
      <c r="X22" s="80">
        <v>15.915495593890538</v>
      </c>
      <c r="Y22" s="80">
        <v>0.7954716981132075</v>
      </c>
      <c r="Z22" s="131">
        <v>3.1166666666666698</v>
      </c>
    </row>
    <row r="23" spans="1:26" ht="12" customHeight="1" x14ac:dyDescent="0.3">
      <c r="A23" s="14">
        <v>21</v>
      </c>
      <c r="B23" s="15" t="s">
        <v>67</v>
      </c>
      <c r="C23" s="100">
        <v>124.72173858425766</v>
      </c>
      <c r="D23" s="99">
        <v>277.15941907612813</v>
      </c>
      <c r="E23" s="15">
        <v>0.45</v>
      </c>
      <c r="F23" s="23">
        <v>6</v>
      </c>
      <c r="G23" s="16">
        <v>21.85</v>
      </c>
      <c r="H23" s="16">
        <v>15.38</v>
      </c>
      <c r="I23" s="16">
        <v>2.4300000000000002</v>
      </c>
      <c r="J23" s="17">
        <v>1463.2329999999999</v>
      </c>
      <c r="K23" s="99">
        <v>434.36664512662571</v>
      </c>
      <c r="L23" s="80">
        <v>5.5</v>
      </c>
      <c r="M23" s="16">
        <v>1114.1469999999999</v>
      </c>
      <c r="N23" s="16">
        <v>14.23</v>
      </c>
      <c r="O23" s="16">
        <v>1.92</v>
      </c>
      <c r="P23" s="100">
        <v>48.221232262025545</v>
      </c>
      <c r="Q23" s="14">
        <v>10</v>
      </c>
      <c r="R23" s="28" t="s">
        <v>99</v>
      </c>
      <c r="S23" s="28" t="s">
        <v>99</v>
      </c>
      <c r="T23" s="28" t="s">
        <v>99</v>
      </c>
      <c r="U23" s="14">
        <v>88.81</v>
      </c>
      <c r="V23" s="100">
        <v>343.1068364064372</v>
      </c>
      <c r="W23" s="14">
        <v>14</v>
      </c>
      <c r="X23" s="80">
        <v>16.55211541764616</v>
      </c>
      <c r="Y23" s="80">
        <v>3.1377358490566039</v>
      </c>
      <c r="Z23" s="131">
        <v>2.1</v>
      </c>
    </row>
    <row r="24" spans="1:26" ht="12" customHeight="1" x14ac:dyDescent="0.3">
      <c r="A24" s="14">
        <v>22</v>
      </c>
      <c r="B24" s="14" t="s">
        <v>67</v>
      </c>
      <c r="C24" s="100">
        <v>124.72173858425766</v>
      </c>
      <c r="D24" s="99">
        <v>277.15941907612813</v>
      </c>
      <c r="E24" s="15">
        <v>0.45</v>
      </c>
      <c r="F24" s="23">
        <v>6</v>
      </c>
      <c r="G24" s="16">
        <v>21.85</v>
      </c>
      <c r="H24" s="16">
        <v>15.38</v>
      </c>
      <c r="I24" s="16">
        <v>2.4300000000000002</v>
      </c>
      <c r="J24" s="17">
        <v>1463.2329999999999</v>
      </c>
      <c r="K24" s="99">
        <v>434.36664512662571</v>
      </c>
      <c r="L24" s="80">
        <v>5.5</v>
      </c>
      <c r="M24" s="16">
        <v>1114.1469999999999</v>
      </c>
      <c r="N24" s="16">
        <v>14.23</v>
      </c>
      <c r="O24" s="16">
        <v>1.92</v>
      </c>
      <c r="P24" s="100">
        <v>48.221232262025545</v>
      </c>
      <c r="Q24" s="14">
        <v>10</v>
      </c>
      <c r="R24" s="28" t="s">
        <v>99</v>
      </c>
      <c r="S24" s="28" t="s">
        <v>99</v>
      </c>
      <c r="T24" s="28" t="s">
        <v>99</v>
      </c>
      <c r="U24" s="14">
        <v>88.81</v>
      </c>
      <c r="V24" s="100">
        <v>343.1068364064372</v>
      </c>
      <c r="W24" s="14">
        <v>14</v>
      </c>
      <c r="X24" s="80">
        <v>16.55211541764616</v>
      </c>
      <c r="Y24" s="80">
        <v>2.1622641509433964</v>
      </c>
      <c r="Z24" s="131">
        <v>3.3666666666666698</v>
      </c>
    </row>
    <row r="25" spans="1:26" ht="12" customHeight="1" x14ac:dyDescent="0.3">
      <c r="A25" s="14">
        <v>23</v>
      </c>
      <c r="B25" s="15" t="s">
        <v>67</v>
      </c>
      <c r="C25" s="100">
        <v>124.72173858425766</v>
      </c>
      <c r="D25" s="99">
        <v>277.15941907612813</v>
      </c>
      <c r="E25" s="15">
        <v>0.45</v>
      </c>
      <c r="F25" s="23">
        <v>6</v>
      </c>
      <c r="G25" s="16">
        <v>21.85</v>
      </c>
      <c r="H25" s="16">
        <v>15.38</v>
      </c>
      <c r="I25" s="16">
        <v>2.4300000000000002</v>
      </c>
      <c r="J25" s="17">
        <v>1463.2329999999999</v>
      </c>
      <c r="K25" s="99">
        <v>434.36664512662571</v>
      </c>
      <c r="L25" s="80">
        <v>5.5</v>
      </c>
      <c r="M25" s="16">
        <v>1114.1469999999999</v>
      </c>
      <c r="N25" s="16">
        <v>14.23</v>
      </c>
      <c r="O25" s="16">
        <v>1.92</v>
      </c>
      <c r="P25" s="100">
        <v>48.221232262025545</v>
      </c>
      <c r="Q25" s="14">
        <v>10</v>
      </c>
      <c r="R25" s="28" t="s">
        <v>99</v>
      </c>
      <c r="S25" s="28" t="s">
        <v>99</v>
      </c>
      <c r="T25" s="28" t="s">
        <v>99</v>
      </c>
      <c r="U25" s="14">
        <v>88.81</v>
      </c>
      <c r="V25" s="100">
        <v>343.1068364064372</v>
      </c>
      <c r="W25" s="14">
        <v>14</v>
      </c>
      <c r="X25" s="80">
        <v>17.18873524140178</v>
      </c>
      <c r="Y25" s="80">
        <v>1.5619496855345911</v>
      </c>
      <c r="Z25" s="131">
        <v>2</v>
      </c>
    </row>
    <row r="26" spans="1:26" ht="12" customHeight="1" x14ac:dyDescent="0.3">
      <c r="A26" s="14">
        <v>24</v>
      </c>
      <c r="B26" s="14" t="s">
        <v>67</v>
      </c>
      <c r="C26" s="100">
        <v>124.72173858425766</v>
      </c>
      <c r="D26" s="99">
        <v>277.15941907612813</v>
      </c>
      <c r="E26" s="15">
        <v>0.45</v>
      </c>
      <c r="F26" s="23">
        <v>6</v>
      </c>
      <c r="G26" s="16">
        <v>21.85</v>
      </c>
      <c r="H26" s="16">
        <v>15.38</v>
      </c>
      <c r="I26" s="16">
        <v>2.4300000000000002</v>
      </c>
      <c r="J26" s="17">
        <v>1463.2329999999999</v>
      </c>
      <c r="K26" s="99">
        <v>434.36664512662571</v>
      </c>
      <c r="L26" s="80">
        <v>5.5</v>
      </c>
      <c r="M26" s="16">
        <v>1114.1469999999999</v>
      </c>
      <c r="N26" s="16">
        <v>14.23</v>
      </c>
      <c r="O26" s="16">
        <v>1.92</v>
      </c>
      <c r="P26" s="100">
        <v>48.221232262025545</v>
      </c>
      <c r="Q26" s="14">
        <v>10</v>
      </c>
      <c r="R26" s="28" t="s">
        <v>99</v>
      </c>
      <c r="S26" s="28" t="s">
        <v>99</v>
      </c>
      <c r="T26" s="28" t="s">
        <v>99</v>
      </c>
      <c r="U26" s="14">
        <v>88.81</v>
      </c>
      <c r="V26" s="100">
        <v>343.1068364064372</v>
      </c>
      <c r="W26" s="14">
        <v>14</v>
      </c>
      <c r="X26" s="80">
        <v>17.675112786751075</v>
      </c>
      <c r="Y26" s="80">
        <v>3.0232075471698114</v>
      </c>
      <c r="Z26" s="131"/>
    </row>
    <row r="27" spans="1:26" ht="12" customHeight="1" x14ac:dyDescent="0.3">
      <c r="A27" s="14">
        <v>25</v>
      </c>
      <c r="B27" s="15" t="s">
        <v>37</v>
      </c>
      <c r="C27" s="100">
        <v>124.72173858425766</v>
      </c>
      <c r="D27" s="99">
        <v>277.15941907612813</v>
      </c>
      <c r="E27" s="15">
        <v>0.45</v>
      </c>
      <c r="F27" s="23">
        <v>6</v>
      </c>
      <c r="G27" s="16">
        <v>21.85</v>
      </c>
      <c r="H27" s="16">
        <v>15.38</v>
      </c>
      <c r="I27" s="16">
        <v>2.4300000000000002</v>
      </c>
      <c r="J27" s="17">
        <v>1463.2329999999999</v>
      </c>
      <c r="K27" s="99">
        <v>434.36664512662571</v>
      </c>
      <c r="L27" s="80">
        <v>5.5</v>
      </c>
      <c r="M27" s="16">
        <v>1114.1469999999999</v>
      </c>
      <c r="N27" s="16">
        <v>14.23</v>
      </c>
      <c r="O27" s="16">
        <v>1.92</v>
      </c>
      <c r="P27" s="100">
        <v>48.221232262025545</v>
      </c>
      <c r="Q27" s="14">
        <v>10</v>
      </c>
      <c r="R27" s="28" t="s">
        <v>99</v>
      </c>
      <c r="S27" s="28" t="s">
        <v>99</v>
      </c>
      <c r="T27" s="28" t="s">
        <v>99</v>
      </c>
      <c r="U27" s="14">
        <v>88.81</v>
      </c>
      <c r="V27" s="100">
        <v>343.1068364064372</v>
      </c>
      <c r="W27" s="14">
        <v>28</v>
      </c>
      <c r="X27" s="80">
        <v>23</v>
      </c>
      <c r="Y27" s="80">
        <v>3.1421949685534591</v>
      </c>
      <c r="Z27" s="131">
        <v>2.2999999999999998</v>
      </c>
    </row>
    <row r="28" spans="1:26" ht="12" customHeight="1" x14ac:dyDescent="0.3">
      <c r="A28" s="14">
        <v>26</v>
      </c>
      <c r="B28" s="14" t="s">
        <v>37</v>
      </c>
      <c r="C28" s="100">
        <v>124.72173858425766</v>
      </c>
      <c r="D28" s="99">
        <v>277.15941907612813</v>
      </c>
      <c r="E28" s="15">
        <v>0.45</v>
      </c>
      <c r="F28" s="23">
        <v>6</v>
      </c>
      <c r="G28" s="16">
        <v>21.85</v>
      </c>
      <c r="H28" s="16">
        <v>15.38</v>
      </c>
      <c r="I28" s="16">
        <v>2.4300000000000002</v>
      </c>
      <c r="J28" s="17">
        <v>1463.2329999999999</v>
      </c>
      <c r="K28" s="99">
        <v>434.36664512662571</v>
      </c>
      <c r="L28" s="80">
        <v>5.5</v>
      </c>
      <c r="M28" s="16">
        <v>1114.1469999999999</v>
      </c>
      <c r="N28" s="16">
        <v>14.23</v>
      </c>
      <c r="O28" s="16">
        <v>1.92</v>
      </c>
      <c r="P28" s="100">
        <v>48.221232262025545</v>
      </c>
      <c r="Q28" s="14">
        <v>10</v>
      </c>
      <c r="R28" s="28" t="s">
        <v>99</v>
      </c>
      <c r="S28" s="28" t="s">
        <v>99</v>
      </c>
      <c r="T28" s="28" t="s">
        <v>99</v>
      </c>
      <c r="U28" s="14">
        <v>88.81</v>
      </c>
      <c r="V28" s="100">
        <v>343.1068364064372</v>
      </c>
      <c r="W28" s="14">
        <v>28</v>
      </c>
      <c r="X28" s="80">
        <v>23</v>
      </c>
      <c r="Y28" s="80">
        <v>2.3123018867924525</v>
      </c>
      <c r="Z28" s="131">
        <v>11.866666666666699</v>
      </c>
    </row>
    <row r="29" spans="1:26" ht="12" customHeight="1" x14ac:dyDescent="0.3">
      <c r="A29" s="14">
        <v>27</v>
      </c>
      <c r="B29" s="15" t="s">
        <v>67</v>
      </c>
      <c r="C29" s="100">
        <v>124.72173858425766</v>
      </c>
      <c r="D29" s="99">
        <v>277.15941907612813</v>
      </c>
      <c r="E29" s="15">
        <v>0.45</v>
      </c>
      <c r="F29" s="23">
        <v>6</v>
      </c>
      <c r="G29" s="16">
        <v>21.85</v>
      </c>
      <c r="H29" s="16">
        <v>15.38</v>
      </c>
      <c r="I29" s="16">
        <v>2.4300000000000002</v>
      </c>
      <c r="J29" s="17">
        <v>1463.2329999999999</v>
      </c>
      <c r="K29" s="99">
        <v>434.36664512662571</v>
      </c>
      <c r="L29" s="80">
        <v>5.5</v>
      </c>
      <c r="M29" s="16">
        <v>1114.1469999999999</v>
      </c>
      <c r="N29" s="16">
        <v>14.23</v>
      </c>
      <c r="O29" s="16">
        <v>1.92</v>
      </c>
      <c r="P29" s="100">
        <v>48.221232262025545</v>
      </c>
      <c r="Q29" s="14">
        <v>10</v>
      </c>
      <c r="R29" s="28" t="s">
        <v>99</v>
      </c>
      <c r="S29" s="28" t="s">
        <v>99</v>
      </c>
      <c r="T29" s="28" t="s">
        <v>99</v>
      </c>
      <c r="U29" s="14">
        <v>88.81</v>
      </c>
      <c r="V29" s="100">
        <v>343.1068364064372</v>
      </c>
      <c r="W29" s="14">
        <v>28</v>
      </c>
      <c r="X29" s="80">
        <v>23.5</v>
      </c>
      <c r="Y29" s="80">
        <v>2.5280062893081765</v>
      </c>
      <c r="Z29" s="131">
        <v>2.4</v>
      </c>
    </row>
    <row r="30" spans="1:26" ht="12" customHeight="1" x14ac:dyDescent="0.3">
      <c r="A30" s="14">
        <v>28</v>
      </c>
      <c r="B30" s="14" t="s">
        <v>67</v>
      </c>
      <c r="C30" s="100">
        <v>124.72173858425766</v>
      </c>
      <c r="D30" s="99">
        <v>277.15941907612813</v>
      </c>
      <c r="E30" s="15">
        <v>0.45</v>
      </c>
      <c r="F30" s="23">
        <v>6</v>
      </c>
      <c r="G30" s="16">
        <v>21.85</v>
      </c>
      <c r="H30" s="16">
        <v>15.38</v>
      </c>
      <c r="I30" s="16">
        <v>2.4300000000000002</v>
      </c>
      <c r="J30" s="17">
        <v>1463.2329999999999</v>
      </c>
      <c r="K30" s="99">
        <v>434.36664512662571</v>
      </c>
      <c r="L30" s="80">
        <v>5.5</v>
      </c>
      <c r="M30" s="16">
        <v>1114.1469999999999</v>
      </c>
      <c r="N30" s="16">
        <v>14.23</v>
      </c>
      <c r="O30" s="16">
        <v>1.92</v>
      </c>
      <c r="P30" s="100">
        <v>48.221232262025545</v>
      </c>
      <c r="Q30" s="14">
        <v>10</v>
      </c>
      <c r="R30" s="28" t="s">
        <v>99</v>
      </c>
      <c r="S30" s="28" t="s">
        <v>99</v>
      </c>
      <c r="T30" s="28" t="s">
        <v>99</v>
      </c>
      <c r="U30" s="14">
        <v>88.81</v>
      </c>
      <c r="V30" s="100">
        <v>343.1068364064372</v>
      </c>
      <c r="W30" s="14">
        <v>28</v>
      </c>
      <c r="X30" s="80">
        <v>23</v>
      </c>
      <c r="Y30" s="80">
        <v>2.9687484276729559</v>
      </c>
      <c r="Z30" s="131">
        <v>12.116666666666699</v>
      </c>
    </row>
    <row r="31" spans="1:26" ht="12" customHeight="1" x14ac:dyDescent="0.3">
      <c r="A31" s="14">
        <v>29</v>
      </c>
      <c r="B31" s="15" t="s">
        <v>67</v>
      </c>
      <c r="C31" s="100">
        <v>124.72173858425766</v>
      </c>
      <c r="D31" s="99">
        <v>277.15941907612813</v>
      </c>
      <c r="E31" s="15">
        <v>0.45</v>
      </c>
      <c r="F31" s="23">
        <v>6</v>
      </c>
      <c r="G31" s="16">
        <v>21.85</v>
      </c>
      <c r="H31" s="16">
        <v>15.38</v>
      </c>
      <c r="I31" s="16">
        <v>2.4300000000000002</v>
      </c>
      <c r="J31" s="17">
        <v>1463.2329999999999</v>
      </c>
      <c r="K31" s="99">
        <v>434.36664512662571</v>
      </c>
      <c r="L31" s="80">
        <v>5.5</v>
      </c>
      <c r="M31" s="16">
        <v>1114.1469999999999</v>
      </c>
      <c r="N31" s="16">
        <v>14.23</v>
      </c>
      <c r="O31" s="16">
        <v>1.92</v>
      </c>
      <c r="P31" s="100">
        <v>48.221232262025545</v>
      </c>
      <c r="Q31" s="14">
        <v>10</v>
      </c>
      <c r="R31" s="28" t="s">
        <v>99</v>
      </c>
      <c r="S31" s="28" t="s">
        <v>99</v>
      </c>
      <c r="T31" s="28" t="s">
        <v>99</v>
      </c>
      <c r="U31" s="14">
        <v>88.81</v>
      </c>
      <c r="V31" s="100">
        <v>343.1068364064372</v>
      </c>
      <c r="W31" s="14">
        <v>28</v>
      </c>
      <c r="X31" s="80">
        <v>22.5</v>
      </c>
      <c r="Y31" s="80">
        <v>3.0488396226415095</v>
      </c>
      <c r="Z31" s="131">
        <v>2.33</v>
      </c>
    </row>
    <row r="32" spans="1:26" ht="12" customHeight="1" x14ac:dyDescent="0.3">
      <c r="A32" s="14">
        <v>30</v>
      </c>
      <c r="B32" s="14" t="s">
        <v>67</v>
      </c>
      <c r="C32" s="100">
        <v>124.72173858425766</v>
      </c>
      <c r="D32" s="99">
        <v>277.15941907612813</v>
      </c>
      <c r="E32" s="15">
        <v>0.45</v>
      </c>
      <c r="F32" s="23">
        <v>6</v>
      </c>
      <c r="G32" s="16">
        <v>21.85</v>
      </c>
      <c r="H32" s="16">
        <v>15.38</v>
      </c>
      <c r="I32" s="16">
        <v>2.4300000000000002</v>
      </c>
      <c r="J32" s="17">
        <v>1463.2329999999999</v>
      </c>
      <c r="K32" s="99">
        <v>434.36664512662571</v>
      </c>
      <c r="L32" s="80">
        <v>5.5</v>
      </c>
      <c r="M32" s="16">
        <v>1114.1469999999999</v>
      </c>
      <c r="N32" s="16">
        <v>14.23</v>
      </c>
      <c r="O32" s="16">
        <v>1.92</v>
      </c>
      <c r="P32" s="100">
        <v>48.221232262025545</v>
      </c>
      <c r="Q32" s="14">
        <v>10</v>
      </c>
      <c r="R32" s="28" t="s">
        <v>99</v>
      </c>
      <c r="S32" s="28" t="s">
        <v>99</v>
      </c>
      <c r="T32" s="28" t="s">
        <v>99</v>
      </c>
      <c r="U32" s="14">
        <v>88.81</v>
      </c>
      <c r="V32" s="100">
        <v>343.1068364064372</v>
      </c>
      <c r="W32" s="14">
        <v>28</v>
      </c>
      <c r="X32" s="80">
        <v>23</v>
      </c>
      <c r="Y32" s="80">
        <v>3.0665283018867928</v>
      </c>
      <c r="Z32" s="131"/>
    </row>
    <row r="33" spans="1:26" ht="12" customHeight="1" x14ac:dyDescent="0.3">
      <c r="A33" s="14">
        <v>31</v>
      </c>
      <c r="B33" s="15" t="s">
        <v>37</v>
      </c>
      <c r="C33" s="100">
        <v>124.72173858425766</v>
      </c>
      <c r="D33" s="99">
        <v>277.15941907612813</v>
      </c>
      <c r="E33" s="15">
        <v>0.45</v>
      </c>
      <c r="F33" s="23">
        <v>6</v>
      </c>
      <c r="G33" s="16">
        <v>21.85</v>
      </c>
      <c r="H33" s="16">
        <v>15.38</v>
      </c>
      <c r="I33" s="16">
        <v>2.4300000000000002</v>
      </c>
      <c r="J33" s="17">
        <v>1463.2329999999999</v>
      </c>
      <c r="K33" s="99">
        <v>434.36664512662571</v>
      </c>
      <c r="L33" s="80">
        <v>5.5</v>
      </c>
      <c r="M33" s="16">
        <v>1114.1469999999999</v>
      </c>
      <c r="N33" s="16">
        <v>14.23</v>
      </c>
      <c r="O33" s="16">
        <v>1.92</v>
      </c>
      <c r="P33" s="100">
        <v>48.221232262025545</v>
      </c>
      <c r="Q33" s="14">
        <v>10</v>
      </c>
      <c r="R33" s="28" t="s">
        <v>99</v>
      </c>
      <c r="S33" s="28" t="s">
        <v>99</v>
      </c>
      <c r="T33" s="28" t="s">
        <v>99</v>
      </c>
      <c r="U33" s="14">
        <v>88.81</v>
      </c>
      <c r="V33" s="100">
        <v>343.1068364064372</v>
      </c>
      <c r="W33" s="14">
        <v>60</v>
      </c>
      <c r="X33" s="80">
        <v>24</v>
      </c>
      <c r="Y33" s="80">
        <v>3.1446540880503147</v>
      </c>
      <c r="Z33" s="131">
        <v>2.33</v>
      </c>
    </row>
    <row r="34" spans="1:26" ht="12" customHeight="1" x14ac:dyDescent="0.3">
      <c r="A34" s="14">
        <v>32</v>
      </c>
      <c r="B34" s="14" t="s">
        <v>67</v>
      </c>
      <c r="C34" s="100">
        <v>124.72173858425766</v>
      </c>
      <c r="D34" s="99">
        <v>277.15941907612813</v>
      </c>
      <c r="E34" s="15">
        <v>0.45</v>
      </c>
      <c r="F34" s="23">
        <v>6</v>
      </c>
      <c r="G34" s="16">
        <v>21.85</v>
      </c>
      <c r="H34" s="16">
        <v>15.38</v>
      </c>
      <c r="I34" s="16">
        <v>2.4300000000000002</v>
      </c>
      <c r="J34" s="17">
        <v>1463.2329999999999</v>
      </c>
      <c r="K34" s="99">
        <v>434.36664512662571</v>
      </c>
      <c r="L34" s="80">
        <v>5.5</v>
      </c>
      <c r="M34" s="16">
        <v>1114.1469999999999</v>
      </c>
      <c r="N34" s="16">
        <v>14.23</v>
      </c>
      <c r="O34" s="16">
        <v>1.92</v>
      </c>
      <c r="P34" s="100">
        <v>48.221232262025545</v>
      </c>
      <c r="Q34" s="14">
        <v>10</v>
      </c>
      <c r="R34" s="28" t="s">
        <v>99</v>
      </c>
      <c r="S34" s="28" t="s">
        <v>99</v>
      </c>
      <c r="T34" s="28" t="s">
        <v>99</v>
      </c>
      <c r="U34" s="14">
        <v>88.81</v>
      </c>
      <c r="V34" s="100">
        <v>343.1068364064372</v>
      </c>
      <c r="W34" s="14">
        <v>60</v>
      </c>
      <c r="X34" s="80">
        <v>26</v>
      </c>
      <c r="Y34" s="80">
        <v>3.3018867924528301</v>
      </c>
      <c r="Z34" s="131">
        <v>20.616666666666699</v>
      </c>
    </row>
    <row r="35" spans="1:26" ht="12" customHeight="1" x14ac:dyDescent="0.3">
      <c r="A35" s="14">
        <v>33</v>
      </c>
      <c r="B35" s="15" t="s">
        <v>67</v>
      </c>
      <c r="C35" s="100">
        <v>124.72173858425766</v>
      </c>
      <c r="D35" s="99">
        <v>277.15941907612813</v>
      </c>
      <c r="E35" s="15">
        <v>0.45</v>
      </c>
      <c r="F35" s="23">
        <v>6</v>
      </c>
      <c r="G35" s="16">
        <v>21.85</v>
      </c>
      <c r="H35" s="16">
        <v>15.38</v>
      </c>
      <c r="I35" s="16">
        <v>2.4300000000000002</v>
      </c>
      <c r="J35" s="17">
        <v>1463.2329999999999</v>
      </c>
      <c r="K35" s="99">
        <v>434.36664512662571</v>
      </c>
      <c r="L35" s="80">
        <v>5.5</v>
      </c>
      <c r="M35" s="16">
        <v>1114.1469999999999</v>
      </c>
      <c r="N35" s="16">
        <v>14.23</v>
      </c>
      <c r="O35" s="16">
        <v>1.92</v>
      </c>
      <c r="P35" s="100">
        <v>48.221232262025545</v>
      </c>
      <c r="Q35" s="14">
        <v>10</v>
      </c>
      <c r="R35" s="28" t="s">
        <v>99</v>
      </c>
      <c r="S35" s="28" t="s">
        <v>99</v>
      </c>
      <c r="T35" s="28" t="s">
        <v>99</v>
      </c>
      <c r="U35" s="14">
        <v>88.81</v>
      </c>
      <c r="V35" s="100">
        <v>343.1068364064372</v>
      </c>
      <c r="W35" s="14">
        <v>60</v>
      </c>
      <c r="X35" s="80">
        <v>26</v>
      </c>
      <c r="Y35" s="80">
        <v>3.3333333333333335</v>
      </c>
      <c r="Z35" s="131">
        <v>2.4</v>
      </c>
    </row>
    <row r="36" spans="1:26" ht="12" customHeight="1" x14ac:dyDescent="0.3">
      <c r="A36" s="14">
        <v>34</v>
      </c>
      <c r="B36" s="14" t="s">
        <v>67</v>
      </c>
      <c r="C36" s="100">
        <v>124.72173858425766</v>
      </c>
      <c r="D36" s="99">
        <v>277.15941907612813</v>
      </c>
      <c r="E36" s="15">
        <v>0.45</v>
      </c>
      <c r="F36" s="23">
        <v>6</v>
      </c>
      <c r="G36" s="16">
        <v>21.85</v>
      </c>
      <c r="H36" s="16">
        <v>15.38</v>
      </c>
      <c r="I36" s="16">
        <v>2.4300000000000002</v>
      </c>
      <c r="J36" s="17">
        <v>1463.2329999999999</v>
      </c>
      <c r="K36" s="99">
        <v>434.36664512662571</v>
      </c>
      <c r="L36" s="80">
        <v>5.5</v>
      </c>
      <c r="M36" s="16">
        <v>1114.1469999999999</v>
      </c>
      <c r="N36" s="16">
        <v>14.23</v>
      </c>
      <c r="O36" s="16">
        <v>1.92</v>
      </c>
      <c r="P36" s="100">
        <v>48.221232262025545</v>
      </c>
      <c r="Q36" s="14">
        <v>10</v>
      </c>
      <c r="R36" s="28" t="s">
        <v>99</v>
      </c>
      <c r="S36" s="28" t="s">
        <v>99</v>
      </c>
      <c r="T36" s="28" t="s">
        <v>99</v>
      </c>
      <c r="U36" s="14">
        <v>88.81</v>
      </c>
      <c r="V36" s="100">
        <v>343.1068364064372</v>
      </c>
      <c r="W36" s="14">
        <v>60</v>
      </c>
      <c r="X36" s="80">
        <v>27</v>
      </c>
      <c r="Y36" s="80">
        <v>3.7735849056603774</v>
      </c>
      <c r="Z36" s="131">
        <v>20.866666666666699</v>
      </c>
    </row>
    <row r="37" spans="1:26" ht="12" customHeight="1" x14ac:dyDescent="0.3">
      <c r="A37" s="14">
        <v>35</v>
      </c>
      <c r="B37" s="15" t="s">
        <v>67</v>
      </c>
      <c r="C37" s="100">
        <v>124.72173858425766</v>
      </c>
      <c r="D37" s="99">
        <v>277.15941907612813</v>
      </c>
      <c r="E37" s="15">
        <v>0.45</v>
      </c>
      <c r="F37" s="23">
        <v>6</v>
      </c>
      <c r="G37" s="16">
        <v>21.85</v>
      </c>
      <c r="H37" s="16">
        <v>15.38</v>
      </c>
      <c r="I37" s="16">
        <v>2.4300000000000002</v>
      </c>
      <c r="J37" s="17">
        <v>1463.2329999999999</v>
      </c>
      <c r="K37" s="99">
        <v>434.36664512662571</v>
      </c>
      <c r="L37" s="80">
        <v>5.5</v>
      </c>
      <c r="M37" s="16">
        <v>1114.1469999999999</v>
      </c>
      <c r="N37" s="16">
        <v>14.23</v>
      </c>
      <c r="O37" s="16">
        <v>1.92</v>
      </c>
      <c r="P37" s="100">
        <v>48.221232262025545</v>
      </c>
      <c r="Q37" s="14">
        <v>10</v>
      </c>
      <c r="R37" s="28" t="s">
        <v>99</v>
      </c>
      <c r="S37" s="28" t="s">
        <v>99</v>
      </c>
      <c r="T37" s="28" t="s">
        <v>99</v>
      </c>
      <c r="U37" s="14">
        <v>88.81</v>
      </c>
      <c r="V37" s="100">
        <v>343.1068364064372</v>
      </c>
      <c r="W37" s="14">
        <v>60</v>
      </c>
      <c r="X37" s="80">
        <v>26.5</v>
      </c>
      <c r="Y37" s="80">
        <v>3.1446540880503147</v>
      </c>
      <c r="Z37" s="131">
        <v>2.4700000000000002</v>
      </c>
    </row>
    <row r="38" spans="1:26" ht="12" customHeight="1" x14ac:dyDescent="0.3">
      <c r="A38" s="14">
        <v>36</v>
      </c>
      <c r="B38" s="14" t="s">
        <v>67</v>
      </c>
      <c r="C38" s="100">
        <v>124.72173858425766</v>
      </c>
      <c r="D38" s="99">
        <v>277.15941907612813</v>
      </c>
      <c r="E38" s="15">
        <v>0.45</v>
      </c>
      <c r="F38" s="23">
        <v>6</v>
      </c>
      <c r="G38" s="16">
        <v>21.85</v>
      </c>
      <c r="H38" s="16">
        <v>15.38</v>
      </c>
      <c r="I38" s="16">
        <v>2.4300000000000002</v>
      </c>
      <c r="J38" s="17">
        <v>1463.2329999999999</v>
      </c>
      <c r="K38" s="99">
        <v>434.36664512662571</v>
      </c>
      <c r="L38" s="80">
        <v>5.5</v>
      </c>
      <c r="M38" s="16">
        <v>1114.1469999999999</v>
      </c>
      <c r="N38" s="16">
        <v>14.23</v>
      </c>
      <c r="O38" s="16">
        <v>1.92</v>
      </c>
      <c r="P38" s="100">
        <v>48.221232262025545</v>
      </c>
      <c r="Q38" s="14">
        <v>10</v>
      </c>
      <c r="R38" s="28" t="s">
        <v>99</v>
      </c>
      <c r="S38" s="28" t="s">
        <v>99</v>
      </c>
      <c r="T38" s="28" t="s">
        <v>99</v>
      </c>
      <c r="U38" s="14">
        <v>88.81</v>
      </c>
      <c r="V38" s="100">
        <v>343.1068364064372</v>
      </c>
      <c r="W38" s="14">
        <v>60</v>
      </c>
      <c r="X38" s="80">
        <v>26</v>
      </c>
      <c r="Y38" s="80">
        <v>3.1761006289308176</v>
      </c>
      <c r="Z38" s="131"/>
    </row>
    <row r="39" spans="1:26" ht="12" customHeight="1" x14ac:dyDescent="0.3">
      <c r="A39" s="30">
        <v>37</v>
      </c>
      <c r="B39" s="30" t="s">
        <v>68</v>
      </c>
      <c r="C39" s="102">
        <v>116.4069560119738</v>
      </c>
      <c r="D39" s="101">
        <v>277.15941907612813</v>
      </c>
      <c r="E39" s="31">
        <v>0.42</v>
      </c>
      <c r="F39" s="34">
        <v>6</v>
      </c>
      <c r="G39" s="32">
        <v>21.85</v>
      </c>
      <c r="H39" s="32">
        <v>15.38</v>
      </c>
      <c r="I39" s="32">
        <v>2.4300000000000002</v>
      </c>
      <c r="J39" s="33">
        <v>1463.2329999999999</v>
      </c>
      <c r="K39" s="101">
        <v>386.14541286460013</v>
      </c>
      <c r="L39" s="77">
        <v>5.5</v>
      </c>
      <c r="M39" s="32">
        <v>1114.1469999999999</v>
      </c>
      <c r="N39" s="32">
        <v>14.23</v>
      </c>
      <c r="O39" s="32">
        <v>1.92</v>
      </c>
      <c r="P39" s="34">
        <v>96.517575477730247</v>
      </c>
      <c r="Q39" s="30">
        <v>20</v>
      </c>
      <c r="R39" s="28" t="s">
        <v>99</v>
      </c>
      <c r="S39" s="28" t="s">
        <v>99</v>
      </c>
      <c r="T39" s="28" t="s">
        <v>99</v>
      </c>
      <c r="U39" s="30">
        <v>88.81</v>
      </c>
      <c r="V39" s="102">
        <v>343.1068364064372</v>
      </c>
      <c r="W39" s="30">
        <v>14</v>
      </c>
      <c r="X39" s="77">
        <v>16.403401026816848</v>
      </c>
      <c r="Y39" s="77">
        <v>2.6010566037735852</v>
      </c>
      <c r="Z39" s="128">
        <v>2.06</v>
      </c>
    </row>
    <row r="40" spans="1:26" ht="12" customHeight="1" x14ac:dyDescent="0.3">
      <c r="A40" s="30">
        <v>38</v>
      </c>
      <c r="B40" s="30" t="s">
        <v>68</v>
      </c>
      <c r="C40" s="102">
        <v>116.4069560119738</v>
      </c>
      <c r="D40" s="101">
        <v>277.15941907612813</v>
      </c>
      <c r="E40" s="31">
        <v>0.42</v>
      </c>
      <c r="F40" s="34">
        <v>6</v>
      </c>
      <c r="G40" s="32">
        <v>21.85</v>
      </c>
      <c r="H40" s="32">
        <v>15.38</v>
      </c>
      <c r="I40" s="32">
        <v>2.4300000000000002</v>
      </c>
      <c r="J40" s="33">
        <v>1463.2329999999999</v>
      </c>
      <c r="K40" s="101">
        <v>386.14541286460013</v>
      </c>
      <c r="L40" s="77">
        <v>5.5</v>
      </c>
      <c r="M40" s="32">
        <v>1114.1469999999999</v>
      </c>
      <c r="N40" s="32">
        <v>14.23</v>
      </c>
      <c r="O40" s="32">
        <v>1.92</v>
      </c>
      <c r="P40" s="34">
        <v>96.517575477730247</v>
      </c>
      <c r="Q40" s="30">
        <v>20</v>
      </c>
      <c r="R40" s="28" t="s">
        <v>99</v>
      </c>
      <c r="S40" s="28" t="s">
        <v>99</v>
      </c>
      <c r="T40" s="28" t="s">
        <v>99</v>
      </c>
      <c r="U40" s="30">
        <v>88.81</v>
      </c>
      <c r="V40" s="102">
        <v>343.1068364064372</v>
      </c>
      <c r="W40" s="30">
        <v>14</v>
      </c>
      <c r="X40" s="77">
        <v>18.461210945124517</v>
      </c>
      <c r="Y40" s="77">
        <v>3.2879559748427671</v>
      </c>
      <c r="Z40" s="128">
        <v>3.7416666666666698</v>
      </c>
    </row>
    <row r="41" spans="1:26" ht="12" customHeight="1" x14ac:dyDescent="0.3">
      <c r="A41" s="30">
        <v>39</v>
      </c>
      <c r="B41" s="30" t="s">
        <v>68</v>
      </c>
      <c r="C41" s="102">
        <v>116.4069560119738</v>
      </c>
      <c r="D41" s="101">
        <v>277.15941907612813</v>
      </c>
      <c r="E41" s="31">
        <v>0.42</v>
      </c>
      <c r="F41" s="34">
        <v>6</v>
      </c>
      <c r="G41" s="32">
        <v>21.85</v>
      </c>
      <c r="H41" s="32">
        <v>15.38</v>
      </c>
      <c r="I41" s="32">
        <v>2.4300000000000002</v>
      </c>
      <c r="J41" s="33">
        <v>1463.2329999999999</v>
      </c>
      <c r="K41" s="101">
        <v>386.14541286460013</v>
      </c>
      <c r="L41" s="77">
        <v>5.5</v>
      </c>
      <c r="M41" s="32">
        <v>1114.1469999999999</v>
      </c>
      <c r="N41" s="32">
        <v>14.23</v>
      </c>
      <c r="O41" s="32">
        <v>1.92</v>
      </c>
      <c r="P41" s="34">
        <v>96.517575477730247</v>
      </c>
      <c r="Q41" s="30">
        <v>20</v>
      </c>
      <c r="R41" s="28" t="s">
        <v>99</v>
      </c>
      <c r="S41" s="28" t="s">
        <v>99</v>
      </c>
      <c r="T41" s="28" t="s">
        <v>99</v>
      </c>
      <c r="U41" s="30">
        <v>88.81</v>
      </c>
      <c r="V41" s="102">
        <v>343.1068364064372</v>
      </c>
      <c r="W41" s="30">
        <v>14</v>
      </c>
      <c r="X41" s="77">
        <v>21.937791802653965</v>
      </c>
      <c r="Y41" s="77">
        <v>3.1489308176100628</v>
      </c>
      <c r="Z41" s="128">
        <v>2.21</v>
      </c>
    </row>
    <row r="42" spans="1:26" ht="12" customHeight="1" x14ac:dyDescent="0.3">
      <c r="A42" s="30">
        <v>40</v>
      </c>
      <c r="B42" s="30" t="s">
        <v>68</v>
      </c>
      <c r="C42" s="102">
        <v>116.4069560119738</v>
      </c>
      <c r="D42" s="101">
        <v>277.15941907612813</v>
      </c>
      <c r="E42" s="31">
        <v>0.42</v>
      </c>
      <c r="F42" s="34">
        <v>6</v>
      </c>
      <c r="G42" s="32">
        <v>21.85</v>
      </c>
      <c r="H42" s="32">
        <v>15.38</v>
      </c>
      <c r="I42" s="32">
        <v>2.4300000000000002</v>
      </c>
      <c r="J42" s="33">
        <v>1463.2329999999999</v>
      </c>
      <c r="K42" s="101">
        <v>386.14541286460013</v>
      </c>
      <c r="L42" s="77">
        <v>5.5</v>
      </c>
      <c r="M42" s="32">
        <v>1114.1469999999999</v>
      </c>
      <c r="N42" s="32">
        <v>14.23</v>
      </c>
      <c r="O42" s="32">
        <v>1.92</v>
      </c>
      <c r="P42" s="34">
        <v>96.517575477730247</v>
      </c>
      <c r="Q42" s="30">
        <v>20</v>
      </c>
      <c r="R42" s="28" t="s">
        <v>99</v>
      </c>
      <c r="S42" s="28" t="s">
        <v>99</v>
      </c>
      <c r="T42" s="28" t="s">
        <v>99</v>
      </c>
      <c r="U42" s="30">
        <v>88.81</v>
      </c>
      <c r="V42" s="102">
        <v>343.1068364064372</v>
      </c>
      <c r="W42" s="30">
        <v>14</v>
      </c>
      <c r="X42" s="77">
        <v>13.612332395507451</v>
      </c>
      <c r="Y42" s="77">
        <v>1.0410660377358492</v>
      </c>
      <c r="Z42" s="128">
        <v>3.9916666666666698</v>
      </c>
    </row>
    <row r="43" spans="1:26" ht="12" customHeight="1" x14ac:dyDescent="0.3">
      <c r="A43" s="30">
        <v>41</v>
      </c>
      <c r="B43" s="30" t="s">
        <v>68</v>
      </c>
      <c r="C43" s="102">
        <v>116.4069560119738</v>
      </c>
      <c r="D43" s="101">
        <v>277.15941907612813</v>
      </c>
      <c r="E43" s="31">
        <v>0.42</v>
      </c>
      <c r="F43" s="34">
        <v>6</v>
      </c>
      <c r="G43" s="32">
        <v>21.85</v>
      </c>
      <c r="H43" s="32">
        <v>15.38</v>
      </c>
      <c r="I43" s="32">
        <v>2.4300000000000002</v>
      </c>
      <c r="J43" s="33">
        <v>1463.2329999999999</v>
      </c>
      <c r="K43" s="101">
        <v>386.14541286460013</v>
      </c>
      <c r="L43" s="77">
        <v>5.5</v>
      </c>
      <c r="M43" s="32">
        <v>1114.1469999999999</v>
      </c>
      <c r="N43" s="32">
        <v>14.23</v>
      </c>
      <c r="O43" s="32">
        <v>1.92</v>
      </c>
      <c r="P43" s="34">
        <v>96.517575477730247</v>
      </c>
      <c r="Q43" s="30">
        <v>20</v>
      </c>
      <c r="R43" s="28" t="s">
        <v>99</v>
      </c>
      <c r="S43" s="28" t="s">
        <v>99</v>
      </c>
      <c r="T43" s="28" t="s">
        <v>99</v>
      </c>
      <c r="U43" s="30">
        <v>88.81</v>
      </c>
      <c r="V43" s="102">
        <v>343.1068364064372</v>
      </c>
      <c r="W43" s="30">
        <v>14</v>
      </c>
      <c r="X43" s="77">
        <v>17.268185395406483</v>
      </c>
      <c r="Y43" s="77">
        <v>1.5387452830188679</v>
      </c>
      <c r="Z43" s="128">
        <v>1.97</v>
      </c>
    </row>
    <row r="44" spans="1:26" ht="12" customHeight="1" x14ac:dyDescent="0.3">
      <c r="A44" s="30">
        <v>42</v>
      </c>
      <c r="B44" s="30" t="s">
        <v>68</v>
      </c>
      <c r="C44" s="102">
        <v>116.4069560119738</v>
      </c>
      <c r="D44" s="101">
        <v>277.15941907612813</v>
      </c>
      <c r="E44" s="31">
        <v>0.42</v>
      </c>
      <c r="F44" s="34">
        <v>6</v>
      </c>
      <c r="G44" s="32">
        <v>21.85</v>
      </c>
      <c r="H44" s="32">
        <v>15.38</v>
      </c>
      <c r="I44" s="32">
        <v>2.4300000000000002</v>
      </c>
      <c r="J44" s="33">
        <v>1463.2329999999999</v>
      </c>
      <c r="K44" s="101">
        <v>386.14541286460013</v>
      </c>
      <c r="L44" s="77">
        <v>5.5</v>
      </c>
      <c r="M44" s="32">
        <v>1114.1469999999999</v>
      </c>
      <c r="N44" s="32">
        <v>14.23</v>
      </c>
      <c r="O44" s="32">
        <v>1.92</v>
      </c>
      <c r="P44" s="34">
        <v>96.517575477730247</v>
      </c>
      <c r="Q44" s="30">
        <v>20</v>
      </c>
      <c r="R44" s="28" t="s">
        <v>99</v>
      </c>
      <c r="S44" s="28" t="s">
        <v>99</v>
      </c>
      <c r="T44" s="28" t="s">
        <v>99</v>
      </c>
      <c r="U44" s="30">
        <v>88.81</v>
      </c>
      <c r="V44" s="102">
        <v>343.1068364064372</v>
      </c>
      <c r="W44" s="30">
        <v>14</v>
      </c>
      <c r="X44" s="77">
        <v>14.619974252547848</v>
      </c>
      <c r="Y44" s="77">
        <v>2.642493710691824</v>
      </c>
      <c r="Z44" s="128"/>
    </row>
    <row r="45" spans="1:26" ht="12" customHeight="1" x14ac:dyDescent="0.3">
      <c r="A45" s="30">
        <v>43</v>
      </c>
      <c r="B45" s="30" t="s">
        <v>68</v>
      </c>
      <c r="C45" s="102">
        <v>116.4069560119738</v>
      </c>
      <c r="D45" s="101">
        <v>277.15941907612813</v>
      </c>
      <c r="E45" s="31">
        <v>0.42</v>
      </c>
      <c r="F45" s="34">
        <v>6</v>
      </c>
      <c r="G45" s="32">
        <v>21.85</v>
      </c>
      <c r="H45" s="32">
        <v>15.38</v>
      </c>
      <c r="I45" s="32">
        <v>2.4300000000000002</v>
      </c>
      <c r="J45" s="33">
        <v>1463.2329999999999</v>
      </c>
      <c r="K45" s="101">
        <v>386.14541286460013</v>
      </c>
      <c r="L45" s="77">
        <v>5.5</v>
      </c>
      <c r="M45" s="32">
        <v>1114.1469999999999</v>
      </c>
      <c r="N45" s="32">
        <v>14.23</v>
      </c>
      <c r="O45" s="32">
        <v>1.92</v>
      </c>
      <c r="P45" s="34">
        <v>96.517575477730247</v>
      </c>
      <c r="Q45" s="30">
        <v>20</v>
      </c>
      <c r="R45" s="28" t="s">
        <v>99</v>
      </c>
      <c r="S45" s="28" t="s">
        <v>99</v>
      </c>
      <c r="T45" s="28" t="s">
        <v>99</v>
      </c>
      <c r="U45" s="30">
        <v>88.81</v>
      </c>
      <c r="V45" s="102">
        <v>343.1068364064372</v>
      </c>
      <c r="W45" s="30">
        <v>28</v>
      </c>
      <c r="X45" s="77">
        <v>24.191553302713618</v>
      </c>
      <c r="Y45" s="77">
        <v>3.0488396226415095</v>
      </c>
      <c r="Z45" s="128">
        <v>2.1800000000000002</v>
      </c>
    </row>
    <row r="46" spans="1:26" ht="12" customHeight="1" x14ac:dyDescent="0.3">
      <c r="A46" s="30">
        <v>44</v>
      </c>
      <c r="B46" s="30" t="s">
        <v>68</v>
      </c>
      <c r="C46" s="102">
        <v>116.4069560119738</v>
      </c>
      <c r="D46" s="101">
        <v>277.15941907612813</v>
      </c>
      <c r="E46" s="31">
        <v>0.42</v>
      </c>
      <c r="F46" s="34">
        <v>6</v>
      </c>
      <c r="G46" s="32">
        <v>21.85</v>
      </c>
      <c r="H46" s="32">
        <v>15.38</v>
      </c>
      <c r="I46" s="32">
        <v>2.4300000000000002</v>
      </c>
      <c r="J46" s="33">
        <v>1463.2329999999999</v>
      </c>
      <c r="K46" s="101">
        <v>386.14541286460013</v>
      </c>
      <c r="L46" s="77">
        <v>5.5</v>
      </c>
      <c r="M46" s="32">
        <v>1114.1469999999999</v>
      </c>
      <c r="N46" s="32">
        <v>14.23</v>
      </c>
      <c r="O46" s="32">
        <v>1.92</v>
      </c>
      <c r="P46" s="34">
        <v>96.517575477730247</v>
      </c>
      <c r="Q46" s="30">
        <v>20</v>
      </c>
      <c r="R46" s="28" t="s">
        <v>99</v>
      </c>
      <c r="S46" s="28" t="s">
        <v>99</v>
      </c>
      <c r="T46" s="28" t="s">
        <v>99</v>
      </c>
      <c r="U46" s="30">
        <v>88.81</v>
      </c>
      <c r="V46" s="102">
        <v>343.1068364064372</v>
      </c>
      <c r="W46" s="30">
        <v>28</v>
      </c>
      <c r="X46" s="77">
        <v>21.645074007691132</v>
      </c>
      <c r="Y46" s="77">
        <v>3.0665283018867928</v>
      </c>
      <c r="Z46" s="128">
        <v>12.491666666666699</v>
      </c>
    </row>
    <row r="47" spans="1:26" ht="12" customHeight="1" x14ac:dyDescent="0.3">
      <c r="A47" s="30">
        <v>45</v>
      </c>
      <c r="B47" s="30" t="s">
        <v>68</v>
      </c>
      <c r="C47" s="102">
        <v>116.4069560119738</v>
      </c>
      <c r="D47" s="101">
        <v>277.15941907612813</v>
      </c>
      <c r="E47" s="31">
        <v>0.42</v>
      </c>
      <c r="F47" s="34">
        <v>6</v>
      </c>
      <c r="G47" s="32">
        <v>21.85</v>
      </c>
      <c r="H47" s="32">
        <v>15.38</v>
      </c>
      <c r="I47" s="32">
        <v>2.4300000000000002</v>
      </c>
      <c r="J47" s="33">
        <v>1463.2329999999999</v>
      </c>
      <c r="K47" s="101">
        <v>386.14541286460013</v>
      </c>
      <c r="L47" s="77">
        <v>5.5</v>
      </c>
      <c r="M47" s="32">
        <v>1114.1469999999999</v>
      </c>
      <c r="N47" s="32">
        <v>14.23</v>
      </c>
      <c r="O47" s="32">
        <v>1.92</v>
      </c>
      <c r="P47" s="34">
        <v>96.517575477730247</v>
      </c>
      <c r="Q47" s="30">
        <v>20</v>
      </c>
      <c r="R47" s="28" t="s">
        <v>99</v>
      </c>
      <c r="S47" s="28" t="s">
        <v>99</v>
      </c>
      <c r="T47" s="28" t="s">
        <v>99</v>
      </c>
      <c r="U47" s="30">
        <v>88.81</v>
      </c>
      <c r="V47" s="102">
        <v>343.1068364064372</v>
      </c>
      <c r="W47" s="30">
        <v>28</v>
      </c>
      <c r="X47" s="77">
        <v>25.464792950224862</v>
      </c>
      <c r="Y47" s="77">
        <v>2.4066415094339622</v>
      </c>
      <c r="Z47" s="128">
        <v>2.33</v>
      </c>
    </row>
    <row r="48" spans="1:26" ht="12" customHeight="1" x14ac:dyDescent="0.3">
      <c r="A48" s="30">
        <v>46</v>
      </c>
      <c r="B48" s="30" t="s">
        <v>68</v>
      </c>
      <c r="C48" s="102">
        <v>116.4069560119738</v>
      </c>
      <c r="D48" s="101">
        <v>277.15941907612813</v>
      </c>
      <c r="E48" s="31">
        <v>0.42</v>
      </c>
      <c r="F48" s="34">
        <v>6</v>
      </c>
      <c r="G48" s="32">
        <v>21.85</v>
      </c>
      <c r="H48" s="32">
        <v>15.38</v>
      </c>
      <c r="I48" s="32">
        <v>2.4300000000000002</v>
      </c>
      <c r="J48" s="33">
        <v>1463.2329999999999</v>
      </c>
      <c r="K48" s="101">
        <v>386.14541286460013</v>
      </c>
      <c r="L48" s="77">
        <v>5.5</v>
      </c>
      <c r="M48" s="32">
        <v>1114.1469999999999</v>
      </c>
      <c r="N48" s="32">
        <v>14.23</v>
      </c>
      <c r="O48" s="32">
        <v>1.92</v>
      </c>
      <c r="P48" s="34">
        <v>96.517575477730247</v>
      </c>
      <c r="Q48" s="30">
        <v>20</v>
      </c>
      <c r="R48" s="28" t="s">
        <v>99</v>
      </c>
      <c r="S48" s="28" t="s">
        <v>99</v>
      </c>
      <c r="T48" s="28" t="s">
        <v>99</v>
      </c>
      <c r="U48" s="30">
        <v>88.81</v>
      </c>
      <c r="V48" s="102">
        <v>343.1068364064372</v>
      </c>
      <c r="W48" s="30">
        <v>28</v>
      </c>
      <c r="X48" s="77">
        <v>25.464792950224862</v>
      </c>
      <c r="Y48" s="77">
        <v>2.4656037735849057</v>
      </c>
      <c r="Z48" s="128">
        <v>12.741666666666699</v>
      </c>
    </row>
    <row r="49" spans="1:26" ht="12" customHeight="1" x14ac:dyDescent="0.3">
      <c r="A49" s="30">
        <v>47</v>
      </c>
      <c r="B49" s="30" t="s">
        <v>68</v>
      </c>
      <c r="C49" s="102">
        <v>116.4069560119738</v>
      </c>
      <c r="D49" s="101">
        <v>277.15941907612813</v>
      </c>
      <c r="E49" s="31">
        <v>0.42</v>
      </c>
      <c r="F49" s="34">
        <v>6</v>
      </c>
      <c r="G49" s="32">
        <v>21.85</v>
      </c>
      <c r="H49" s="32">
        <v>15.38</v>
      </c>
      <c r="I49" s="32">
        <v>2.4300000000000002</v>
      </c>
      <c r="J49" s="33">
        <v>1463.2329999999999</v>
      </c>
      <c r="K49" s="101">
        <v>386.14541286460013</v>
      </c>
      <c r="L49" s="77">
        <v>5.5</v>
      </c>
      <c r="M49" s="32">
        <v>1114.1469999999999</v>
      </c>
      <c r="N49" s="32">
        <v>14.23</v>
      </c>
      <c r="O49" s="32">
        <v>1.92</v>
      </c>
      <c r="P49" s="34">
        <v>96.517575477730247</v>
      </c>
      <c r="Q49" s="30">
        <v>20</v>
      </c>
      <c r="R49" s="28" t="s">
        <v>99</v>
      </c>
      <c r="S49" s="28" t="s">
        <v>99</v>
      </c>
      <c r="T49" s="28" t="s">
        <v>99</v>
      </c>
      <c r="U49" s="30">
        <v>88.81</v>
      </c>
      <c r="V49" s="102">
        <v>343.1068364064372</v>
      </c>
      <c r="W49" s="30">
        <v>28</v>
      </c>
      <c r="X49" s="77">
        <v>25.464792950224862</v>
      </c>
      <c r="Y49" s="77">
        <v>3.7784905660377359</v>
      </c>
      <c r="Z49" s="128">
        <v>2.33</v>
      </c>
    </row>
    <row r="50" spans="1:26" ht="12" customHeight="1" x14ac:dyDescent="0.3">
      <c r="A50" s="30">
        <v>48</v>
      </c>
      <c r="B50" s="30" t="s">
        <v>68</v>
      </c>
      <c r="C50" s="102">
        <v>116.4069560119738</v>
      </c>
      <c r="D50" s="101">
        <v>277.15941907612813</v>
      </c>
      <c r="E50" s="31">
        <v>0.42</v>
      </c>
      <c r="F50" s="34">
        <v>6</v>
      </c>
      <c r="G50" s="32">
        <v>21.85</v>
      </c>
      <c r="H50" s="32">
        <v>15.38</v>
      </c>
      <c r="I50" s="32">
        <v>2.4300000000000002</v>
      </c>
      <c r="J50" s="33">
        <v>1463.2329999999999</v>
      </c>
      <c r="K50" s="101">
        <v>386.14541286460013</v>
      </c>
      <c r="L50" s="77">
        <v>5.5</v>
      </c>
      <c r="M50" s="32">
        <v>1114.1469999999999</v>
      </c>
      <c r="N50" s="32">
        <v>14.23</v>
      </c>
      <c r="O50" s="32">
        <v>1.92</v>
      </c>
      <c r="P50" s="34">
        <v>96.517575477730247</v>
      </c>
      <c r="Q50" s="30">
        <v>20</v>
      </c>
      <c r="R50" s="28" t="s">
        <v>99</v>
      </c>
      <c r="S50" s="28" t="s">
        <v>99</v>
      </c>
      <c r="T50" s="28" t="s">
        <v>99</v>
      </c>
      <c r="U50" s="30">
        <v>88.81</v>
      </c>
      <c r="V50" s="102">
        <v>343.1068364064372</v>
      </c>
      <c r="W50" s="30">
        <v>28</v>
      </c>
      <c r="X50" s="77">
        <v>24.828173126469238</v>
      </c>
      <c r="Y50" s="77">
        <v>3.564748427672956</v>
      </c>
      <c r="Z50" s="128"/>
    </row>
    <row r="51" spans="1:26" ht="12" customHeight="1" x14ac:dyDescent="0.3">
      <c r="A51" s="30">
        <v>49</v>
      </c>
      <c r="B51" s="30" t="s">
        <v>68</v>
      </c>
      <c r="C51" s="102">
        <v>116.4069560119738</v>
      </c>
      <c r="D51" s="101">
        <v>277.15941907612813</v>
      </c>
      <c r="E51" s="31">
        <v>0.42</v>
      </c>
      <c r="F51" s="34">
        <v>6</v>
      </c>
      <c r="G51" s="32">
        <v>21.85</v>
      </c>
      <c r="H51" s="32">
        <v>15.38</v>
      </c>
      <c r="I51" s="32">
        <v>2.4300000000000002</v>
      </c>
      <c r="J51" s="33">
        <v>1463.2329999999999</v>
      </c>
      <c r="K51" s="101">
        <v>386.14541286460013</v>
      </c>
      <c r="L51" s="77">
        <v>5.5</v>
      </c>
      <c r="M51" s="32">
        <v>1114.1469999999999</v>
      </c>
      <c r="N51" s="32">
        <v>14.23</v>
      </c>
      <c r="O51" s="32">
        <v>1.92</v>
      </c>
      <c r="P51" s="34">
        <v>96.517575477730247</v>
      </c>
      <c r="Q51" s="30">
        <v>20</v>
      </c>
      <c r="R51" s="28" t="s">
        <v>99</v>
      </c>
      <c r="S51" s="28" t="s">
        <v>99</v>
      </c>
      <c r="T51" s="28" t="s">
        <v>99</v>
      </c>
      <c r="U51" s="30">
        <v>88.81</v>
      </c>
      <c r="V51" s="102">
        <v>343.1068364064372</v>
      </c>
      <c r="W51" s="30">
        <v>60</v>
      </c>
      <c r="X51" s="77">
        <v>25.846764844478233</v>
      </c>
      <c r="Y51" s="77">
        <v>3.5606918238993712</v>
      </c>
      <c r="Z51" s="128">
        <v>2.4</v>
      </c>
    </row>
    <row r="52" spans="1:26" ht="12" customHeight="1" x14ac:dyDescent="0.3">
      <c r="A52" s="30">
        <v>50</v>
      </c>
      <c r="B52" s="30" t="s">
        <v>68</v>
      </c>
      <c r="C52" s="102">
        <v>116.4069560119738</v>
      </c>
      <c r="D52" s="101">
        <v>277.15941907612813</v>
      </c>
      <c r="E52" s="31">
        <v>0.42</v>
      </c>
      <c r="F52" s="34">
        <v>6</v>
      </c>
      <c r="G52" s="32">
        <v>21.85</v>
      </c>
      <c r="H52" s="32">
        <v>15.38</v>
      </c>
      <c r="I52" s="32">
        <v>2.4300000000000002</v>
      </c>
      <c r="J52" s="33">
        <v>1463.2329999999999</v>
      </c>
      <c r="K52" s="101">
        <v>386.14541286460013</v>
      </c>
      <c r="L52" s="77">
        <v>5.5</v>
      </c>
      <c r="M52" s="32">
        <v>1114.1469999999999</v>
      </c>
      <c r="N52" s="32">
        <v>14.23</v>
      </c>
      <c r="O52" s="32">
        <v>1.92</v>
      </c>
      <c r="P52" s="34">
        <v>96.517575477730247</v>
      </c>
      <c r="Q52" s="30">
        <v>20</v>
      </c>
      <c r="R52" s="28" t="s">
        <v>99</v>
      </c>
      <c r="S52" s="28" t="s">
        <v>99</v>
      </c>
      <c r="T52" s="28" t="s">
        <v>99</v>
      </c>
      <c r="U52" s="30">
        <v>88.81</v>
      </c>
      <c r="V52" s="102">
        <v>343.1068364064372</v>
      </c>
      <c r="W52" s="30">
        <v>60</v>
      </c>
      <c r="X52" s="77">
        <v>22.027045901944504</v>
      </c>
      <c r="Y52" s="77">
        <v>3.4276729559748427</v>
      </c>
      <c r="Z52" s="128">
        <v>21.241666666666699</v>
      </c>
    </row>
    <row r="53" spans="1:26" ht="12" customHeight="1" x14ac:dyDescent="0.3">
      <c r="A53" s="30">
        <v>51</v>
      </c>
      <c r="B53" s="30" t="s">
        <v>68</v>
      </c>
      <c r="C53" s="102">
        <v>116.4069560119738</v>
      </c>
      <c r="D53" s="101">
        <v>277.15941907612813</v>
      </c>
      <c r="E53" s="31">
        <v>0.42</v>
      </c>
      <c r="F53" s="34">
        <v>6</v>
      </c>
      <c r="G53" s="32">
        <v>21.85</v>
      </c>
      <c r="H53" s="32">
        <v>15.38</v>
      </c>
      <c r="I53" s="32">
        <v>2.4300000000000002</v>
      </c>
      <c r="J53" s="33">
        <v>1463.2329999999999</v>
      </c>
      <c r="K53" s="101">
        <v>386.14541286460013</v>
      </c>
      <c r="L53" s="77">
        <v>5.5</v>
      </c>
      <c r="M53" s="32">
        <v>1114.1469999999999</v>
      </c>
      <c r="N53" s="32">
        <v>14.23</v>
      </c>
      <c r="O53" s="32">
        <v>1.92</v>
      </c>
      <c r="P53" s="34">
        <v>96.517575477730247</v>
      </c>
      <c r="Q53" s="30">
        <v>20</v>
      </c>
      <c r="R53" s="28" t="s">
        <v>99</v>
      </c>
      <c r="S53" s="28" t="s">
        <v>99</v>
      </c>
      <c r="T53" s="28" t="s">
        <v>99</v>
      </c>
      <c r="U53" s="30">
        <v>88.81</v>
      </c>
      <c r="V53" s="102">
        <v>343.1068364064372</v>
      </c>
      <c r="W53" s="30">
        <v>60</v>
      </c>
      <c r="X53" s="77">
        <v>28.011272245247348</v>
      </c>
      <c r="Y53" s="77">
        <v>3.341194968553459</v>
      </c>
      <c r="Z53" s="128">
        <v>2.4700000000000002</v>
      </c>
    </row>
    <row r="54" spans="1:26" ht="12" customHeight="1" x14ac:dyDescent="0.3">
      <c r="A54" s="30">
        <v>52</v>
      </c>
      <c r="B54" s="30" t="s">
        <v>68</v>
      </c>
      <c r="C54" s="102">
        <v>116.4069560119738</v>
      </c>
      <c r="D54" s="101">
        <v>277.15941907612813</v>
      </c>
      <c r="E54" s="31">
        <v>0.42</v>
      </c>
      <c r="F54" s="34">
        <v>6</v>
      </c>
      <c r="G54" s="32">
        <v>21.85</v>
      </c>
      <c r="H54" s="32">
        <v>15.38</v>
      </c>
      <c r="I54" s="32">
        <v>2.4300000000000002</v>
      </c>
      <c r="J54" s="33">
        <v>1463.2329999999999</v>
      </c>
      <c r="K54" s="101">
        <v>386.14541286460013</v>
      </c>
      <c r="L54" s="77">
        <v>5.5</v>
      </c>
      <c r="M54" s="32">
        <v>1114.1469999999999</v>
      </c>
      <c r="N54" s="32">
        <v>14.23</v>
      </c>
      <c r="O54" s="32">
        <v>1.92</v>
      </c>
      <c r="P54" s="34">
        <v>96.517575477730247</v>
      </c>
      <c r="Q54" s="30">
        <v>20</v>
      </c>
      <c r="R54" s="28" t="s">
        <v>99</v>
      </c>
      <c r="S54" s="28" t="s">
        <v>99</v>
      </c>
      <c r="T54" s="28" t="s">
        <v>99</v>
      </c>
      <c r="U54" s="30">
        <v>88.81</v>
      </c>
      <c r="V54" s="102">
        <v>343.1068364064372</v>
      </c>
      <c r="W54" s="30">
        <v>60</v>
      </c>
      <c r="X54" s="77">
        <v>31.576343258278829</v>
      </c>
      <c r="Y54" s="77">
        <v>3.459119496855346</v>
      </c>
      <c r="Z54" s="128">
        <v>21.491666666666699</v>
      </c>
    </row>
    <row r="55" spans="1:26" ht="12" customHeight="1" x14ac:dyDescent="0.3">
      <c r="A55" s="30">
        <v>53</v>
      </c>
      <c r="B55" s="30" t="s">
        <v>68</v>
      </c>
      <c r="C55" s="102">
        <v>116.4069560119738</v>
      </c>
      <c r="D55" s="101">
        <v>277.15941907612813</v>
      </c>
      <c r="E55" s="31">
        <v>0.42</v>
      </c>
      <c r="F55" s="34">
        <v>6</v>
      </c>
      <c r="G55" s="32">
        <v>21.85</v>
      </c>
      <c r="H55" s="32">
        <v>15.38</v>
      </c>
      <c r="I55" s="32">
        <v>2.4300000000000002</v>
      </c>
      <c r="J55" s="33">
        <v>1463.2329999999999</v>
      </c>
      <c r="K55" s="101">
        <v>386.14541286460013</v>
      </c>
      <c r="L55" s="77">
        <v>5.5</v>
      </c>
      <c r="M55" s="32">
        <v>1114.1469999999999</v>
      </c>
      <c r="N55" s="32">
        <v>14.23</v>
      </c>
      <c r="O55" s="32">
        <v>1.92</v>
      </c>
      <c r="P55" s="34">
        <v>96.517575477730247</v>
      </c>
      <c r="Q55" s="30">
        <v>20</v>
      </c>
      <c r="R55" s="28" t="s">
        <v>99</v>
      </c>
      <c r="S55" s="28" t="s">
        <v>99</v>
      </c>
      <c r="T55" s="28" t="s">
        <v>99</v>
      </c>
      <c r="U55" s="30">
        <v>88.81</v>
      </c>
      <c r="V55" s="102">
        <v>343.1068364064372</v>
      </c>
      <c r="W55" s="30">
        <v>60</v>
      </c>
      <c r="X55" s="77">
        <v>25.464792950224862</v>
      </c>
      <c r="Y55" s="77">
        <v>3.3320754716981131</v>
      </c>
      <c r="Z55" s="128">
        <v>2.4700000000000002</v>
      </c>
    </row>
    <row r="56" spans="1:26" ht="12" customHeight="1" x14ac:dyDescent="0.3">
      <c r="A56" s="30">
        <v>54</v>
      </c>
      <c r="B56" s="30" t="s">
        <v>68</v>
      </c>
      <c r="C56" s="102">
        <v>116.4069560119738</v>
      </c>
      <c r="D56" s="101">
        <v>277.15941907612813</v>
      </c>
      <c r="E56" s="31">
        <v>0.42</v>
      </c>
      <c r="F56" s="34">
        <v>6</v>
      </c>
      <c r="G56" s="32">
        <v>21.85</v>
      </c>
      <c r="H56" s="32">
        <v>15.38</v>
      </c>
      <c r="I56" s="32">
        <v>2.4300000000000002</v>
      </c>
      <c r="J56" s="33">
        <v>1463.2329999999999</v>
      </c>
      <c r="K56" s="101">
        <v>386.14541286460013</v>
      </c>
      <c r="L56" s="77">
        <v>5.5</v>
      </c>
      <c r="M56" s="32">
        <v>1114.1469999999999</v>
      </c>
      <c r="N56" s="32">
        <v>14.23</v>
      </c>
      <c r="O56" s="32">
        <v>1.92</v>
      </c>
      <c r="P56" s="34">
        <v>96.517575477730247</v>
      </c>
      <c r="Q56" s="30">
        <v>20</v>
      </c>
      <c r="R56" s="28" t="s">
        <v>99</v>
      </c>
      <c r="S56" s="28" t="s">
        <v>99</v>
      </c>
      <c r="T56" s="28" t="s">
        <v>99</v>
      </c>
      <c r="U56" s="30">
        <v>88.81</v>
      </c>
      <c r="V56" s="102">
        <v>343.1068364064372</v>
      </c>
      <c r="W56" s="30">
        <v>60</v>
      </c>
      <c r="X56" s="77">
        <v>26.228736738731609</v>
      </c>
      <c r="Y56" s="77">
        <v>3.4905660377358489</v>
      </c>
      <c r="Z56" s="128"/>
    </row>
    <row r="57" spans="1:26" ht="12" customHeight="1" x14ac:dyDescent="0.3">
      <c r="A57" s="18">
        <v>55</v>
      </c>
      <c r="B57" s="18" t="s">
        <v>69</v>
      </c>
      <c r="C57" s="104">
        <v>121.95014439349637</v>
      </c>
      <c r="D57" s="103">
        <v>277.15941907612813</v>
      </c>
      <c r="E57" s="19">
        <v>0.44</v>
      </c>
      <c r="F57" s="22">
        <v>6</v>
      </c>
      <c r="G57" s="20">
        <v>21.85</v>
      </c>
      <c r="H57" s="20">
        <v>15.38</v>
      </c>
      <c r="I57" s="20">
        <v>2.4300000000000002</v>
      </c>
      <c r="J57" s="21">
        <v>1463.2329999999999</v>
      </c>
      <c r="K57" s="103">
        <v>337.84906964889547</v>
      </c>
      <c r="L57" s="79">
        <v>5.5</v>
      </c>
      <c r="M57" s="20">
        <v>1114.1469999999999</v>
      </c>
      <c r="N57" s="20">
        <v>14.23</v>
      </c>
      <c r="O57" s="20">
        <v>1.92</v>
      </c>
      <c r="P57" s="104">
        <v>144.7388077397558</v>
      </c>
      <c r="Q57" s="18">
        <v>30</v>
      </c>
      <c r="R57" s="28" t="s">
        <v>99</v>
      </c>
      <c r="S57" s="28" t="s">
        <v>99</v>
      </c>
      <c r="T57" s="28" t="s">
        <v>99</v>
      </c>
      <c r="U57" s="18">
        <v>88.81</v>
      </c>
      <c r="V57" s="104">
        <v>343.1068364064372</v>
      </c>
      <c r="W57" s="18">
        <v>14</v>
      </c>
      <c r="X57" s="79">
        <v>14.504746064448081</v>
      </c>
      <c r="Y57" s="79">
        <v>2.0292452830188679</v>
      </c>
      <c r="Z57" s="130">
        <v>2.58</v>
      </c>
    </row>
    <row r="58" spans="1:26" ht="12" customHeight="1" x14ac:dyDescent="0.3">
      <c r="A58" s="18">
        <v>56</v>
      </c>
      <c r="B58" s="18" t="s">
        <v>69</v>
      </c>
      <c r="C58" s="104">
        <v>121.95014439349637</v>
      </c>
      <c r="D58" s="103">
        <v>277.15941907612813</v>
      </c>
      <c r="E58" s="19">
        <v>0.44</v>
      </c>
      <c r="F58" s="22">
        <v>6</v>
      </c>
      <c r="G58" s="20">
        <v>21.85</v>
      </c>
      <c r="H58" s="20">
        <v>15.38</v>
      </c>
      <c r="I58" s="20">
        <v>2.4300000000000002</v>
      </c>
      <c r="J58" s="21">
        <v>1463.2329999999999</v>
      </c>
      <c r="K58" s="103">
        <v>337.84906964889547</v>
      </c>
      <c r="L58" s="79">
        <v>5.5</v>
      </c>
      <c r="M58" s="20">
        <v>1114.1469999999999</v>
      </c>
      <c r="N58" s="20">
        <v>14.23</v>
      </c>
      <c r="O58" s="20">
        <v>1.92</v>
      </c>
      <c r="P58" s="104">
        <v>144.7388077397558</v>
      </c>
      <c r="Q58" s="18">
        <v>30</v>
      </c>
      <c r="R58" s="28" t="s">
        <v>99</v>
      </c>
      <c r="S58" s="28" t="s">
        <v>99</v>
      </c>
      <c r="T58" s="28" t="s">
        <v>99</v>
      </c>
      <c r="U58" s="18">
        <v>88.81</v>
      </c>
      <c r="V58" s="104">
        <v>343.1068364064372</v>
      </c>
      <c r="W58" s="18">
        <v>14</v>
      </c>
      <c r="X58" s="79">
        <v>3.1983779945482427</v>
      </c>
      <c r="Y58" s="79">
        <v>2.0855345911949685</v>
      </c>
      <c r="Z58" s="130">
        <v>4.3666666666666698</v>
      </c>
    </row>
    <row r="59" spans="1:26" ht="12" customHeight="1" x14ac:dyDescent="0.3">
      <c r="A59" s="18">
        <v>57</v>
      </c>
      <c r="B59" s="18" t="s">
        <v>69</v>
      </c>
      <c r="C59" s="104">
        <v>121.95014439349637</v>
      </c>
      <c r="D59" s="103">
        <v>277.15941907612813</v>
      </c>
      <c r="E59" s="19">
        <v>0.44</v>
      </c>
      <c r="F59" s="22">
        <v>6</v>
      </c>
      <c r="G59" s="20">
        <v>21.85</v>
      </c>
      <c r="H59" s="20">
        <v>15.38</v>
      </c>
      <c r="I59" s="20">
        <v>2.4300000000000002</v>
      </c>
      <c r="J59" s="21">
        <v>1463.2329999999999</v>
      </c>
      <c r="K59" s="103">
        <v>337.84906964889547</v>
      </c>
      <c r="L59" s="79">
        <v>5.5</v>
      </c>
      <c r="M59" s="20">
        <v>1114.1469999999999</v>
      </c>
      <c r="N59" s="20">
        <v>14.23</v>
      </c>
      <c r="O59" s="20">
        <v>1.92</v>
      </c>
      <c r="P59" s="104">
        <v>144.7388077397558</v>
      </c>
      <c r="Q59" s="18">
        <v>30</v>
      </c>
      <c r="R59" s="28" t="s">
        <v>99</v>
      </c>
      <c r="S59" s="28" t="s">
        <v>99</v>
      </c>
      <c r="T59" s="28" t="s">
        <v>99</v>
      </c>
      <c r="U59" s="18">
        <v>88.81</v>
      </c>
      <c r="V59" s="104">
        <v>343.1068364064372</v>
      </c>
      <c r="W59" s="18">
        <v>14</v>
      </c>
      <c r="X59" s="79">
        <v>28.585503326274917</v>
      </c>
      <c r="Y59" s="79">
        <v>2.2660377358490567</v>
      </c>
      <c r="Z59" s="130">
        <v>2.72</v>
      </c>
    </row>
    <row r="60" spans="1:26" ht="12" customHeight="1" x14ac:dyDescent="0.3">
      <c r="A60" s="18">
        <v>58</v>
      </c>
      <c r="B60" s="18" t="s">
        <v>69</v>
      </c>
      <c r="C60" s="104">
        <v>121.95014439349637</v>
      </c>
      <c r="D60" s="103">
        <v>277.15941907612813</v>
      </c>
      <c r="E60" s="19">
        <v>0.44</v>
      </c>
      <c r="F60" s="22">
        <v>6</v>
      </c>
      <c r="G60" s="20">
        <v>21.85</v>
      </c>
      <c r="H60" s="20">
        <v>15.38</v>
      </c>
      <c r="I60" s="20">
        <v>2.4300000000000002</v>
      </c>
      <c r="J60" s="21">
        <v>1463.2329999999999</v>
      </c>
      <c r="K60" s="103">
        <v>337.84906964889547</v>
      </c>
      <c r="L60" s="79">
        <v>5.5</v>
      </c>
      <c r="M60" s="20">
        <v>1114.1469999999999</v>
      </c>
      <c r="N60" s="20">
        <v>14.23</v>
      </c>
      <c r="O60" s="20">
        <v>1.92</v>
      </c>
      <c r="P60" s="104">
        <v>144.7388077397558</v>
      </c>
      <c r="Q60" s="18">
        <v>30</v>
      </c>
      <c r="R60" s="28" t="s">
        <v>99</v>
      </c>
      <c r="S60" s="28" t="s">
        <v>99</v>
      </c>
      <c r="T60" s="28" t="s">
        <v>99</v>
      </c>
      <c r="U60" s="18">
        <v>88.81</v>
      </c>
      <c r="V60" s="104">
        <v>343.1068364064372</v>
      </c>
      <c r="W60" s="18">
        <v>14</v>
      </c>
      <c r="X60" s="79">
        <v>15.059878550762983</v>
      </c>
      <c r="Y60" s="79">
        <v>2.2974842767295596</v>
      </c>
      <c r="Z60" s="130">
        <v>4.6166666666666698</v>
      </c>
    </row>
    <row r="61" spans="1:26" ht="12" customHeight="1" x14ac:dyDescent="0.3">
      <c r="A61" s="18">
        <v>59</v>
      </c>
      <c r="B61" s="18" t="s">
        <v>69</v>
      </c>
      <c r="C61" s="104">
        <v>121.95014439349637</v>
      </c>
      <c r="D61" s="103">
        <v>277.15941907612813</v>
      </c>
      <c r="E61" s="19">
        <v>0.44</v>
      </c>
      <c r="F61" s="22">
        <v>6</v>
      </c>
      <c r="G61" s="20">
        <v>21.85</v>
      </c>
      <c r="H61" s="20">
        <v>15.38</v>
      </c>
      <c r="I61" s="20">
        <v>2.4300000000000002</v>
      </c>
      <c r="J61" s="21">
        <v>1463.2329999999999</v>
      </c>
      <c r="K61" s="103">
        <v>337.84906964889547</v>
      </c>
      <c r="L61" s="79">
        <v>5.5</v>
      </c>
      <c r="M61" s="20">
        <v>1114.1469999999999</v>
      </c>
      <c r="N61" s="20">
        <v>14.23</v>
      </c>
      <c r="O61" s="20">
        <v>1.92</v>
      </c>
      <c r="P61" s="104">
        <v>144.7388077397558</v>
      </c>
      <c r="Q61" s="18">
        <v>30</v>
      </c>
      <c r="R61" s="28" t="s">
        <v>99</v>
      </c>
      <c r="S61" s="28" t="s">
        <v>99</v>
      </c>
      <c r="T61" s="28" t="s">
        <v>99</v>
      </c>
      <c r="U61" s="18">
        <v>88.81</v>
      </c>
      <c r="V61" s="104">
        <v>343.1068364064372</v>
      </c>
      <c r="W61" s="18">
        <v>14</v>
      </c>
      <c r="X61" s="79">
        <v>17.536329665172349</v>
      </c>
      <c r="Y61" s="79">
        <v>2.3289308176100629</v>
      </c>
      <c r="Z61" s="130">
        <v>2.2799999999999998</v>
      </c>
    </row>
    <row r="62" spans="1:26" ht="12" customHeight="1" x14ac:dyDescent="0.3">
      <c r="A62" s="18">
        <v>60</v>
      </c>
      <c r="B62" s="18" t="s">
        <v>69</v>
      </c>
      <c r="C62" s="104">
        <v>121.95014439349637</v>
      </c>
      <c r="D62" s="103">
        <v>277.15941907612813</v>
      </c>
      <c r="E62" s="19">
        <v>0.44</v>
      </c>
      <c r="F62" s="22">
        <v>6</v>
      </c>
      <c r="G62" s="20">
        <v>21.85</v>
      </c>
      <c r="H62" s="20">
        <v>15.38</v>
      </c>
      <c r="I62" s="20">
        <v>2.4300000000000002</v>
      </c>
      <c r="J62" s="21">
        <v>1463.2329999999999</v>
      </c>
      <c r="K62" s="103">
        <v>337.84906964889547</v>
      </c>
      <c r="L62" s="79">
        <v>5.5</v>
      </c>
      <c r="M62" s="20">
        <v>1114.1469999999999</v>
      </c>
      <c r="N62" s="20">
        <v>14.23</v>
      </c>
      <c r="O62" s="20">
        <v>1.92</v>
      </c>
      <c r="P62" s="104">
        <v>144.7388077397558</v>
      </c>
      <c r="Q62" s="18">
        <v>30</v>
      </c>
      <c r="R62" s="28" t="s">
        <v>99</v>
      </c>
      <c r="S62" s="28" t="s">
        <v>99</v>
      </c>
      <c r="T62" s="28" t="s">
        <v>99</v>
      </c>
      <c r="U62" s="18">
        <v>88.81</v>
      </c>
      <c r="V62" s="104">
        <v>343.1068364064372</v>
      </c>
      <c r="W62" s="18">
        <v>14</v>
      </c>
      <c r="X62" s="79">
        <v>10.833996160673168</v>
      </c>
      <c r="Y62" s="79">
        <v>2.0855345911949685</v>
      </c>
      <c r="Z62" s="130"/>
    </row>
    <row r="63" spans="1:26" ht="12" customHeight="1" x14ac:dyDescent="0.3">
      <c r="A63" s="18">
        <v>61</v>
      </c>
      <c r="B63" s="18" t="s">
        <v>69</v>
      </c>
      <c r="C63" s="104">
        <v>121.95014439349637</v>
      </c>
      <c r="D63" s="103">
        <v>277.15941907612813</v>
      </c>
      <c r="E63" s="19">
        <v>0.44</v>
      </c>
      <c r="F63" s="22">
        <v>6</v>
      </c>
      <c r="G63" s="20">
        <v>21.85</v>
      </c>
      <c r="H63" s="20">
        <v>15.38</v>
      </c>
      <c r="I63" s="20">
        <v>2.4300000000000002</v>
      </c>
      <c r="J63" s="21">
        <v>1463.2329999999999</v>
      </c>
      <c r="K63" s="103">
        <v>337.84906964889547</v>
      </c>
      <c r="L63" s="79">
        <v>5.5</v>
      </c>
      <c r="M63" s="20">
        <v>1114.1469999999999</v>
      </c>
      <c r="N63" s="20">
        <v>14.23</v>
      </c>
      <c r="O63" s="20">
        <v>1.92</v>
      </c>
      <c r="P63" s="104">
        <v>144.7388077397558</v>
      </c>
      <c r="Q63" s="18">
        <v>30</v>
      </c>
      <c r="R63" s="28" t="s">
        <v>99</v>
      </c>
      <c r="S63" s="28" t="s">
        <v>99</v>
      </c>
      <c r="T63" s="28" t="s">
        <v>99</v>
      </c>
      <c r="U63" s="18">
        <v>88.81</v>
      </c>
      <c r="V63" s="104">
        <v>343.1068364064372</v>
      </c>
      <c r="W63" s="18">
        <v>28</v>
      </c>
      <c r="X63" s="79">
        <v>23.172961584704623</v>
      </c>
      <c r="Y63" s="79">
        <v>3.4286477987421384</v>
      </c>
      <c r="Z63" s="130">
        <v>2.62</v>
      </c>
    </row>
    <row r="64" spans="1:26" ht="12" customHeight="1" x14ac:dyDescent="0.3">
      <c r="A64" s="18">
        <v>62</v>
      </c>
      <c r="B64" s="18" t="s">
        <v>69</v>
      </c>
      <c r="C64" s="104">
        <v>121.95014439349637</v>
      </c>
      <c r="D64" s="103">
        <v>277.15941907612813</v>
      </c>
      <c r="E64" s="19">
        <v>0.44</v>
      </c>
      <c r="F64" s="22">
        <v>6</v>
      </c>
      <c r="G64" s="20">
        <v>21.85</v>
      </c>
      <c r="H64" s="20">
        <v>15.38</v>
      </c>
      <c r="I64" s="20">
        <v>2.4300000000000002</v>
      </c>
      <c r="J64" s="21">
        <v>1463.2329999999999</v>
      </c>
      <c r="K64" s="103">
        <v>337.84906964889547</v>
      </c>
      <c r="L64" s="79">
        <v>5.5</v>
      </c>
      <c r="M64" s="20">
        <v>1114.1469999999999</v>
      </c>
      <c r="N64" s="20">
        <v>14.23</v>
      </c>
      <c r="O64" s="20">
        <v>1.92</v>
      </c>
      <c r="P64" s="104">
        <v>144.7388077397558</v>
      </c>
      <c r="Q64" s="18">
        <v>30</v>
      </c>
      <c r="R64" s="28" t="s">
        <v>99</v>
      </c>
      <c r="S64" s="28" t="s">
        <v>99</v>
      </c>
      <c r="T64" s="28" t="s">
        <v>99</v>
      </c>
      <c r="U64" s="18">
        <v>88.81</v>
      </c>
      <c r="V64" s="104">
        <v>343.1068364064372</v>
      </c>
      <c r="W64" s="18">
        <v>28</v>
      </c>
      <c r="X64" s="79">
        <v>23.809581408460247</v>
      </c>
      <c r="Y64" s="79">
        <v>2.9952830188679247</v>
      </c>
      <c r="Z64" s="130">
        <v>13.116666666666699</v>
      </c>
    </row>
    <row r="65" spans="1:26" ht="12" customHeight="1" x14ac:dyDescent="0.3">
      <c r="A65" s="18">
        <v>63</v>
      </c>
      <c r="B65" s="18" t="s">
        <v>69</v>
      </c>
      <c r="C65" s="104">
        <v>121.95014439349637</v>
      </c>
      <c r="D65" s="103">
        <v>277.15941907612813</v>
      </c>
      <c r="E65" s="19">
        <v>0.44</v>
      </c>
      <c r="F65" s="22">
        <v>6</v>
      </c>
      <c r="G65" s="20">
        <v>21.85</v>
      </c>
      <c r="H65" s="20">
        <v>15.38</v>
      </c>
      <c r="I65" s="20">
        <v>2.4300000000000002</v>
      </c>
      <c r="J65" s="21">
        <v>1463.2329999999999</v>
      </c>
      <c r="K65" s="103">
        <v>337.84906964889547</v>
      </c>
      <c r="L65" s="79">
        <v>5.5</v>
      </c>
      <c r="M65" s="20">
        <v>1114.1469999999999</v>
      </c>
      <c r="N65" s="20">
        <v>14.23</v>
      </c>
      <c r="O65" s="20">
        <v>1.92</v>
      </c>
      <c r="P65" s="104">
        <v>144.7388077397558</v>
      </c>
      <c r="Q65" s="18">
        <v>30</v>
      </c>
      <c r="R65" s="28" t="s">
        <v>99</v>
      </c>
      <c r="S65" s="28" t="s">
        <v>99</v>
      </c>
      <c r="T65" s="28" t="s">
        <v>99</v>
      </c>
      <c r="U65" s="18">
        <v>88.81</v>
      </c>
      <c r="V65" s="104">
        <v>343.1068364064372</v>
      </c>
      <c r="W65" s="18">
        <v>28</v>
      </c>
      <c r="X65" s="79">
        <v>23.682257443709123</v>
      </c>
      <c r="Y65" s="79">
        <v>2.0233867924528299</v>
      </c>
      <c r="Z65" s="130">
        <v>2.76</v>
      </c>
    </row>
    <row r="66" spans="1:26" ht="12" customHeight="1" x14ac:dyDescent="0.3">
      <c r="A66" s="18">
        <v>64</v>
      </c>
      <c r="B66" s="18" t="s">
        <v>69</v>
      </c>
      <c r="C66" s="104">
        <v>121.95014439349637</v>
      </c>
      <c r="D66" s="103">
        <v>277.15941907612813</v>
      </c>
      <c r="E66" s="19">
        <v>0.44</v>
      </c>
      <c r="F66" s="22">
        <v>6</v>
      </c>
      <c r="G66" s="20">
        <v>21.85</v>
      </c>
      <c r="H66" s="20">
        <v>15.38</v>
      </c>
      <c r="I66" s="20">
        <v>2.4300000000000002</v>
      </c>
      <c r="J66" s="21">
        <v>1463.2329999999999</v>
      </c>
      <c r="K66" s="103">
        <v>337.84906964889547</v>
      </c>
      <c r="L66" s="79">
        <v>5.5</v>
      </c>
      <c r="M66" s="20">
        <v>1114.1469999999999</v>
      </c>
      <c r="N66" s="20">
        <v>14.23</v>
      </c>
      <c r="O66" s="20">
        <v>1.92</v>
      </c>
      <c r="P66" s="104">
        <v>144.7388077397558</v>
      </c>
      <c r="Q66" s="18">
        <v>30</v>
      </c>
      <c r="R66" s="28" t="s">
        <v>99</v>
      </c>
      <c r="S66" s="28" t="s">
        <v>99</v>
      </c>
      <c r="T66" s="28" t="s">
        <v>99</v>
      </c>
      <c r="U66" s="18">
        <v>88.81</v>
      </c>
      <c r="V66" s="104">
        <v>343.1068364064372</v>
      </c>
      <c r="W66" s="18">
        <v>28</v>
      </c>
      <c r="X66" s="79">
        <v>24.064229337962495</v>
      </c>
      <c r="Y66" s="79">
        <v>3.72</v>
      </c>
      <c r="Z66" s="130">
        <v>13.366666666666699</v>
      </c>
    </row>
    <row r="67" spans="1:26" ht="12" customHeight="1" x14ac:dyDescent="0.3">
      <c r="A67" s="18">
        <v>65</v>
      </c>
      <c r="B67" s="18" t="s">
        <v>69</v>
      </c>
      <c r="C67" s="104">
        <v>121.95014439349637</v>
      </c>
      <c r="D67" s="103">
        <v>277.15941907612813</v>
      </c>
      <c r="E67" s="19">
        <v>0.44</v>
      </c>
      <c r="F67" s="22">
        <v>6</v>
      </c>
      <c r="G67" s="20">
        <v>21.85</v>
      </c>
      <c r="H67" s="20">
        <v>15.38</v>
      </c>
      <c r="I67" s="20">
        <v>2.4300000000000002</v>
      </c>
      <c r="J67" s="21">
        <v>1463.2329999999999</v>
      </c>
      <c r="K67" s="103">
        <v>337.84906964889547</v>
      </c>
      <c r="L67" s="79">
        <v>5.5</v>
      </c>
      <c r="M67" s="20">
        <v>1114.1469999999999</v>
      </c>
      <c r="N67" s="20">
        <v>14.23</v>
      </c>
      <c r="O67" s="20">
        <v>1.92</v>
      </c>
      <c r="P67" s="104">
        <v>144.7388077397558</v>
      </c>
      <c r="Q67" s="18">
        <v>30</v>
      </c>
      <c r="R67" s="28" t="s">
        <v>99</v>
      </c>
      <c r="S67" s="28" t="s">
        <v>99</v>
      </c>
      <c r="T67" s="28" t="s">
        <v>99</v>
      </c>
      <c r="U67" s="18">
        <v>88.81</v>
      </c>
      <c r="V67" s="104">
        <v>343.1068364064372</v>
      </c>
      <c r="W67" s="18">
        <v>28</v>
      </c>
      <c r="X67" s="79">
        <v>23.172961584704623</v>
      </c>
      <c r="Y67" s="79">
        <v>3.1765723270440254</v>
      </c>
      <c r="Z67" s="130">
        <v>2.83</v>
      </c>
    </row>
    <row r="68" spans="1:26" ht="12" customHeight="1" x14ac:dyDescent="0.3">
      <c r="A68" s="18">
        <v>66</v>
      </c>
      <c r="B68" s="18" t="s">
        <v>69</v>
      </c>
      <c r="C68" s="104">
        <v>121.95014439349637</v>
      </c>
      <c r="D68" s="103">
        <v>277.15941907612813</v>
      </c>
      <c r="E68" s="19">
        <v>0.44</v>
      </c>
      <c r="F68" s="22">
        <v>6</v>
      </c>
      <c r="G68" s="20">
        <v>21.85</v>
      </c>
      <c r="H68" s="20">
        <v>15.38</v>
      </c>
      <c r="I68" s="20">
        <v>2.4300000000000002</v>
      </c>
      <c r="J68" s="21">
        <v>1463.2329999999999</v>
      </c>
      <c r="K68" s="103">
        <v>337.84906964889547</v>
      </c>
      <c r="L68" s="79">
        <v>5.5</v>
      </c>
      <c r="M68" s="20">
        <v>1114.1469999999999</v>
      </c>
      <c r="N68" s="20">
        <v>14.23</v>
      </c>
      <c r="O68" s="20">
        <v>1.92</v>
      </c>
      <c r="P68" s="104">
        <v>144.7388077397558</v>
      </c>
      <c r="Q68" s="18">
        <v>30</v>
      </c>
      <c r="R68" s="28" t="s">
        <v>99</v>
      </c>
      <c r="S68" s="28" t="s">
        <v>99</v>
      </c>
      <c r="T68" s="28" t="s">
        <v>99</v>
      </c>
      <c r="U68" s="18">
        <v>88.81</v>
      </c>
      <c r="V68" s="104">
        <v>343.1068364064372</v>
      </c>
      <c r="W68" s="18">
        <v>28</v>
      </c>
      <c r="X68" s="79">
        <v>23.300285549455747</v>
      </c>
      <c r="Y68" s="79">
        <v>1.981622641509434</v>
      </c>
      <c r="Z68" s="130"/>
    </row>
    <row r="69" spans="1:26" ht="12" customHeight="1" x14ac:dyDescent="0.3">
      <c r="A69" s="18">
        <v>67</v>
      </c>
      <c r="B69" s="18" t="s">
        <v>69</v>
      </c>
      <c r="C69" s="104">
        <v>121.95014439349637</v>
      </c>
      <c r="D69" s="103">
        <v>277.15941907612813</v>
      </c>
      <c r="E69" s="19">
        <v>0.44</v>
      </c>
      <c r="F69" s="22">
        <v>6</v>
      </c>
      <c r="G69" s="20">
        <v>21.85</v>
      </c>
      <c r="H69" s="20">
        <v>15.38</v>
      </c>
      <c r="I69" s="20">
        <v>2.4300000000000002</v>
      </c>
      <c r="J69" s="21">
        <v>1463.2329999999999</v>
      </c>
      <c r="K69" s="103">
        <v>337.84906964889547</v>
      </c>
      <c r="L69" s="79">
        <v>5.5</v>
      </c>
      <c r="M69" s="20">
        <v>1114.1469999999999</v>
      </c>
      <c r="N69" s="20">
        <v>14.23</v>
      </c>
      <c r="O69" s="20">
        <v>1.92</v>
      </c>
      <c r="P69" s="104">
        <v>144.7388077397558</v>
      </c>
      <c r="Q69" s="18">
        <v>30</v>
      </c>
      <c r="R69" s="28" t="s">
        <v>99</v>
      </c>
      <c r="S69" s="28" t="s">
        <v>99</v>
      </c>
      <c r="T69" s="28" t="s">
        <v>99</v>
      </c>
      <c r="U69" s="18">
        <v>88.81</v>
      </c>
      <c r="V69" s="104">
        <v>343.1068364064372</v>
      </c>
      <c r="W69" s="18">
        <v>60</v>
      </c>
      <c r="X69" s="79">
        <v>25.464792950224862</v>
      </c>
      <c r="Y69" s="79">
        <v>3.459119496855346</v>
      </c>
      <c r="Z69" s="130">
        <v>2.9</v>
      </c>
    </row>
    <row r="70" spans="1:26" ht="12" customHeight="1" x14ac:dyDescent="0.3">
      <c r="A70" s="18">
        <v>68</v>
      </c>
      <c r="B70" s="18" t="s">
        <v>69</v>
      </c>
      <c r="C70" s="104">
        <v>121.95014439349637</v>
      </c>
      <c r="D70" s="103">
        <v>277.15941907612813</v>
      </c>
      <c r="E70" s="19">
        <v>0.44</v>
      </c>
      <c r="F70" s="22">
        <v>6</v>
      </c>
      <c r="G70" s="20">
        <v>21.85</v>
      </c>
      <c r="H70" s="20">
        <v>15.38</v>
      </c>
      <c r="I70" s="20">
        <v>2.4300000000000002</v>
      </c>
      <c r="J70" s="21">
        <v>1463.2329999999999</v>
      </c>
      <c r="K70" s="103">
        <v>337.84906964889547</v>
      </c>
      <c r="L70" s="79">
        <v>5.5</v>
      </c>
      <c r="M70" s="20">
        <v>1114.1469999999999</v>
      </c>
      <c r="N70" s="20">
        <v>14.23</v>
      </c>
      <c r="O70" s="20">
        <v>1.92</v>
      </c>
      <c r="P70" s="104">
        <v>144.7388077397558</v>
      </c>
      <c r="Q70" s="18">
        <v>30</v>
      </c>
      <c r="R70" s="28" t="s">
        <v>99</v>
      </c>
      <c r="S70" s="28" t="s">
        <v>99</v>
      </c>
      <c r="T70" s="28" t="s">
        <v>99</v>
      </c>
      <c r="U70" s="18">
        <v>88.81</v>
      </c>
      <c r="V70" s="104">
        <v>343.1068364064372</v>
      </c>
      <c r="W70" s="18">
        <v>60</v>
      </c>
      <c r="X70" s="79">
        <v>28.39324413950072</v>
      </c>
      <c r="Y70" s="79">
        <v>3.3018867924528301</v>
      </c>
      <c r="Z70" s="130">
        <v>21.866666666666699</v>
      </c>
    </row>
    <row r="71" spans="1:26" ht="12" customHeight="1" x14ac:dyDescent="0.3">
      <c r="A71" s="18">
        <v>69</v>
      </c>
      <c r="B71" s="18" t="s">
        <v>69</v>
      </c>
      <c r="C71" s="104">
        <v>121.95014439349637</v>
      </c>
      <c r="D71" s="103">
        <v>277.15941907612813</v>
      </c>
      <c r="E71" s="19">
        <v>0.44</v>
      </c>
      <c r="F71" s="22">
        <v>6</v>
      </c>
      <c r="G71" s="20">
        <v>21.85</v>
      </c>
      <c r="H71" s="20">
        <v>15.38</v>
      </c>
      <c r="I71" s="20">
        <v>2.4300000000000002</v>
      </c>
      <c r="J71" s="21">
        <v>1463.2329999999999</v>
      </c>
      <c r="K71" s="103">
        <v>337.84906964889547</v>
      </c>
      <c r="L71" s="79">
        <v>5.5</v>
      </c>
      <c r="M71" s="20">
        <v>1114.1469999999999</v>
      </c>
      <c r="N71" s="20">
        <v>14.23</v>
      </c>
      <c r="O71" s="20">
        <v>1.92</v>
      </c>
      <c r="P71" s="104">
        <v>144.7388077397558</v>
      </c>
      <c r="Q71" s="18">
        <v>30</v>
      </c>
      <c r="R71" s="28" t="s">
        <v>99</v>
      </c>
      <c r="S71" s="28" t="s">
        <v>99</v>
      </c>
      <c r="T71" s="28" t="s">
        <v>99</v>
      </c>
      <c r="U71" s="18">
        <v>88.81</v>
      </c>
      <c r="V71" s="104">
        <v>343.1068364064372</v>
      </c>
      <c r="W71" s="18">
        <v>60</v>
      </c>
      <c r="X71" s="79">
        <v>33.995498588550191</v>
      </c>
      <c r="Y71" s="79">
        <v>3.3559748427672957</v>
      </c>
      <c r="Z71" s="130">
        <v>3.05</v>
      </c>
    </row>
    <row r="72" spans="1:26" ht="12" customHeight="1" x14ac:dyDescent="0.3">
      <c r="A72" s="18">
        <v>70</v>
      </c>
      <c r="B72" s="18" t="s">
        <v>69</v>
      </c>
      <c r="C72" s="104">
        <v>121.95014439349637</v>
      </c>
      <c r="D72" s="103">
        <v>277.15941907612813</v>
      </c>
      <c r="E72" s="19">
        <v>0.44</v>
      </c>
      <c r="F72" s="22">
        <v>6</v>
      </c>
      <c r="G72" s="20">
        <v>21.85</v>
      </c>
      <c r="H72" s="20">
        <v>15.38</v>
      </c>
      <c r="I72" s="20">
        <v>2.4300000000000002</v>
      </c>
      <c r="J72" s="21">
        <v>1463.2329999999999</v>
      </c>
      <c r="K72" s="103">
        <v>337.84906964889547</v>
      </c>
      <c r="L72" s="79">
        <v>5.5</v>
      </c>
      <c r="M72" s="20">
        <v>1114.1469999999999</v>
      </c>
      <c r="N72" s="20">
        <v>14.23</v>
      </c>
      <c r="O72" s="20">
        <v>1.92</v>
      </c>
      <c r="P72" s="104">
        <v>144.7388077397558</v>
      </c>
      <c r="Q72" s="18">
        <v>30</v>
      </c>
      <c r="R72" s="28" t="s">
        <v>99</v>
      </c>
      <c r="S72" s="28" t="s">
        <v>99</v>
      </c>
      <c r="T72" s="28" t="s">
        <v>99</v>
      </c>
      <c r="U72" s="18">
        <v>88.81</v>
      </c>
      <c r="V72" s="104">
        <v>343.1068364064372</v>
      </c>
      <c r="W72" s="18">
        <v>60</v>
      </c>
      <c r="X72" s="79">
        <v>34.632118412305815</v>
      </c>
      <c r="Y72" s="79">
        <v>3.3333333333333335</v>
      </c>
      <c r="Z72" s="130">
        <v>22.116666666666699</v>
      </c>
    </row>
    <row r="73" spans="1:26" ht="12" customHeight="1" x14ac:dyDescent="0.3">
      <c r="A73" s="18">
        <v>71</v>
      </c>
      <c r="B73" s="18" t="s">
        <v>69</v>
      </c>
      <c r="C73" s="104">
        <v>121.95014439349637</v>
      </c>
      <c r="D73" s="103">
        <v>277.15941907612813</v>
      </c>
      <c r="E73" s="19">
        <v>0.44</v>
      </c>
      <c r="F73" s="22">
        <v>6</v>
      </c>
      <c r="G73" s="20">
        <v>21.85</v>
      </c>
      <c r="H73" s="20">
        <v>15.38</v>
      </c>
      <c r="I73" s="20">
        <v>2.4300000000000002</v>
      </c>
      <c r="J73" s="21">
        <v>1463.2329999999999</v>
      </c>
      <c r="K73" s="103">
        <v>337.84906964889547</v>
      </c>
      <c r="L73" s="79">
        <v>5.5</v>
      </c>
      <c r="M73" s="20">
        <v>1114.1469999999999</v>
      </c>
      <c r="N73" s="20">
        <v>14.23</v>
      </c>
      <c r="O73" s="20">
        <v>1.92</v>
      </c>
      <c r="P73" s="104">
        <v>144.7388077397558</v>
      </c>
      <c r="Q73" s="18">
        <v>30</v>
      </c>
      <c r="R73" s="28" t="s">
        <v>99</v>
      </c>
      <c r="S73" s="28" t="s">
        <v>99</v>
      </c>
      <c r="T73" s="28" t="s">
        <v>99</v>
      </c>
      <c r="U73" s="18">
        <v>88.81</v>
      </c>
      <c r="V73" s="104">
        <v>343.1068364064372</v>
      </c>
      <c r="W73" s="18">
        <v>60</v>
      </c>
      <c r="X73" s="79">
        <v>28.265920174749596</v>
      </c>
      <c r="Y73" s="79">
        <v>3.3729559748427671</v>
      </c>
      <c r="Z73" s="130">
        <v>3.49</v>
      </c>
    </row>
    <row r="74" spans="1:26" ht="12" customHeight="1" x14ac:dyDescent="0.3">
      <c r="A74" s="18">
        <v>72</v>
      </c>
      <c r="B74" s="18" t="s">
        <v>69</v>
      </c>
      <c r="C74" s="104">
        <v>121.95014439349637</v>
      </c>
      <c r="D74" s="103">
        <v>277.15941907612813</v>
      </c>
      <c r="E74" s="19">
        <v>0.44</v>
      </c>
      <c r="F74" s="22">
        <v>6</v>
      </c>
      <c r="G74" s="20">
        <v>21.85</v>
      </c>
      <c r="H74" s="20">
        <v>15.38</v>
      </c>
      <c r="I74" s="20">
        <v>2.4300000000000002</v>
      </c>
      <c r="J74" s="21">
        <v>1463.2329999999999</v>
      </c>
      <c r="K74" s="103">
        <v>337.84906964889547</v>
      </c>
      <c r="L74" s="79">
        <v>5.5</v>
      </c>
      <c r="M74" s="20">
        <v>1114.1469999999999</v>
      </c>
      <c r="N74" s="20">
        <v>14.23</v>
      </c>
      <c r="O74" s="20">
        <v>1.92</v>
      </c>
      <c r="P74" s="104">
        <v>144.7388077397558</v>
      </c>
      <c r="Q74" s="18">
        <v>30</v>
      </c>
      <c r="R74" s="28" t="s">
        <v>99</v>
      </c>
      <c r="S74" s="28" t="s">
        <v>99</v>
      </c>
      <c r="T74" s="28" t="s">
        <v>99</v>
      </c>
      <c r="U74" s="18">
        <v>88.81</v>
      </c>
      <c r="V74" s="104">
        <v>343.1068364064372</v>
      </c>
      <c r="W74" s="18">
        <v>60</v>
      </c>
      <c r="X74" s="79">
        <v>28.39324413950072</v>
      </c>
      <c r="Y74" s="79">
        <v>3.3333333333333335</v>
      </c>
      <c r="Z74" s="130"/>
    </row>
    <row r="75" spans="1:26" ht="12" customHeight="1" x14ac:dyDescent="0.3">
      <c r="A75" s="35">
        <v>73</v>
      </c>
      <c r="B75" s="35" t="s">
        <v>70</v>
      </c>
      <c r="C75" s="106">
        <v>121.95014439349637</v>
      </c>
      <c r="D75" s="105">
        <v>277.15941907612813</v>
      </c>
      <c r="E75" s="36">
        <v>0.44</v>
      </c>
      <c r="F75" s="39">
        <v>6</v>
      </c>
      <c r="G75" s="37">
        <v>21.85</v>
      </c>
      <c r="H75" s="37">
        <v>15.38</v>
      </c>
      <c r="I75" s="37">
        <v>2.4300000000000002</v>
      </c>
      <c r="J75" s="38">
        <v>1463.2329999999999</v>
      </c>
      <c r="K75" s="105">
        <v>289.55272643319074</v>
      </c>
      <c r="L75" s="84">
        <v>5.5</v>
      </c>
      <c r="M75" s="37">
        <v>1114.1469999999999</v>
      </c>
      <c r="N75" s="37">
        <v>14.23</v>
      </c>
      <c r="O75" s="37">
        <v>1.92</v>
      </c>
      <c r="P75" s="39">
        <v>193.03515095546049</v>
      </c>
      <c r="Q75" s="35">
        <v>40</v>
      </c>
      <c r="R75" s="28" t="s">
        <v>99</v>
      </c>
      <c r="S75" s="28" t="s">
        <v>99</v>
      </c>
      <c r="T75" s="28" t="s">
        <v>99</v>
      </c>
      <c r="U75" s="35">
        <v>88.81</v>
      </c>
      <c r="V75" s="106">
        <v>343.1068364064372</v>
      </c>
      <c r="W75" s="35">
        <v>14</v>
      </c>
      <c r="X75" s="84">
        <v>21.446321298714626</v>
      </c>
      <c r="Y75" s="84">
        <v>2.8970125786163523</v>
      </c>
      <c r="Z75" s="134">
        <v>1.54</v>
      </c>
    </row>
    <row r="76" spans="1:26" ht="12" customHeight="1" x14ac:dyDescent="0.3">
      <c r="A76" s="35">
        <v>74</v>
      </c>
      <c r="B76" s="35" t="s">
        <v>70</v>
      </c>
      <c r="C76" s="106">
        <v>121.95014439349637</v>
      </c>
      <c r="D76" s="105">
        <v>277.15941907612813</v>
      </c>
      <c r="E76" s="36">
        <v>0.44</v>
      </c>
      <c r="F76" s="39">
        <v>6</v>
      </c>
      <c r="G76" s="37">
        <v>21.85</v>
      </c>
      <c r="H76" s="37">
        <v>15.38</v>
      </c>
      <c r="I76" s="37">
        <v>2.4300000000000002</v>
      </c>
      <c r="J76" s="38">
        <v>1463.2329999999999</v>
      </c>
      <c r="K76" s="105">
        <v>289.55272643319074</v>
      </c>
      <c r="L76" s="84">
        <v>5.5</v>
      </c>
      <c r="M76" s="37">
        <v>1114.1469999999999</v>
      </c>
      <c r="N76" s="37">
        <v>14.23</v>
      </c>
      <c r="O76" s="37">
        <v>1.92</v>
      </c>
      <c r="P76" s="39">
        <v>193.03515095546049</v>
      </c>
      <c r="Q76" s="35">
        <v>40</v>
      </c>
      <c r="R76" s="28" t="s">
        <v>99</v>
      </c>
      <c r="S76" s="28" t="s">
        <v>99</v>
      </c>
      <c r="T76" s="28" t="s">
        <v>99</v>
      </c>
      <c r="U76" s="35">
        <v>88.81</v>
      </c>
      <c r="V76" s="106">
        <v>343.1068364064372</v>
      </c>
      <c r="W76" s="35">
        <v>14</v>
      </c>
      <c r="X76" s="84">
        <v>13.85233806906332</v>
      </c>
      <c r="Y76" s="84">
        <v>2.9196132075471697</v>
      </c>
      <c r="Z76" s="134">
        <v>4.9916666666666698</v>
      </c>
    </row>
    <row r="77" spans="1:26" ht="12" customHeight="1" x14ac:dyDescent="0.3">
      <c r="A77" s="35">
        <v>75</v>
      </c>
      <c r="B77" s="35" t="s">
        <v>70</v>
      </c>
      <c r="C77" s="106">
        <v>121.95014439349637</v>
      </c>
      <c r="D77" s="105">
        <v>277.15941907612813</v>
      </c>
      <c r="E77" s="36">
        <v>0.44</v>
      </c>
      <c r="F77" s="39">
        <v>6</v>
      </c>
      <c r="G77" s="37">
        <v>21.85</v>
      </c>
      <c r="H77" s="37">
        <v>15.38</v>
      </c>
      <c r="I77" s="37">
        <v>2.4300000000000002</v>
      </c>
      <c r="J77" s="38">
        <v>1463.2329999999999</v>
      </c>
      <c r="K77" s="105">
        <v>289.55272643319074</v>
      </c>
      <c r="L77" s="84">
        <v>5.5</v>
      </c>
      <c r="M77" s="37">
        <v>1114.1469999999999</v>
      </c>
      <c r="N77" s="37">
        <v>14.23</v>
      </c>
      <c r="O77" s="37">
        <v>1.92</v>
      </c>
      <c r="P77" s="39">
        <v>193.03515095546049</v>
      </c>
      <c r="Q77" s="35">
        <v>40</v>
      </c>
      <c r="R77" s="28" t="s">
        <v>99</v>
      </c>
      <c r="S77" s="28" t="s">
        <v>99</v>
      </c>
      <c r="T77" s="28" t="s">
        <v>99</v>
      </c>
      <c r="U77" s="35">
        <v>88.81</v>
      </c>
      <c r="V77" s="106">
        <v>343.1068364064372</v>
      </c>
      <c r="W77" s="35">
        <v>14</v>
      </c>
      <c r="X77" s="84">
        <v>20.405702534803687</v>
      </c>
      <c r="Y77" s="84">
        <v>2.7442012578616355</v>
      </c>
      <c r="Z77" s="134">
        <v>1.91</v>
      </c>
    </row>
    <row r="78" spans="1:26" ht="12" customHeight="1" x14ac:dyDescent="0.3">
      <c r="A78" s="35">
        <v>76</v>
      </c>
      <c r="B78" s="35" t="s">
        <v>70</v>
      </c>
      <c r="C78" s="106">
        <v>121.95014439349637</v>
      </c>
      <c r="D78" s="105">
        <v>277.15941907612813</v>
      </c>
      <c r="E78" s="36">
        <v>0.44</v>
      </c>
      <c r="F78" s="39">
        <v>6</v>
      </c>
      <c r="G78" s="37">
        <v>21.85</v>
      </c>
      <c r="H78" s="37">
        <v>15.38</v>
      </c>
      <c r="I78" s="37">
        <v>2.4300000000000002</v>
      </c>
      <c r="J78" s="38">
        <v>1463.2329999999999</v>
      </c>
      <c r="K78" s="105">
        <v>289.55272643319074</v>
      </c>
      <c r="L78" s="84">
        <v>5.5</v>
      </c>
      <c r="M78" s="37">
        <v>1114.1469999999999</v>
      </c>
      <c r="N78" s="37">
        <v>14.23</v>
      </c>
      <c r="O78" s="37">
        <v>1.92</v>
      </c>
      <c r="P78" s="39">
        <v>193.03515095546049</v>
      </c>
      <c r="Q78" s="35">
        <v>40</v>
      </c>
      <c r="R78" s="28" t="s">
        <v>99</v>
      </c>
      <c r="S78" s="28" t="s">
        <v>99</v>
      </c>
      <c r="T78" s="28" t="s">
        <v>99</v>
      </c>
      <c r="U78" s="35">
        <v>88.81</v>
      </c>
      <c r="V78" s="106">
        <v>343.1068364064372</v>
      </c>
      <c r="W78" s="35">
        <v>14</v>
      </c>
      <c r="X78" s="84">
        <v>25.084985563372257</v>
      </c>
      <c r="Y78" s="84">
        <v>1.9403490566037735</v>
      </c>
      <c r="Z78" s="134">
        <v>5.2416666666666698</v>
      </c>
    </row>
    <row r="79" spans="1:26" ht="12" customHeight="1" x14ac:dyDescent="0.3">
      <c r="A79" s="35">
        <v>77</v>
      </c>
      <c r="B79" s="35" t="s">
        <v>70</v>
      </c>
      <c r="C79" s="106">
        <v>121.95014439349637</v>
      </c>
      <c r="D79" s="105">
        <v>277.15941907612813</v>
      </c>
      <c r="E79" s="36">
        <v>0.44</v>
      </c>
      <c r="F79" s="39">
        <v>6</v>
      </c>
      <c r="G79" s="37">
        <v>21.85</v>
      </c>
      <c r="H79" s="37">
        <v>15.38</v>
      </c>
      <c r="I79" s="37">
        <v>2.4300000000000002</v>
      </c>
      <c r="J79" s="38">
        <v>1463.2329999999999</v>
      </c>
      <c r="K79" s="105">
        <v>289.55272643319074</v>
      </c>
      <c r="L79" s="84">
        <v>5.5</v>
      </c>
      <c r="M79" s="37">
        <v>1114.1469999999999</v>
      </c>
      <c r="N79" s="37">
        <v>14.23</v>
      </c>
      <c r="O79" s="37">
        <v>1.92</v>
      </c>
      <c r="P79" s="39">
        <v>193.03515095546049</v>
      </c>
      <c r="Q79" s="35">
        <v>40</v>
      </c>
      <c r="R79" s="28" t="s">
        <v>99</v>
      </c>
      <c r="S79" s="28" t="s">
        <v>99</v>
      </c>
      <c r="T79" s="28" t="s">
        <v>99</v>
      </c>
      <c r="U79" s="35">
        <v>88.81</v>
      </c>
      <c r="V79" s="106">
        <v>343.1068364064372</v>
      </c>
      <c r="W79" s="35">
        <v>14</v>
      </c>
      <c r="X79" s="84">
        <v>12.383490614504923</v>
      </c>
      <c r="Y79" s="84">
        <v>2.2484276729559749</v>
      </c>
      <c r="Z79" s="134">
        <v>2.16</v>
      </c>
    </row>
    <row r="80" spans="1:26" ht="12" customHeight="1" x14ac:dyDescent="0.3">
      <c r="A80" s="35">
        <v>78</v>
      </c>
      <c r="B80" s="35" t="s">
        <v>70</v>
      </c>
      <c r="C80" s="106">
        <v>121.95014439349637</v>
      </c>
      <c r="D80" s="105">
        <v>277.15941907612813</v>
      </c>
      <c r="E80" s="36">
        <v>0.44</v>
      </c>
      <c r="F80" s="39">
        <v>6</v>
      </c>
      <c r="G80" s="37">
        <v>21.85</v>
      </c>
      <c r="H80" s="37">
        <v>15.38</v>
      </c>
      <c r="I80" s="37">
        <v>2.4300000000000002</v>
      </c>
      <c r="J80" s="38">
        <v>1463.2329999999999</v>
      </c>
      <c r="K80" s="105">
        <v>289.55272643319074</v>
      </c>
      <c r="L80" s="84">
        <v>5.5</v>
      </c>
      <c r="M80" s="37">
        <v>1114.1469999999999</v>
      </c>
      <c r="N80" s="37">
        <v>14.23</v>
      </c>
      <c r="O80" s="37">
        <v>1.92</v>
      </c>
      <c r="P80" s="39">
        <v>193.03515095546049</v>
      </c>
      <c r="Q80" s="35">
        <v>40</v>
      </c>
      <c r="R80" s="28" t="s">
        <v>99</v>
      </c>
      <c r="S80" s="28" t="s">
        <v>99</v>
      </c>
      <c r="T80" s="28" t="s">
        <v>99</v>
      </c>
      <c r="U80" s="35">
        <v>88.81</v>
      </c>
      <c r="V80" s="106">
        <v>343.1068364064372</v>
      </c>
      <c r="W80" s="35">
        <v>14</v>
      </c>
      <c r="X80" s="84">
        <v>11.76065997613185</v>
      </c>
      <c r="Y80" s="84">
        <v>1.5841194968553458</v>
      </c>
      <c r="Z80" s="134"/>
    </row>
    <row r="81" spans="1:26" ht="12" customHeight="1" x14ac:dyDescent="0.3">
      <c r="A81" s="35">
        <v>79</v>
      </c>
      <c r="B81" s="35" t="s">
        <v>70</v>
      </c>
      <c r="C81" s="106">
        <v>121.95014439349637</v>
      </c>
      <c r="D81" s="105">
        <v>277.15941907612813</v>
      </c>
      <c r="E81" s="36">
        <v>0.44</v>
      </c>
      <c r="F81" s="39">
        <v>6</v>
      </c>
      <c r="G81" s="37">
        <v>21.85</v>
      </c>
      <c r="H81" s="37">
        <v>15.38</v>
      </c>
      <c r="I81" s="37">
        <v>2.4300000000000002</v>
      </c>
      <c r="J81" s="38">
        <v>1463.2329999999999</v>
      </c>
      <c r="K81" s="105">
        <v>289.55272643319074</v>
      </c>
      <c r="L81" s="84">
        <v>5.5</v>
      </c>
      <c r="M81" s="37">
        <v>1114.1469999999999</v>
      </c>
      <c r="N81" s="37">
        <v>14.23</v>
      </c>
      <c r="O81" s="37">
        <v>1.92</v>
      </c>
      <c r="P81" s="39">
        <v>193.03515095546049</v>
      </c>
      <c r="Q81" s="35">
        <v>40</v>
      </c>
      <c r="R81" s="28" t="s">
        <v>99</v>
      </c>
      <c r="S81" s="28" t="s">
        <v>99</v>
      </c>
      <c r="T81" s="28" t="s">
        <v>99</v>
      </c>
      <c r="U81" s="35">
        <v>88.81</v>
      </c>
      <c r="V81" s="106">
        <v>343.1068364064372</v>
      </c>
      <c r="W81" s="35">
        <v>28</v>
      </c>
      <c r="X81" s="84">
        <v>24.191553302713618</v>
      </c>
      <c r="Y81" s="84">
        <v>3.181509433962264</v>
      </c>
      <c r="Z81" s="134">
        <v>2.1800000000000002</v>
      </c>
    </row>
    <row r="82" spans="1:26" ht="12" customHeight="1" x14ac:dyDescent="0.3">
      <c r="A82" s="35">
        <v>80</v>
      </c>
      <c r="B82" s="35" t="s">
        <v>70</v>
      </c>
      <c r="C82" s="106">
        <v>121.95014439349637</v>
      </c>
      <c r="D82" s="105">
        <v>277.15941907612813</v>
      </c>
      <c r="E82" s="36">
        <v>0.44</v>
      </c>
      <c r="F82" s="39">
        <v>6</v>
      </c>
      <c r="G82" s="37">
        <v>21.85</v>
      </c>
      <c r="H82" s="37">
        <v>15.38</v>
      </c>
      <c r="I82" s="37">
        <v>2.4300000000000002</v>
      </c>
      <c r="J82" s="38">
        <v>1463.2329999999999</v>
      </c>
      <c r="K82" s="105">
        <v>289.55272643319074</v>
      </c>
      <c r="L82" s="84">
        <v>5.5</v>
      </c>
      <c r="M82" s="37">
        <v>1114.1469999999999</v>
      </c>
      <c r="N82" s="37">
        <v>14.23</v>
      </c>
      <c r="O82" s="37">
        <v>1.92</v>
      </c>
      <c r="P82" s="39">
        <v>193.03515095546049</v>
      </c>
      <c r="Q82" s="35">
        <v>40</v>
      </c>
      <c r="R82" s="28" t="s">
        <v>99</v>
      </c>
      <c r="S82" s="28" t="s">
        <v>99</v>
      </c>
      <c r="T82" s="28" t="s">
        <v>99</v>
      </c>
      <c r="U82" s="35">
        <v>88.81</v>
      </c>
      <c r="V82" s="106">
        <v>343.1068364064372</v>
      </c>
      <c r="W82" s="35">
        <v>28</v>
      </c>
      <c r="X82" s="84">
        <v>21.645074007691132</v>
      </c>
      <c r="Y82" s="84">
        <v>1.8407201257861636</v>
      </c>
      <c r="Z82" s="134">
        <v>13.741666666666699</v>
      </c>
    </row>
    <row r="83" spans="1:26" ht="12" customHeight="1" x14ac:dyDescent="0.3">
      <c r="A83" s="35">
        <v>81</v>
      </c>
      <c r="B83" s="35" t="s">
        <v>70</v>
      </c>
      <c r="C83" s="106">
        <v>121.95014439349637</v>
      </c>
      <c r="D83" s="105">
        <v>277.15941907612813</v>
      </c>
      <c r="E83" s="36">
        <v>0.44</v>
      </c>
      <c r="F83" s="39">
        <v>6</v>
      </c>
      <c r="G83" s="37">
        <v>21.85</v>
      </c>
      <c r="H83" s="37">
        <v>15.38</v>
      </c>
      <c r="I83" s="37">
        <v>2.4300000000000002</v>
      </c>
      <c r="J83" s="38">
        <v>1463.2329999999999</v>
      </c>
      <c r="K83" s="105">
        <v>289.55272643319074</v>
      </c>
      <c r="L83" s="84">
        <v>5.5</v>
      </c>
      <c r="M83" s="37">
        <v>1114.1469999999999</v>
      </c>
      <c r="N83" s="37">
        <v>14.23</v>
      </c>
      <c r="O83" s="37">
        <v>1.92</v>
      </c>
      <c r="P83" s="39">
        <v>193.03515095546049</v>
      </c>
      <c r="Q83" s="35">
        <v>40</v>
      </c>
      <c r="R83" s="28" t="s">
        <v>99</v>
      </c>
      <c r="S83" s="28" t="s">
        <v>99</v>
      </c>
      <c r="T83" s="28" t="s">
        <v>99</v>
      </c>
      <c r="U83" s="35">
        <v>88.81</v>
      </c>
      <c r="V83" s="106">
        <v>343.1068364064372</v>
      </c>
      <c r="W83" s="35">
        <v>28</v>
      </c>
      <c r="X83" s="84">
        <v>24.191553302713618</v>
      </c>
      <c r="Y83" s="84">
        <v>3.4182075471698115</v>
      </c>
      <c r="Z83" s="134">
        <v>2.25</v>
      </c>
    </row>
    <row r="84" spans="1:26" ht="12" customHeight="1" x14ac:dyDescent="0.3">
      <c r="A84" s="35">
        <v>82</v>
      </c>
      <c r="B84" s="35" t="s">
        <v>70</v>
      </c>
      <c r="C84" s="106">
        <v>121.95014439349637</v>
      </c>
      <c r="D84" s="105">
        <v>277.15941907612813</v>
      </c>
      <c r="E84" s="36">
        <v>0.44</v>
      </c>
      <c r="F84" s="39">
        <v>6</v>
      </c>
      <c r="G84" s="37">
        <v>21.85</v>
      </c>
      <c r="H84" s="37">
        <v>15.38</v>
      </c>
      <c r="I84" s="37">
        <v>2.4300000000000002</v>
      </c>
      <c r="J84" s="38">
        <v>1463.2329999999999</v>
      </c>
      <c r="K84" s="105">
        <v>289.55272643319074</v>
      </c>
      <c r="L84" s="84">
        <v>5.5</v>
      </c>
      <c r="M84" s="37">
        <v>1114.1469999999999</v>
      </c>
      <c r="N84" s="37">
        <v>14.23</v>
      </c>
      <c r="O84" s="37">
        <v>1.92</v>
      </c>
      <c r="P84" s="39">
        <v>193.03515095546049</v>
      </c>
      <c r="Q84" s="35">
        <v>40</v>
      </c>
      <c r="R84" s="28" t="s">
        <v>99</v>
      </c>
      <c r="S84" s="28" t="s">
        <v>99</v>
      </c>
      <c r="T84" s="28" t="s">
        <v>99</v>
      </c>
      <c r="U84" s="35">
        <v>88.81</v>
      </c>
      <c r="V84" s="106">
        <v>343.1068364064372</v>
      </c>
      <c r="W84" s="35">
        <v>28</v>
      </c>
      <c r="X84" s="84">
        <v>24.191553302713618</v>
      </c>
      <c r="Y84" s="84">
        <v>2.2790628930817611</v>
      </c>
      <c r="Z84" s="134">
        <v>13.991666666666699</v>
      </c>
    </row>
    <row r="85" spans="1:26" ht="12" customHeight="1" x14ac:dyDescent="0.3">
      <c r="A85" s="35">
        <v>83</v>
      </c>
      <c r="B85" s="35" t="s">
        <v>70</v>
      </c>
      <c r="C85" s="106">
        <v>121.95014439349637</v>
      </c>
      <c r="D85" s="105">
        <v>277.15941907612813</v>
      </c>
      <c r="E85" s="36">
        <v>0.44</v>
      </c>
      <c r="F85" s="39">
        <v>6</v>
      </c>
      <c r="G85" s="37">
        <v>21.85</v>
      </c>
      <c r="H85" s="37">
        <v>15.38</v>
      </c>
      <c r="I85" s="37">
        <v>2.4300000000000002</v>
      </c>
      <c r="J85" s="38">
        <v>1463.2329999999999</v>
      </c>
      <c r="K85" s="105">
        <v>289.55272643319074</v>
      </c>
      <c r="L85" s="84">
        <v>5.5</v>
      </c>
      <c r="M85" s="37">
        <v>1114.1469999999999</v>
      </c>
      <c r="N85" s="37">
        <v>14.23</v>
      </c>
      <c r="O85" s="37">
        <v>1.92</v>
      </c>
      <c r="P85" s="39">
        <v>193.03515095546049</v>
      </c>
      <c r="Q85" s="35">
        <v>40</v>
      </c>
      <c r="R85" s="28" t="s">
        <v>99</v>
      </c>
      <c r="S85" s="28" t="s">
        <v>99</v>
      </c>
      <c r="T85" s="28" t="s">
        <v>99</v>
      </c>
      <c r="U85" s="35">
        <v>88.81</v>
      </c>
      <c r="V85" s="106">
        <v>343.1068364064372</v>
      </c>
      <c r="W85" s="35">
        <v>28</v>
      </c>
      <c r="X85" s="84">
        <v>24.828173126469238</v>
      </c>
      <c r="Y85" s="84">
        <v>3.5588993710691823</v>
      </c>
      <c r="Z85" s="134">
        <v>2.33</v>
      </c>
    </row>
    <row r="86" spans="1:26" ht="12" customHeight="1" x14ac:dyDescent="0.3">
      <c r="A86" s="35">
        <v>84</v>
      </c>
      <c r="B86" s="35" t="s">
        <v>70</v>
      </c>
      <c r="C86" s="106">
        <v>121.95014439349637</v>
      </c>
      <c r="D86" s="105">
        <v>277.15941907612813</v>
      </c>
      <c r="E86" s="36">
        <v>0.44</v>
      </c>
      <c r="F86" s="39">
        <v>6</v>
      </c>
      <c r="G86" s="37">
        <v>21.85</v>
      </c>
      <c r="H86" s="37">
        <v>15.38</v>
      </c>
      <c r="I86" s="37">
        <v>2.4300000000000002</v>
      </c>
      <c r="J86" s="38">
        <v>1463.2329999999999</v>
      </c>
      <c r="K86" s="105">
        <v>289.55272643319074</v>
      </c>
      <c r="L86" s="84">
        <v>5.5</v>
      </c>
      <c r="M86" s="37">
        <v>1114.1469999999999</v>
      </c>
      <c r="N86" s="37">
        <v>14.23</v>
      </c>
      <c r="O86" s="37">
        <v>1.92</v>
      </c>
      <c r="P86" s="39">
        <v>193.03515095546049</v>
      </c>
      <c r="Q86" s="35">
        <v>40</v>
      </c>
      <c r="R86" s="28" t="s">
        <v>99</v>
      </c>
      <c r="S86" s="28" t="s">
        <v>99</v>
      </c>
      <c r="T86" s="28" t="s">
        <v>99</v>
      </c>
      <c r="U86" s="35">
        <v>88.81</v>
      </c>
      <c r="V86" s="106">
        <v>343.1068364064372</v>
      </c>
      <c r="W86" s="35">
        <v>28</v>
      </c>
      <c r="X86" s="84">
        <v>24.828173126469238</v>
      </c>
      <c r="Y86" s="84">
        <v>3.0356226415094336</v>
      </c>
      <c r="Z86" s="134"/>
    </row>
    <row r="87" spans="1:26" ht="12" customHeight="1" x14ac:dyDescent="0.3">
      <c r="A87" s="35">
        <v>85</v>
      </c>
      <c r="B87" s="35" t="s">
        <v>70</v>
      </c>
      <c r="C87" s="106">
        <v>121.95014439349637</v>
      </c>
      <c r="D87" s="105">
        <v>277.15941907612813</v>
      </c>
      <c r="E87" s="36">
        <v>0.44</v>
      </c>
      <c r="F87" s="39">
        <v>6</v>
      </c>
      <c r="G87" s="37">
        <v>21.85</v>
      </c>
      <c r="H87" s="37">
        <v>15.38</v>
      </c>
      <c r="I87" s="37">
        <v>2.4300000000000002</v>
      </c>
      <c r="J87" s="38">
        <v>1463.2329999999999</v>
      </c>
      <c r="K87" s="105">
        <v>289.55272643319074</v>
      </c>
      <c r="L87" s="84">
        <v>5.5</v>
      </c>
      <c r="M87" s="37">
        <v>1114.1469999999999</v>
      </c>
      <c r="N87" s="37">
        <v>14.23</v>
      </c>
      <c r="O87" s="37">
        <v>1.92</v>
      </c>
      <c r="P87" s="39">
        <v>193.03515095546049</v>
      </c>
      <c r="Q87" s="35">
        <v>40</v>
      </c>
      <c r="R87" s="28" t="s">
        <v>99</v>
      </c>
      <c r="S87" s="28" t="s">
        <v>99</v>
      </c>
      <c r="T87" s="28" t="s">
        <v>99</v>
      </c>
      <c r="U87" s="35">
        <v>88.81</v>
      </c>
      <c r="V87" s="106">
        <v>343.1068364064372</v>
      </c>
      <c r="W87" s="35">
        <v>60</v>
      </c>
      <c r="X87" s="84">
        <v>28.647892069002967</v>
      </c>
      <c r="Y87" s="84">
        <v>3.0081761006289307</v>
      </c>
      <c r="Z87" s="134">
        <v>2.91</v>
      </c>
    </row>
    <row r="88" spans="1:26" ht="12" customHeight="1" x14ac:dyDescent="0.3">
      <c r="A88" s="35">
        <v>86</v>
      </c>
      <c r="B88" s="35" t="s">
        <v>70</v>
      </c>
      <c r="C88" s="106">
        <v>121.95014439349637</v>
      </c>
      <c r="D88" s="105">
        <v>277.15941907612813</v>
      </c>
      <c r="E88" s="36">
        <v>0.44</v>
      </c>
      <c r="F88" s="39">
        <v>6</v>
      </c>
      <c r="G88" s="37">
        <v>21.85</v>
      </c>
      <c r="H88" s="37">
        <v>15.38</v>
      </c>
      <c r="I88" s="37">
        <v>2.4300000000000002</v>
      </c>
      <c r="J88" s="38">
        <v>1463.2329999999999</v>
      </c>
      <c r="K88" s="105">
        <v>289.55272643319074</v>
      </c>
      <c r="L88" s="84">
        <v>5.5</v>
      </c>
      <c r="M88" s="37">
        <v>1114.1469999999999</v>
      </c>
      <c r="N88" s="37">
        <v>14.23</v>
      </c>
      <c r="O88" s="37">
        <v>1.92</v>
      </c>
      <c r="P88" s="39">
        <v>193.03515095546049</v>
      </c>
      <c r="Q88" s="35">
        <v>40</v>
      </c>
      <c r="R88" s="28" t="s">
        <v>99</v>
      </c>
      <c r="S88" s="28" t="s">
        <v>99</v>
      </c>
      <c r="T88" s="28" t="s">
        <v>99</v>
      </c>
      <c r="U88" s="35">
        <v>88.81</v>
      </c>
      <c r="V88" s="106">
        <v>343.1068364064372</v>
      </c>
      <c r="W88" s="35">
        <v>60</v>
      </c>
      <c r="X88" s="84">
        <v>28.647892069002967</v>
      </c>
      <c r="Y88" s="84">
        <v>3.098427672955975</v>
      </c>
      <c r="Z88" s="134">
        <v>22.491666666666699</v>
      </c>
    </row>
    <row r="89" spans="1:26" ht="12" customHeight="1" x14ac:dyDescent="0.3">
      <c r="A89" s="35">
        <v>87</v>
      </c>
      <c r="B89" s="35" t="s">
        <v>70</v>
      </c>
      <c r="C89" s="106">
        <v>121.95014439349637</v>
      </c>
      <c r="D89" s="105">
        <v>277.15941907612813</v>
      </c>
      <c r="E89" s="36">
        <v>0.44</v>
      </c>
      <c r="F89" s="39">
        <v>6</v>
      </c>
      <c r="G89" s="37">
        <v>21.85</v>
      </c>
      <c r="H89" s="37">
        <v>15.38</v>
      </c>
      <c r="I89" s="37">
        <v>2.4300000000000002</v>
      </c>
      <c r="J89" s="38">
        <v>1463.2329999999999</v>
      </c>
      <c r="K89" s="105">
        <v>289.55272643319074</v>
      </c>
      <c r="L89" s="84">
        <v>5.5</v>
      </c>
      <c r="M89" s="37">
        <v>1114.1469999999999</v>
      </c>
      <c r="N89" s="37">
        <v>14.23</v>
      </c>
      <c r="O89" s="37">
        <v>1.92</v>
      </c>
      <c r="P89" s="39">
        <v>193.03515095546049</v>
      </c>
      <c r="Q89" s="35">
        <v>40</v>
      </c>
      <c r="R89" s="28" t="s">
        <v>99</v>
      </c>
      <c r="S89" s="28" t="s">
        <v>99</v>
      </c>
      <c r="T89" s="28" t="s">
        <v>99</v>
      </c>
      <c r="U89" s="35">
        <v>88.81</v>
      </c>
      <c r="V89" s="106">
        <v>343.1068364064372</v>
      </c>
      <c r="W89" s="35">
        <v>60</v>
      </c>
      <c r="X89" s="84">
        <v>28.647892069002967</v>
      </c>
      <c r="Y89" s="84">
        <v>3.0575471698113206</v>
      </c>
      <c r="Z89" s="134">
        <v>2.4700000000000002</v>
      </c>
    </row>
    <row r="90" spans="1:26" ht="12" customHeight="1" x14ac:dyDescent="0.3">
      <c r="A90" s="35">
        <v>88</v>
      </c>
      <c r="B90" s="35" t="s">
        <v>70</v>
      </c>
      <c r="C90" s="106">
        <v>121.95014439349637</v>
      </c>
      <c r="D90" s="105">
        <v>277.15941907612813</v>
      </c>
      <c r="E90" s="36">
        <v>0.44</v>
      </c>
      <c r="F90" s="39">
        <v>6</v>
      </c>
      <c r="G90" s="37">
        <v>21.85</v>
      </c>
      <c r="H90" s="37">
        <v>15.38</v>
      </c>
      <c r="I90" s="37">
        <v>2.4300000000000002</v>
      </c>
      <c r="J90" s="38">
        <v>1463.2329999999999</v>
      </c>
      <c r="K90" s="105">
        <v>289.55272643319074</v>
      </c>
      <c r="L90" s="84">
        <v>5.5</v>
      </c>
      <c r="M90" s="37">
        <v>1114.1469999999999</v>
      </c>
      <c r="N90" s="37">
        <v>14.23</v>
      </c>
      <c r="O90" s="37">
        <v>1.92</v>
      </c>
      <c r="P90" s="39">
        <v>193.03515095546049</v>
      </c>
      <c r="Q90" s="35">
        <v>40</v>
      </c>
      <c r="R90" s="28" t="s">
        <v>99</v>
      </c>
      <c r="S90" s="28" t="s">
        <v>99</v>
      </c>
      <c r="T90" s="28" t="s">
        <v>99</v>
      </c>
      <c r="U90" s="35">
        <v>88.81</v>
      </c>
      <c r="V90" s="106">
        <v>343.1068364064372</v>
      </c>
      <c r="W90" s="35">
        <v>60</v>
      </c>
      <c r="X90" s="84">
        <v>28.647892069002967</v>
      </c>
      <c r="Y90" s="84">
        <v>3.0188679245283021</v>
      </c>
      <c r="Z90" s="134">
        <v>22.741666666666699</v>
      </c>
    </row>
    <row r="91" spans="1:26" ht="12" customHeight="1" x14ac:dyDescent="0.3">
      <c r="A91" s="35">
        <v>89</v>
      </c>
      <c r="B91" s="35" t="s">
        <v>70</v>
      </c>
      <c r="C91" s="106">
        <v>121.95014439349637</v>
      </c>
      <c r="D91" s="105">
        <v>277.15941907612813</v>
      </c>
      <c r="E91" s="36">
        <v>0.44</v>
      </c>
      <c r="F91" s="39">
        <v>6</v>
      </c>
      <c r="G91" s="37">
        <v>21.85</v>
      </c>
      <c r="H91" s="37">
        <v>15.38</v>
      </c>
      <c r="I91" s="37">
        <v>2.4300000000000002</v>
      </c>
      <c r="J91" s="38">
        <v>1463.2329999999999</v>
      </c>
      <c r="K91" s="105">
        <v>289.55272643319074</v>
      </c>
      <c r="L91" s="84">
        <v>5.5</v>
      </c>
      <c r="M91" s="37">
        <v>1114.1469999999999</v>
      </c>
      <c r="N91" s="37">
        <v>14.23</v>
      </c>
      <c r="O91" s="37">
        <v>1.92</v>
      </c>
      <c r="P91" s="39">
        <v>193.03515095546049</v>
      </c>
      <c r="Q91" s="35">
        <v>40</v>
      </c>
      <c r="R91" s="28" t="s">
        <v>99</v>
      </c>
      <c r="S91" s="28" t="s">
        <v>99</v>
      </c>
      <c r="T91" s="28" t="s">
        <v>99</v>
      </c>
      <c r="U91" s="35">
        <v>88.81</v>
      </c>
      <c r="V91" s="106">
        <v>343.1068364064372</v>
      </c>
      <c r="W91" s="35">
        <v>60</v>
      </c>
      <c r="X91" s="84">
        <v>25.464792950224862</v>
      </c>
      <c r="Y91" s="84">
        <v>2.9858490566037736</v>
      </c>
      <c r="Z91" s="134">
        <v>2.62</v>
      </c>
    </row>
    <row r="92" spans="1:26" ht="12" customHeight="1" x14ac:dyDescent="0.3">
      <c r="A92" s="35">
        <v>90</v>
      </c>
      <c r="B92" s="35" t="s">
        <v>70</v>
      </c>
      <c r="C92" s="106">
        <v>121.95014439349637</v>
      </c>
      <c r="D92" s="105">
        <v>277.15941907612813</v>
      </c>
      <c r="E92" s="36">
        <v>0.44</v>
      </c>
      <c r="F92" s="39">
        <v>6</v>
      </c>
      <c r="G92" s="37">
        <v>21.85</v>
      </c>
      <c r="H92" s="37">
        <v>15.38</v>
      </c>
      <c r="I92" s="37">
        <v>2.4300000000000002</v>
      </c>
      <c r="J92" s="38">
        <v>1463.2329999999999</v>
      </c>
      <c r="K92" s="105">
        <v>289.55272643319074</v>
      </c>
      <c r="L92" s="84">
        <v>5.5</v>
      </c>
      <c r="M92" s="37">
        <v>1114.1469999999999</v>
      </c>
      <c r="N92" s="37">
        <v>14.23</v>
      </c>
      <c r="O92" s="37">
        <v>1.92</v>
      </c>
      <c r="P92" s="39">
        <v>193.03515095546049</v>
      </c>
      <c r="Q92" s="35">
        <v>40</v>
      </c>
      <c r="R92" s="28" t="s">
        <v>99</v>
      </c>
      <c r="S92" s="28" t="s">
        <v>99</v>
      </c>
      <c r="T92" s="28" t="s">
        <v>99</v>
      </c>
      <c r="U92" s="35">
        <v>88.81</v>
      </c>
      <c r="V92" s="106">
        <v>343.1068364064372</v>
      </c>
      <c r="W92" s="35">
        <v>60</v>
      </c>
      <c r="X92" s="84">
        <v>25.464792950224862</v>
      </c>
      <c r="Y92" s="84">
        <v>3.0817610062893084</v>
      </c>
      <c r="Z92" s="134"/>
    </row>
    <row r="93" spans="1:26" ht="12" customHeight="1" x14ac:dyDescent="0.3">
      <c r="A93" s="24">
        <v>91</v>
      </c>
      <c r="B93" s="40" t="s">
        <v>71</v>
      </c>
      <c r="C93" s="42">
        <v>119.17855020273508</v>
      </c>
      <c r="D93" s="107">
        <v>277.15941907612813</v>
      </c>
      <c r="E93" s="41">
        <v>0.43</v>
      </c>
      <c r="F93" s="29">
        <v>6</v>
      </c>
      <c r="G93" s="40">
        <v>21.85</v>
      </c>
      <c r="H93" s="40">
        <v>15.38</v>
      </c>
      <c r="I93" s="40">
        <v>2.4300000000000002</v>
      </c>
      <c r="J93" s="42">
        <v>1463.2329999999999</v>
      </c>
      <c r="K93" s="107">
        <v>241.33149417116525</v>
      </c>
      <c r="L93" s="78">
        <v>5.5</v>
      </c>
      <c r="M93" s="40">
        <v>1114.1469999999999</v>
      </c>
      <c r="N93" s="40">
        <v>14.23</v>
      </c>
      <c r="O93" s="40">
        <v>1.92</v>
      </c>
      <c r="P93" s="42">
        <v>241.33149417116525</v>
      </c>
      <c r="Q93" s="40">
        <v>50</v>
      </c>
      <c r="R93" s="28" t="s">
        <v>99</v>
      </c>
      <c r="S93" s="28" t="s">
        <v>99</v>
      </c>
      <c r="T93" s="28" t="s">
        <v>99</v>
      </c>
      <c r="U93" s="40">
        <v>88.81</v>
      </c>
      <c r="V93" s="42">
        <v>343.1068364064372</v>
      </c>
      <c r="W93" s="40">
        <v>14</v>
      </c>
      <c r="X93" s="81">
        <v>15.337572117885186</v>
      </c>
      <c r="Y93" s="81">
        <v>2.0550000000000002</v>
      </c>
      <c r="Z93" s="136">
        <v>1.66</v>
      </c>
    </row>
    <row r="94" spans="1:26" ht="12" customHeight="1" x14ac:dyDescent="0.3">
      <c r="A94" s="24">
        <v>92</v>
      </c>
      <c r="B94" s="40" t="s">
        <v>71</v>
      </c>
      <c r="C94" s="42">
        <v>119.17855020273508</v>
      </c>
      <c r="D94" s="107">
        <v>277.15941907612813</v>
      </c>
      <c r="E94" s="41">
        <v>0.43</v>
      </c>
      <c r="F94" s="29">
        <v>6</v>
      </c>
      <c r="G94" s="40">
        <v>21.85</v>
      </c>
      <c r="H94" s="40">
        <v>15.38</v>
      </c>
      <c r="I94" s="40">
        <v>2.4300000000000002</v>
      </c>
      <c r="J94" s="42">
        <v>1463.2329999999999</v>
      </c>
      <c r="K94" s="107">
        <v>241.33149417116525</v>
      </c>
      <c r="L94" s="78">
        <v>5.5</v>
      </c>
      <c r="M94" s="40">
        <v>1114.1469999999999</v>
      </c>
      <c r="N94" s="40">
        <v>14.23</v>
      </c>
      <c r="O94" s="40">
        <v>1.92</v>
      </c>
      <c r="P94" s="42">
        <v>241.33149417116525</v>
      </c>
      <c r="Q94" s="40">
        <v>50</v>
      </c>
      <c r="R94" s="28" t="s">
        <v>99</v>
      </c>
      <c r="S94" s="28" t="s">
        <v>99</v>
      </c>
      <c r="T94" s="28" t="s">
        <v>99</v>
      </c>
      <c r="U94" s="40">
        <v>88.81</v>
      </c>
      <c r="V94" s="42">
        <v>343.1068364064372</v>
      </c>
      <c r="W94" s="40">
        <v>14</v>
      </c>
      <c r="X94" s="81">
        <v>12.777851130528582</v>
      </c>
      <c r="Y94" s="81">
        <v>1.6735849056603773</v>
      </c>
      <c r="Z94" s="136">
        <v>5.6166666666666698</v>
      </c>
    </row>
    <row r="95" spans="1:26" ht="12" customHeight="1" x14ac:dyDescent="0.3">
      <c r="A95" s="24">
        <v>93</v>
      </c>
      <c r="B95" s="40" t="s">
        <v>71</v>
      </c>
      <c r="C95" s="42">
        <v>119.17855020273508</v>
      </c>
      <c r="D95" s="107">
        <v>277.15941907612813</v>
      </c>
      <c r="E95" s="41">
        <v>0.43</v>
      </c>
      <c r="F95" s="29">
        <v>6</v>
      </c>
      <c r="G95" s="40">
        <v>21.85</v>
      </c>
      <c r="H95" s="40">
        <v>15.38</v>
      </c>
      <c r="I95" s="40">
        <v>2.4300000000000002</v>
      </c>
      <c r="J95" s="42">
        <v>1463.2329999999999</v>
      </c>
      <c r="K95" s="107">
        <v>241.33149417116525</v>
      </c>
      <c r="L95" s="78">
        <v>5.5</v>
      </c>
      <c r="M95" s="40">
        <v>1114.1469999999999</v>
      </c>
      <c r="N95" s="40">
        <v>14.23</v>
      </c>
      <c r="O95" s="40">
        <v>1.92</v>
      </c>
      <c r="P95" s="42">
        <v>241.33149417116525</v>
      </c>
      <c r="Q95" s="40">
        <v>50</v>
      </c>
      <c r="R95" s="28" t="s">
        <v>99</v>
      </c>
      <c r="S95" s="28" t="s">
        <v>99</v>
      </c>
      <c r="T95" s="28" t="s">
        <v>99</v>
      </c>
      <c r="U95" s="40">
        <v>88.81</v>
      </c>
      <c r="V95" s="42">
        <v>343.1068364064372</v>
      </c>
      <c r="W95" s="40">
        <v>14</v>
      </c>
      <c r="X95" s="81">
        <v>19.516853936876089</v>
      </c>
      <c r="Y95" s="81">
        <v>2.2911226415094337</v>
      </c>
      <c r="Z95" s="136">
        <v>1.53</v>
      </c>
    </row>
    <row r="96" spans="1:26" ht="12" customHeight="1" x14ac:dyDescent="0.3">
      <c r="A96" s="24">
        <v>94</v>
      </c>
      <c r="B96" s="40" t="s">
        <v>71</v>
      </c>
      <c r="C96" s="42">
        <v>119.17855020273508</v>
      </c>
      <c r="D96" s="107">
        <v>277.15941907612813</v>
      </c>
      <c r="E96" s="41">
        <v>0.43</v>
      </c>
      <c r="F96" s="29">
        <v>6</v>
      </c>
      <c r="G96" s="40">
        <v>21.85</v>
      </c>
      <c r="H96" s="40">
        <v>15.38</v>
      </c>
      <c r="I96" s="40">
        <v>2.4300000000000002</v>
      </c>
      <c r="J96" s="42">
        <v>1463.2329999999999</v>
      </c>
      <c r="K96" s="107">
        <v>241.33149417116525</v>
      </c>
      <c r="L96" s="78">
        <v>5.5</v>
      </c>
      <c r="M96" s="40">
        <v>1114.1469999999999</v>
      </c>
      <c r="N96" s="40">
        <v>14.23</v>
      </c>
      <c r="O96" s="40">
        <v>1.92</v>
      </c>
      <c r="P96" s="42">
        <v>241.33149417116525</v>
      </c>
      <c r="Q96" s="40">
        <v>50</v>
      </c>
      <c r="R96" s="28" t="s">
        <v>99</v>
      </c>
      <c r="S96" s="28" t="s">
        <v>99</v>
      </c>
      <c r="T96" s="28" t="s">
        <v>99</v>
      </c>
      <c r="U96" s="40">
        <v>88.81</v>
      </c>
      <c r="V96" s="42">
        <v>343.1068364064372</v>
      </c>
      <c r="W96" s="40">
        <v>14</v>
      </c>
      <c r="X96" s="81">
        <v>10.836262527245738</v>
      </c>
      <c r="Y96" s="81">
        <v>2.0645786163522009</v>
      </c>
      <c r="Z96" s="136">
        <v>5.8666666666666698</v>
      </c>
    </row>
    <row r="97" spans="1:26" ht="12" customHeight="1" x14ac:dyDescent="0.3">
      <c r="A97" s="24">
        <v>95</v>
      </c>
      <c r="B97" s="40" t="s">
        <v>71</v>
      </c>
      <c r="C97" s="42">
        <v>119.17855020273508</v>
      </c>
      <c r="D97" s="107">
        <v>277.15941907612813</v>
      </c>
      <c r="E97" s="41">
        <v>0.43</v>
      </c>
      <c r="F97" s="29">
        <v>6</v>
      </c>
      <c r="G97" s="40">
        <v>21.85</v>
      </c>
      <c r="H97" s="40">
        <v>15.38</v>
      </c>
      <c r="I97" s="40">
        <v>2.4300000000000002</v>
      </c>
      <c r="J97" s="42">
        <v>1463.2329999999999</v>
      </c>
      <c r="K97" s="107">
        <v>241.33149417116525</v>
      </c>
      <c r="L97" s="78">
        <v>5.5</v>
      </c>
      <c r="M97" s="40">
        <v>1114.1469999999999</v>
      </c>
      <c r="N97" s="40">
        <v>14.23</v>
      </c>
      <c r="O97" s="40">
        <v>1.92</v>
      </c>
      <c r="P97" s="42">
        <v>241.33149417116525</v>
      </c>
      <c r="Q97" s="40">
        <v>50</v>
      </c>
      <c r="R97" s="28" t="s">
        <v>99</v>
      </c>
      <c r="S97" s="28" t="s">
        <v>99</v>
      </c>
      <c r="T97" s="28" t="s">
        <v>99</v>
      </c>
      <c r="U97" s="40">
        <v>88.81</v>
      </c>
      <c r="V97" s="42">
        <v>343.1068364064372</v>
      </c>
      <c r="W97" s="40">
        <v>14</v>
      </c>
      <c r="X97" s="81">
        <v>18.919577218228564</v>
      </c>
      <c r="Y97" s="81">
        <v>2.3587138364779872</v>
      </c>
      <c r="Z97" s="136">
        <v>1.8</v>
      </c>
    </row>
    <row r="98" spans="1:26" ht="13.2" x14ac:dyDescent="0.3">
      <c r="A98" s="24">
        <v>96</v>
      </c>
      <c r="B98" s="40" t="s">
        <v>71</v>
      </c>
      <c r="C98" s="42">
        <v>119.17855020273508</v>
      </c>
      <c r="D98" s="107">
        <v>277.15941907612813</v>
      </c>
      <c r="E98" s="41">
        <v>0.43</v>
      </c>
      <c r="F98" s="29">
        <v>6</v>
      </c>
      <c r="G98" s="40">
        <v>21.85</v>
      </c>
      <c r="H98" s="40">
        <v>15.38</v>
      </c>
      <c r="I98" s="40">
        <v>2.4300000000000002</v>
      </c>
      <c r="J98" s="42">
        <v>1463.2329999999999</v>
      </c>
      <c r="K98" s="107">
        <v>241.33149417116525</v>
      </c>
      <c r="L98" s="78">
        <v>5.5</v>
      </c>
      <c r="M98" s="40">
        <v>1114.1469999999999</v>
      </c>
      <c r="N98" s="40">
        <v>14.23</v>
      </c>
      <c r="O98" s="40">
        <v>1.92</v>
      </c>
      <c r="P98" s="42">
        <v>241.33149417116525</v>
      </c>
      <c r="Q98" s="40">
        <v>50</v>
      </c>
      <c r="R98" s="28" t="s">
        <v>99</v>
      </c>
      <c r="S98" s="28" t="s">
        <v>99</v>
      </c>
      <c r="T98" s="28" t="s">
        <v>99</v>
      </c>
      <c r="U98" s="40">
        <v>88.81</v>
      </c>
      <c r="V98" s="42">
        <v>343.1068364064372</v>
      </c>
      <c r="W98" s="40">
        <v>14</v>
      </c>
      <c r="X98" s="81">
        <v>18.626604775336229</v>
      </c>
      <c r="Y98" s="81">
        <v>2.0435786163522009</v>
      </c>
      <c r="Z98" s="136"/>
    </row>
    <row r="99" spans="1:26" ht="12" customHeight="1" x14ac:dyDescent="0.3">
      <c r="A99" s="24">
        <v>97</v>
      </c>
      <c r="B99" s="40" t="s">
        <v>71</v>
      </c>
      <c r="C99" s="42">
        <v>119.17855020273508</v>
      </c>
      <c r="D99" s="107">
        <v>277.15941907612813</v>
      </c>
      <c r="E99" s="41">
        <v>0.43</v>
      </c>
      <c r="F99" s="29">
        <v>6</v>
      </c>
      <c r="G99" s="40">
        <v>21.85</v>
      </c>
      <c r="H99" s="40">
        <v>15.38</v>
      </c>
      <c r="I99" s="40">
        <v>2.4300000000000002</v>
      </c>
      <c r="J99" s="42">
        <v>1463.2329999999999</v>
      </c>
      <c r="K99" s="107">
        <v>241.33149417116525</v>
      </c>
      <c r="L99" s="78">
        <v>5.5</v>
      </c>
      <c r="M99" s="40">
        <v>1114.1469999999999</v>
      </c>
      <c r="N99" s="40">
        <v>14.23</v>
      </c>
      <c r="O99" s="40">
        <v>1.92</v>
      </c>
      <c r="P99" s="42">
        <v>241.33149417116525</v>
      </c>
      <c r="Q99" s="40">
        <v>50</v>
      </c>
      <c r="R99" s="28" t="s">
        <v>99</v>
      </c>
      <c r="S99" s="28" t="s">
        <v>99</v>
      </c>
      <c r="T99" s="28" t="s">
        <v>99</v>
      </c>
      <c r="U99" s="40">
        <v>88.81</v>
      </c>
      <c r="V99" s="42">
        <v>343.1068364064372</v>
      </c>
      <c r="W99" s="40">
        <v>28</v>
      </c>
      <c r="X99" s="81">
        <v>20.371834360179889</v>
      </c>
      <c r="Y99" s="81">
        <v>2.9584308176100631</v>
      </c>
      <c r="Z99" s="136">
        <v>1.89</v>
      </c>
    </row>
    <row r="100" spans="1:26" ht="12" customHeight="1" x14ac:dyDescent="0.3">
      <c r="A100" s="24">
        <v>98</v>
      </c>
      <c r="B100" s="40" t="s">
        <v>71</v>
      </c>
      <c r="C100" s="42">
        <v>119.17855020273508</v>
      </c>
      <c r="D100" s="107">
        <v>277.15941907612813</v>
      </c>
      <c r="E100" s="41">
        <v>0.43</v>
      </c>
      <c r="F100" s="29">
        <v>6</v>
      </c>
      <c r="G100" s="40">
        <v>21.85</v>
      </c>
      <c r="H100" s="40">
        <v>15.38</v>
      </c>
      <c r="I100" s="40">
        <v>2.4300000000000002</v>
      </c>
      <c r="J100" s="42">
        <v>1463.2329999999999</v>
      </c>
      <c r="K100" s="107">
        <v>241.33149417116525</v>
      </c>
      <c r="L100" s="78">
        <v>5.5</v>
      </c>
      <c r="M100" s="40">
        <v>1114.1469999999999</v>
      </c>
      <c r="N100" s="40">
        <v>14.23</v>
      </c>
      <c r="O100" s="40">
        <v>1.92</v>
      </c>
      <c r="P100" s="42">
        <v>241.33149417116525</v>
      </c>
      <c r="Q100" s="40">
        <v>50</v>
      </c>
      <c r="R100" s="28" t="s">
        <v>99</v>
      </c>
      <c r="S100" s="28" t="s">
        <v>99</v>
      </c>
      <c r="T100" s="28" t="s">
        <v>99</v>
      </c>
      <c r="U100" s="40">
        <v>88.81</v>
      </c>
      <c r="V100" s="42">
        <v>343.1068364064372</v>
      </c>
      <c r="W100" s="40">
        <v>28</v>
      </c>
      <c r="X100" s="81">
        <v>21.645074007691132</v>
      </c>
      <c r="Y100" s="81">
        <v>2.8311698113207546</v>
      </c>
      <c r="Z100" s="136">
        <v>14.366666666666699</v>
      </c>
    </row>
    <row r="101" spans="1:26" ht="12" customHeight="1" x14ac:dyDescent="0.3">
      <c r="A101" s="24">
        <v>99</v>
      </c>
      <c r="B101" s="40" t="s">
        <v>71</v>
      </c>
      <c r="C101" s="42">
        <v>119.17855020273508</v>
      </c>
      <c r="D101" s="107">
        <v>277.15941907612813</v>
      </c>
      <c r="E101" s="41">
        <v>0.43</v>
      </c>
      <c r="F101" s="29">
        <v>6</v>
      </c>
      <c r="G101" s="40">
        <v>21.85</v>
      </c>
      <c r="H101" s="40">
        <v>15.38</v>
      </c>
      <c r="I101" s="40">
        <v>2.4300000000000002</v>
      </c>
      <c r="J101" s="42">
        <v>1463.2329999999999</v>
      </c>
      <c r="K101" s="107">
        <v>241.33149417116525</v>
      </c>
      <c r="L101" s="78">
        <v>5.5</v>
      </c>
      <c r="M101" s="40">
        <v>1114.1469999999999</v>
      </c>
      <c r="N101" s="40">
        <v>14.23</v>
      </c>
      <c r="O101" s="40">
        <v>1.92</v>
      </c>
      <c r="P101" s="42">
        <v>241.33149417116525</v>
      </c>
      <c r="Q101" s="40">
        <v>50</v>
      </c>
      <c r="R101" s="28" t="s">
        <v>99</v>
      </c>
      <c r="S101" s="28" t="s">
        <v>99</v>
      </c>
      <c r="T101" s="28" t="s">
        <v>99</v>
      </c>
      <c r="U101" s="40">
        <v>88.81</v>
      </c>
      <c r="V101" s="42">
        <v>343.1068364064372</v>
      </c>
      <c r="W101" s="40">
        <v>28</v>
      </c>
      <c r="X101" s="81">
        <v>21.390426078188884</v>
      </c>
      <c r="Y101" s="81">
        <v>2.7088238993710694</v>
      </c>
      <c r="Z101" s="136">
        <v>1.89</v>
      </c>
    </row>
    <row r="102" spans="1:26" ht="12" customHeight="1" x14ac:dyDescent="0.3">
      <c r="A102" s="24">
        <v>100</v>
      </c>
      <c r="B102" s="40" t="s">
        <v>71</v>
      </c>
      <c r="C102" s="42">
        <v>119.17855020273508</v>
      </c>
      <c r="D102" s="107">
        <v>277.15941907612813</v>
      </c>
      <c r="E102" s="41">
        <v>0.43</v>
      </c>
      <c r="F102" s="29">
        <v>6</v>
      </c>
      <c r="G102" s="40">
        <v>21.85</v>
      </c>
      <c r="H102" s="40">
        <v>15.38</v>
      </c>
      <c r="I102" s="40">
        <v>2.4300000000000002</v>
      </c>
      <c r="J102" s="42">
        <v>1463.2329999999999</v>
      </c>
      <c r="K102" s="107">
        <v>241.33149417116525</v>
      </c>
      <c r="L102" s="78">
        <v>5.5</v>
      </c>
      <c r="M102" s="40">
        <v>1114.1469999999999</v>
      </c>
      <c r="N102" s="40">
        <v>14.23</v>
      </c>
      <c r="O102" s="40">
        <v>1.92</v>
      </c>
      <c r="P102" s="42">
        <v>241.33149417116525</v>
      </c>
      <c r="Q102" s="40">
        <v>50</v>
      </c>
      <c r="R102" s="28" t="s">
        <v>99</v>
      </c>
      <c r="S102" s="28" t="s">
        <v>99</v>
      </c>
      <c r="T102" s="28" t="s">
        <v>99</v>
      </c>
      <c r="U102" s="40">
        <v>88.81</v>
      </c>
      <c r="V102" s="42">
        <v>343.1068364064372</v>
      </c>
      <c r="W102" s="40">
        <v>28</v>
      </c>
      <c r="X102" s="81">
        <v>20.371834360179889</v>
      </c>
      <c r="Y102" s="81">
        <v>1.8907232704402517</v>
      </c>
      <c r="Z102" s="136">
        <v>14.616666666666699</v>
      </c>
    </row>
    <row r="103" spans="1:26" ht="12" customHeight="1" x14ac:dyDescent="0.3">
      <c r="A103" s="24">
        <v>101</v>
      </c>
      <c r="B103" s="40" t="s">
        <v>71</v>
      </c>
      <c r="C103" s="42">
        <v>119.17855020273508</v>
      </c>
      <c r="D103" s="107">
        <v>277.15941907612813</v>
      </c>
      <c r="E103" s="41">
        <v>0.43</v>
      </c>
      <c r="F103" s="29">
        <v>6</v>
      </c>
      <c r="G103" s="40">
        <v>21.85</v>
      </c>
      <c r="H103" s="40">
        <v>15.38</v>
      </c>
      <c r="I103" s="40">
        <v>2.4300000000000002</v>
      </c>
      <c r="J103" s="42">
        <v>1463.2329999999999</v>
      </c>
      <c r="K103" s="107">
        <v>241.33149417116525</v>
      </c>
      <c r="L103" s="78">
        <v>5.5</v>
      </c>
      <c r="M103" s="40">
        <v>1114.1469999999999</v>
      </c>
      <c r="N103" s="40">
        <v>14.23</v>
      </c>
      <c r="O103" s="40">
        <v>1.92</v>
      </c>
      <c r="P103" s="42">
        <v>241.33149417116525</v>
      </c>
      <c r="Q103" s="40">
        <v>50</v>
      </c>
      <c r="R103" s="28" t="s">
        <v>99</v>
      </c>
      <c r="S103" s="28" t="s">
        <v>99</v>
      </c>
      <c r="T103" s="28" t="s">
        <v>99</v>
      </c>
      <c r="U103" s="40">
        <v>88.81</v>
      </c>
      <c r="V103" s="42">
        <v>343.1068364064372</v>
      </c>
      <c r="W103" s="40">
        <v>28</v>
      </c>
      <c r="X103" s="81">
        <v>21.008454183935509</v>
      </c>
      <c r="Y103" s="81">
        <v>2.9677672955974841</v>
      </c>
      <c r="Z103" s="136">
        <v>1.89</v>
      </c>
    </row>
    <row r="104" spans="1:26" ht="12" customHeight="1" x14ac:dyDescent="0.3">
      <c r="A104" s="24">
        <v>102</v>
      </c>
      <c r="B104" s="40" t="s">
        <v>71</v>
      </c>
      <c r="C104" s="42">
        <v>119.17855020273508</v>
      </c>
      <c r="D104" s="107">
        <v>277.15941907612813</v>
      </c>
      <c r="E104" s="41">
        <v>0.43</v>
      </c>
      <c r="F104" s="29">
        <v>6</v>
      </c>
      <c r="G104" s="40">
        <v>21.85</v>
      </c>
      <c r="H104" s="40">
        <v>15.38</v>
      </c>
      <c r="I104" s="40">
        <v>2.4300000000000002</v>
      </c>
      <c r="J104" s="42">
        <v>1463.2329999999999</v>
      </c>
      <c r="K104" s="107">
        <v>241.33149417116525</v>
      </c>
      <c r="L104" s="78">
        <v>5.5</v>
      </c>
      <c r="M104" s="40">
        <v>1114.1469999999999</v>
      </c>
      <c r="N104" s="40">
        <v>14.23</v>
      </c>
      <c r="O104" s="40">
        <v>1.92</v>
      </c>
      <c r="P104" s="42">
        <v>241.33149417116525</v>
      </c>
      <c r="Q104" s="40">
        <v>50</v>
      </c>
      <c r="R104" s="28" t="s">
        <v>99</v>
      </c>
      <c r="S104" s="28" t="s">
        <v>99</v>
      </c>
      <c r="T104" s="28" t="s">
        <v>99</v>
      </c>
      <c r="U104" s="40">
        <v>88.81</v>
      </c>
      <c r="V104" s="42">
        <v>343.1068364064372</v>
      </c>
      <c r="W104" s="40">
        <v>28</v>
      </c>
      <c r="X104" s="81">
        <v>21.008454183935509</v>
      </c>
      <c r="Y104" s="81">
        <v>2.6557578616352204</v>
      </c>
      <c r="Z104" s="136"/>
    </row>
    <row r="105" spans="1:26" ht="12" customHeight="1" x14ac:dyDescent="0.3">
      <c r="A105" s="24">
        <v>103</v>
      </c>
      <c r="B105" s="40" t="s">
        <v>71</v>
      </c>
      <c r="C105" s="42">
        <v>119.17855020273508</v>
      </c>
      <c r="D105" s="107">
        <v>277.15941907612813</v>
      </c>
      <c r="E105" s="41">
        <v>0.43</v>
      </c>
      <c r="F105" s="29">
        <v>6</v>
      </c>
      <c r="G105" s="40">
        <v>21.85</v>
      </c>
      <c r="H105" s="40">
        <v>15.38</v>
      </c>
      <c r="I105" s="40">
        <v>2.4300000000000002</v>
      </c>
      <c r="J105" s="42">
        <v>1463.2329999999999</v>
      </c>
      <c r="K105" s="107">
        <v>241.33149417116525</v>
      </c>
      <c r="L105" s="78">
        <v>5.5</v>
      </c>
      <c r="M105" s="40">
        <v>1114.1469999999999</v>
      </c>
      <c r="N105" s="40">
        <v>14.23</v>
      </c>
      <c r="O105" s="40">
        <v>1.92</v>
      </c>
      <c r="P105" s="42">
        <v>241.33149417116525</v>
      </c>
      <c r="Q105" s="40">
        <v>50</v>
      </c>
      <c r="R105" s="28" t="s">
        <v>99</v>
      </c>
      <c r="S105" s="28" t="s">
        <v>99</v>
      </c>
      <c r="T105" s="28" t="s">
        <v>99</v>
      </c>
      <c r="U105" s="40">
        <v>88.81</v>
      </c>
      <c r="V105" s="42">
        <v>343.1068364064372</v>
      </c>
      <c r="W105" s="40">
        <v>60</v>
      </c>
      <c r="X105" s="81">
        <v>24.191553302713618</v>
      </c>
      <c r="Y105" s="81">
        <v>2.9874213836477987</v>
      </c>
      <c r="Z105" s="136">
        <v>2.0299999999999998</v>
      </c>
    </row>
    <row r="106" spans="1:26" ht="12" customHeight="1" x14ac:dyDescent="0.3">
      <c r="A106" s="24">
        <v>104</v>
      </c>
      <c r="B106" s="40" t="s">
        <v>71</v>
      </c>
      <c r="C106" s="42">
        <v>119.17855020273508</v>
      </c>
      <c r="D106" s="107">
        <v>277.15941907612813</v>
      </c>
      <c r="E106" s="41">
        <v>0.43</v>
      </c>
      <c r="F106" s="29">
        <v>6</v>
      </c>
      <c r="G106" s="40">
        <v>21.85</v>
      </c>
      <c r="H106" s="40">
        <v>15.38</v>
      </c>
      <c r="I106" s="40">
        <v>2.4300000000000002</v>
      </c>
      <c r="J106" s="42">
        <v>1463.2329999999999</v>
      </c>
      <c r="K106" s="107">
        <v>241.33149417116525</v>
      </c>
      <c r="L106" s="78">
        <v>5.5</v>
      </c>
      <c r="M106" s="40">
        <v>1114.1469999999999</v>
      </c>
      <c r="N106" s="40">
        <v>14.23</v>
      </c>
      <c r="O106" s="40">
        <v>1.92</v>
      </c>
      <c r="P106" s="42">
        <v>241.33149417116525</v>
      </c>
      <c r="Q106" s="40">
        <v>50</v>
      </c>
      <c r="R106" s="28" t="s">
        <v>99</v>
      </c>
      <c r="S106" s="28" t="s">
        <v>99</v>
      </c>
      <c r="T106" s="28" t="s">
        <v>99</v>
      </c>
      <c r="U106" s="40">
        <v>88.81</v>
      </c>
      <c r="V106" s="42">
        <v>343.1068364064372</v>
      </c>
      <c r="W106" s="40">
        <v>60</v>
      </c>
      <c r="X106" s="81">
        <v>24.191553302713618</v>
      </c>
      <c r="Y106" s="81">
        <v>3.1484276729559748</v>
      </c>
      <c r="Z106" s="136">
        <v>23.116666666666699</v>
      </c>
    </row>
    <row r="107" spans="1:26" ht="12" customHeight="1" x14ac:dyDescent="0.3">
      <c r="A107" s="24">
        <v>105</v>
      </c>
      <c r="B107" s="40" t="s">
        <v>71</v>
      </c>
      <c r="C107" s="42">
        <v>119.17855020273508</v>
      </c>
      <c r="D107" s="107">
        <v>277.15941907612813</v>
      </c>
      <c r="E107" s="41">
        <v>0.43</v>
      </c>
      <c r="F107" s="29">
        <v>6</v>
      </c>
      <c r="G107" s="40">
        <v>21.85</v>
      </c>
      <c r="H107" s="40">
        <v>15.38</v>
      </c>
      <c r="I107" s="40">
        <v>2.4300000000000002</v>
      </c>
      <c r="J107" s="42">
        <v>1463.2329999999999</v>
      </c>
      <c r="K107" s="107">
        <v>241.33149417116525</v>
      </c>
      <c r="L107" s="78">
        <v>5.5</v>
      </c>
      <c r="M107" s="40">
        <v>1114.1469999999999</v>
      </c>
      <c r="N107" s="40">
        <v>14.23</v>
      </c>
      <c r="O107" s="40">
        <v>1.92</v>
      </c>
      <c r="P107" s="42">
        <v>241.33149417116525</v>
      </c>
      <c r="Q107" s="40">
        <v>50</v>
      </c>
      <c r="R107" s="28" t="s">
        <v>99</v>
      </c>
      <c r="S107" s="28" t="s">
        <v>99</v>
      </c>
      <c r="T107" s="28" t="s">
        <v>99</v>
      </c>
      <c r="U107" s="40">
        <v>88.81</v>
      </c>
      <c r="V107" s="42">
        <v>343.1068364064372</v>
      </c>
      <c r="W107" s="40">
        <v>60</v>
      </c>
      <c r="X107" s="81">
        <v>25.464792950224862</v>
      </c>
      <c r="Y107" s="81">
        <v>3.0893081761006291</v>
      </c>
      <c r="Z107" s="136">
        <v>2.1800000000000002</v>
      </c>
    </row>
    <row r="108" spans="1:26" ht="12" customHeight="1" x14ac:dyDescent="0.3">
      <c r="A108" s="24">
        <v>106</v>
      </c>
      <c r="B108" s="40" t="s">
        <v>71</v>
      </c>
      <c r="C108" s="42">
        <v>119.17855020273508</v>
      </c>
      <c r="D108" s="107">
        <v>277.15941907612813</v>
      </c>
      <c r="E108" s="41">
        <v>0.43</v>
      </c>
      <c r="F108" s="29">
        <v>6</v>
      </c>
      <c r="G108" s="40">
        <v>21.85</v>
      </c>
      <c r="H108" s="40">
        <v>15.38</v>
      </c>
      <c r="I108" s="40">
        <v>2.4300000000000002</v>
      </c>
      <c r="J108" s="42">
        <v>1463.2329999999999</v>
      </c>
      <c r="K108" s="107">
        <v>241.33149417116525</v>
      </c>
      <c r="L108" s="78">
        <v>5.5</v>
      </c>
      <c r="M108" s="40">
        <v>1114.1469999999999</v>
      </c>
      <c r="N108" s="40">
        <v>14.23</v>
      </c>
      <c r="O108" s="40">
        <v>1.92</v>
      </c>
      <c r="P108" s="42">
        <v>241.33149417116525</v>
      </c>
      <c r="Q108" s="40">
        <v>50</v>
      </c>
      <c r="R108" s="28" t="s">
        <v>99</v>
      </c>
      <c r="S108" s="28" t="s">
        <v>99</v>
      </c>
      <c r="T108" s="28" t="s">
        <v>99</v>
      </c>
      <c r="U108" s="40">
        <v>88.81</v>
      </c>
      <c r="V108" s="42">
        <v>343.1068364064372</v>
      </c>
      <c r="W108" s="40">
        <v>60</v>
      </c>
      <c r="X108" s="81">
        <v>25.464792950224862</v>
      </c>
      <c r="Y108" s="81">
        <v>3.05</v>
      </c>
      <c r="Z108" s="136">
        <v>23.366666666666699</v>
      </c>
    </row>
    <row r="109" spans="1:26" ht="12" customHeight="1" x14ac:dyDescent="0.3">
      <c r="A109" s="24">
        <v>107</v>
      </c>
      <c r="B109" s="40" t="s">
        <v>71</v>
      </c>
      <c r="C109" s="42">
        <v>119.17855020273508</v>
      </c>
      <c r="D109" s="107">
        <v>277.15941907612813</v>
      </c>
      <c r="E109" s="41">
        <v>0.43</v>
      </c>
      <c r="F109" s="29">
        <v>6</v>
      </c>
      <c r="G109" s="40">
        <v>21.85</v>
      </c>
      <c r="H109" s="40">
        <v>15.38</v>
      </c>
      <c r="I109" s="40">
        <v>2.4300000000000002</v>
      </c>
      <c r="J109" s="42">
        <v>1463.2329999999999</v>
      </c>
      <c r="K109" s="107">
        <v>241.33149417116525</v>
      </c>
      <c r="L109" s="78">
        <v>5.5</v>
      </c>
      <c r="M109" s="40">
        <v>1114.1469999999999</v>
      </c>
      <c r="N109" s="40">
        <v>14.23</v>
      </c>
      <c r="O109" s="40">
        <v>1.92</v>
      </c>
      <c r="P109" s="42">
        <v>241.33149417116525</v>
      </c>
      <c r="Q109" s="40">
        <v>50</v>
      </c>
      <c r="R109" s="28" t="s">
        <v>99</v>
      </c>
      <c r="S109" s="28" t="s">
        <v>99</v>
      </c>
      <c r="T109" s="28" t="s">
        <v>99</v>
      </c>
      <c r="U109" s="40">
        <v>88.81</v>
      </c>
      <c r="V109" s="42">
        <v>343.1068364064372</v>
      </c>
      <c r="W109" s="40">
        <v>60</v>
      </c>
      <c r="X109" s="81">
        <v>24.828173126469238</v>
      </c>
      <c r="Y109" s="81">
        <v>3.1446540880503147</v>
      </c>
      <c r="Z109" s="136">
        <v>2.1800000000000002</v>
      </c>
    </row>
    <row r="110" spans="1:26" ht="12" customHeight="1" x14ac:dyDescent="0.3">
      <c r="A110" s="24">
        <v>108</v>
      </c>
      <c r="B110" s="40" t="s">
        <v>71</v>
      </c>
      <c r="C110" s="42">
        <v>119.17855020273508</v>
      </c>
      <c r="D110" s="107">
        <v>277.15941907612813</v>
      </c>
      <c r="E110" s="41">
        <v>0.43</v>
      </c>
      <c r="F110" s="29">
        <v>6</v>
      </c>
      <c r="G110" s="40">
        <v>21.85</v>
      </c>
      <c r="H110" s="40">
        <v>15.38</v>
      </c>
      <c r="I110" s="40">
        <v>2.4300000000000002</v>
      </c>
      <c r="J110" s="42">
        <v>1463.2329999999999</v>
      </c>
      <c r="K110" s="107">
        <v>241.33149417116525</v>
      </c>
      <c r="L110" s="78">
        <v>5.5</v>
      </c>
      <c r="M110" s="40">
        <v>1114.1469999999999</v>
      </c>
      <c r="N110" s="40">
        <v>14.23</v>
      </c>
      <c r="O110" s="40">
        <v>1.92</v>
      </c>
      <c r="P110" s="42">
        <v>241.33149417116525</v>
      </c>
      <c r="Q110" s="40">
        <v>50</v>
      </c>
      <c r="R110" s="28" t="s">
        <v>99</v>
      </c>
      <c r="S110" s="28" t="s">
        <v>99</v>
      </c>
      <c r="T110" s="28" t="s">
        <v>99</v>
      </c>
      <c r="U110" s="40">
        <v>88.81</v>
      </c>
      <c r="V110" s="42">
        <v>343.1068364064372</v>
      </c>
      <c r="W110" s="40">
        <v>60</v>
      </c>
      <c r="X110" s="81">
        <v>24.191553302713618</v>
      </c>
      <c r="Y110" s="81">
        <v>3.0773584905660378</v>
      </c>
      <c r="Z110" s="136"/>
    </row>
    <row r="111" spans="1:26" ht="12" customHeight="1" x14ac:dyDescent="0.3">
      <c r="A111" s="43">
        <v>109</v>
      </c>
      <c r="B111" s="43" t="s">
        <v>14</v>
      </c>
      <c r="C111" s="109">
        <v>110.86376763045125</v>
      </c>
      <c r="D111" s="108">
        <v>277.15941907612813</v>
      </c>
      <c r="E111" s="44">
        <v>0.4</v>
      </c>
      <c r="F111" s="47">
        <v>6</v>
      </c>
      <c r="G111" s="45">
        <v>21.85</v>
      </c>
      <c r="H111" s="45">
        <v>15.38</v>
      </c>
      <c r="I111" s="45">
        <v>2.4300000000000002</v>
      </c>
      <c r="J111" s="46">
        <v>1463.2329999999999</v>
      </c>
      <c r="K111" s="108">
        <v>434.36664512662571</v>
      </c>
      <c r="L111" s="82">
        <v>5.5</v>
      </c>
      <c r="M111" s="45">
        <v>1114.1469999999999</v>
      </c>
      <c r="N111" s="45">
        <v>14.23</v>
      </c>
      <c r="O111" s="45">
        <v>1.92</v>
      </c>
      <c r="P111" s="109">
        <v>48.221232262025545</v>
      </c>
      <c r="Q111" s="43">
        <v>10</v>
      </c>
      <c r="R111" s="43">
        <v>56.84</v>
      </c>
      <c r="S111" s="109">
        <v>34.250594877700379</v>
      </c>
      <c r="T111" s="43">
        <v>10</v>
      </c>
      <c r="U111" s="43">
        <v>88.81</v>
      </c>
      <c r="V111" s="109">
        <v>308.8562415287368</v>
      </c>
      <c r="W111" s="43">
        <v>14</v>
      </c>
      <c r="X111" s="82">
        <v>17.825355065157403</v>
      </c>
      <c r="Y111" s="82">
        <v>2.25062893081761</v>
      </c>
      <c r="Z111" s="132">
        <v>2.4</v>
      </c>
    </row>
    <row r="112" spans="1:26" ht="12" customHeight="1" x14ac:dyDescent="0.3">
      <c r="A112" s="43">
        <v>110</v>
      </c>
      <c r="B112" s="43" t="s">
        <v>14</v>
      </c>
      <c r="C112" s="109">
        <v>110.86376763045125</v>
      </c>
      <c r="D112" s="108">
        <v>277.15941907612813</v>
      </c>
      <c r="E112" s="44">
        <v>0.4</v>
      </c>
      <c r="F112" s="47">
        <v>6</v>
      </c>
      <c r="G112" s="45">
        <v>21.85</v>
      </c>
      <c r="H112" s="45">
        <v>15.38</v>
      </c>
      <c r="I112" s="45">
        <v>2.4300000000000002</v>
      </c>
      <c r="J112" s="46">
        <v>1463.2329999999999</v>
      </c>
      <c r="K112" s="108">
        <v>434.36664512662571</v>
      </c>
      <c r="L112" s="82">
        <v>5.5</v>
      </c>
      <c r="M112" s="45">
        <v>1114.1469999999999</v>
      </c>
      <c r="N112" s="45">
        <v>14.23</v>
      </c>
      <c r="O112" s="45">
        <v>1.92</v>
      </c>
      <c r="P112" s="109">
        <v>48.221232262025545</v>
      </c>
      <c r="Q112" s="43">
        <v>10</v>
      </c>
      <c r="R112" s="43">
        <v>56.84</v>
      </c>
      <c r="S112" s="109">
        <v>34.250594877700379</v>
      </c>
      <c r="T112" s="43">
        <v>10</v>
      </c>
      <c r="U112" s="43">
        <v>88.81</v>
      </c>
      <c r="V112" s="109">
        <v>308.8562415287368</v>
      </c>
      <c r="W112" s="43">
        <v>14</v>
      </c>
      <c r="X112" s="82">
        <v>16.55211541764616</v>
      </c>
      <c r="Y112" s="82">
        <v>2.358490566037736</v>
      </c>
      <c r="Z112" s="132">
        <v>6.2416666666666698</v>
      </c>
    </row>
    <row r="113" spans="1:26" ht="12" customHeight="1" x14ac:dyDescent="0.3">
      <c r="A113" s="43">
        <v>111</v>
      </c>
      <c r="B113" s="43" t="s">
        <v>14</v>
      </c>
      <c r="C113" s="109">
        <v>110.86376763045125</v>
      </c>
      <c r="D113" s="108">
        <v>277.15941907612813</v>
      </c>
      <c r="E113" s="44">
        <v>0.4</v>
      </c>
      <c r="F113" s="47">
        <v>6</v>
      </c>
      <c r="G113" s="45">
        <v>21.85</v>
      </c>
      <c r="H113" s="45">
        <v>15.38</v>
      </c>
      <c r="I113" s="45">
        <v>2.4300000000000002</v>
      </c>
      <c r="J113" s="46">
        <v>1463.2329999999999</v>
      </c>
      <c r="K113" s="108">
        <v>434.36664512662571</v>
      </c>
      <c r="L113" s="82">
        <v>5.5</v>
      </c>
      <c r="M113" s="45">
        <v>1114.1469999999999</v>
      </c>
      <c r="N113" s="45">
        <v>14.23</v>
      </c>
      <c r="O113" s="45">
        <v>1.92</v>
      </c>
      <c r="P113" s="109">
        <v>48.221232262025545</v>
      </c>
      <c r="Q113" s="43">
        <v>10</v>
      </c>
      <c r="R113" s="43">
        <v>56.84</v>
      </c>
      <c r="S113" s="109">
        <v>34.250594877700379</v>
      </c>
      <c r="T113" s="43">
        <v>10</v>
      </c>
      <c r="U113" s="43">
        <v>88.81</v>
      </c>
      <c r="V113" s="109">
        <v>308.8562415287368</v>
      </c>
      <c r="W113" s="43">
        <v>14</v>
      </c>
      <c r="X113" s="82">
        <v>17.18873524140178</v>
      </c>
      <c r="Y113" s="82">
        <v>2.358490566037736</v>
      </c>
      <c r="Z113" s="132">
        <v>2.5</v>
      </c>
    </row>
    <row r="114" spans="1:26" ht="12" customHeight="1" x14ac:dyDescent="0.3">
      <c r="A114" s="43">
        <v>112</v>
      </c>
      <c r="B114" s="43" t="s">
        <v>14</v>
      </c>
      <c r="C114" s="109">
        <v>110.86376763045125</v>
      </c>
      <c r="D114" s="108">
        <v>277.15941907612813</v>
      </c>
      <c r="E114" s="44">
        <v>0.4</v>
      </c>
      <c r="F114" s="47">
        <v>6</v>
      </c>
      <c r="G114" s="45">
        <v>21.85</v>
      </c>
      <c r="H114" s="45">
        <v>15.38</v>
      </c>
      <c r="I114" s="45">
        <v>2.4300000000000002</v>
      </c>
      <c r="J114" s="46">
        <v>1463.2329999999999</v>
      </c>
      <c r="K114" s="108">
        <v>434.36664512662571</v>
      </c>
      <c r="L114" s="82">
        <v>5.5</v>
      </c>
      <c r="M114" s="45">
        <v>1114.1469999999999</v>
      </c>
      <c r="N114" s="45">
        <v>14.23</v>
      </c>
      <c r="O114" s="45">
        <v>1.92</v>
      </c>
      <c r="P114" s="109">
        <v>48.221232262025545</v>
      </c>
      <c r="Q114" s="43">
        <v>10</v>
      </c>
      <c r="R114" s="43">
        <v>56.84</v>
      </c>
      <c r="S114" s="109">
        <v>34.250594877700379</v>
      </c>
      <c r="T114" s="43">
        <v>10</v>
      </c>
      <c r="U114" s="43">
        <v>88.81</v>
      </c>
      <c r="V114" s="109">
        <v>308.8562415287368</v>
      </c>
      <c r="W114" s="43">
        <v>14</v>
      </c>
      <c r="X114" s="82">
        <v>17.698031100406279</v>
      </c>
      <c r="Y114" s="82">
        <v>2.2955974842767297</v>
      </c>
      <c r="Z114" s="132">
        <v>6.4916666666666698</v>
      </c>
    </row>
    <row r="115" spans="1:26" ht="12" customHeight="1" x14ac:dyDescent="0.3">
      <c r="A115" s="43">
        <v>113</v>
      </c>
      <c r="B115" s="43" t="s">
        <v>14</v>
      </c>
      <c r="C115" s="109">
        <v>110.86376763045125</v>
      </c>
      <c r="D115" s="108">
        <v>277.15941907612813</v>
      </c>
      <c r="E115" s="44">
        <v>0.4</v>
      </c>
      <c r="F115" s="47">
        <v>6</v>
      </c>
      <c r="G115" s="45">
        <v>21.85</v>
      </c>
      <c r="H115" s="45">
        <v>15.38</v>
      </c>
      <c r="I115" s="45">
        <v>2.4300000000000002</v>
      </c>
      <c r="J115" s="46">
        <v>1463.2329999999999</v>
      </c>
      <c r="K115" s="108">
        <v>434.36664512662571</v>
      </c>
      <c r="L115" s="82">
        <v>5.5</v>
      </c>
      <c r="M115" s="45">
        <v>1114.1469999999999</v>
      </c>
      <c r="N115" s="45">
        <v>14.23</v>
      </c>
      <c r="O115" s="45">
        <v>1.92</v>
      </c>
      <c r="P115" s="109">
        <v>48.221232262025545</v>
      </c>
      <c r="Q115" s="43">
        <v>10</v>
      </c>
      <c r="R115" s="43">
        <v>56.84</v>
      </c>
      <c r="S115" s="109">
        <v>34.250594877700379</v>
      </c>
      <c r="T115" s="43">
        <v>10</v>
      </c>
      <c r="U115" s="43">
        <v>88.81</v>
      </c>
      <c r="V115" s="109">
        <v>308.8562415287368</v>
      </c>
      <c r="W115" s="43">
        <v>14</v>
      </c>
      <c r="X115" s="82">
        <v>17.18873524140178</v>
      </c>
      <c r="Y115" s="82">
        <v>2.2012578616352201</v>
      </c>
      <c r="Z115" s="132">
        <v>2.5</v>
      </c>
    </row>
    <row r="116" spans="1:26" ht="13.2" x14ac:dyDescent="0.3">
      <c r="A116" s="43">
        <v>114</v>
      </c>
      <c r="B116" s="43" t="s">
        <v>14</v>
      </c>
      <c r="C116" s="109">
        <v>110.86376763045125</v>
      </c>
      <c r="D116" s="108">
        <v>277.15941907612813</v>
      </c>
      <c r="E116" s="44">
        <v>0.4</v>
      </c>
      <c r="F116" s="47">
        <v>6</v>
      </c>
      <c r="G116" s="45">
        <v>21.85</v>
      </c>
      <c r="H116" s="45">
        <v>15.38</v>
      </c>
      <c r="I116" s="45">
        <v>2.4300000000000002</v>
      </c>
      <c r="J116" s="46">
        <v>1463.2329999999999</v>
      </c>
      <c r="K116" s="108">
        <v>434.36664512662571</v>
      </c>
      <c r="L116" s="82">
        <v>5.5</v>
      </c>
      <c r="M116" s="45">
        <v>1114.1469999999999</v>
      </c>
      <c r="N116" s="45">
        <v>14.23</v>
      </c>
      <c r="O116" s="45">
        <v>1.92</v>
      </c>
      <c r="P116" s="109">
        <v>48.221232262025545</v>
      </c>
      <c r="Q116" s="43">
        <v>10</v>
      </c>
      <c r="R116" s="43">
        <v>56.84</v>
      </c>
      <c r="S116" s="109">
        <v>34.250594877700379</v>
      </c>
      <c r="T116" s="43">
        <v>10</v>
      </c>
      <c r="U116" s="43">
        <v>88.81</v>
      </c>
      <c r="V116" s="109">
        <v>308.8562415287368</v>
      </c>
      <c r="W116" s="43">
        <v>14</v>
      </c>
      <c r="X116" s="82">
        <v>17.061411276650656</v>
      </c>
      <c r="Y116" s="82">
        <v>2.3097484276729561</v>
      </c>
      <c r="Z116" s="132">
        <v>14.115</v>
      </c>
    </row>
    <row r="117" spans="1:26" ht="12" customHeight="1" x14ac:dyDescent="0.3">
      <c r="A117" s="43">
        <v>115</v>
      </c>
      <c r="B117" s="43" t="s">
        <v>14</v>
      </c>
      <c r="C117" s="109">
        <v>110.86376763045125</v>
      </c>
      <c r="D117" s="108">
        <v>277.15941907612813</v>
      </c>
      <c r="E117" s="44">
        <v>0.4</v>
      </c>
      <c r="F117" s="47">
        <v>6</v>
      </c>
      <c r="G117" s="45">
        <v>21.85</v>
      </c>
      <c r="H117" s="45">
        <v>15.38</v>
      </c>
      <c r="I117" s="45">
        <v>2.4300000000000002</v>
      </c>
      <c r="J117" s="46">
        <v>1463.2329999999999</v>
      </c>
      <c r="K117" s="108">
        <v>434.36664512662571</v>
      </c>
      <c r="L117" s="82">
        <v>5.5</v>
      </c>
      <c r="M117" s="45">
        <v>1114.1469999999999</v>
      </c>
      <c r="N117" s="45">
        <v>14.23</v>
      </c>
      <c r="O117" s="45">
        <v>1.92</v>
      </c>
      <c r="P117" s="109">
        <v>48.221232262025545</v>
      </c>
      <c r="Q117" s="43">
        <v>10</v>
      </c>
      <c r="R117" s="43">
        <v>56.84</v>
      </c>
      <c r="S117" s="109">
        <v>34.250594877700379</v>
      </c>
      <c r="T117" s="43">
        <v>10</v>
      </c>
      <c r="U117" s="43">
        <v>88.81</v>
      </c>
      <c r="V117" s="109">
        <v>308.8562415287368</v>
      </c>
      <c r="W117" s="43">
        <v>28</v>
      </c>
      <c r="X117" s="82">
        <v>19.098594712668646</v>
      </c>
      <c r="Y117" s="82">
        <v>2.8577044025157234</v>
      </c>
      <c r="Z117" s="132">
        <v>2.91</v>
      </c>
    </row>
    <row r="118" spans="1:26" ht="12" customHeight="1" x14ac:dyDescent="0.3">
      <c r="A118" s="43">
        <v>116</v>
      </c>
      <c r="B118" s="43" t="s">
        <v>14</v>
      </c>
      <c r="C118" s="109">
        <v>110.86376763045125</v>
      </c>
      <c r="D118" s="108">
        <v>277.15941907612813</v>
      </c>
      <c r="E118" s="44">
        <v>0.4</v>
      </c>
      <c r="F118" s="47">
        <v>6</v>
      </c>
      <c r="G118" s="45">
        <v>21.85</v>
      </c>
      <c r="H118" s="45">
        <v>15.38</v>
      </c>
      <c r="I118" s="45">
        <v>2.4300000000000002</v>
      </c>
      <c r="J118" s="46">
        <v>1463.2329999999999</v>
      </c>
      <c r="K118" s="108">
        <v>434.36664512662571</v>
      </c>
      <c r="L118" s="82">
        <v>5.5</v>
      </c>
      <c r="M118" s="45">
        <v>1114.1469999999999</v>
      </c>
      <c r="N118" s="45">
        <v>14.23</v>
      </c>
      <c r="O118" s="45">
        <v>1.92</v>
      </c>
      <c r="P118" s="109">
        <v>48.221232262025545</v>
      </c>
      <c r="Q118" s="43">
        <v>10</v>
      </c>
      <c r="R118" s="43">
        <v>56.84</v>
      </c>
      <c r="S118" s="109">
        <v>34.250594877700379</v>
      </c>
      <c r="T118" s="43">
        <v>10</v>
      </c>
      <c r="U118" s="43">
        <v>88.81</v>
      </c>
      <c r="V118" s="109">
        <v>308.8562415287368</v>
      </c>
      <c r="W118" s="43">
        <v>28</v>
      </c>
      <c r="X118" s="82">
        <v>22.918313655202375</v>
      </c>
      <c r="Y118" s="82">
        <v>3.0188679245283021</v>
      </c>
      <c r="Z118" s="132">
        <v>14.991666666666699</v>
      </c>
    </row>
    <row r="119" spans="1:26" ht="12" customHeight="1" x14ac:dyDescent="0.3">
      <c r="A119" s="43">
        <v>117</v>
      </c>
      <c r="B119" s="43" t="s">
        <v>14</v>
      </c>
      <c r="C119" s="109">
        <v>110.86376763045125</v>
      </c>
      <c r="D119" s="108">
        <v>277.15941907612813</v>
      </c>
      <c r="E119" s="44">
        <v>0.4</v>
      </c>
      <c r="F119" s="47">
        <v>6</v>
      </c>
      <c r="G119" s="45">
        <v>21.85</v>
      </c>
      <c r="H119" s="45">
        <v>15.38</v>
      </c>
      <c r="I119" s="45">
        <v>2.4300000000000002</v>
      </c>
      <c r="J119" s="46">
        <v>1463.2329999999999</v>
      </c>
      <c r="K119" s="108">
        <v>434.36664512662571</v>
      </c>
      <c r="L119" s="82">
        <v>5.5</v>
      </c>
      <c r="M119" s="45">
        <v>1114.1469999999999</v>
      </c>
      <c r="N119" s="45">
        <v>14.23</v>
      </c>
      <c r="O119" s="45">
        <v>1.92</v>
      </c>
      <c r="P119" s="109">
        <v>48.221232262025545</v>
      </c>
      <c r="Q119" s="43">
        <v>10</v>
      </c>
      <c r="R119" s="43">
        <v>56.84</v>
      </c>
      <c r="S119" s="109">
        <v>34.250594877700379</v>
      </c>
      <c r="T119" s="43">
        <v>10</v>
      </c>
      <c r="U119" s="43">
        <v>88.81</v>
      </c>
      <c r="V119" s="109">
        <v>308.8562415287368</v>
      </c>
      <c r="W119" s="43">
        <v>28</v>
      </c>
      <c r="X119" s="82">
        <v>25.464792950224862</v>
      </c>
      <c r="Y119" s="82">
        <v>2.7672955974842766</v>
      </c>
      <c r="Z119" s="132">
        <v>2.83</v>
      </c>
    </row>
    <row r="120" spans="1:26" ht="12" customHeight="1" x14ac:dyDescent="0.3">
      <c r="A120" s="43">
        <v>118</v>
      </c>
      <c r="B120" s="43" t="s">
        <v>14</v>
      </c>
      <c r="C120" s="109">
        <v>110.86376763045125</v>
      </c>
      <c r="D120" s="108">
        <v>277.15941907612813</v>
      </c>
      <c r="E120" s="44">
        <v>0.4</v>
      </c>
      <c r="F120" s="47">
        <v>6</v>
      </c>
      <c r="G120" s="45">
        <v>21.85</v>
      </c>
      <c r="H120" s="45">
        <v>15.38</v>
      </c>
      <c r="I120" s="45">
        <v>2.4300000000000002</v>
      </c>
      <c r="J120" s="46">
        <v>1463.2329999999999</v>
      </c>
      <c r="K120" s="108">
        <v>434.36664512662571</v>
      </c>
      <c r="L120" s="82">
        <v>5.5</v>
      </c>
      <c r="M120" s="45">
        <v>1114.1469999999999</v>
      </c>
      <c r="N120" s="45">
        <v>14.23</v>
      </c>
      <c r="O120" s="45">
        <v>1.92</v>
      </c>
      <c r="P120" s="109">
        <v>48.221232262025545</v>
      </c>
      <c r="Q120" s="43">
        <v>10</v>
      </c>
      <c r="R120" s="43">
        <v>56.84</v>
      </c>
      <c r="S120" s="109">
        <v>34.250594877700379</v>
      </c>
      <c r="T120" s="43">
        <v>10</v>
      </c>
      <c r="U120" s="43">
        <v>88.81</v>
      </c>
      <c r="V120" s="109">
        <v>308.8562415287368</v>
      </c>
      <c r="W120" s="43">
        <v>28</v>
      </c>
      <c r="X120" s="82">
        <v>25.464792950224862</v>
      </c>
      <c r="Y120" s="82">
        <v>2.8301886792452828</v>
      </c>
      <c r="Z120" s="132">
        <v>15.241666666666699</v>
      </c>
    </row>
    <row r="121" spans="1:26" ht="12" customHeight="1" x14ac:dyDescent="0.3">
      <c r="A121" s="43">
        <v>119</v>
      </c>
      <c r="B121" s="43" t="s">
        <v>14</v>
      </c>
      <c r="C121" s="109">
        <v>110.86376763045125</v>
      </c>
      <c r="D121" s="108">
        <v>277.15941907612813</v>
      </c>
      <c r="E121" s="44">
        <v>0.4</v>
      </c>
      <c r="F121" s="47">
        <v>6</v>
      </c>
      <c r="G121" s="45">
        <v>21.85</v>
      </c>
      <c r="H121" s="45">
        <v>15.38</v>
      </c>
      <c r="I121" s="45">
        <v>2.4300000000000002</v>
      </c>
      <c r="J121" s="46">
        <v>1463.2329999999999</v>
      </c>
      <c r="K121" s="108">
        <v>434.36664512662571</v>
      </c>
      <c r="L121" s="82">
        <v>5.5</v>
      </c>
      <c r="M121" s="45">
        <v>1114.1469999999999</v>
      </c>
      <c r="N121" s="45">
        <v>14.23</v>
      </c>
      <c r="O121" s="45">
        <v>1.92</v>
      </c>
      <c r="P121" s="109">
        <v>48.221232262025545</v>
      </c>
      <c r="Q121" s="43">
        <v>10</v>
      </c>
      <c r="R121" s="43">
        <v>56.84</v>
      </c>
      <c r="S121" s="109">
        <v>34.250594877700379</v>
      </c>
      <c r="T121" s="43">
        <v>10</v>
      </c>
      <c r="U121" s="43">
        <v>88.81</v>
      </c>
      <c r="V121" s="109">
        <v>308.8562415287368</v>
      </c>
      <c r="W121" s="43">
        <v>28</v>
      </c>
      <c r="X121" s="82">
        <v>20.371834360179889</v>
      </c>
      <c r="Y121" s="82">
        <v>2.7358490566037736</v>
      </c>
      <c r="Z121" s="132">
        <v>2.76</v>
      </c>
    </row>
    <row r="122" spans="1:26" ht="12" customHeight="1" x14ac:dyDescent="0.3">
      <c r="A122" s="43">
        <v>120</v>
      </c>
      <c r="B122" s="43" t="s">
        <v>14</v>
      </c>
      <c r="C122" s="109">
        <v>110.86376763045125</v>
      </c>
      <c r="D122" s="108">
        <v>277.15941907612813</v>
      </c>
      <c r="E122" s="44">
        <v>0.4</v>
      </c>
      <c r="F122" s="47">
        <v>6</v>
      </c>
      <c r="G122" s="45">
        <v>21.85</v>
      </c>
      <c r="H122" s="45">
        <v>15.38</v>
      </c>
      <c r="I122" s="45">
        <v>2.4300000000000002</v>
      </c>
      <c r="J122" s="46">
        <v>1463.2329999999999</v>
      </c>
      <c r="K122" s="108">
        <v>434.36664512662571</v>
      </c>
      <c r="L122" s="82">
        <v>5.5</v>
      </c>
      <c r="M122" s="45">
        <v>1114.1469999999999</v>
      </c>
      <c r="N122" s="45">
        <v>14.23</v>
      </c>
      <c r="O122" s="45">
        <v>1.92</v>
      </c>
      <c r="P122" s="109">
        <v>48.221232262025545</v>
      </c>
      <c r="Q122" s="43">
        <v>10</v>
      </c>
      <c r="R122" s="43">
        <v>56.84</v>
      </c>
      <c r="S122" s="109">
        <v>34.250594877700379</v>
      </c>
      <c r="T122" s="43">
        <v>10</v>
      </c>
      <c r="U122" s="43">
        <v>88.81</v>
      </c>
      <c r="V122" s="109">
        <v>308.8562415287368</v>
      </c>
      <c r="W122" s="43">
        <v>28</v>
      </c>
      <c r="X122" s="82">
        <v>25.464792950224862</v>
      </c>
      <c r="Y122" s="82">
        <v>2.8930817610062891</v>
      </c>
      <c r="Z122" s="132"/>
    </row>
    <row r="123" spans="1:26" ht="12" customHeight="1" x14ac:dyDescent="0.3">
      <c r="A123" s="43">
        <v>121</v>
      </c>
      <c r="B123" s="43" t="s">
        <v>14</v>
      </c>
      <c r="C123" s="109">
        <v>110.86376763045125</v>
      </c>
      <c r="D123" s="108">
        <v>277.15941907612813</v>
      </c>
      <c r="E123" s="44">
        <v>0.4</v>
      </c>
      <c r="F123" s="47">
        <v>6</v>
      </c>
      <c r="G123" s="45">
        <v>21.85</v>
      </c>
      <c r="H123" s="45">
        <v>15.38</v>
      </c>
      <c r="I123" s="45">
        <v>2.4300000000000002</v>
      </c>
      <c r="J123" s="46">
        <v>1463.2329999999999</v>
      </c>
      <c r="K123" s="108">
        <v>434.36664512662571</v>
      </c>
      <c r="L123" s="82">
        <v>5.5</v>
      </c>
      <c r="M123" s="45">
        <v>1114.1469999999999</v>
      </c>
      <c r="N123" s="45">
        <v>14.23</v>
      </c>
      <c r="O123" s="45">
        <v>1.92</v>
      </c>
      <c r="P123" s="109">
        <v>48.221232262025545</v>
      </c>
      <c r="Q123" s="43">
        <v>10</v>
      </c>
      <c r="R123" s="43">
        <v>56.84</v>
      </c>
      <c r="S123" s="109">
        <v>34.250594877700379</v>
      </c>
      <c r="T123" s="43">
        <v>10</v>
      </c>
      <c r="U123" s="43">
        <v>88.81</v>
      </c>
      <c r="V123" s="109">
        <v>308.8562415287368</v>
      </c>
      <c r="W123" s="43">
        <v>60</v>
      </c>
      <c r="X123" s="82">
        <v>25.464792950224862</v>
      </c>
      <c r="Y123" s="82">
        <v>3.0817610062893084</v>
      </c>
      <c r="Z123" s="132">
        <v>3.05</v>
      </c>
    </row>
    <row r="124" spans="1:26" ht="12" customHeight="1" x14ac:dyDescent="0.3">
      <c r="A124" s="43">
        <v>122</v>
      </c>
      <c r="B124" s="43" t="s">
        <v>14</v>
      </c>
      <c r="C124" s="109">
        <v>110.86376763045125</v>
      </c>
      <c r="D124" s="108">
        <v>277.15941907612813</v>
      </c>
      <c r="E124" s="44">
        <v>0.4</v>
      </c>
      <c r="F124" s="47">
        <v>6</v>
      </c>
      <c r="G124" s="45">
        <v>21.85</v>
      </c>
      <c r="H124" s="45">
        <v>15.38</v>
      </c>
      <c r="I124" s="45">
        <v>2.4300000000000002</v>
      </c>
      <c r="J124" s="46">
        <v>1463.2329999999999</v>
      </c>
      <c r="K124" s="108">
        <v>434.36664512662571</v>
      </c>
      <c r="L124" s="82">
        <v>5.5</v>
      </c>
      <c r="M124" s="45">
        <v>1114.1469999999999</v>
      </c>
      <c r="N124" s="45">
        <v>14.23</v>
      </c>
      <c r="O124" s="45">
        <v>1.92</v>
      </c>
      <c r="P124" s="109">
        <v>48.221232262025545</v>
      </c>
      <c r="Q124" s="43">
        <v>10</v>
      </c>
      <c r="R124" s="43">
        <v>56.84</v>
      </c>
      <c r="S124" s="109">
        <v>34.250594877700379</v>
      </c>
      <c r="T124" s="43">
        <v>10</v>
      </c>
      <c r="U124" s="43">
        <v>88.81</v>
      </c>
      <c r="V124" s="109">
        <v>308.8562415287368</v>
      </c>
      <c r="W124" s="43">
        <v>60</v>
      </c>
      <c r="X124" s="82">
        <v>25.592116914975986</v>
      </c>
      <c r="Y124" s="82">
        <v>3.341194968553459</v>
      </c>
      <c r="Z124" s="132">
        <v>23.741666666666699</v>
      </c>
    </row>
    <row r="125" spans="1:26" ht="12" customHeight="1" x14ac:dyDescent="0.3">
      <c r="A125" s="43">
        <v>123</v>
      </c>
      <c r="B125" s="43" t="s">
        <v>14</v>
      </c>
      <c r="C125" s="109">
        <v>110.86376763045125</v>
      </c>
      <c r="D125" s="108">
        <v>277.15941907612813</v>
      </c>
      <c r="E125" s="44">
        <v>0.4</v>
      </c>
      <c r="F125" s="47">
        <v>6</v>
      </c>
      <c r="G125" s="45">
        <v>21.85</v>
      </c>
      <c r="H125" s="45">
        <v>15.38</v>
      </c>
      <c r="I125" s="45">
        <v>2.4300000000000002</v>
      </c>
      <c r="J125" s="46">
        <v>1463.2329999999999</v>
      </c>
      <c r="K125" s="108">
        <v>434.36664512662571</v>
      </c>
      <c r="L125" s="82">
        <v>5.5</v>
      </c>
      <c r="M125" s="45">
        <v>1114.1469999999999</v>
      </c>
      <c r="N125" s="45">
        <v>14.23</v>
      </c>
      <c r="O125" s="45">
        <v>1.92</v>
      </c>
      <c r="P125" s="109">
        <v>48.221232262025545</v>
      </c>
      <c r="Q125" s="43">
        <v>10</v>
      </c>
      <c r="R125" s="43">
        <v>56.84</v>
      </c>
      <c r="S125" s="109">
        <v>34.250594877700379</v>
      </c>
      <c r="T125" s="43">
        <v>10</v>
      </c>
      <c r="U125" s="43">
        <v>88.81</v>
      </c>
      <c r="V125" s="109">
        <v>308.8562415287368</v>
      </c>
      <c r="W125" s="43">
        <v>60</v>
      </c>
      <c r="X125" s="82">
        <v>26.101412773980481</v>
      </c>
      <c r="Y125" s="82">
        <v>3.1446540880503147</v>
      </c>
      <c r="Z125" s="132">
        <v>3.49</v>
      </c>
    </row>
    <row r="126" spans="1:26" ht="12" customHeight="1" x14ac:dyDescent="0.3">
      <c r="A126" s="43">
        <v>124</v>
      </c>
      <c r="B126" s="43" t="s">
        <v>14</v>
      </c>
      <c r="C126" s="109">
        <v>110.86376763045125</v>
      </c>
      <c r="D126" s="108">
        <v>277.15941907612813</v>
      </c>
      <c r="E126" s="44">
        <v>0.4</v>
      </c>
      <c r="F126" s="47">
        <v>6</v>
      </c>
      <c r="G126" s="45">
        <v>21.85</v>
      </c>
      <c r="H126" s="45">
        <v>15.38</v>
      </c>
      <c r="I126" s="45">
        <v>2.4300000000000002</v>
      </c>
      <c r="J126" s="46">
        <v>1463.2329999999999</v>
      </c>
      <c r="K126" s="108">
        <v>434.36664512662571</v>
      </c>
      <c r="L126" s="82">
        <v>5.5</v>
      </c>
      <c r="M126" s="45">
        <v>1114.1469999999999</v>
      </c>
      <c r="N126" s="45">
        <v>14.23</v>
      </c>
      <c r="O126" s="45">
        <v>1.92</v>
      </c>
      <c r="P126" s="109">
        <v>48.221232262025545</v>
      </c>
      <c r="Q126" s="43">
        <v>10</v>
      </c>
      <c r="R126" s="43">
        <v>56.84</v>
      </c>
      <c r="S126" s="109">
        <v>34.250594877700379</v>
      </c>
      <c r="T126" s="43">
        <v>10</v>
      </c>
      <c r="U126" s="43">
        <v>88.81</v>
      </c>
      <c r="V126" s="109">
        <v>308.8562415287368</v>
      </c>
      <c r="W126" s="43">
        <v>60</v>
      </c>
      <c r="X126" s="82">
        <v>25.592116914975986</v>
      </c>
      <c r="Y126" s="82">
        <v>3.1279874213836476</v>
      </c>
      <c r="Z126" s="132">
        <v>23.991666666666699</v>
      </c>
    </row>
    <row r="127" spans="1:26" ht="12" customHeight="1" x14ac:dyDescent="0.3">
      <c r="A127" s="43">
        <v>125</v>
      </c>
      <c r="B127" s="43" t="s">
        <v>14</v>
      </c>
      <c r="C127" s="109">
        <v>110.86376763045125</v>
      </c>
      <c r="D127" s="108">
        <v>277.15941907612813</v>
      </c>
      <c r="E127" s="44">
        <v>0.4</v>
      </c>
      <c r="F127" s="47">
        <v>6</v>
      </c>
      <c r="G127" s="45">
        <v>21.85</v>
      </c>
      <c r="H127" s="45">
        <v>15.38</v>
      </c>
      <c r="I127" s="45">
        <v>2.4300000000000002</v>
      </c>
      <c r="J127" s="46">
        <v>1463.2329999999999</v>
      </c>
      <c r="K127" s="108">
        <v>434.36664512662571</v>
      </c>
      <c r="L127" s="82">
        <v>5.5</v>
      </c>
      <c r="M127" s="45">
        <v>1114.1469999999999</v>
      </c>
      <c r="N127" s="45">
        <v>14.23</v>
      </c>
      <c r="O127" s="45">
        <v>1.92</v>
      </c>
      <c r="P127" s="109">
        <v>48.221232262025545</v>
      </c>
      <c r="Q127" s="43">
        <v>10</v>
      </c>
      <c r="R127" s="43">
        <v>56.84</v>
      </c>
      <c r="S127" s="109">
        <v>34.250594877700379</v>
      </c>
      <c r="T127" s="43">
        <v>10</v>
      </c>
      <c r="U127" s="43">
        <v>88.81</v>
      </c>
      <c r="V127" s="109">
        <v>308.8562415287368</v>
      </c>
      <c r="W127" s="43">
        <v>60</v>
      </c>
      <c r="X127" s="82">
        <v>25.592116914975986</v>
      </c>
      <c r="Y127" s="82">
        <v>3.2468553459119498</v>
      </c>
      <c r="Z127" s="132">
        <v>3.34</v>
      </c>
    </row>
    <row r="128" spans="1:26" ht="12" customHeight="1" x14ac:dyDescent="0.3">
      <c r="A128" s="43">
        <v>126</v>
      </c>
      <c r="B128" s="43" t="s">
        <v>14</v>
      </c>
      <c r="C128" s="109">
        <v>110.86376763045125</v>
      </c>
      <c r="D128" s="108">
        <v>277.15941907612813</v>
      </c>
      <c r="E128" s="44">
        <v>0.4</v>
      </c>
      <c r="F128" s="47">
        <v>6</v>
      </c>
      <c r="G128" s="45">
        <v>21.85</v>
      </c>
      <c r="H128" s="45">
        <v>15.38</v>
      </c>
      <c r="I128" s="45">
        <v>2.4300000000000002</v>
      </c>
      <c r="J128" s="46">
        <v>1463.2329999999999</v>
      </c>
      <c r="K128" s="108">
        <v>434.36664512662571</v>
      </c>
      <c r="L128" s="82">
        <v>5.5</v>
      </c>
      <c r="M128" s="45">
        <v>1114.1469999999999</v>
      </c>
      <c r="N128" s="45">
        <v>14.23</v>
      </c>
      <c r="O128" s="45">
        <v>1.92</v>
      </c>
      <c r="P128" s="109">
        <v>48.221232262025545</v>
      </c>
      <c r="Q128" s="43">
        <v>10</v>
      </c>
      <c r="R128" s="43">
        <v>56.84</v>
      </c>
      <c r="S128" s="109">
        <v>34.250594877700379</v>
      </c>
      <c r="T128" s="43">
        <v>10</v>
      </c>
      <c r="U128" s="43">
        <v>88.81</v>
      </c>
      <c r="V128" s="109">
        <v>308.8562415287368</v>
      </c>
      <c r="W128" s="43">
        <v>60</v>
      </c>
      <c r="X128" s="82">
        <v>25.592116914975986</v>
      </c>
      <c r="Y128" s="82">
        <v>3.1481132075471696</v>
      </c>
      <c r="Z128" s="132"/>
    </row>
    <row r="129" spans="1:26" ht="12" customHeight="1" x14ac:dyDescent="0.3">
      <c r="A129" s="48">
        <v>127</v>
      </c>
      <c r="B129" s="48" t="s">
        <v>16</v>
      </c>
      <c r="C129" s="110">
        <v>113.63536182121251</v>
      </c>
      <c r="D129" s="111">
        <v>277.15941907612813</v>
      </c>
      <c r="E129" s="49">
        <v>0.41</v>
      </c>
      <c r="F129" s="52">
        <v>6</v>
      </c>
      <c r="G129" s="50">
        <v>21.85</v>
      </c>
      <c r="H129" s="50">
        <v>15.38</v>
      </c>
      <c r="I129" s="50">
        <v>2.4300000000000002</v>
      </c>
      <c r="J129" s="51">
        <v>1463.2329999999999</v>
      </c>
      <c r="K129" s="111">
        <v>386.14541286460013</v>
      </c>
      <c r="L129" s="83">
        <v>5.5</v>
      </c>
      <c r="M129" s="50">
        <v>1114.1469999999999</v>
      </c>
      <c r="N129" s="50">
        <v>14.23</v>
      </c>
      <c r="O129" s="50">
        <v>1.92</v>
      </c>
      <c r="P129" s="110">
        <v>96.517575477730247</v>
      </c>
      <c r="Q129" s="48">
        <v>20</v>
      </c>
      <c r="R129" s="48">
        <v>56.84</v>
      </c>
      <c r="S129" s="110">
        <v>34.250594877700379</v>
      </c>
      <c r="T129" s="48">
        <v>10</v>
      </c>
      <c r="U129" s="48">
        <v>88.81</v>
      </c>
      <c r="V129" s="110">
        <v>308.8562415287368</v>
      </c>
      <c r="W129" s="48">
        <v>14</v>
      </c>
      <c r="X129" s="83">
        <v>20.371834360179889</v>
      </c>
      <c r="Y129" s="83">
        <v>2.6</v>
      </c>
      <c r="Z129" s="133">
        <v>2.2400000000000002</v>
      </c>
    </row>
    <row r="130" spans="1:26" ht="12" customHeight="1" x14ac:dyDescent="0.3">
      <c r="A130" s="48">
        <v>128</v>
      </c>
      <c r="B130" s="48" t="s">
        <v>16</v>
      </c>
      <c r="C130" s="110">
        <v>113.63536182121251</v>
      </c>
      <c r="D130" s="111">
        <v>277.15941907612813</v>
      </c>
      <c r="E130" s="49">
        <v>0.41</v>
      </c>
      <c r="F130" s="52">
        <v>6</v>
      </c>
      <c r="G130" s="50">
        <v>21.85</v>
      </c>
      <c r="H130" s="50">
        <v>15.38</v>
      </c>
      <c r="I130" s="50">
        <v>2.4300000000000002</v>
      </c>
      <c r="J130" s="51">
        <v>1463.2329999999999</v>
      </c>
      <c r="K130" s="111">
        <v>386.14541286460013</v>
      </c>
      <c r="L130" s="83">
        <v>5.5</v>
      </c>
      <c r="M130" s="50">
        <v>1114.1469999999999</v>
      </c>
      <c r="N130" s="50">
        <v>14.23</v>
      </c>
      <c r="O130" s="50">
        <v>1.92</v>
      </c>
      <c r="P130" s="110">
        <v>96.517575477730247</v>
      </c>
      <c r="Q130" s="48">
        <v>20</v>
      </c>
      <c r="R130" s="48">
        <v>56.84</v>
      </c>
      <c r="S130" s="110">
        <v>34.250594877700379</v>
      </c>
      <c r="T130" s="48">
        <v>10</v>
      </c>
      <c r="U130" s="48">
        <v>88.81</v>
      </c>
      <c r="V130" s="110">
        <v>308.8562415287368</v>
      </c>
      <c r="W130" s="48">
        <v>14</v>
      </c>
      <c r="X130" s="83">
        <v>22.281693831446752</v>
      </c>
      <c r="Y130" s="83">
        <v>2.5</v>
      </c>
      <c r="Z130" s="133">
        <v>6.8666666666666698</v>
      </c>
    </row>
    <row r="131" spans="1:26" ht="12" customHeight="1" x14ac:dyDescent="0.3">
      <c r="A131" s="48">
        <v>129</v>
      </c>
      <c r="B131" s="48" t="s">
        <v>16</v>
      </c>
      <c r="C131" s="110">
        <v>113.63536182121251</v>
      </c>
      <c r="D131" s="111">
        <v>277.15941907612813</v>
      </c>
      <c r="E131" s="49">
        <v>0.41</v>
      </c>
      <c r="F131" s="52">
        <v>6</v>
      </c>
      <c r="G131" s="50">
        <v>21.85</v>
      </c>
      <c r="H131" s="50">
        <v>15.38</v>
      </c>
      <c r="I131" s="50">
        <v>2.4300000000000002</v>
      </c>
      <c r="J131" s="51">
        <v>1463.2329999999999</v>
      </c>
      <c r="K131" s="111">
        <v>386.14541286460013</v>
      </c>
      <c r="L131" s="83">
        <v>5.5</v>
      </c>
      <c r="M131" s="50">
        <v>1114.1469999999999</v>
      </c>
      <c r="N131" s="50">
        <v>14.23</v>
      </c>
      <c r="O131" s="50">
        <v>1.92</v>
      </c>
      <c r="P131" s="110">
        <v>96.517575477730247</v>
      </c>
      <c r="Q131" s="48">
        <v>20</v>
      </c>
      <c r="R131" s="48">
        <v>56.84</v>
      </c>
      <c r="S131" s="110">
        <v>34.250594877700379</v>
      </c>
      <c r="T131" s="48">
        <v>10</v>
      </c>
      <c r="U131" s="48">
        <v>88.81</v>
      </c>
      <c r="V131" s="110">
        <v>308.8562415287368</v>
      </c>
      <c r="W131" s="48">
        <v>14</v>
      </c>
      <c r="X131" s="83">
        <v>22.918313655202375</v>
      </c>
      <c r="Y131" s="83">
        <v>2.7</v>
      </c>
      <c r="Z131" s="133">
        <v>2.06</v>
      </c>
    </row>
    <row r="132" spans="1:26" ht="12" customHeight="1" x14ac:dyDescent="0.3">
      <c r="A132" s="48">
        <v>130</v>
      </c>
      <c r="B132" s="48" t="s">
        <v>16</v>
      </c>
      <c r="C132" s="110">
        <v>113.63536182121251</v>
      </c>
      <c r="D132" s="111">
        <v>277.15941907612813</v>
      </c>
      <c r="E132" s="49">
        <v>0.41</v>
      </c>
      <c r="F132" s="52">
        <v>6</v>
      </c>
      <c r="G132" s="50">
        <v>21.85</v>
      </c>
      <c r="H132" s="50">
        <v>15.38</v>
      </c>
      <c r="I132" s="50">
        <v>2.4300000000000002</v>
      </c>
      <c r="J132" s="51">
        <v>1463.2329999999999</v>
      </c>
      <c r="K132" s="111">
        <v>386.14541286460013</v>
      </c>
      <c r="L132" s="83">
        <v>5.5</v>
      </c>
      <c r="M132" s="50">
        <v>1114.1469999999999</v>
      </c>
      <c r="N132" s="50">
        <v>14.23</v>
      </c>
      <c r="O132" s="50">
        <v>1.92</v>
      </c>
      <c r="P132" s="110">
        <v>96.517575477730247</v>
      </c>
      <c r="Q132" s="48">
        <v>20</v>
      </c>
      <c r="R132" s="48">
        <v>56.84</v>
      </c>
      <c r="S132" s="110">
        <v>34.250594877700379</v>
      </c>
      <c r="T132" s="48">
        <v>10</v>
      </c>
      <c r="U132" s="48">
        <v>88.81</v>
      </c>
      <c r="V132" s="110">
        <v>308.8562415287368</v>
      </c>
      <c r="W132" s="48">
        <v>14</v>
      </c>
      <c r="X132" s="83">
        <v>21.645074007691132</v>
      </c>
      <c r="Y132" s="83">
        <v>2.5</v>
      </c>
      <c r="Z132" s="133">
        <v>7.1166666666666698</v>
      </c>
    </row>
    <row r="133" spans="1:26" ht="12" customHeight="1" x14ac:dyDescent="0.3">
      <c r="A133" s="48">
        <v>131</v>
      </c>
      <c r="B133" s="48" t="s">
        <v>16</v>
      </c>
      <c r="C133" s="110">
        <v>113.63536182121251</v>
      </c>
      <c r="D133" s="111">
        <v>277.15941907612813</v>
      </c>
      <c r="E133" s="49">
        <v>0.41</v>
      </c>
      <c r="F133" s="52">
        <v>6</v>
      </c>
      <c r="G133" s="50">
        <v>21.85</v>
      </c>
      <c r="H133" s="50">
        <v>15.38</v>
      </c>
      <c r="I133" s="50">
        <v>2.4300000000000002</v>
      </c>
      <c r="J133" s="51">
        <v>1463.2329999999999</v>
      </c>
      <c r="K133" s="111">
        <v>386.14541286460013</v>
      </c>
      <c r="L133" s="83">
        <v>5.5</v>
      </c>
      <c r="M133" s="50">
        <v>1114.1469999999999</v>
      </c>
      <c r="N133" s="50">
        <v>14.23</v>
      </c>
      <c r="O133" s="50">
        <v>1.92</v>
      </c>
      <c r="P133" s="110">
        <v>96.517575477730247</v>
      </c>
      <c r="Q133" s="48">
        <v>20</v>
      </c>
      <c r="R133" s="48">
        <v>56.84</v>
      </c>
      <c r="S133" s="110">
        <v>34.250594877700379</v>
      </c>
      <c r="T133" s="48">
        <v>10</v>
      </c>
      <c r="U133" s="48">
        <v>88.81</v>
      </c>
      <c r="V133" s="110">
        <v>308.8562415287368</v>
      </c>
      <c r="W133" s="48">
        <v>14</v>
      </c>
      <c r="X133" s="83">
        <v>21.008454183935509</v>
      </c>
      <c r="Y133" s="83">
        <v>2.5</v>
      </c>
      <c r="Z133" s="133">
        <v>2.5299999999999998</v>
      </c>
    </row>
    <row r="134" spans="1:26" ht="12" customHeight="1" x14ac:dyDescent="0.3">
      <c r="A134" s="48">
        <v>132</v>
      </c>
      <c r="B134" s="48" t="s">
        <v>16</v>
      </c>
      <c r="C134" s="110">
        <v>113.63536182121251</v>
      </c>
      <c r="D134" s="111">
        <v>277.15941907612813</v>
      </c>
      <c r="E134" s="49">
        <v>0.41</v>
      </c>
      <c r="F134" s="52">
        <v>6</v>
      </c>
      <c r="G134" s="50">
        <v>21.85</v>
      </c>
      <c r="H134" s="50">
        <v>15.38</v>
      </c>
      <c r="I134" s="50">
        <v>2.4300000000000002</v>
      </c>
      <c r="J134" s="51">
        <v>1463.2329999999999</v>
      </c>
      <c r="K134" s="111">
        <v>386.14541286460013</v>
      </c>
      <c r="L134" s="83">
        <v>5.5</v>
      </c>
      <c r="M134" s="50">
        <v>1114.1469999999999</v>
      </c>
      <c r="N134" s="50">
        <v>14.23</v>
      </c>
      <c r="O134" s="50">
        <v>1.92</v>
      </c>
      <c r="P134" s="110">
        <v>96.517575477730247</v>
      </c>
      <c r="Q134" s="48">
        <v>20</v>
      </c>
      <c r="R134" s="48">
        <v>56.84</v>
      </c>
      <c r="S134" s="110">
        <v>34.250594877700379</v>
      </c>
      <c r="T134" s="48">
        <v>10</v>
      </c>
      <c r="U134" s="48">
        <v>88.81</v>
      </c>
      <c r="V134" s="110">
        <v>308.8562415287368</v>
      </c>
      <c r="W134" s="48">
        <v>14</v>
      </c>
      <c r="X134" s="83">
        <v>20.371834360179889</v>
      </c>
      <c r="Y134" s="83">
        <v>2.5</v>
      </c>
      <c r="Z134" s="133"/>
    </row>
    <row r="135" spans="1:26" ht="12" customHeight="1" x14ac:dyDescent="0.3">
      <c r="A135" s="48">
        <v>133</v>
      </c>
      <c r="B135" s="48" t="s">
        <v>16</v>
      </c>
      <c r="C135" s="110">
        <v>113.63536182121251</v>
      </c>
      <c r="D135" s="111">
        <v>277.15941907612813</v>
      </c>
      <c r="E135" s="49">
        <v>0.41</v>
      </c>
      <c r="F135" s="52">
        <v>6</v>
      </c>
      <c r="G135" s="50">
        <v>21.85</v>
      </c>
      <c r="H135" s="50">
        <v>15.38</v>
      </c>
      <c r="I135" s="50">
        <v>2.4300000000000002</v>
      </c>
      <c r="J135" s="51">
        <v>1463.2329999999999</v>
      </c>
      <c r="K135" s="111">
        <v>386.14541286460013</v>
      </c>
      <c r="L135" s="83">
        <v>5.5</v>
      </c>
      <c r="M135" s="50">
        <v>1114.1469999999999</v>
      </c>
      <c r="N135" s="50">
        <v>14.23</v>
      </c>
      <c r="O135" s="50">
        <v>1.92</v>
      </c>
      <c r="P135" s="110">
        <v>96.517575477730247</v>
      </c>
      <c r="Q135" s="48">
        <v>20</v>
      </c>
      <c r="R135" s="48">
        <v>56.84</v>
      </c>
      <c r="S135" s="110">
        <v>34.250594877700379</v>
      </c>
      <c r="T135" s="48">
        <v>10</v>
      </c>
      <c r="U135" s="48">
        <v>88.81</v>
      </c>
      <c r="V135" s="110">
        <v>308.8562415287368</v>
      </c>
      <c r="W135" s="48">
        <v>28</v>
      </c>
      <c r="X135" s="83">
        <v>25.464792950224862</v>
      </c>
      <c r="Y135" s="83">
        <v>2.86</v>
      </c>
      <c r="Z135" s="133">
        <v>2.33</v>
      </c>
    </row>
    <row r="136" spans="1:26" ht="12" customHeight="1" x14ac:dyDescent="0.3">
      <c r="A136" s="48">
        <v>134</v>
      </c>
      <c r="B136" s="48" t="s">
        <v>16</v>
      </c>
      <c r="C136" s="110">
        <v>113.63536182121251</v>
      </c>
      <c r="D136" s="111">
        <v>277.15941907612813</v>
      </c>
      <c r="E136" s="49">
        <v>0.41</v>
      </c>
      <c r="F136" s="52">
        <v>6</v>
      </c>
      <c r="G136" s="50">
        <v>21.85</v>
      </c>
      <c r="H136" s="50">
        <v>15.38</v>
      </c>
      <c r="I136" s="50">
        <v>2.4300000000000002</v>
      </c>
      <c r="J136" s="51">
        <v>1463.2329999999999</v>
      </c>
      <c r="K136" s="111">
        <v>386.14541286460013</v>
      </c>
      <c r="L136" s="83">
        <v>5.5</v>
      </c>
      <c r="M136" s="50">
        <v>1114.1469999999999</v>
      </c>
      <c r="N136" s="50">
        <v>14.23</v>
      </c>
      <c r="O136" s="50">
        <v>1.92</v>
      </c>
      <c r="P136" s="110">
        <v>96.517575477730247</v>
      </c>
      <c r="Q136" s="48">
        <v>20</v>
      </c>
      <c r="R136" s="48">
        <v>56.84</v>
      </c>
      <c r="S136" s="110">
        <v>34.250594877700379</v>
      </c>
      <c r="T136" s="48">
        <v>10</v>
      </c>
      <c r="U136" s="48">
        <v>88.81</v>
      </c>
      <c r="V136" s="110">
        <v>308.8562415287368</v>
      </c>
      <c r="W136" s="48">
        <v>28</v>
      </c>
      <c r="X136" s="83">
        <v>31.830991187781077</v>
      </c>
      <c r="Y136" s="83">
        <v>3</v>
      </c>
      <c r="Z136" s="133">
        <v>15.616666666666699</v>
      </c>
    </row>
    <row r="137" spans="1:26" ht="12" customHeight="1" x14ac:dyDescent="0.3">
      <c r="A137" s="48">
        <v>135</v>
      </c>
      <c r="B137" s="48" t="s">
        <v>16</v>
      </c>
      <c r="C137" s="110">
        <v>113.63536182121251</v>
      </c>
      <c r="D137" s="111">
        <v>277.15941907612813</v>
      </c>
      <c r="E137" s="49">
        <v>0.41</v>
      </c>
      <c r="F137" s="52">
        <v>6</v>
      </c>
      <c r="G137" s="50">
        <v>21.85</v>
      </c>
      <c r="H137" s="50">
        <v>15.38</v>
      </c>
      <c r="I137" s="50">
        <v>2.4300000000000002</v>
      </c>
      <c r="J137" s="51">
        <v>1463.2329999999999</v>
      </c>
      <c r="K137" s="111">
        <v>386.14541286460013</v>
      </c>
      <c r="L137" s="83">
        <v>5.5</v>
      </c>
      <c r="M137" s="50">
        <v>1114.1469999999999</v>
      </c>
      <c r="N137" s="50">
        <v>14.23</v>
      </c>
      <c r="O137" s="50">
        <v>1.92</v>
      </c>
      <c r="P137" s="110">
        <v>96.517575477730247</v>
      </c>
      <c r="Q137" s="48">
        <v>20</v>
      </c>
      <c r="R137" s="48">
        <v>56.84</v>
      </c>
      <c r="S137" s="110">
        <v>34.250594877700379</v>
      </c>
      <c r="T137" s="48">
        <v>10</v>
      </c>
      <c r="U137" s="48">
        <v>88.81</v>
      </c>
      <c r="V137" s="110">
        <v>308.8562415287368</v>
      </c>
      <c r="W137" s="48">
        <v>28</v>
      </c>
      <c r="X137" s="83">
        <v>28.647892069002967</v>
      </c>
      <c r="Y137" s="83">
        <v>2.8</v>
      </c>
      <c r="Z137" s="133">
        <v>2.4700000000000002</v>
      </c>
    </row>
    <row r="138" spans="1:26" ht="12" customHeight="1" x14ac:dyDescent="0.3">
      <c r="A138" s="48">
        <v>136</v>
      </c>
      <c r="B138" s="48" t="s">
        <v>16</v>
      </c>
      <c r="C138" s="110">
        <v>113.63536182121251</v>
      </c>
      <c r="D138" s="111">
        <v>277.15941907612813</v>
      </c>
      <c r="E138" s="49">
        <v>0.41</v>
      </c>
      <c r="F138" s="52">
        <v>6</v>
      </c>
      <c r="G138" s="50">
        <v>21.85</v>
      </c>
      <c r="H138" s="50">
        <v>15.38</v>
      </c>
      <c r="I138" s="50">
        <v>2.4300000000000002</v>
      </c>
      <c r="J138" s="51">
        <v>1463.2329999999999</v>
      </c>
      <c r="K138" s="111">
        <v>386.14541286460013</v>
      </c>
      <c r="L138" s="83">
        <v>5.5</v>
      </c>
      <c r="M138" s="50">
        <v>1114.1469999999999</v>
      </c>
      <c r="N138" s="50">
        <v>14.23</v>
      </c>
      <c r="O138" s="50">
        <v>1.92</v>
      </c>
      <c r="P138" s="110">
        <v>96.517575477730247</v>
      </c>
      <c r="Q138" s="48">
        <v>20</v>
      </c>
      <c r="R138" s="48">
        <v>56.84</v>
      </c>
      <c r="S138" s="110">
        <v>34.250594877700379</v>
      </c>
      <c r="T138" s="48">
        <v>10</v>
      </c>
      <c r="U138" s="48">
        <v>88.81</v>
      </c>
      <c r="V138" s="110">
        <v>308.8562415287368</v>
      </c>
      <c r="W138" s="48">
        <v>28</v>
      </c>
      <c r="X138" s="83">
        <v>25.464792950224862</v>
      </c>
      <c r="Y138" s="83">
        <v>2.8</v>
      </c>
      <c r="Z138" s="133">
        <v>15.866666666666699</v>
      </c>
    </row>
    <row r="139" spans="1:26" ht="12" customHeight="1" x14ac:dyDescent="0.3">
      <c r="A139" s="48">
        <v>137</v>
      </c>
      <c r="B139" s="48" t="s">
        <v>16</v>
      </c>
      <c r="C139" s="110">
        <v>113.63536182121251</v>
      </c>
      <c r="D139" s="111">
        <v>277.15941907612813</v>
      </c>
      <c r="E139" s="49">
        <v>0.41</v>
      </c>
      <c r="F139" s="52">
        <v>6</v>
      </c>
      <c r="G139" s="50">
        <v>21.85</v>
      </c>
      <c r="H139" s="50">
        <v>15.38</v>
      </c>
      <c r="I139" s="50">
        <v>2.4300000000000002</v>
      </c>
      <c r="J139" s="51">
        <v>1463.2329999999999</v>
      </c>
      <c r="K139" s="111">
        <v>386.14541286460013</v>
      </c>
      <c r="L139" s="83">
        <v>5.5</v>
      </c>
      <c r="M139" s="50">
        <v>1114.1469999999999</v>
      </c>
      <c r="N139" s="50">
        <v>14.23</v>
      </c>
      <c r="O139" s="50">
        <v>1.92</v>
      </c>
      <c r="P139" s="110">
        <v>96.517575477730247</v>
      </c>
      <c r="Q139" s="48">
        <v>20</v>
      </c>
      <c r="R139" s="48">
        <v>56.84</v>
      </c>
      <c r="S139" s="110">
        <v>34.250594877700379</v>
      </c>
      <c r="T139" s="48">
        <v>10</v>
      </c>
      <c r="U139" s="48">
        <v>88.81</v>
      </c>
      <c r="V139" s="110">
        <v>308.8562415287368</v>
      </c>
      <c r="W139" s="48">
        <v>28</v>
      </c>
      <c r="X139" s="83">
        <v>28.647892069002967</v>
      </c>
      <c r="Y139" s="83">
        <v>3</v>
      </c>
      <c r="Z139" s="133">
        <v>2.62</v>
      </c>
    </row>
    <row r="140" spans="1:26" ht="12" customHeight="1" x14ac:dyDescent="0.3">
      <c r="A140" s="48">
        <v>138</v>
      </c>
      <c r="B140" s="48" t="s">
        <v>16</v>
      </c>
      <c r="C140" s="110">
        <v>113.63536182121251</v>
      </c>
      <c r="D140" s="111">
        <v>277.15941907612813</v>
      </c>
      <c r="E140" s="49">
        <v>0.41</v>
      </c>
      <c r="F140" s="52">
        <v>6</v>
      </c>
      <c r="G140" s="50">
        <v>21.85</v>
      </c>
      <c r="H140" s="50">
        <v>15.38</v>
      </c>
      <c r="I140" s="50">
        <v>2.4300000000000002</v>
      </c>
      <c r="J140" s="51">
        <v>1463.2329999999999</v>
      </c>
      <c r="K140" s="111">
        <v>386.14541286460013</v>
      </c>
      <c r="L140" s="83">
        <v>5.5</v>
      </c>
      <c r="M140" s="50">
        <v>1114.1469999999999</v>
      </c>
      <c r="N140" s="50">
        <v>14.23</v>
      </c>
      <c r="O140" s="50">
        <v>1.92</v>
      </c>
      <c r="P140" s="110">
        <v>96.517575477730247</v>
      </c>
      <c r="Q140" s="48">
        <v>20</v>
      </c>
      <c r="R140" s="48">
        <v>56.84</v>
      </c>
      <c r="S140" s="110">
        <v>34.250594877700379</v>
      </c>
      <c r="T140" s="48">
        <v>10</v>
      </c>
      <c r="U140" s="48">
        <v>88.81</v>
      </c>
      <c r="V140" s="110">
        <v>308.8562415287368</v>
      </c>
      <c r="W140" s="48">
        <v>28</v>
      </c>
      <c r="X140" s="83">
        <v>25.464792950224862</v>
      </c>
      <c r="Y140" s="83">
        <v>3</v>
      </c>
      <c r="Z140" s="133"/>
    </row>
    <row r="141" spans="1:26" ht="12" customHeight="1" x14ac:dyDescent="0.3">
      <c r="A141" s="48">
        <v>139</v>
      </c>
      <c r="B141" s="48" t="s">
        <v>16</v>
      </c>
      <c r="C141" s="110">
        <v>113.63536182121251</v>
      </c>
      <c r="D141" s="111">
        <v>277.15941907612813</v>
      </c>
      <c r="E141" s="49">
        <v>0.41</v>
      </c>
      <c r="F141" s="52">
        <v>6</v>
      </c>
      <c r="G141" s="50">
        <v>21.85</v>
      </c>
      <c r="H141" s="50">
        <v>15.38</v>
      </c>
      <c r="I141" s="50">
        <v>2.4300000000000002</v>
      </c>
      <c r="J141" s="51">
        <v>1463.2329999999999</v>
      </c>
      <c r="K141" s="111">
        <v>386.14541286460013</v>
      </c>
      <c r="L141" s="83">
        <v>5.5</v>
      </c>
      <c r="M141" s="50">
        <v>1114.1469999999999</v>
      </c>
      <c r="N141" s="50">
        <v>14.23</v>
      </c>
      <c r="O141" s="50">
        <v>1.92</v>
      </c>
      <c r="P141" s="110">
        <v>96.517575477730247</v>
      </c>
      <c r="Q141" s="48">
        <v>20</v>
      </c>
      <c r="R141" s="48">
        <v>56.84</v>
      </c>
      <c r="S141" s="110">
        <v>34.250594877700379</v>
      </c>
      <c r="T141" s="48">
        <v>10</v>
      </c>
      <c r="U141" s="48">
        <v>88.81</v>
      </c>
      <c r="V141" s="110">
        <v>308.8562415287368</v>
      </c>
      <c r="W141" s="48">
        <v>60</v>
      </c>
      <c r="X141" s="83">
        <v>35.905358059817054</v>
      </c>
      <c r="Y141" s="83">
        <v>4.6221383647798744</v>
      </c>
      <c r="Z141" s="133">
        <v>2.91</v>
      </c>
    </row>
    <row r="142" spans="1:26" ht="12" customHeight="1" x14ac:dyDescent="0.3">
      <c r="A142" s="48">
        <v>140</v>
      </c>
      <c r="B142" s="48" t="s">
        <v>16</v>
      </c>
      <c r="C142" s="110">
        <v>113.63536182121251</v>
      </c>
      <c r="D142" s="111">
        <v>277.15941907612813</v>
      </c>
      <c r="E142" s="49">
        <v>0.41</v>
      </c>
      <c r="F142" s="52">
        <v>6</v>
      </c>
      <c r="G142" s="50">
        <v>21.85</v>
      </c>
      <c r="H142" s="50">
        <v>15.38</v>
      </c>
      <c r="I142" s="50">
        <v>2.4300000000000002</v>
      </c>
      <c r="J142" s="51">
        <v>1463.2329999999999</v>
      </c>
      <c r="K142" s="111">
        <v>386.14541286460013</v>
      </c>
      <c r="L142" s="83">
        <v>5.5</v>
      </c>
      <c r="M142" s="50">
        <v>1114.1469999999999</v>
      </c>
      <c r="N142" s="50">
        <v>14.23</v>
      </c>
      <c r="O142" s="50">
        <v>1.92</v>
      </c>
      <c r="P142" s="110">
        <v>96.517575477730247</v>
      </c>
      <c r="Q142" s="48">
        <v>20</v>
      </c>
      <c r="R142" s="48">
        <v>56.84</v>
      </c>
      <c r="S142" s="110">
        <v>34.250594877700379</v>
      </c>
      <c r="T142" s="48">
        <v>10</v>
      </c>
      <c r="U142" s="48">
        <v>88.81</v>
      </c>
      <c r="V142" s="110">
        <v>308.8562415287368</v>
      </c>
      <c r="W142" s="48">
        <v>60</v>
      </c>
      <c r="X142" s="83">
        <v>36.160005989319302</v>
      </c>
      <c r="Y142" s="83">
        <v>3.1903459119496858</v>
      </c>
      <c r="Z142" s="133">
        <v>24.366666666666699</v>
      </c>
    </row>
    <row r="143" spans="1:26" ht="12" customHeight="1" x14ac:dyDescent="0.3">
      <c r="A143" s="48">
        <v>141</v>
      </c>
      <c r="B143" s="48" t="s">
        <v>16</v>
      </c>
      <c r="C143" s="110">
        <v>113.63536182121251</v>
      </c>
      <c r="D143" s="111">
        <v>277.15941907612813</v>
      </c>
      <c r="E143" s="49">
        <v>0.41</v>
      </c>
      <c r="F143" s="52">
        <v>6</v>
      </c>
      <c r="G143" s="50">
        <v>21.85</v>
      </c>
      <c r="H143" s="50">
        <v>15.38</v>
      </c>
      <c r="I143" s="50">
        <v>2.4300000000000002</v>
      </c>
      <c r="J143" s="51">
        <v>1463.2329999999999</v>
      </c>
      <c r="K143" s="111">
        <v>386.14541286460013</v>
      </c>
      <c r="L143" s="83">
        <v>5.5</v>
      </c>
      <c r="M143" s="50">
        <v>1114.1469999999999</v>
      </c>
      <c r="N143" s="50">
        <v>14.23</v>
      </c>
      <c r="O143" s="50">
        <v>1.92</v>
      </c>
      <c r="P143" s="110">
        <v>96.517575477730247</v>
      </c>
      <c r="Q143" s="48">
        <v>20</v>
      </c>
      <c r="R143" s="48">
        <v>56.84</v>
      </c>
      <c r="S143" s="110">
        <v>34.250594877700379</v>
      </c>
      <c r="T143" s="48">
        <v>10</v>
      </c>
      <c r="U143" s="48">
        <v>88.81</v>
      </c>
      <c r="V143" s="110">
        <v>308.8562415287368</v>
      </c>
      <c r="W143" s="48">
        <v>60</v>
      </c>
      <c r="X143" s="83">
        <v>36.41465391882155</v>
      </c>
      <c r="Y143" s="83">
        <v>2.2680817610062891</v>
      </c>
      <c r="Z143" s="133">
        <v>3.05</v>
      </c>
    </row>
    <row r="144" spans="1:26" ht="12" customHeight="1" x14ac:dyDescent="0.3">
      <c r="A144" s="48">
        <v>142</v>
      </c>
      <c r="B144" s="48" t="s">
        <v>16</v>
      </c>
      <c r="C144" s="110">
        <v>113.63536182121251</v>
      </c>
      <c r="D144" s="111">
        <v>277.15941907612813</v>
      </c>
      <c r="E144" s="49">
        <v>0.41</v>
      </c>
      <c r="F144" s="52">
        <v>6</v>
      </c>
      <c r="G144" s="50">
        <v>21.85</v>
      </c>
      <c r="H144" s="50">
        <v>15.38</v>
      </c>
      <c r="I144" s="50">
        <v>2.4300000000000002</v>
      </c>
      <c r="J144" s="51">
        <v>1463.2329999999999</v>
      </c>
      <c r="K144" s="111">
        <v>386.14541286460013</v>
      </c>
      <c r="L144" s="83">
        <v>5.5</v>
      </c>
      <c r="M144" s="50">
        <v>1114.1469999999999</v>
      </c>
      <c r="N144" s="50">
        <v>14.23</v>
      </c>
      <c r="O144" s="50">
        <v>1.92</v>
      </c>
      <c r="P144" s="110">
        <v>96.517575477730247</v>
      </c>
      <c r="Q144" s="48">
        <v>20</v>
      </c>
      <c r="R144" s="48">
        <v>56.84</v>
      </c>
      <c r="S144" s="110">
        <v>34.250594877700379</v>
      </c>
      <c r="T144" s="48">
        <v>10</v>
      </c>
      <c r="U144" s="48">
        <v>88.81</v>
      </c>
      <c r="V144" s="110">
        <v>308.8562415287368</v>
      </c>
      <c r="W144" s="48">
        <v>60</v>
      </c>
      <c r="X144" s="83">
        <v>35.650710130314806</v>
      </c>
      <c r="Y144" s="83">
        <v>4.0403773584905665</v>
      </c>
      <c r="Z144" s="133">
        <v>24.616666666666699</v>
      </c>
    </row>
    <row r="145" spans="1:26" ht="12" customHeight="1" x14ac:dyDescent="0.3">
      <c r="A145" s="48">
        <v>143</v>
      </c>
      <c r="B145" s="48" t="s">
        <v>16</v>
      </c>
      <c r="C145" s="110">
        <v>113.63536182121251</v>
      </c>
      <c r="D145" s="111">
        <v>277.15941907612813</v>
      </c>
      <c r="E145" s="49">
        <v>0.41</v>
      </c>
      <c r="F145" s="52">
        <v>6</v>
      </c>
      <c r="G145" s="50">
        <v>21.85</v>
      </c>
      <c r="H145" s="50">
        <v>15.38</v>
      </c>
      <c r="I145" s="50">
        <v>2.4300000000000002</v>
      </c>
      <c r="J145" s="51">
        <v>1463.2329999999999</v>
      </c>
      <c r="K145" s="111">
        <v>386.14541286460013</v>
      </c>
      <c r="L145" s="83">
        <v>5.5</v>
      </c>
      <c r="M145" s="50">
        <v>1114.1469999999999</v>
      </c>
      <c r="N145" s="50">
        <v>14.23</v>
      </c>
      <c r="O145" s="50">
        <v>1.92</v>
      </c>
      <c r="P145" s="110">
        <v>96.517575477730247</v>
      </c>
      <c r="Q145" s="48">
        <v>20</v>
      </c>
      <c r="R145" s="48">
        <v>56.84</v>
      </c>
      <c r="S145" s="110">
        <v>34.250594877700379</v>
      </c>
      <c r="T145" s="48">
        <v>10</v>
      </c>
      <c r="U145" s="48">
        <v>88.81</v>
      </c>
      <c r="V145" s="110">
        <v>308.8562415287368</v>
      </c>
      <c r="W145" s="48">
        <v>60</v>
      </c>
      <c r="X145" s="83">
        <v>35.650710130314806</v>
      </c>
      <c r="Y145" s="83">
        <v>4.0718238993710694</v>
      </c>
      <c r="Z145" s="133">
        <v>2.98</v>
      </c>
    </row>
    <row r="146" spans="1:26" ht="12" customHeight="1" x14ac:dyDescent="0.3">
      <c r="A146" s="48">
        <v>144</v>
      </c>
      <c r="B146" s="48" t="s">
        <v>16</v>
      </c>
      <c r="C146" s="110">
        <v>113.63536182121251</v>
      </c>
      <c r="D146" s="111">
        <v>277.15941907612813</v>
      </c>
      <c r="E146" s="49">
        <v>0.41</v>
      </c>
      <c r="F146" s="52">
        <v>6</v>
      </c>
      <c r="G146" s="50">
        <v>21.85</v>
      </c>
      <c r="H146" s="50">
        <v>15.38</v>
      </c>
      <c r="I146" s="50">
        <v>2.4300000000000002</v>
      </c>
      <c r="J146" s="51">
        <v>1463.2329999999999</v>
      </c>
      <c r="K146" s="111">
        <v>386.14541286460013</v>
      </c>
      <c r="L146" s="83">
        <v>5.5</v>
      </c>
      <c r="M146" s="50">
        <v>1114.1469999999999</v>
      </c>
      <c r="N146" s="50">
        <v>14.23</v>
      </c>
      <c r="O146" s="50">
        <v>1.92</v>
      </c>
      <c r="P146" s="110">
        <v>96.517575477730247</v>
      </c>
      <c r="Q146" s="48">
        <v>20</v>
      </c>
      <c r="R146" s="48">
        <v>56.84</v>
      </c>
      <c r="S146" s="110">
        <v>34.250594877700379</v>
      </c>
      <c r="T146" s="48">
        <v>10</v>
      </c>
      <c r="U146" s="48">
        <v>88.81</v>
      </c>
      <c r="V146" s="110">
        <v>308.8562415287368</v>
      </c>
      <c r="W146" s="48">
        <v>60</v>
      </c>
      <c r="X146" s="83">
        <v>36.287329954070429</v>
      </c>
      <c r="Y146" s="83">
        <v>3.2581446540880501</v>
      </c>
      <c r="Z146" s="133"/>
    </row>
    <row r="147" spans="1:26" ht="12" customHeight="1" x14ac:dyDescent="0.3">
      <c r="A147" s="35">
        <v>145</v>
      </c>
      <c r="B147" s="35" t="s">
        <v>17</v>
      </c>
      <c r="C147" s="106">
        <v>116.4069560119738</v>
      </c>
      <c r="D147" s="105">
        <v>277.15941907612813</v>
      </c>
      <c r="E147" s="36">
        <v>0.42</v>
      </c>
      <c r="F147" s="39">
        <v>6</v>
      </c>
      <c r="G147" s="37">
        <v>21.85</v>
      </c>
      <c r="H147" s="37">
        <v>15.38</v>
      </c>
      <c r="I147" s="37">
        <v>2.4300000000000002</v>
      </c>
      <c r="J147" s="38">
        <v>1463.2329999999999</v>
      </c>
      <c r="K147" s="106">
        <v>337.84906964889547</v>
      </c>
      <c r="L147" s="84">
        <v>5.5</v>
      </c>
      <c r="M147" s="37">
        <v>1114.1469999999999</v>
      </c>
      <c r="N147" s="37">
        <v>14.23</v>
      </c>
      <c r="O147" s="37">
        <v>1.92</v>
      </c>
      <c r="P147" s="106">
        <v>337.84906964889547</v>
      </c>
      <c r="Q147" s="35">
        <v>30</v>
      </c>
      <c r="R147" s="35">
        <v>56.84</v>
      </c>
      <c r="S147" s="106">
        <v>34.250594877700379</v>
      </c>
      <c r="T147" s="35">
        <v>10</v>
      </c>
      <c r="U147" s="35">
        <v>88.81</v>
      </c>
      <c r="V147" s="106">
        <v>308.8562415287368</v>
      </c>
      <c r="W147" s="35">
        <v>14</v>
      </c>
      <c r="X147" s="84">
        <v>20.371834360179889</v>
      </c>
      <c r="Y147" s="84">
        <v>2</v>
      </c>
      <c r="Z147" s="134">
        <v>2.7</v>
      </c>
    </row>
    <row r="148" spans="1:26" ht="12" customHeight="1" x14ac:dyDescent="0.3">
      <c r="A148" s="35">
        <v>146</v>
      </c>
      <c r="B148" s="35" t="s">
        <v>17</v>
      </c>
      <c r="C148" s="106">
        <v>116.4069560119738</v>
      </c>
      <c r="D148" s="105">
        <v>277.15941907612813</v>
      </c>
      <c r="E148" s="36">
        <v>0.42</v>
      </c>
      <c r="F148" s="39">
        <v>6</v>
      </c>
      <c r="G148" s="37">
        <v>21.85</v>
      </c>
      <c r="H148" s="37">
        <v>15.38</v>
      </c>
      <c r="I148" s="37">
        <v>2.4300000000000002</v>
      </c>
      <c r="J148" s="38">
        <v>1463.2329999999999</v>
      </c>
      <c r="K148" s="106">
        <v>337.84906964889547</v>
      </c>
      <c r="L148" s="84">
        <v>5.5</v>
      </c>
      <c r="M148" s="37">
        <v>1114.1469999999999</v>
      </c>
      <c r="N148" s="37">
        <v>14.23</v>
      </c>
      <c r="O148" s="37">
        <v>1.92</v>
      </c>
      <c r="P148" s="106">
        <v>337.84906964889547</v>
      </c>
      <c r="Q148" s="35">
        <v>30</v>
      </c>
      <c r="R148" s="35">
        <v>56.84</v>
      </c>
      <c r="S148" s="106">
        <v>34.250594877700379</v>
      </c>
      <c r="T148" s="35">
        <v>10</v>
      </c>
      <c r="U148" s="35">
        <v>88.81</v>
      </c>
      <c r="V148" s="106">
        <v>308.8562415287368</v>
      </c>
      <c r="W148" s="35">
        <v>14</v>
      </c>
      <c r="X148" s="84">
        <v>21.645074007691132</v>
      </c>
      <c r="Y148" s="84">
        <v>2</v>
      </c>
      <c r="Z148" s="134">
        <v>7.4916666666666698</v>
      </c>
    </row>
    <row r="149" spans="1:26" ht="12" customHeight="1" x14ac:dyDescent="0.3">
      <c r="A149" s="35">
        <v>147</v>
      </c>
      <c r="B149" s="35" t="s">
        <v>17</v>
      </c>
      <c r="C149" s="106">
        <v>116.4069560119738</v>
      </c>
      <c r="D149" s="105">
        <v>277.15941907612813</v>
      </c>
      <c r="E149" s="36">
        <v>0.42</v>
      </c>
      <c r="F149" s="39">
        <v>6</v>
      </c>
      <c r="G149" s="37">
        <v>21.85</v>
      </c>
      <c r="H149" s="37">
        <v>15.38</v>
      </c>
      <c r="I149" s="37">
        <v>2.4300000000000002</v>
      </c>
      <c r="J149" s="38">
        <v>1463.2329999999999</v>
      </c>
      <c r="K149" s="106">
        <v>337.84906964889547</v>
      </c>
      <c r="L149" s="84">
        <v>5.5</v>
      </c>
      <c r="M149" s="37">
        <v>1114.1469999999999</v>
      </c>
      <c r="N149" s="37">
        <v>14.23</v>
      </c>
      <c r="O149" s="37">
        <v>1.92</v>
      </c>
      <c r="P149" s="106">
        <v>337.84906964889547</v>
      </c>
      <c r="Q149" s="35">
        <v>30</v>
      </c>
      <c r="R149" s="35">
        <v>56.84</v>
      </c>
      <c r="S149" s="106">
        <v>34.250594877700379</v>
      </c>
      <c r="T149" s="35">
        <v>10</v>
      </c>
      <c r="U149" s="35">
        <v>88.81</v>
      </c>
      <c r="V149" s="106">
        <v>308.8562415287368</v>
      </c>
      <c r="W149" s="35">
        <v>14</v>
      </c>
      <c r="X149" s="84">
        <v>22.281693831446752</v>
      </c>
      <c r="Y149" s="84">
        <v>2</v>
      </c>
      <c r="Z149" s="134">
        <v>2.72</v>
      </c>
    </row>
    <row r="150" spans="1:26" ht="12" customHeight="1" x14ac:dyDescent="0.3">
      <c r="A150" s="35">
        <v>148</v>
      </c>
      <c r="B150" s="35" t="s">
        <v>17</v>
      </c>
      <c r="C150" s="106">
        <v>116.4069560119738</v>
      </c>
      <c r="D150" s="105">
        <v>277.15941907612813</v>
      </c>
      <c r="E150" s="36">
        <v>0.42</v>
      </c>
      <c r="F150" s="39">
        <v>6</v>
      </c>
      <c r="G150" s="37">
        <v>21.85</v>
      </c>
      <c r="H150" s="37">
        <v>15.38</v>
      </c>
      <c r="I150" s="37">
        <v>2.4300000000000002</v>
      </c>
      <c r="J150" s="38">
        <v>1463.2329999999999</v>
      </c>
      <c r="K150" s="106">
        <v>337.84906964889547</v>
      </c>
      <c r="L150" s="84">
        <v>5.5</v>
      </c>
      <c r="M150" s="37">
        <v>1114.1469999999999</v>
      </c>
      <c r="N150" s="37">
        <v>14.23</v>
      </c>
      <c r="O150" s="37">
        <v>1.92</v>
      </c>
      <c r="P150" s="106">
        <v>337.84906964889547</v>
      </c>
      <c r="Q150" s="35">
        <v>30</v>
      </c>
      <c r="R150" s="35">
        <v>56.84</v>
      </c>
      <c r="S150" s="106">
        <v>34.250594877700379</v>
      </c>
      <c r="T150" s="35">
        <v>10</v>
      </c>
      <c r="U150" s="35">
        <v>88.81</v>
      </c>
      <c r="V150" s="106">
        <v>308.8562415287368</v>
      </c>
      <c r="W150" s="35">
        <v>14</v>
      </c>
      <c r="X150" s="84">
        <v>19.098594712668646</v>
      </c>
      <c r="Y150" s="84">
        <v>2</v>
      </c>
      <c r="Z150" s="134">
        <v>7.7416666666666698</v>
      </c>
    </row>
    <row r="151" spans="1:26" ht="12" customHeight="1" x14ac:dyDescent="0.3">
      <c r="A151" s="35">
        <v>149</v>
      </c>
      <c r="B151" s="35" t="s">
        <v>17</v>
      </c>
      <c r="C151" s="106">
        <v>116.4069560119738</v>
      </c>
      <c r="D151" s="105">
        <v>277.15941907612813</v>
      </c>
      <c r="E151" s="36">
        <v>0.42</v>
      </c>
      <c r="F151" s="39">
        <v>6</v>
      </c>
      <c r="G151" s="37">
        <v>21.85</v>
      </c>
      <c r="H151" s="37">
        <v>15.38</v>
      </c>
      <c r="I151" s="37">
        <v>2.4300000000000002</v>
      </c>
      <c r="J151" s="38">
        <v>1463.2329999999999</v>
      </c>
      <c r="K151" s="106">
        <v>337.84906964889547</v>
      </c>
      <c r="L151" s="84">
        <v>5.5</v>
      </c>
      <c r="M151" s="37">
        <v>1114.1469999999999</v>
      </c>
      <c r="N151" s="37">
        <v>14.23</v>
      </c>
      <c r="O151" s="37">
        <v>1.92</v>
      </c>
      <c r="P151" s="106">
        <v>337.84906964889547</v>
      </c>
      <c r="Q151" s="35">
        <v>30</v>
      </c>
      <c r="R151" s="35">
        <v>56.84</v>
      </c>
      <c r="S151" s="106">
        <v>34.250594877700379</v>
      </c>
      <c r="T151" s="35">
        <v>10</v>
      </c>
      <c r="U151" s="35">
        <v>88.81</v>
      </c>
      <c r="V151" s="106">
        <v>308.8562415287368</v>
      </c>
      <c r="W151" s="35">
        <v>14</v>
      </c>
      <c r="X151" s="84">
        <v>21.645074007691132</v>
      </c>
      <c r="Y151" s="84">
        <v>2</v>
      </c>
      <c r="Z151" s="134">
        <v>2.7</v>
      </c>
    </row>
    <row r="152" spans="1:26" ht="12" customHeight="1" x14ac:dyDescent="0.3">
      <c r="A152" s="35">
        <v>150</v>
      </c>
      <c r="B152" s="35" t="s">
        <v>17</v>
      </c>
      <c r="C152" s="106">
        <v>116.4069560119738</v>
      </c>
      <c r="D152" s="105">
        <v>277.15941907612813</v>
      </c>
      <c r="E152" s="36">
        <v>0.42</v>
      </c>
      <c r="F152" s="39">
        <v>6</v>
      </c>
      <c r="G152" s="37">
        <v>21.85</v>
      </c>
      <c r="H152" s="37">
        <v>15.38</v>
      </c>
      <c r="I152" s="37">
        <v>2.4300000000000002</v>
      </c>
      <c r="J152" s="38">
        <v>1463.2329999999999</v>
      </c>
      <c r="K152" s="106">
        <v>337.84906964889547</v>
      </c>
      <c r="L152" s="84">
        <v>5.5</v>
      </c>
      <c r="M152" s="37">
        <v>1114.1469999999999</v>
      </c>
      <c r="N152" s="37">
        <v>14.23</v>
      </c>
      <c r="O152" s="37">
        <v>1.92</v>
      </c>
      <c r="P152" s="106">
        <v>337.84906964889547</v>
      </c>
      <c r="Q152" s="35">
        <v>30</v>
      </c>
      <c r="R152" s="35">
        <v>56.84</v>
      </c>
      <c r="S152" s="106">
        <v>34.250594877700379</v>
      </c>
      <c r="T152" s="35">
        <v>10</v>
      </c>
      <c r="U152" s="35">
        <v>88.81</v>
      </c>
      <c r="V152" s="106">
        <v>308.8562415287368</v>
      </c>
      <c r="W152" s="35">
        <v>14</v>
      </c>
      <c r="X152" s="84">
        <v>22.281693831446752</v>
      </c>
      <c r="Y152" s="84">
        <v>2</v>
      </c>
      <c r="Z152" s="134"/>
    </row>
    <row r="153" spans="1:26" ht="12" customHeight="1" x14ac:dyDescent="0.3">
      <c r="A153" s="35">
        <v>151</v>
      </c>
      <c r="B153" s="35" t="s">
        <v>17</v>
      </c>
      <c r="C153" s="106">
        <v>116.4069560119738</v>
      </c>
      <c r="D153" s="105">
        <v>277.15941907612813</v>
      </c>
      <c r="E153" s="36">
        <v>0.42</v>
      </c>
      <c r="F153" s="39">
        <v>6</v>
      </c>
      <c r="G153" s="37">
        <v>21.85</v>
      </c>
      <c r="H153" s="37">
        <v>15.38</v>
      </c>
      <c r="I153" s="37">
        <v>2.4300000000000002</v>
      </c>
      <c r="J153" s="38">
        <v>1463.2329999999999</v>
      </c>
      <c r="K153" s="106">
        <v>337.84906964889547</v>
      </c>
      <c r="L153" s="84">
        <v>5.5</v>
      </c>
      <c r="M153" s="37">
        <v>1114.1469999999999</v>
      </c>
      <c r="N153" s="37">
        <v>14.23</v>
      </c>
      <c r="O153" s="37">
        <v>1.92</v>
      </c>
      <c r="P153" s="106">
        <v>337.84906964889547</v>
      </c>
      <c r="Q153" s="35">
        <v>30</v>
      </c>
      <c r="R153" s="35">
        <v>56.84</v>
      </c>
      <c r="S153" s="106">
        <v>34.250594877700379</v>
      </c>
      <c r="T153" s="35">
        <v>10</v>
      </c>
      <c r="U153" s="35">
        <v>88.81</v>
      </c>
      <c r="V153" s="106">
        <v>308.8562415287368</v>
      </c>
      <c r="W153" s="35">
        <v>28</v>
      </c>
      <c r="X153" s="84">
        <v>23.554933478957995</v>
      </c>
      <c r="Y153" s="84">
        <v>1.9118490566037734</v>
      </c>
      <c r="Z153" s="134">
        <v>2.91</v>
      </c>
    </row>
    <row r="154" spans="1:26" ht="12" customHeight="1" x14ac:dyDescent="0.3">
      <c r="A154" s="35">
        <v>152</v>
      </c>
      <c r="B154" s="35" t="s">
        <v>17</v>
      </c>
      <c r="C154" s="106">
        <v>116.4069560119738</v>
      </c>
      <c r="D154" s="105">
        <v>277.15941907612813</v>
      </c>
      <c r="E154" s="36">
        <v>0.42</v>
      </c>
      <c r="F154" s="39">
        <v>6</v>
      </c>
      <c r="G154" s="37">
        <v>21.85</v>
      </c>
      <c r="H154" s="37">
        <v>15.38</v>
      </c>
      <c r="I154" s="37">
        <v>2.4300000000000002</v>
      </c>
      <c r="J154" s="38">
        <v>1463.2329999999999</v>
      </c>
      <c r="K154" s="106">
        <v>337.84906964889547</v>
      </c>
      <c r="L154" s="84">
        <v>5.5</v>
      </c>
      <c r="M154" s="37">
        <v>1114.1469999999999</v>
      </c>
      <c r="N154" s="37">
        <v>14.23</v>
      </c>
      <c r="O154" s="37">
        <v>1.92</v>
      </c>
      <c r="P154" s="106">
        <v>337.84906964889547</v>
      </c>
      <c r="Q154" s="35">
        <v>30</v>
      </c>
      <c r="R154" s="35">
        <v>56.84</v>
      </c>
      <c r="S154" s="106">
        <v>34.250594877700379</v>
      </c>
      <c r="T154" s="35">
        <v>10</v>
      </c>
      <c r="U154" s="35">
        <v>88.81</v>
      </c>
      <c r="V154" s="106">
        <v>308.8562415287368</v>
      </c>
      <c r="W154" s="35">
        <v>28</v>
      </c>
      <c r="X154" s="84">
        <v>23.172961584704623</v>
      </c>
      <c r="Y154" s="84">
        <v>2.7741729559748425</v>
      </c>
      <c r="Z154" s="134">
        <v>16.241666666666699</v>
      </c>
    </row>
    <row r="155" spans="1:26" ht="12" customHeight="1" x14ac:dyDescent="0.3">
      <c r="A155" s="35">
        <v>153</v>
      </c>
      <c r="B155" s="35" t="s">
        <v>17</v>
      </c>
      <c r="C155" s="106">
        <v>116.4069560119738</v>
      </c>
      <c r="D155" s="105">
        <v>277.15941907612813</v>
      </c>
      <c r="E155" s="36">
        <v>0.42</v>
      </c>
      <c r="F155" s="39">
        <v>6</v>
      </c>
      <c r="G155" s="37">
        <v>21.85</v>
      </c>
      <c r="H155" s="37">
        <v>15.38</v>
      </c>
      <c r="I155" s="37">
        <v>2.4300000000000002</v>
      </c>
      <c r="J155" s="38">
        <v>1463.2329999999999</v>
      </c>
      <c r="K155" s="106">
        <v>337.84906964889547</v>
      </c>
      <c r="L155" s="84">
        <v>5.5</v>
      </c>
      <c r="M155" s="37">
        <v>1114.1469999999999</v>
      </c>
      <c r="N155" s="37">
        <v>14.23</v>
      </c>
      <c r="O155" s="37">
        <v>1.92</v>
      </c>
      <c r="P155" s="106">
        <v>337.84906964889547</v>
      </c>
      <c r="Q155" s="35">
        <v>30</v>
      </c>
      <c r="R155" s="35">
        <v>56.84</v>
      </c>
      <c r="S155" s="106">
        <v>34.250594877700379</v>
      </c>
      <c r="T155" s="35">
        <v>10</v>
      </c>
      <c r="U155" s="35">
        <v>88.81</v>
      </c>
      <c r="V155" s="106">
        <v>308.8562415287368</v>
      </c>
      <c r="W155" s="35">
        <v>28</v>
      </c>
      <c r="X155" s="84">
        <v>23.554933478957995</v>
      </c>
      <c r="Y155" s="84">
        <v>2.5761572327044027</v>
      </c>
      <c r="Z155" s="134">
        <v>3.05</v>
      </c>
    </row>
    <row r="156" spans="1:26" ht="12" customHeight="1" x14ac:dyDescent="0.3">
      <c r="A156" s="35">
        <v>154</v>
      </c>
      <c r="B156" s="35" t="s">
        <v>17</v>
      </c>
      <c r="C156" s="106">
        <v>116.4069560119738</v>
      </c>
      <c r="D156" s="105">
        <v>277.15941907612813</v>
      </c>
      <c r="E156" s="36">
        <v>0.42</v>
      </c>
      <c r="F156" s="39">
        <v>6</v>
      </c>
      <c r="G156" s="37">
        <v>21.85</v>
      </c>
      <c r="H156" s="37">
        <v>15.38</v>
      </c>
      <c r="I156" s="37">
        <v>2.4300000000000002</v>
      </c>
      <c r="J156" s="38">
        <v>1463.2329999999999</v>
      </c>
      <c r="K156" s="106">
        <v>337.84906964889547</v>
      </c>
      <c r="L156" s="84">
        <v>5.5</v>
      </c>
      <c r="M156" s="37">
        <v>1114.1469999999999</v>
      </c>
      <c r="N156" s="37">
        <v>14.23</v>
      </c>
      <c r="O156" s="37">
        <v>1.92</v>
      </c>
      <c r="P156" s="106">
        <v>337.84906964889547</v>
      </c>
      <c r="Q156" s="35">
        <v>30</v>
      </c>
      <c r="R156" s="35">
        <v>56.84</v>
      </c>
      <c r="S156" s="106">
        <v>34.250594877700379</v>
      </c>
      <c r="T156" s="35">
        <v>10</v>
      </c>
      <c r="U156" s="35">
        <v>88.81</v>
      </c>
      <c r="V156" s="106">
        <v>308.8562415287368</v>
      </c>
      <c r="W156" s="35">
        <v>28</v>
      </c>
      <c r="X156" s="84">
        <v>22.790989690451251</v>
      </c>
      <c r="Y156" s="84">
        <v>2.2690628930817609</v>
      </c>
      <c r="Z156" s="134">
        <v>16.491666666666699</v>
      </c>
    </row>
    <row r="157" spans="1:26" ht="12" customHeight="1" x14ac:dyDescent="0.3">
      <c r="A157" s="35">
        <v>155</v>
      </c>
      <c r="B157" s="35" t="s">
        <v>17</v>
      </c>
      <c r="C157" s="106">
        <v>116.4069560119738</v>
      </c>
      <c r="D157" s="105">
        <v>277.15941907612813</v>
      </c>
      <c r="E157" s="36">
        <v>0.42</v>
      </c>
      <c r="F157" s="39">
        <v>6</v>
      </c>
      <c r="G157" s="37">
        <v>21.85</v>
      </c>
      <c r="H157" s="37">
        <v>15.38</v>
      </c>
      <c r="I157" s="37">
        <v>2.4300000000000002</v>
      </c>
      <c r="J157" s="38">
        <v>1463.2329999999999</v>
      </c>
      <c r="K157" s="106">
        <v>337.84906964889547</v>
      </c>
      <c r="L157" s="84">
        <v>5.5</v>
      </c>
      <c r="M157" s="37">
        <v>1114.1469999999999</v>
      </c>
      <c r="N157" s="37">
        <v>14.23</v>
      </c>
      <c r="O157" s="37">
        <v>1.92</v>
      </c>
      <c r="P157" s="106">
        <v>337.84906964889547</v>
      </c>
      <c r="Q157" s="35">
        <v>30</v>
      </c>
      <c r="R157" s="35">
        <v>56.84</v>
      </c>
      <c r="S157" s="106">
        <v>34.250594877700379</v>
      </c>
      <c r="T157" s="35">
        <v>10</v>
      </c>
      <c r="U157" s="35">
        <v>88.81</v>
      </c>
      <c r="V157" s="106">
        <v>308.8562415287368</v>
      </c>
      <c r="W157" s="35">
        <v>28</v>
      </c>
      <c r="X157" s="84">
        <v>24.191553302713618</v>
      </c>
      <c r="Y157" s="84">
        <v>2.7417452830188678</v>
      </c>
      <c r="Z157" s="134">
        <v>2.98</v>
      </c>
    </row>
    <row r="158" spans="1:26" ht="12" customHeight="1" x14ac:dyDescent="0.3">
      <c r="A158" s="35">
        <v>156</v>
      </c>
      <c r="B158" s="35" t="s">
        <v>17</v>
      </c>
      <c r="C158" s="106">
        <v>116.4069560119738</v>
      </c>
      <c r="D158" s="105">
        <v>277.15941907612813</v>
      </c>
      <c r="E158" s="36">
        <v>0.42</v>
      </c>
      <c r="F158" s="39">
        <v>6</v>
      </c>
      <c r="G158" s="37">
        <v>21.85</v>
      </c>
      <c r="H158" s="37">
        <v>15.38</v>
      </c>
      <c r="I158" s="37">
        <v>2.4300000000000002</v>
      </c>
      <c r="J158" s="38">
        <v>1463.2329999999999</v>
      </c>
      <c r="K158" s="106">
        <v>337.84906964889547</v>
      </c>
      <c r="L158" s="84">
        <v>5.5</v>
      </c>
      <c r="M158" s="37">
        <v>1114.1469999999999</v>
      </c>
      <c r="N158" s="37">
        <v>14.23</v>
      </c>
      <c r="O158" s="37">
        <v>1.92</v>
      </c>
      <c r="P158" s="106">
        <v>337.84906964889547</v>
      </c>
      <c r="Q158" s="35">
        <v>30</v>
      </c>
      <c r="R158" s="35">
        <v>56.84</v>
      </c>
      <c r="S158" s="106">
        <v>34.250594877700379</v>
      </c>
      <c r="T158" s="35">
        <v>10</v>
      </c>
      <c r="U158" s="35">
        <v>88.81</v>
      </c>
      <c r="V158" s="106">
        <v>308.8562415287368</v>
      </c>
      <c r="W158" s="35">
        <v>28</v>
      </c>
      <c r="X158" s="84">
        <v>23.554933478957995</v>
      </c>
      <c r="Y158" s="84">
        <v>2.1368899371069183</v>
      </c>
      <c r="Z158" s="134"/>
    </row>
    <row r="159" spans="1:26" ht="12" customHeight="1" x14ac:dyDescent="0.3">
      <c r="A159" s="35">
        <v>157</v>
      </c>
      <c r="B159" s="35" t="s">
        <v>17</v>
      </c>
      <c r="C159" s="106">
        <v>116.4069560119738</v>
      </c>
      <c r="D159" s="105">
        <v>277.15941907612813</v>
      </c>
      <c r="E159" s="36">
        <v>0.42</v>
      </c>
      <c r="F159" s="39">
        <v>6</v>
      </c>
      <c r="G159" s="37">
        <v>21.85</v>
      </c>
      <c r="H159" s="37">
        <v>15.38</v>
      </c>
      <c r="I159" s="37">
        <v>2.4300000000000002</v>
      </c>
      <c r="J159" s="38">
        <v>1463.2329999999999</v>
      </c>
      <c r="K159" s="106">
        <v>337.84906964889547</v>
      </c>
      <c r="L159" s="84">
        <v>5.5</v>
      </c>
      <c r="M159" s="37">
        <v>1114.1469999999999</v>
      </c>
      <c r="N159" s="37">
        <v>14.23</v>
      </c>
      <c r="O159" s="37">
        <v>1.92</v>
      </c>
      <c r="P159" s="106">
        <v>337.84906964889547</v>
      </c>
      <c r="Q159" s="35">
        <v>30</v>
      </c>
      <c r="R159" s="35">
        <v>56.84</v>
      </c>
      <c r="S159" s="106">
        <v>34.250594877700379</v>
      </c>
      <c r="T159" s="35">
        <v>10</v>
      </c>
      <c r="U159" s="35">
        <v>88.81</v>
      </c>
      <c r="V159" s="106">
        <v>308.8562415287368</v>
      </c>
      <c r="W159" s="35">
        <v>60</v>
      </c>
      <c r="X159" s="84">
        <v>25.464792950224862</v>
      </c>
      <c r="Y159" s="84">
        <v>3.1484276729559748</v>
      </c>
      <c r="Z159" s="134">
        <v>3.1</v>
      </c>
    </row>
    <row r="160" spans="1:26" ht="12" customHeight="1" x14ac:dyDescent="0.3">
      <c r="A160" s="35">
        <v>158</v>
      </c>
      <c r="B160" s="35" t="s">
        <v>17</v>
      </c>
      <c r="C160" s="106">
        <v>116.4069560119738</v>
      </c>
      <c r="D160" s="105">
        <v>277.15941907612813</v>
      </c>
      <c r="E160" s="36">
        <v>0.42</v>
      </c>
      <c r="F160" s="39">
        <v>6</v>
      </c>
      <c r="G160" s="37">
        <v>21.85</v>
      </c>
      <c r="H160" s="37">
        <v>15.38</v>
      </c>
      <c r="I160" s="37">
        <v>2.4300000000000002</v>
      </c>
      <c r="J160" s="38">
        <v>1463.2329999999999</v>
      </c>
      <c r="K160" s="106">
        <v>337.84906964889547</v>
      </c>
      <c r="L160" s="84">
        <v>5.5</v>
      </c>
      <c r="M160" s="37">
        <v>1114.1469999999999</v>
      </c>
      <c r="N160" s="37">
        <v>14.23</v>
      </c>
      <c r="O160" s="37">
        <v>1.92</v>
      </c>
      <c r="P160" s="106">
        <v>337.84906964889547</v>
      </c>
      <c r="Q160" s="35">
        <v>30</v>
      </c>
      <c r="R160" s="35">
        <v>56.84</v>
      </c>
      <c r="S160" s="106">
        <v>34.250594877700379</v>
      </c>
      <c r="T160" s="35">
        <v>10</v>
      </c>
      <c r="U160" s="35">
        <v>88.81</v>
      </c>
      <c r="V160" s="106">
        <v>308.8562415287368</v>
      </c>
      <c r="W160" s="35">
        <v>60</v>
      </c>
      <c r="X160" s="84">
        <v>25.464792950224862</v>
      </c>
      <c r="Y160" s="84">
        <v>3.1446540880503147</v>
      </c>
      <c r="Z160" s="134">
        <v>24.991666666666699</v>
      </c>
    </row>
    <row r="161" spans="1:26" ht="12" customHeight="1" x14ac:dyDescent="0.3">
      <c r="A161" s="35">
        <v>159</v>
      </c>
      <c r="B161" s="35" t="s">
        <v>17</v>
      </c>
      <c r="C161" s="106">
        <v>116.4069560119738</v>
      </c>
      <c r="D161" s="105">
        <v>277.15941907612813</v>
      </c>
      <c r="E161" s="36">
        <v>0.42</v>
      </c>
      <c r="F161" s="39">
        <v>6</v>
      </c>
      <c r="G161" s="37">
        <v>21.85</v>
      </c>
      <c r="H161" s="37">
        <v>15.38</v>
      </c>
      <c r="I161" s="37">
        <v>2.4300000000000002</v>
      </c>
      <c r="J161" s="38">
        <v>1463.2329999999999</v>
      </c>
      <c r="K161" s="106">
        <v>337.84906964889547</v>
      </c>
      <c r="L161" s="84">
        <v>5.5</v>
      </c>
      <c r="M161" s="37">
        <v>1114.1469999999999</v>
      </c>
      <c r="N161" s="37">
        <v>14.23</v>
      </c>
      <c r="O161" s="37">
        <v>1.92</v>
      </c>
      <c r="P161" s="106">
        <v>337.84906964889547</v>
      </c>
      <c r="Q161" s="35">
        <v>30</v>
      </c>
      <c r="R161" s="35">
        <v>56.84</v>
      </c>
      <c r="S161" s="106">
        <v>34.250594877700379</v>
      </c>
      <c r="T161" s="35">
        <v>10</v>
      </c>
      <c r="U161" s="35">
        <v>88.81</v>
      </c>
      <c r="V161" s="106">
        <v>308.8562415287368</v>
      </c>
      <c r="W161" s="35">
        <v>60</v>
      </c>
      <c r="X161" s="84">
        <v>31.830991187781077</v>
      </c>
      <c r="Y161" s="84">
        <v>2.9874213836477987</v>
      </c>
      <c r="Z161" s="134">
        <v>3.1</v>
      </c>
    </row>
    <row r="162" spans="1:26" ht="12" customHeight="1" x14ac:dyDescent="0.3">
      <c r="A162" s="35">
        <v>160</v>
      </c>
      <c r="B162" s="35" t="s">
        <v>17</v>
      </c>
      <c r="C162" s="106">
        <v>116.4069560119738</v>
      </c>
      <c r="D162" s="105">
        <v>277.15941907612813</v>
      </c>
      <c r="E162" s="36">
        <v>0.42</v>
      </c>
      <c r="F162" s="39">
        <v>6</v>
      </c>
      <c r="G162" s="37">
        <v>21.85</v>
      </c>
      <c r="H162" s="37">
        <v>15.38</v>
      </c>
      <c r="I162" s="37">
        <v>2.4300000000000002</v>
      </c>
      <c r="J162" s="38">
        <v>1463.2329999999999</v>
      </c>
      <c r="K162" s="106">
        <v>337.84906964889547</v>
      </c>
      <c r="L162" s="84">
        <v>5.5</v>
      </c>
      <c r="M162" s="37">
        <v>1114.1469999999999</v>
      </c>
      <c r="N162" s="37">
        <v>14.23</v>
      </c>
      <c r="O162" s="37">
        <v>1.92</v>
      </c>
      <c r="P162" s="106">
        <v>337.84906964889547</v>
      </c>
      <c r="Q162" s="35">
        <v>30</v>
      </c>
      <c r="R162" s="35">
        <v>56.84</v>
      </c>
      <c r="S162" s="106">
        <v>34.250594877700379</v>
      </c>
      <c r="T162" s="35">
        <v>10</v>
      </c>
      <c r="U162" s="35">
        <v>88.81</v>
      </c>
      <c r="V162" s="106">
        <v>308.8562415287368</v>
      </c>
      <c r="W162" s="35">
        <v>60</v>
      </c>
      <c r="X162" s="84">
        <v>28.647892069002967</v>
      </c>
      <c r="Y162" s="84">
        <v>3.1446540880503147</v>
      </c>
      <c r="Z162" s="134">
        <v>25.241666666666699</v>
      </c>
    </row>
    <row r="163" spans="1:26" ht="12" customHeight="1" x14ac:dyDescent="0.3">
      <c r="A163" s="35">
        <v>161</v>
      </c>
      <c r="B163" s="35" t="s">
        <v>17</v>
      </c>
      <c r="C163" s="106">
        <v>116.4069560119738</v>
      </c>
      <c r="D163" s="105">
        <v>277.15941907612813</v>
      </c>
      <c r="E163" s="36">
        <v>0.42</v>
      </c>
      <c r="F163" s="39">
        <v>6</v>
      </c>
      <c r="G163" s="37">
        <v>21.85</v>
      </c>
      <c r="H163" s="37">
        <v>15.38</v>
      </c>
      <c r="I163" s="37">
        <v>2.4300000000000002</v>
      </c>
      <c r="J163" s="38">
        <v>1463.2329999999999</v>
      </c>
      <c r="K163" s="106">
        <v>337.84906964889547</v>
      </c>
      <c r="L163" s="84">
        <v>5.5</v>
      </c>
      <c r="M163" s="37">
        <v>1114.1469999999999</v>
      </c>
      <c r="N163" s="37">
        <v>14.23</v>
      </c>
      <c r="O163" s="37">
        <v>1.92</v>
      </c>
      <c r="P163" s="106">
        <v>337.84906964889547</v>
      </c>
      <c r="Q163" s="35">
        <v>30</v>
      </c>
      <c r="R163" s="35">
        <v>56.84</v>
      </c>
      <c r="S163" s="106">
        <v>34.250594877700379</v>
      </c>
      <c r="T163" s="35">
        <v>10</v>
      </c>
      <c r="U163" s="35">
        <v>88.81</v>
      </c>
      <c r="V163" s="106">
        <v>308.8562415287368</v>
      </c>
      <c r="W163" s="35">
        <v>60</v>
      </c>
      <c r="X163" s="84">
        <v>31.830991187781077</v>
      </c>
      <c r="Y163" s="84">
        <v>3.0050314465408805</v>
      </c>
      <c r="Z163" s="134">
        <v>3.2</v>
      </c>
    </row>
    <row r="164" spans="1:26" ht="12" customHeight="1" x14ac:dyDescent="0.3">
      <c r="A164" s="35">
        <v>162</v>
      </c>
      <c r="B164" s="35" t="s">
        <v>17</v>
      </c>
      <c r="C164" s="106">
        <v>116.4069560119738</v>
      </c>
      <c r="D164" s="105">
        <v>277.15941907612813</v>
      </c>
      <c r="E164" s="36">
        <v>0.42</v>
      </c>
      <c r="F164" s="39">
        <v>6</v>
      </c>
      <c r="G164" s="37">
        <v>21.85</v>
      </c>
      <c r="H164" s="37">
        <v>15.38</v>
      </c>
      <c r="I164" s="37">
        <v>2.4300000000000002</v>
      </c>
      <c r="J164" s="38">
        <v>1463.2329999999999</v>
      </c>
      <c r="K164" s="106">
        <v>337.84906964889547</v>
      </c>
      <c r="L164" s="84">
        <v>5.5</v>
      </c>
      <c r="M164" s="37">
        <v>1114.1469999999999</v>
      </c>
      <c r="N164" s="37">
        <v>14.23</v>
      </c>
      <c r="O164" s="37">
        <v>1.92</v>
      </c>
      <c r="P164" s="106">
        <v>337.84906964889547</v>
      </c>
      <c r="Q164" s="35">
        <v>30</v>
      </c>
      <c r="R164" s="35">
        <v>56.84</v>
      </c>
      <c r="S164" s="106">
        <v>34.250594877700379</v>
      </c>
      <c r="T164" s="35">
        <v>10</v>
      </c>
      <c r="U164" s="35">
        <v>88.81</v>
      </c>
      <c r="V164" s="106">
        <v>308.8562415287368</v>
      </c>
      <c r="W164" s="35">
        <v>60</v>
      </c>
      <c r="X164" s="84">
        <v>28.647892069002967</v>
      </c>
      <c r="Y164" s="84">
        <v>3.050314465408805</v>
      </c>
      <c r="Z164" s="134"/>
    </row>
    <row r="165" spans="1:26" ht="12" customHeight="1" x14ac:dyDescent="0.3">
      <c r="A165" s="53">
        <v>163</v>
      </c>
      <c r="B165" s="53" t="s">
        <v>18</v>
      </c>
      <c r="C165" s="113">
        <v>124.72173858425766</v>
      </c>
      <c r="D165" s="112">
        <v>277.15941907612813</v>
      </c>
      <c r="E165" s="54">
        <v>0.45</v>
      </c>
      <c r="F165" s="57">
        <v>6</v>
      </c>
      <c r="G165" s="55">
        <v>21.85</v>
      </c>
      <c r="H165" s="55">
        <v>15.38</v>
      </c>
      <c r="I165" s="55">
        <v>2.4300000000000002</v>
      </c>
      <c r="J165" s="56">
        <v>1463.2329999999999</v>
      </c>
      <c r="K165" s="113">
        <v>289.55272643319074</v>
      </c>
      <c r="L165" s="85">
        <v>5.5</v>
      </c>
      <c r="M165" s="55">
        <v>1114.1469999999999</v>
      </c>
      <c r="N165" s="55">
        <v>14.23</v>
      </c>
      <c r="O165" s="55">
        <v>1.92</v>
      </c>
      <c r="P165" s="113">
        <v>193.03515095546049</v>
      </c>
      <c r="Q165" s="53">
        <v>40</v>
      </c>
      <c r="R165" s="53">
        <v>56.84</v>
      </c>
      <c r="S165" s="113">
        <v>34.250594877700379</v>
      </c>
      <c r="T165" s="53">
        <v>10</v>
      </c>
      <c r="U165" s="53">
        <v>88.81</v>
      </c>
      <c r="V165" s="113">
        <v>308.8562415287368</v>
      </c>
      <c r="W165" s="53">
        <v>14</v>
      </c>
      <c r="X165" s="85">
        <v>15.278875770134917</v>
      </c>
      <c r="Y165" s="85">
        <v>1.6981132075471699</v>
      </c>
      <c r="Z165" s="137">
        <v>2.33</v>
      </c>
    </row>
    <row r="166" spans="1:26" ht="12" customHeight="1" x14ac:dyDescent="0.3">
      <c r="A166" s="53">
        <v>164</v>
      </c>
      <c r="B166" s="53" t="s">
        <v>18</v>
      </c>
      <c r="C166" s="113">
        <v>124.72173858425766</v>
      </c>
      <c r="D166" s="112">
        <v>277.15941907612813</v>
      </c>
      <c r="E166" s="54">
        <v>0.45</v>
      </c>
      <c r="F166" s="57">
        <v>6</v>
      </c>
      <c r="G166" s="55">
        <v>21.85</v>
      </c>
      <c r="H166" s="55">
        <v>15.38</v>
      </c>
      <c r="I166" s="55">
        <v>2.4300000000000002</v>
      </c>
      <c r="J166" s="56">
        <v>1463.2329999999999</v>
      </c>
      <c r="K166" s="113">
        <v>289.55272643319074</v>
      </c>
      <c r="L166" s="85">
        <v>5.5</v>
      </c>
      <c r="M166" s="55">
        <v>1114.1469999999999</v>
      </c>
      <c r="N166" s="55">
        <v>14.23</v>
      </c>
      <c r="O166" s="55">
        <v>1.92</v>
      </c>
      <c r="P166" s="113">
        <v>193.03515095546049</v>
      </c>
      <c r="Q166" s="53">
        <v>40</v>
      </c>
      <c r="R166" s="53">
        <v>56.84</v>
      </c>
      <c r="S166" s="113">
        <v>34.250594877700379</v>
      </c>
      <c r="T166" s="53">
        <v>10</v>
      </c>
      <c r="U166" s="53">
        <v>88.81</v>
      </c>
      <c r="V166" s="113">
        <v>308.8562415287368</v>
      </c>
      <c r="W166" s="53">
        <v>14</v>
      </c>
      <c r="X166" s="85">
        <v>15.915495593890538</v>
      </c>
      <c r="Y166" s="85">
        <v>1.729559748427673</v>
      </c>
      <c r="Z166" s="138">
        <v>8.1166666666666707</v>
      </c>
    </row>
    <row r="167" spans="1:26" ht="12" customHeight="1" x14ac:dyDescent="0.3">
      <c r="A167" s="53">
        <v>165</v>
      </c>
      <c r="B167" s="53" t="s">
        <v>18</v>
      </c>
      <c r="C167" s="113">
        <v>124.72173858425766</v>
      </c>
      <c r="D167" s="112">
        <v>277.15941907612813</v>
      </c>
      <c r="E167" s="54">
        <v>0.45</v>
      </c>
      <c r="F167" s="57">
        <v>6</v>
      </c>
      <c r="G167" s="55">
        <v>21.85</v>
      </c>
      <c r="H167" s="55">
        <v>15.38</v>
      </c>
      <c r="I167" s="55">
        <v>2.4300000000000002</v>
      </c>
      <c r="J167" s="56">
        <v>1463.2329999999999</v>
      </c>
      <c r="K167" s="113">
        <v>289.55272643319074</v>
      </c>
      <c r="L167" s="85">
        <v>5.5</v>
      </c>
      <c r="M167" s="55">
        <v>1114.1469999999999</v>
      </c>
      <c r="N167" s="55">
        <v>14.23</v>
      </c>
      <c r="O167" s="55">
        <v>1.92</v>
      </c>
      <c r="P167" s="113">
        <v>193.03515095546049</v>
      </c>
      <c r="Q167" s="53">
        <v>40</v>
      </c>
      <c r="R167" s="53">
        <v>56.84</v>
      </c>
      <c r="S167" s="113">
        <v>34.250594877700379</v>
      </c>
      <c r="T167" s="53">
        <v>10</v>
      </c>
      <c r="U167" s="53">
        <v>88.81</v>
      </c>
      <c r="V167" s="113">
        <v>308.8562415287368</v>
      </c>
      <c r="W167" s="53">
        <v>14</v>
      </c>
      <c r="X167" s="85">
        <v>19.098594712668646</v>
      </c>
      <c r="Y167" s="85">
        <v>1.794496855345912</v>
      </c>
      <c r="Z167" s="137">
        <v>2.4700000000000002</v>
      </c>
    </row>
    <row r="168" spans="1:26" ht="12" customHeight="1" x14ac:dyDescent="0.3">
      <c r="A168" s="53">
        <v>166</v>
      </c>
      <c r="B168" s="53" t="s">
        <v>18</v>
      </c>
      <c r="C168" s="113">
        <v>124.72173858425766</v>
      </c>
      <c r="D168" s="112">
        <v>277.15941907612813</v>
      </c>
      <c r="E168" s="54">
        <v>0.45</v>
      </c>
      <c r="F168" s="57">
        <v>6</v>
      </c>
      <c r="G168" s="55">
        <v>21.85</v>
      </c>
      <c r="H168" s="55">
        <v>15.38</v>
      </c>
      <c r="I168" s="55">
        <v>2.4300000000000002</v>
      </c>
      <c r="J168" s="56">
        <v>1463.2329999999999</v>
      </c>
      <c r="K168" s="113">
        <v>289.55272643319074</v>
      </c>
      <c r="L168" s="85">
        <v>5.5</v>
      </c>
      <c r="M168" s="55">
        <v>1114.1469999999999</v>
      </c>
      <c r="N168" s="55">
        <v>14.23</v>
      </c>
      <c r="O168" s="55">
        <v>1.92</v>
      </c>
      <c r="P168" s="113">
        <v>193.03515095546049</v>
      </c>
      <c r="Q168" s="53">
        <v>40</v>
      </c>
      <c r="R168" s="53">
        <v>56.84</v>
      </c>
      <c r="S168" s="113">
        <v>34.250594877700379</v>
      </c>
      <c r="T168" s="53">
        <v>10</v>
      </c>
      <c r="U168" s="53">
        <v>88.81</v>
      </c>
      <c r="V168" s="113">
        <v>308.8562415287368</v>
      </c>
      <c r="W168" s="53">
        <v>14</v>
      </c>
      <c r="X168" s="85">
        <v>19.098594712668646</v>
      </c>
      <c r="Y168" s="85">
        <v>1.760566037735849</v>
      </c>
      <c r="Z168" s="138">
        <v>8.3666666666666707</v>
      </c>
    </row>
    <row r="169" spans="1:26" ht="12" customHeight="1" x14ac:dyDescent="0.3">
      <c r="A169" s="53">
        <v>167</v>
      </c>
      <c r="B169" s="53" t="s">
        <v>18</v>
      </c>
      <c r="C169" s="113">
        <v>124.72173858425766</v>
      </c>
      <c r="D169" s="112">
        <v>277.15941907612813</v>
      </c>
      <c r="E169" s="54">
        <v>0.45</v>
      </c>
      <c r="F169" s="57">
        <v>6</v>
      </c>
      <c r="G169" s="55">
        <v>21.85</v>
      </c>
      <c r="H169" s="55">
        <v>15.38</v>
      </c>
      <c r="I169" s="55">
        <v>2.4300000000000002</v>
      </c>
      <c r="J169" s="56">
        <v>1463.2329999999999</v>
      </c>
      <c r="K169" s="113">
        <v>289.55272643319074</v>
      </c>
      <c r="L169" s="85">
        <v>5.5</v>
      </c>
      <c r="M169" s="55">
        <v>1114.1469999999999</v>
      </c>
      <c r="N169" s="55">
        <v>14.23</v>
      </c>
      <c r="O169" s="55">
        <v>1.92</v>
      </c>
      <c r="P169" s="113">
        <v>193.03515095546049</v>
      </c>
      <c r="Q169" s="53">
        <v>40</v>
      </c>
      <c r="R169" s="53">
        <v>56.84</v>
      </c>
      <c r="S169" s="113">
        <v>34.250594877700379</v>
      </c>
      <c r="T169" s="53">
        <v>10</v>
      </c>
      <c r="U169" s="53">
        <v>88.81</v>
      </c>
      <c r="V169" s="113">
        <v>308.8562415287368</v>
      </c>
      <c r="W169" s="53">
        <v>14</v>
      </c>
      <c r="X169" s="85">
        <v>21.008454183935509</v>
      </c>
      <c r="Y169" s="85">
        <v>1.7262893081761006</v>
      </c>
      <c r="Z169" s="137">
        <v>2.4700000000000002</v>
      </c>
    </row>
    <row r="170" spans="1:26" ht="12" customHeight="1" x14ac:dyDescent="0.3">
      <c r="A170" s="53">
        <v>168</v>
      </c>
      <c r="B170" s="53" t="s">
        <v>18</v>
      </c>
      <c r="C170" s="113">
        <v>124.72173858425766</v>
      </c>
      <c r="D170" s="112">
        <v>277.15941907612813</v>
      </c>
      <c r="E170" s="54">
        <v>0.45</v>
      </c>
      <c r="F170" s="57">
        <v>6</v>
      </c>
      <c r="G170" s="55">
        <v>21.85</v>
      </c>
      <c r="H170" s="55">
        <v>15.38</v>
      </c>
      <c r="I170" s="55">
        <v>2.4300000000000002</v>
      </c>
      <c r="J170" s="56">
        <v>1463.2329999999999</v>
      </c>
      <c r="K170" s="113">
        <v>289.55272643319074</v>
      </c>
      <c r="L170" s="85">
        <v>5.5</v>
      </c>
      <c r="M170" s="55">
        <v>1114.1469999999999</v>
      </c>
      <c r="N170" s="55">
        <v>14.23</v>
      </c>
      <c r="O170" s="55">
        <v>1.92</v>
      </c>
      <c r="P170" s="113">
        <v>193.03515095546049</v>
      </c>
      <c r="Q170" s="53">
        <v>40</v>
      </c>
      <c r="R170" s="53">
        <v>56.84</v>
      </c>
      <c r="S170" s="113">
        <v>34.250594877700379</v>
      </c>
      <c r="T170" s="53">
        <v>10</v>
      </c>
      <c r="U170" s="53">
        <v>88.81</v>
      </c>
      <c r="V170" s="113">
        <v>308.8562415287368</v>
      </c>
      <c r="W170" s="53">
        <v>14</v>
      </c>
      <c r="X170" s="85">
        <v>21.008454183935509</v>
      </c>
      <c r="Y170" s="85">
        <v>1.7138364779874213</v>
      </c>
      <c r="Z170" s="138"/>
    </row>
    <row r="171" spans="1:26" ht="12" customHeight="1" x14ac:dyDescent="0.3">
      <c r="A171" s="53">
        <v>169</v>
      </c>
      <c r="B171" s="53" t="s">
        <v>18</v>
      </c>
      <c r="C171" s="113">
        <v>124.72173858425766</v>
      </c>
      <c r="D171" s="112">
        <v>277.15941907612813</v>
      </c>
      <c r="E171" s="54">
        <v>0.45</v>
      </c>
      <c r="F171" s="57">
        <v>6</v>
      </c>
      <c r="G171" s="55">
        <v>21.85</v>
      </c>
      <c r="H171" s="55">
        <v>15.38</v>
      </c>
      <c r="I171" s="55">
        <v>2.4300000000000002</v>
      </c>
      <c r="J171" s="56">
        <v>1463.2329999999999</v>
      </c>
      <c r="K171" s="113">
        <v>289.55272643319074</v>
      </c>
      <c r="L171" s="85">
        <v>5.5</v>
      </c>
      <c r="M171" s="55">
        <v>1114.1469999999999</v>
      </c>
      <c r="N171" s="55">
        <v>14.23</v>
      </c>
      <c r="O171" s="55">
        <v>1.92</v>
      </c>
      <c r="P171" s="113">
        <v>193.03515095546049</v>
      </c>
      <c r="Q171" s="53">
        <v>40</v>
      </c>
      <c r="R171" s="53">
        <v>56.84</v>
      </c>
      <c r="S171" s="113">
        <v>34.250594877700379</v>
      </c>
      <c r="T171" s="53">
        <v>10</v>
      </c>
      <c r="U171" s="53">
        <v>88.81</v>
      </c>
      <c r="V171" s="113">
        <v>308.8562415287368</v>
      </c>
      <c r="W171" s="53">
        <v>28</v>
      </c>
      <c r="X171" s="85">
        <v>22.918313655202375</v>
      </c>
      <c r="Y171" s="85">
        <v>2.0132075471698112</v>
      </c>
      <c r="Z171" s="135">
        <v>2.4700000000000002</v>
      </c>
    </row>
    <row r="172" spans="1:26" ht="12" customHeight="1" x14ac:dyDescent="0.3">
      <c r="A172" s="53">
        <v>170</v>
      </c>
      <c r="B172" s="53" t="s">
        <v>18</v>
      </c>
      <c r="C172" s="113">
        <v>124.72173858425766</v>
      </c>
      <c r="D172" s="112">
        <v>277.15941907612813</v>
      </c>
      <c r="E172" s="54">
        <v>0.45</v>
      </c>
      <c r="F172" s="57">
        <v>6</v>
      </c>
      <c r="G172" s="55">
        <v>21.85</v>
      </c>
      <c r="H172" s="55">
        <v>15.38</v>
      </c>
      <c r="I172" s="55">
        <v>2.4300000000000002</v>
      </c>
      <c r="J172" s="56">
        <v>1463.2329999999999</v>
      </c>
      <c r="K172" s="113">
        <v>289.55272643319074</v>
      </c>
      <c r="L172" s="85">
        <v>5.5</v>
      </c>
      <c r="M172" s="55">
        <v>1114.1469999999999</v>
      </c>
      <c r="N172" s="55">
        <v>14.23</v>
      </c>
      <c r="O172" s="55">
        <v>1.92</v>
      </c>
      <c r="P172" s="113">
        <v>193.03515095546049</v>
      </c>
      <c r="Q172" s="53">
        <v>40</v>
      </c>
      <c r="R172" s="53">
        <v>56.84</v>
      </c>
      <c r="S172" s="113">
        <v>34.250594877700379</v>
      </c>
      <c r="T172" s="53">
        <v>10</v>
      </c>
      <c r="U172" s="53">
        <v>88.81</v>
      </c>
      <c r="V172" s="113">
        <v>308.8562415287368</v>
      </c>
      <c r="W172" s="53">
        <v>28</v>
      </c>
      <c r="X172" s="85">
        <v>22.918313655202375</v>
      </c>
      <c r="Y172" s="85">
        <v>2.0738993710691824</v>
      </c>
      <c r="Z172" s="135">
        <v>16.866666666666699</v>
      </c>
    </row>
    <row r="173" spans="1:26" ht="12" customHeight="1" x14ac:dyDescent="0.3">
      <c r="A173" s="53">
        <v>171</v>
      </c>
      <c r="B173" s="53" t="s">
        <v>18</v>
      </c>
      <c r="C173" s="113">
        <v>124.72173858425766</v>
      </c>
      <c r="D173" s="112">
        <v>277.15941907612813</v>
      </c>
      <c r="E173" s="54">
        <v>0.45</v>
      </c>
      <c r="F173" s="57">
        <v>6</v>
      </c>
      <c r="G173" s="55">
        <v>21.85</v>
      </c>
      <c r="H173" s="55">
        <v>15.38</v>
      </c>
      <c r="I173" s="55">
        <v>2.4300000000000002</v>
      </c>
      <c r="J173" s="56">
        <v>1463.2329999999999</v>
      </c>
      <c r="K173" s="113">
        <v>289.55272643319074</v>
      </c>
      <c r="L173" s="85">
        <v>5.5</v>
      </c>
      <c r="M173" s="55">
        <v>1114.1469999999999</v>
      </c>
      <c r="N173" s="55">
        <v>14.23</v>
      </c>
      <c r="O173" s="55">
        <v>1.92</v>
      </c>
      <c r="P173" s="113">
        <v>193.03515095546049</v>
      </c>
      <c r="Q173" s="53">
        <v>40</v>
      </c>
      <c r="R173" s="53">
        <v>56.84</v>
      </c>
      <c r="S173" s="113">
        <v>34.250594877700379</v>
      </c>
      <c r="T173" s="53">
        <v>10</v>
      </c>
      <c r="U173" s="53">
        <v>88.81</v>
      </c>
      <c r="V173" s="113">
        <v>308.8562415287368</v>
      </c>
      <c r="W173" s="53">
        <v>28</v>
      </c>
      <c r="X173" s="85">
        <v>23.554933478957995</v>
      </c>
      <c r="Y173" s="85">
        <v>2.1044025157232706</v>
      </c>
      <c r="Z173" s="135">
        <v>2.54</v>
      </c>
    </row>
    <row r="174" spans="1:26" ht="12" customHeight="1" x14ac:dyDescent="0.3">
      <c r="A174" s="53">
        <v>172</v>
      </c>
      <c r="B174" s="53" t="s">
        <v>18</v>
      </c>
      <c r="C174" s="113">
        <v>124.72173858425766</v>
      </c>
      <c r="D174" s="112">
        <v>277.15941907612813</v>
      </c>
      <c r="E174" s="54">
        <v>0.45</v>
      </c>
      <c r="F174" s="57">
        <v>6</v>
      </c>
      <c r="G174" s="55">
        <v>21.85</v>
      </c>
      <c r="H174" s="55">
        <v>15.38</v>
      </c>
      <c r="I174" s="55">
        <v>2.4300000000000002</v>
      </c>
      <c r="J174" s="56">
        <v>1463.2329999999999</v>
      </c>
      <c r="K174" s="113">
        <v>289.55272643319074</v>
      </c>
      <c r="L174" s="85">
        <v>5.5</v>
      </c>
      <c r="M174" s="55">
        <v>1114.1469999999999</v>
      </c>
      <c r="N174" s="55">
        <v>14.23</v>
      </c>
      <c r="O174" s="55">
        <v>1.92</v>
      </c>
      <c r="P174" s="113">
        <v>193.03515095546049</v>
      </c>
      <c r="Q174" s="53">
        <v>40</v>
      </c>
      <c r="R174" s="53">
        <v>56.84</v>
      </c>
      <c r="S174" s="113">
        <v>34.250594877700379</v>
      </c>
      <c r="T174" s="53">
        <v>10</v>
      </c>
      <c r="U174" s="53">
        <v>88.81</v>
      </c>
      <c r="V174" s="113">
        <v>308.8562415287368</v>
      </c>
      <c r="W174" s="53">
        <v>28</v>
      </c>
      <c r="X174" s="85">
        <v>24.191553302713618</v>
      </c>
      <c r="Y174" s="85">
        <v>2.0512578616352202</v>
      </c>
      <c r="Z174" s="135">
        <v>17.116666666666699</v>
      </c>
    </row>
    <row r="175" spans="1:26" ht="12" customHeight="1" x14ac:dyDescent="0.3">
      <c r="A175" s="53">
        <v>173</v>
      </c>
      <c r="B175" s="53" t="s">
        <v>18</v>
      </c>
      <c r="C175" s="113">
        <v>124.72173858425766</v>
      </c>
      <c r="D175" s="112">
        <v>277.15941907612813</v>
      </c>
      <c r="E175" s="54">
        <v>0.45</v>
      </c>
      <c r="F175" s="57">
        <v>6</v>
      </c>
      <c r="G175" s="55">
        <v>21.85</v>
      </c>
      <c r="H175" s="55">
        <v>15.38</v>
      </c>
      <c r="I175" s="55">
        <v>2.4300000000000002</v>
      </c>
      <c r="J175" s="56">
        <v>1463.2329999999999</v>
      </c>
      <c r="K175" s="113">
        <v>289.55272643319074</v>
      </c>
      <c r="L175" s="85">
        <v>5.5</v>
      </c>
      <c r="M175" s="55">
        <v>1114.1469999999999</v>
      </c>
      <c r="N175" s="55">
        <v>14.23</v>
      </c>
      <c r="O175" s="55">
        <v>1.92</v>
      </c>
      <c r="P175" s="113">
        <v>193.03515095546049</v>
      </c>
      <c r="Q175" s="53">
        <v>40</v>
      </c>
      <c r="R175" s="53">
        <v>56.84</v>
      </c>
      <c r="S175" s="113">
        <v>34.250594877700379</v>
      </c>
      <c r="T175" s="53">
        <v>10</v>
      </c>
      <c r="U175" s="53">
        <v>88.81</v>
      </c>
      <c r="V175" s="113">
        <v>308.8562415287368</v>
      </c>
      <c r="W175" s="53">
        <v>28</v>
      </c>
      <c r="X175" s="85">
        <v>24.828173126469238</v>
      </c>
      <c r="Y175" s="85">
        <v>1.919182389937107</v>
      </c>
      <c r="Z175" s="135">
        <v>2.62</v>
      </c>
    </row>
    <row r="176" spans="1:26" ht="12" customHeight="1" x14ac:dyDescent="0.3">
      <c r="A176" s="53">
        <v>174</v>
      </c>
      <c r="B176" s="53" t="s">
        <v>18</v>
      </c>
      <c r="C176" s="113">
        <v>124.72173858425766</v>
      </c>
      <c r="D176" s="112">
        <v>277.15941907612813</v>
      </c>
      <c r="E176" s="54">
        <v>0.45</v>
      </c>
      <c r="F176" s="57">
        <v>6</v>
      </c>
      <c r="G176" s="55">
        <v>21.85</v>
      </c>
      <c r="H176" s="55">
        <v>15.38</v>
      </c>
      <c r="I176" s="55">
        <v>2.4300000000000002</v>
      </c>
      <c r="J176" s="56">
        <v>1463.2329999999999</v>
      </c>
      <c r="K176" s="113">
        <v>289.55272643319074</v>
      </c>
      <c r="L176" s="85">
        <v>5.5</v>
      </c>
      <c r="M176" s="55">
        <v>1114.1469999999999</v>
      </c>
      <c r="N176" s="55">
        <v>14.23</v>
      </c>
      <c r="O176" s="55">
        <v>1.92</v>
      </c>
      <c r="P176" s="113">
        <v>193.03515095546049</v>
      </c>
      <c r="Q176" s="53">
        <v>40</v>
      </c>
      <c r="R176" s="53">
        <v>56.84</v>
      </c>
      <c r="S176" s="113">
        <v>34.250594877700379</v>
      </c>
      <c r="T176" s="53">
        <v>10</v>
      </c>
      <c r="U176" s="53">
        <v>88.81</v>
      </c>
      <c r="V176" s="113">
        <v>308.8562415287368</v>
      </c>
      <c r="W176" s="53">
        <v>28</v>
      </c>
      <c r="X176" s="85">
        <v>23.554933478957995</v>
      </c>
      <c r="Y176" s="85">
        <v>1.9075471698113207</v>
      </c>
      <c r="Z176" s="135"/>
    </row>
    <row r="177" spans="1:26" ht="12" customHeight="1" x14ac:dyDescent="0.3">
      <c r="A177" s="53">
        <v>175</v>
      </c>
      <c r="B177" s="53" t="s">
        <v>18</v>
      </c>
      <c r="C177" s="113">
        <v>124.72173858425766</v>
      </c>
      <c r="D177" s="112">
        <v>277.15941907612813</v>
      </c>
      <c r="E177" s="54">
        <v>0.45</v>
      </c>
      <c r="F177" s="57">
        <v>6</v>
      </c>
      <c r="G177" s="55">
        <v>21.85</v>
      </c>
      <c r="H177" s="55">
        <v>15.38</v>
      </c>
      <c r="I177" s="55">
        <v>2.4300000000000002</v>
      </c>
      <c r="J177" s="56">
        <v>1463.2329999999999</v>
      </c>
      <c r="K177" s="113">
        <v>289.55272643319074</v>
      </c>
      <c r="L177" s="85">
        <v>5.5</v>
      </c>
      <c r="M177" s="55">
        <v>1114.1469999999999</v>
      </c>
      <c r="N177" s="55">
        <v>14.23</v>
      </c>
      <c r="O177" s="55">
        <v>1.92</v>
      </c>
      <c r="P177" s="113">
        <v>193.03515095546049</v>
      </c>
      <c r="Q177" s="53">
        <v>40</v>
      </c>
      <c r="R177" s="53">
        <v>56.84</v>
      </c>
      <c r="S177" s="113">
        <v>34.250594877700379</v>
      </c>
      <c r="T177" s="53">
        <v>10</v>
      </c>
      <c r="U177" s="53">
        <v>88.81</v>
      </c>
      <c r="V177" s="113">
        <v>308.8562415287368</v>
      </c>
      <c r="W177" s="53">
        <v>60</v>
      </c>
      <c r="X177" s="85">
        <v>25.464792950224862</v>
      </c>
      <c r="Y177" s="85">
        <v>2.4849056603773585</v>
      </c>
      <c r="Z177" s="135">
        <v>2.62</v>
      </c>
    </row>
    <row r="178" spans="1:26" ht="12" customHeight="1" x14ac:dyDescent="0.3">
      <c r="A178" s="53">
        <v>176</v>
      </c>
      <c r="B178" s="53" t="s">
        <v>18</v>
      </c>
      <c r="C178" s="113">
        <v>124.72173858425766</v>
      </c>
      <c r="D178" s="112">
        <v>277.15941907612813</v>
      </c>
      <c r="E178" s="54">
        <v>0.45</v>
      </c>
      <c r="F178" s="57">
        <v>6</v>
      </c>
      <c r="G178" s="55">
        <v>21.85</v>
      </c>
      <c r="H178" s="55">
        <v>15.38</v>
      </c>
      <c r="I178" s="55">
        <v>2.4300000000000002</v>
      </c>
      <c r="J178" s="56">
        <v>1463.2329999999999</v>
      </c>
      <c r="K178" s="113">
        <v>289.55272643319074</v>
      </c>
      <c r="L178" s="85">
        <v>5.5</v>
      </c>
      <c r="M178" s="55">
        <v>1114.1469999999999</v>
      </c>
      <c r="N178" s="55">
        <v>14.23</v>
      </c>
      <c r="O178" s="55">
        <v>1.92</v>
      </c>
      <c r="P178" s="113">
        <v>193.03515095546049</v>
      </c>
      <c r="Q178" s="53">
        <v>40</v>
      </c>
      <c r="R178" s="53">
        <v>56.84</v>
      </c>
      <c r="S178" s="113">
        <v>34.250594877700379</v>
      </c>
      <c r="T178" s="53">
        <v>10</v>
      </c>
      <c r="U178" s="53">
        <v>88.81</v>
      </c>
      <c r="V178" s="113">
        <v>308.8562415287368</v>
      </c>
      <c r="W178" s="53">
        <v>60</v>
      </c>
      <c r="X178" s="85">
        <v>25.464792950224862</v>
      </c>
      <c r="Y178" s="85">
        <v>2.5361635220125787</v>
      </c>
      <c r="Z178" s="135">
        <v>25.616666666666699</v>
      </c>
    </row>
    <row r="179" spans="1:26" ht="12" customHeight="1" x14ac:dyDescent="0.3">
      <c r="A179" s="53">
        <v>177</v>
      </c>
      <c r="B179" s="53" t="s">
        <v>18</v>
      </c>
      <c r="C179" s="113">
        <v>124.72173858425766</v>
      </c>
      <c r="D179" s="112">
        <v>277.15941907612813</v>
      </c>
      <c r="E179" s="54">
        <v>0.45</v>
      </c>
      <c r="F179" s="57">
        <v>6</v>
      </c>
      <c r="G179" s="55">
        <v>21.85</v>
      </c>
      <c r="H179" s="55">
        <v>15.38</v>
      </c>
      <c r="I179" s="55">
        <v>2.4300000000000002</v>
      </c>
      <c r="J179" s="56">
        <v>1463.2329999999999</v>
      </c>
      <c r="K179" s="113">
        <v>289.55272643319074</v>
      </c>
      <c r="L179" s="85">
        <v>5.5</v>
      </c>
      <c r="M179" s="55">
        <v>1114.1469999999999</v>
      </c>
      <c r="N179" s="55">
        <v>14.23</v>
      </c>
      <c r="O179" s="55">
        <v>1.92</v>
      </c>
      <c r="P179" s="113">
        <v>193.03515095546049</v>
      </c>
      <c r="Q179" s="53">
        <v>40</v>
      </c>
      <c r="R179" s="53">
        <v>56.84</v>
      </c>
      <c r="S179" s="113">
        <v>34.250594877700379</v>
      </c>
      <c r="T179" s="53">
        <v>10</v>
      </c>
      <c r="U179" s="53">
        <v>88.81</v>
      </c>
      <c r="V179" s="113">
        <v>308.8562415287368</v>
      </c>
      <c r="W179" s="53">
        <v>60</v>
      </c>
      <c r="X179" s="85">
        <v>31.830991187781077</v>
      </c>
      <c r="Y179" s="85">
        <v>2.7676100628930818</v>
      </c>
      <c r="Z179" s="135">
        <v>2.76</v>
      </c>
    </row>
    <row r="180" spans="1:26" ht="12" customHeight="1" x14ac:dyDescent="0.3">
      <c r="A180" s="53">
        <v>178</v>
      </c>
      <c r="B180" s="53" t="s">
        <v>18</v>
      </c>
      <c r="C180" s="113">
        <v>124.72173858425766</v>
      </c>
      <c r="D180" s="112">
        <v>277.15941907612813</v>
      </c>
      <c r="E180" s="54">
        <v>0.45</v>
      </c>
      <c r="F180" s="57">
        <v>6</v>
      </c>
      <c r="G180" s="55">
        <v>21.85</v>
      </c>
      <c r="H180" s="55">
        <v>15.38</v>
      </c>
      <c r="I180" s="55">
        <v>2.4300000000000002</v>
      </c>
      <c r="J180" s="56">
        <v>1463.2329999999999</v>
      </c>
      <c r="K180" s="113">
        <v>289.55272643319074</v>
      </c>
      <c r="L180" s="85">
        <v>5.5</v>
      </c>
      <c r="M180" s="55">
        <v>1114.1469999999999</v>
      </c>
      <c r="N180" s="55">
        <v>14.23</v>
      </c>
      <c r="O180" s="55">
        <v>1.92</v>
      </c>
      <c r="P180" s="113">
        <v>193.03515095546049</v>
      </c>
      <c r="Q180" s="53">
        <v>40</v>
      </c>
      <c r="R180" s="53">
        <v>56.84</v>
      </c>
      <c r="S180" s="113">
        <v>34.250594877700379</v>
      </c>
      <c r="T180" s="53">
        <v>10</v>
      </c>
      <c r="U180" s="53">
        <v>88.81</v>
      </c>
      <c r="V180" s="113">
        <v>308.8562415287368</v>
      </c>
      <c r="W180" s="53">
        <v>60</v>
      </c>
      <c r="X180" s="85">
        <v>28.647892069002967</v>
      </c>
      <c r="Y180" s="85">
        <v>2.7207547169811321</v>
      </c>
      <c r="Z180" s="135">
        <v>25.866666666666699</v>
      </c>
    </row>
    <row r="181" spans="1:26" ht="12" customHeight="1" x14ac:dyDescent="0.3">
      <c r="A181" s="53">
        <v>179</v>
      </c>
      <c r="B181" s="53" t="s">
        <v>18</v>
      </c>
      <c r="C181" s="113">
        <v>124.72173858425766</v>
      </c>
      <c r="D181" s="112">
        <v>277.15941907612813</v>
      </c>
      <c r="E181" s="54">
        <v>0.45</v>
      </c>
      <c r="F181" s="57">
        <v>6</v>
      </c>
      <c r="G181" s="55">
        <v>21.85</v>
      </c>
      <c r="H181" s="55">
        <v>15.38</v>
      </c>
      <c r="I181" s="55">
        <v>2.4300000000000002</v>
      </c>
      <c r="J181" s="56">
        <v>1463.2329999999999</v>
      </c>
      <c r="K181" s="113">
        <v>289.55272643319074</v>
      </c>
      <c r="L181" s="85">
        <v>5.5</v>
      </c>
      <c r="M181" s="55">
        <v>1114.1469999999999</v>
      </c>
      <c r="N181" s="55">
        <v>14.23</v>
      </c>
      <c r="O181" s="55">
        <v>1.92</v>
      </c>
      <c r="P181" s="113">
        <v>193.03515095546049</v>
      </c>
      <c r="Q181" s="53">
        <v>40</v>
      </c>
      <c r="R181" s="53">
        <v>56.84</v>
      </c>
      <c r="S181" s="113">
        <v>34.250594877700379</v>
      </c>
      <c r="T181" s="53">
        <v>10</v>
      </c>
      <c r="U181" s="53">
        <v>88.81</v>
      </c>
      <c r="V181" s="113">
        <v>308.8562415287368</v>
      </c>
      <c r="W181" s="53">
        <v>60</v>
      </c>
      <c r="X181" s="85">
        <v>31.830991187781077</v>
      </c>
      <c r="Y181" s="85">
        <v>2.8223270440251573</v>
      </c>
      <c r="Z181" s="135">
        <v>2.76</v>
      </c>
    </row>
    <row r="182" spans="1:26" ht="12" customHeight="1" x14ac:dyDescent="0.3">
      <c r="A182" s="53">
        <v>180</v>
      </c>
      <c r="B182" s="53" t="s">
        <v>18</v>
      </c>
      <c r="C182" s="113">
        <v>124.72173858425766</v>
      </c>
      <c r="D182" s="112">
        <v>277.15941907612813</v>
      </c>
      <c r="E182" s="54">
        <v>0.45</v>
      </c>
      <c r="F182" s="57">
        <v>6</v>
      </c>
      <c r="G182" s="55">
        <v>21.85</v>
      </c>
      <c r="H182" s="55">
        <v>15.38</v>
      </c>
      <c r="I182" s="55">
        <v>2.4300000000000002</v>
      </c>
      <c r="J182" s="56">
        <v>1463.2329999999999</v>
      </c>
      <c r="K182" s="113">
        <v>289.55272643319074</v>
      </c>
      <c r="L182" s="85">
        <v>5.5</v>
      </c>
      <c r="M182" s="55">
        <v>1114.1469999999999</v>
      </c>
      <c r="N182" s="55">
        <v>14.23</v>
      </c>
      <c r="O182" s="55">
        <v>1.92</v>
      </c>
      <c r="P182" s="113">
        <v>193.03515095546049</v>
      </c>
      <c r="Q182" s="53">
        <v>40</v>
      </c>
      <c r="R182" s="53">
        <v>56.84</v>
      </c>
      <c r="S182" s="113">
        <v>34.250594877700379</v>
      </c>
      <c r="T182" s="53">
        <v>10</v>
      </c>
      <c r="U182" s="53">
        <v>88.81</v>
      </c>
      <c r="V182" s="113">
        <v>308.8562415287368</v>
      </c>
      <c r="W182" s="53">
        <v>60</v>
      </c>
      <c r="X182" s="85">
        <v>28.647892069002967</v>
      </c>
      <c r="Y182" s="85">
        <v>2.7116352201257863</v>
      </c>
      <c r="Z182" s="135"/>
    </row>
    <row r="183" spans="1:26" ht="12" customHeight="1" x14ac:dyDescent="0.3">
      <c r="A183" s="63">
        <v>181</v>
      </c>
      <c r="B183" s="63" t="s">
        <v>15</v>
      </c>
      <c r="C183" s="115">
        <v>119.17855020273508</v>
      </c>
      <c r="D183" s="114">
        <v>277.15941907612813</v>
      </c>
      <c r="E183" s="64">
        <v>0.43</v>
      </c>
      <c r="F183" s="67">
        <v>6</v>
      </c>
      <c r="G183" s="65">
        <v>21.85</v>
      </c>
      <c r="H183" s="65">
        <v>15.38</v>
      </c>
      <c r="I183" s="65">
        <v>2.4300000000000002</v>
      </c>
      <c r="J183" s="66">
        <v>1463.2329999999999</v>
      </c>
      <c r="K183" s="115">
        <v>434.36664512662571</v>
      </c>
      <c r="L183" s="75">
        <v>5.5</v>
      </c>
      <c r="M183" s="65">
        <v>1114.1469999999999</v>
      </c>
      <c r="N183" s="65">
        <v>14.23</v>
      </c>
      <c r="O183" s="65">
        <v>1.92</v>
      </c>
      <c r="P183" s="115">
        <v>48.221232262025545</v>
      </c>
      <c r="Q183" s="63">
        <v>10</v>
      </c>
      <c r="R183" s="63">
        <v>56.84</v>
      </c>
      <c r="S183" s="115">
        <v>68.576300709079945</v>
      </c>
      <c r="T183" s="63">
        <v>20</v>
      </c>
      <c r="U183" s="63">
        <v>88.81</v>
      </c>
      <c r="V183" s="115">
        <v>274.53053569735727</v>
      </c>
      <c r="W183" s="63">
        <v>14</v>
      </c>
      <c r="X183" s="75">
        <v>15.278875770134917</v>
      </c>
      <c r="Y183" s="75">
        <v>1.3908805031446541</v>
      </c>
      <c r="Z183" s="126">
        <v>2.0299999999999998</v>
      </c>
    </row>
    <row r="184" spans="1:26" ht="12" customHeight="1" x14ac:dyDescent="0.3">
      <c r="A184" s="63">
        <v>182</v>
      </c>
      <c r="B184" s="63" t="s">
        <v>15</v>
      </c>
      <c r="C184" s="115">
        <v>119.17855020273508</v>
      </c>
      <c r="D184" s="114">
        <v>277.15941907612813</v>
      </c>
      <c r="E184" s="64">
        <v>0.43</v>
      </c>
      <c r="F184" s="67">
        <v>6</v>
      </c>
      <c r="G184" s="65">
        <v>21.85</v>
      </c>
      <c r="H184" s="65">
        <v>15.38</v>
      </c>
      <c r="I184" s="65">
        <v>2.4300000000000002</v>
      </c>
      <c r="J184" s="66">
        <v>1463.2329999999999</v>
      </c>
      <c r="K184" s="115">
        <v>434.36664512662571</v>
      </c>
      <c r="L184" s="75">
        <v>5.5</v>
      </c>
      <c r="M184" s="65">
        <v>1114.1469999999999</v>
      </c>
      <c r="N184" s="65">
        <v>14.23</v>
      </c>
      <c r="O184" s="65">
        <v>1.92</v>
      </c>
      <c r="P184" s="115">
        <v>48.221232262025545</v>
      </c>
      <c r="Q184" s="63">
        <v>10</v>
      </c>
      <c r="R184" s="63">
        <v>56.84</v>
      </c>
      <c r="S184" s="115">
        <v>68.576300709079945</v>
      </c>
      <c r="T184" s="63">
        <v>20</v>
      </c>
      <c r="U184" s="63">
        <v>88.81</v>
      </c>
      <c r="V184" s="115">
        <v>274.53053569735727</v>
      </c>
      <c r="W184" s="63">
        <v>14</v>
      </c>
      <c r="X184" s="75">
        <v>19.098594712668646</v>
      </c>
      <c r="Y184" s="75">
        <v>1.4150943396226414</v>
      </c>
      <c r="Z184" s="126">
        <v>8.7416666666666707</v>
      </c>
    </row>
    <row r="185" spans="1:26" ht="12" customHeight="1" x14ac:dyDescent="0.3">
      <c r="A185" s="63">
        <v>183</v>
      </c>
      <c r="B185" s="63" t="s">
        <v>15</v>
      </c>
      <c r="C185" s="115">
        <v>119.17855020273508</v>
      </c>
      <c r="D185" s="114">
        <v>277.15941907612813</v>
      </c>
      <c r="E185" s="64">
        <v>0.43</v>
      </c>
      <c r="F185" s="67">
        <v>6</v>
      </c>
      <c r="G185" s="65">
        <v>21.85</v>
      </c>
      <c r="H185" s="65">
        <v>15.38</v>
      </c>
      <c r="I185" s="65">
        <v>2.4300000000000002</v>
      </c>
      <c r="J185" s="66">
        <v>1463.2329999999999</v>
      </c>
      <c r="K185" s="115">
        <v>434.36664512662571</v>
      </c>
      <c r="L185" s="75">
        <v>5.5</v>
      </c>
      <c r="M185" s="65">
        <v>1114.1469999999999</v>
      </c>
      <c r="N185" s="65">
        <v>14.23</v>
      </c>
      <c r="O185" s="65">
        <v>1.92</v>
      </c>
      <c r="P185" s="115">
        <v>48.221232262025545</v>
      </c>
      <c r="Q185" s="63">
        <v>10</v>
      </c>
      <c r="R185" s="63">
        <v>56.84</v>
      </c>
      <c r="S185" s="115">
        <v>68.576300709079945</v>
      </c>
      <c r="T185" s="63">
        <v>20</v>
      </c>
      <c r="U185" s="63">
        <v>88.81</v>
      </c>
      <c r="V185" s="115">
        <v>274.53053569735727</v>
      </c>
      <c r="W185" s="63">
        <v>14</v>
      </c>
      <c r="X185" s="75">
        <v>22.281693831446752</v>
      </c>
      <c r="Y185" s="75">
        <v>1.4764150943396226</v>
      </c>
      <c r="Z185" s="126">
        <v>1.89</v>
      </c>
    </row>
    <row r="186" spans="1:26" ht="12" customHeight="1" x14ac:dyDescent="0.3">
      <c r="A186" s="63">
        <v>184</v>
      </c>
      <c r="B186" s="63" t="s">
        <v>15</v>
      </c>
      <c r="C186" s="115">
        <v>119.17855020273508</v>
      </c>
      <c r="D186" s="114">
        <v>277.15941907612813</v>
      </c>
      <c r="E186" s="64">
        <v>0.43</v>
      </c>
      <c r="F186" s="67">
        <v>6</v>
      </c>
      <c r="G186" s="65">
        <v>21.85</v>
      </c>
      <c r="H186" s="65">
        <v>15.38</v>
      </c>
      <c r="I186" s="65">
        <v>2.4300000000000002</v>
      </c>
      <c r="J186" s="66">
        <v>1463.2329999999999</v>
      </c>
      <c r="K186" s="115">
        <v>434.36664512662571</v>
      </c>
      <c r="L186" s="75">
        <v>5.5</v>
      </c>
      <c r="M186" s="65">
        <v>1114.1469999999999</v>
      </c>
      <c r="N186" s="65">
        <v>14.23</v>
      </c>
      <c r="O186" s="65">
        <v>1.92</v>
      </c>
      <c r="P186" s="115">
        <v>48.221232262025545</v>
      </c>
      <c r="Q186" s="63">
        <v>10</v>
      </c>
      <c r="R186" s="63">
        <v>56.84</v>
      </c>
      <c r="S186" s="115">
        <v>68.576300709079945</v>
      </c>
      <c r="T186" s="63">
        <v>20</v>
      </c>
      <c r="U186" s="63">
        <v>88.81</v>
      </c>
      <c r="V186" s="115">
        <v>274.53053569735727</v>
      </c>
      <c r="W186" s="63">
        <v>14</v>
      </c>
      <c r="X186" s="75">
        <v>22.918313655202375</v>
      </c>
      <c r="Y186" s="75">
        <v>1.4603773584905659</v>
      </c>
      <c r="Z186" s="126">
        <v>8.9916666666666707</v>
      </c>
    </row>
    <row r="187" spans="1:26" ht="12" customHeight="1" x14ac:dyDescent="0.3">
      <c r="A187" s="63">
        <v>185</v>
      </c>
      <c r="B187" s="63" t="s">
        <v>15</v>
      </c>
      <c r="C187" s="115">
        <v>119.17855020273508</v>
      </c>
      <c r="D187" s="114">
        <v>277.15941907612813</v>
      </c>
      <c r="E187" s="64">
        <v>0.43</v>
      </c>
      <c r="F187" s="67">
        <v>6</v>
      </c>
      <c r="G187" s="65">
        <v>21.85</v>
      </c>
      <c r="H187" s="65">
        <v>15.38</v>
      </c>
      <c r="I187" s="65">
        <v>2.4300000000000002</v>
      </c>
      <c r="J187" s="66">
        <v>1463.2329999999999</v>
      </c>
      <c r="K187" s="115">
        <v>434.36664512662571</v>
      </c>
      <c r="L187" s="75">
        <v>5.5</v>
      </c>
      <c r="M187" s="65">
        <v>1114.1469999999999</v>
      </c>
      <c r="N187" s="65">
        <v>14.23</v>
      </c>
      <c r="O187" s="65">
        <v>1.92</v>
      </c>
      <c r="P187" s="115">
        <v>48.221232262025545</v>
      </c>
      <c r="Q187" s="63">
        <v>10</v>
      </c>
      <c r="R187" s="63">
        <v>56.84</v>
      </c>
      <c r="S187" s="115">
        <v>68.576300709079945</v>
      </c>
      <c r="T187" s="63">
        <v>20</v>
      </c>
      <c r="U187" s="63">
        <v>88.81</v>
      </c>
      <c r="V187" s="115">
        <v>274.53053569735727</v>
      </c>
      <c r="W187" s="63">
        <v>14</v>
      </c>
      <c r="X187" s="75">
        <v>22.918313655202375</v>
      </c>
      <c r="Y187" s="75">
        <v>1.5723270440251573</v>
      </c>
      <c r="Z187" s="126">
        <v>2.0299999999999998</v>
      </c>
    </row>
    <row r="188" spans="1:26" ht="12" customHeight="1" x14ac:dyDescent="0.3">
      <c r="A188" s="63">
        <v>186</v>
      </c>
      <c r="B188" s="63" t="s">
        <v>15</v>
      </c>
      <c r="C188" s="115">
        <v>119.17855020273508</v>
      </c>
      <c r="D188" s="114">
        <v>277.15941907612813</v>
      </c>
      <c r="E188" s="64">
        <v>0.43</v>
      </c>
      <c r="F188" s="67">
        <v>6</v>
      </c>
      <c r="G188" s="65">
        <v>21.85</v>
      </c>
      <c r="H188" s="65">
        <v>15.38</v>
      </c>
      <c r="I188" s="65">
        <v>2.4300000000000002</v>
      </c>
      <c r="J188" s="66">
        <v>1463.2329999999999</v>
      </c>
      <c r="K188" s="115">
        <v>434.36664512662571</v>
      </c>
      <c r="L188" s="75">
        <v>5.5</v>
      </c>
      <c r="M188" s="65">
        <v>1114.1469999999999</v>
      </c>
      <c r="N188" s="65">
        <v>14.23</v>
      </c>
      <c r="O188" s="65">
        <v>1.92</v>
      </c>
      <c r="P188" s="115">
        <v>48.221232262025545</v>
      </c>
      <c r="Q188" s="63">
        <v>10</v>
      </c>
      <c r="R188" s="63">
        <v>56.84</v>
      </c>
      <c r="S188" s="115">
        <v>68.576300709079945</v>
      </c>
      <c r="T188" s="63">
        <v>20</v>
      </c>
      <c r="U188" s="63">
        <v>88.81</v>
      </c>
      <c r="V188" s="115">
        <v>274.53053569735727</v>
      </c>
      <c r="W188" s="63">
        <v>14</v>
      </c>
      <c r="X188" s="75">
        <v>22.918313655202375</v>
      </c>
      <c r="Y188" s="75">
        <v>1.5160377358490567</v>
      </c>
      <c r="Z188" s="126"/>
    </row>
    <row r="189" spans="1:26" ht="12" customHeight="1" x14ac:dyDescent="0.3">
      <c r="A189" s="63">
        <v>187</v>
      </c>
      <c r="B189" s="63" t="s">
        <v>15</v>
      </c>
      <c r="C189" s="115">
        <v>119.17855020273508</v>
      </c>
      <c r="D189" s="114">
        <v>277.15941907612813</v>
      </c>
      <c r="E189" s="64">
        <v>0.43</v>
      </c>
      <c r="F189" s="67">
        <v>6</v>
      </c>
      <c r="G189" s="65">
        <v>21.85</v>
      </c>
      <c r="H189" s="65">
        <v>15.38</v>
      </c>
      <c r="I189" s="65">
        <v>2.4300000000000002</v>
      </c>
      <c r="J189" s="66">
        <v>1463.2329999999999</v>
      </c>
      <c r="K189" s="115">
        <v>434.36664512662571</v>
      </c>
      <c r="L189" s="75">
        <v>5.5</v>
      </c>
      <c r="M189" s="65">
        <v>1114.1469999999999</v>
      </c>
      <c r="N189" s="65">
        <v>14.23</v>
      </c>
      <c r="O189" s="65">
        <v>1.92</v>
      </c>
      <c r="P189" s="115">
        <v>48.221232262025545</v>
      </c>
      <c r="Q189" s="63">
        <v>10</v>
      </c>
      <c r="R189" s="63">
        <v>56.84</v>
      </c>
      <c r="S189" s="115">
        <v>68.576300709079945</v>
      </c>
      <c r="T189" s="63">
        <v>20</v>
      </c>
      <c r="U189" s="63">
        <v>88.81</v>
      </c>
      <c r="V189" s="115">
        <v>274.53053569735727</v>
      </c>
      <c r="W189" s="63">
        <v>28</v>
      </c>
      <c r="X189" s="75">
        <v>25.464792950224862</v>
      </c>
      <c r="Y189" s="75">
        <v>1.7908805031446542</v>
      </c>
      <c r="Z189" s="126">
        <v>2.0299999999999998</v>
      </c>
    </row>
    <row r="190" spans="1:26" ht="12" customHeight="1" x14ac:dyDescent="0.3">
      <c r="A190" s="63">
        <v>188</v>
      </c>
      <c r="B190" s="63" t="s">
        <v>15</v>
      </c>
      <c r="C190" s="115">
        <v>119.17855020273508</v>
      </c>
      <c r="D190" s="114">
        <v>277.15941907612813</v>
      </c>
      <c r="E190" s="64">
        <v>0.43</v>
      </c>
      <c r="F190" s="67">
        <v>6</v>
      </c>
      <c r="G190" s="65">
        <v>21.85</v>
      </c>
      <c r="H190" s="65">
        <v>15.38</v>
      </c>
      <c r="I190" s="65">
        <v>2.4300000000000002</v>
      </c>
      <c r="J190" s="66">
        <v>1463.2329999999999</v>
      </c>
      <c r="K190" s="115">
        <v>434.36664512662571</v>
      </c>
      <c r="L190" s="75">
        <v>5.5</v>
      </c>
      <c r="M190" s="65">
        <v>1114.1469999999999</v>
      </c>
      <c r="N190" s="65">
        <v>14.23</v>
      </c>
      <c r="O190" s="65">
        <v>1.92</v>
      </c>
      <c r="P190" s="115">
        <v>48.221232262025545</v>
      </c>
      <c r="Q190" s="63">
        <v>10</v>
      </c>
      <c r="R190" s="63">
        <v>56.84</v>
      </c>
      <c r="S190" s="115">
        <v>68.576300709079945</v>
      </c>
      <c r="T190" s="63">
        <v>20</v>
      </c>
      <c r="U190" s="63">
        <v>88.81</v>
      </c>
      <c r="V190" s="115">
        <v>274.53053569735727</v>
      </c>
      <c r="W190" s="63">
        <v>28</v>
      </c>
      <c r="X190" s="75">
        <v>25.464792950224862</v>
      </c>
      <c r="Y190" s="75">
        <v>1.7433962264150944</v>
      </c>
      <c r="Z190" s="126">
        <v>17.491666666666699</v>
      </c>
    </row>
    <row r="191" spans="1:26" ht="12" customHeight="1" x14ac:dyDescent="0.3">
      <c r="A191" s="63">
        <v>189</v>
      </c>
      <c r="B191" s="63" t="s">
        <v>15</v>
      </c>
      <c r="C191" s="115">
        <v>119.17855020273508</v>
      </c>
      <c r="D191" s="114">
        <v>277.15941907612813</v>
      </c>
      <c r="E191" s="64">
        <v>0.43</v>
      </c>
      <c r="F191" s="67">
        <v>6</v>
      </c>
      <c r="G191" s="65">
        <v>21.85</v>
      </c>
      <c r="H191" s="65">
        <v>15.38</v>
      </c>
      <c r="I191" s="65">
        <v>2.4300000000000002</v>
      </c>
      <c r="J191" s="66">
        <v>1463.2329999999999</v>
      </c>
      <c r="K191" s="115">
        <v>434.36664512662571</v>
      </c>
      <c r="L191" s="75">
        <v>5.5</v>
      </c>
      <c r="M191" s="65">
        <v>1114.1469999999999</v>
      </c>
      <c r="N191" s="65">
        <v>14.23</v>
      </c>
      <c r="O191" s="65">
        <v>1.92</v>
      </c>
      <c r="P191" s="115">
        <v>48.221232262025545</v>
      </c>
      <c r="Q191" s="63">
        <v>10</v>
      </c>
      <c r="R191" s="63">
        <v>56.84</v>
      </c>
      <c r="S191" s="115">
        <v>68.576300709079945</v>
      </c>
      <c r="T191" s="63">
        <v>20</v>
      </c>
      <c r="U191" s="63">
        <v>88.81</v>
      </c>
      <c r="V191" s="115">
        <v>274.53053569735727</v>
      </c>
      <c r="W191" s="63">
        <v>28</v>
      </c>
      <c r="X191" s="75">
        <v>25.464792950224862</v>
      </c>
      <c r="Y191" s="75">
        <v>1.868867924528302</v>
      </c>
      <c r="Z191" s="126">
        <v>2.33</v>
      </c>
    </row>
    <row r="192" spans="1:26" ht="12" customHeight="1" x14ac:dyDescent="0.3">
      <c r="A192" s="63">
        <v>190</v>
      </c>
      <c r="B192" s="63" t="s">
        <v>15</v>
      </c>
      <c r="C192" s="115">
        <v>119.17855020273508</v>
      </c>
      <c r="D192" s="114">
        <v>277.15941907612813</v>
      </c>
      <c r="E192" s="64">
        <v>0.43</v>
      </c>
      <c r="F192" s="67">
        <v>6</v>
      </c>
      <c r="G192" s="65">
        <v>21.85</v>
      </c>
      <c r="H192" s="65">
        <v>15.38</v>
      </c>
      <c r="I192" s="65">
        <v>2.4300000000000002</v>
      </c>
      <c r="J192" s="66">
        <v>1463.2329999999999</v>
      </c>
      <c r="K192" s="115">
        <v>434.36664512662571</v>
      </c>
      <c r="L192" s="75">
        <v>5.5</v>
      </c>
      <c r="M192" s="65">
        <v>1114.1469999999999</v>
      </c>
      <c r="N192" s="65">
        <v>14.23</v>
      </c>
      <c r="O192" s="65">
        <v>1.92</v>
      </c>
      <c r="P192" s="115">
        <v>48.221232262025545</v>
      </c>
      <c r="Q192" s="63">
        <v>10</v>
      </c>
      <c r="R192" s="63">
        <v>56.84</v>
      </c>
      <c r="S192" s="115">
        <v>68.576300709079945</v>
      </c>
      <c r="T192" s="63">
        <v>20</v>
      </c>
      <c r="U192" s="63">
        <v>88.81</v>
      </c>
      <c r="V192" s="115">
        <v>274.53053569735727</v>
      </c>
      <c r="W192" s="63">
        <v>28</v>
      </c>
      <c r="X192" s="75">
        <v>25.464792950224862</v>
      </c>
      <c r="Y192" s="75">
        <v>1.729559748427673</v>
      </c>
      <c r="Z192" s="126">
        <v>17.741666666666699</v>
      </c>
    </row>
    <row r="193" spans="1:26" ht="12" customHeight="1" x14ac:dyDescent="0.3">
      <c r="A193" s="63">
        <v>191</v>
      </c>
      <c r="B193" s="63" t="s">
        <v>15</v>
      </c>
      <c r="C193" s="115">
        <v>119.17855020273508</v>
      </c>
      <c r="D193" s="114">
        <v>277.15941907612813</v>
      </c>
      <c r="E193" s="64">
        <v>0.43</v>
      </c>
      <c r="F193" s="67">
        <v>6</v>
      </c>
      <c r="G193" s="65">
        <v>21.85</v>
      </c>
      <c r="H193" s="65">
        <v>15.38</v>
      </c>
      <c r="I193" s="65">
        <v>2.4300000000000002</v>
      </c>
      <c r="J193" s="66">
        <v>1463.2329999999999</v>
      </c>
      <c r="K193" s="115">
        <v>434.36664512662571</v>
      </c>
      <c r="L193" s="75">
        <v>5.5</v>
      </c>
      <c r="M193" s="65">
        <v>1114.1469999999999</v>
      </c>
      <c r="N193" s="65">
        <v>14.23</v>
      </c>
      <c r="O193" s="65">
        <v>1.92</v>
      </c>
      <c r="P193" s="115">
        <v>48.221232262025545</v>
      </c>
      <c r="Q193" s="63">
        <v>10</v>
      </c>
      <c r="R193" s="63">
        <v>56.84</v>
      </c>
      <c r="S193" s="115">
        <v>68.576300709079945</v>
      </c>
      <c r="T193" s="63">
        <v>20</v>
      </c>
      <c r="U193" s="63">
        <v>88.81</v>
      </c>
      <c r="V193" s="115">
        <v>274.53053569735727</v>
      </c>
      <c r="W193" s="63">
        <v>28</v>
      </c>
      <c r="X193" s="75">
        <v>25.464792950224862</v>
      </c>
      <c r="Y193" s="75">
        <v>1.820754716981132</v>
      </c>
      <c r="Z193" s="126">
        <v>2.4</v>
      </c>
    </row>
    <row r="194" spans="1:26" ht="12" customHeight="1" x14ac:dyDescent="0.3">
      <c r="A194" s="63">
        <v>192</v>
      </c>
      <c r="B194" s="63" t="s">
        <v>15</v>
      </c>
      <c r="C194" s="115">
        <v>119.17855020273508</v>
      </c>
      <c r="D194" s="114">
        <v>277.15941907612813</v>
      </c>
      <c r="E194" s="64">
        <v>0.43</v>
      </c>
      <c r="F194" s="67">
        <v>6</v>
      </c>
      <c r="G194" s="65">
        <v>21.85</v>
      </c>
      <c r="H194" s="65">
        <v>15.38</v>
      </c>
      <c r="I194" s="65">
        <v>2.4300000000000002</v>
      </c>
      <c r="J194" s="66">
        <v>1463.2329999999999</v>
      </c>
      <c r="K194" s="115">
        <v>434.36664512662571</v>
      </c>
      <c r="L194" s="75">
        <v>5.5</v>
      </c>
      <c r="M194" s="65">
        <v>1114.1469999999999</v>
      </c>
      <c r="N194" s="65">
        <v>14.23</v>
      </c>
      <c r="O194" s="65">
        <v>1.92</v>
      </c>
      <c r="P194" s="115">
        <v>48.221232262025545</v>
      </c>
      <c r="Q194" s="63">
        <v>10</v>
      </c>
      <c r="R194" s="63">
        <v>56.84</v>
      </c>
      <c r="S194" s="115">
        <v>68.576300709079945</v>
      </c>
      <c r="T194" s="63">
        <v>20</v>
      </c>
      <c r="U194" s="63">
        <v>88.81</v>
      </c>
      <c r="V194" s="115">
        <v>274.53053569735727</v>
      </c>
      <c r="W194" s="63">
        <v>28</v>
      </c>
      <c r="X194" s="75">
        <v>25.464792950224862</v>
      </c>
      <c r="Y194" s="75">
        <v>1.7610062893081762</v>
      </c>
      <c r="Z194" s="126"/>
    </row>
    <row r="195" spans="1:26" ht="12" customHeight="1" x14ac:dyDescent="0.3">
      <c r="A195" s="63">
        <v>193</v>
      </c>
      <c r="B195" s="63" t="s">
        <v>15</v>
      </c>
      <c r="C195" s="115">
        <v>119.17855020273508</v>
      </c>
      <c r="D195" s="114">
        <v>277.15941907612813</v>
      </c>
      <c r="E195" s="64">
        <v>0.43</v>
      </c>
      <c r="F195" s="67">
        <v>6</v>
      </c>
      <c r="G195" s="65">
        <v>21.85</v>
      </c>
      <c r="H195" s="65">
        <v>15.38</v>
      </c>
      <c r="I195" s="65">
        <v>2.4300000000000002</v>
      </c>
      <c r="J195" s="66">
        <v>1463.2329999999999</v>
      </c>
      <c r="K195" s="115">
        <v>434.36664512662571</v>
      </c>
      <c r="L195" s="75">
        <v>5.5</v>
      </c>
      <c r="M195" s="65">
        <v>1114.1469999999999</v>
      </c>
      <c r="N195" s="65">
        <v>14.23</v>
      </c>
      <c r="O195" s="65">
        <v>1.92</v>
      </c>
      <c r="P195" s="115">
        <v>48.221232262025545</v>
      </c>
      <c r="Q195" s="63">
        <v>10</v>
      </c>
      <c r="R195" s="63">
        <v>56.84</v>
      </c>
      <c r="S195" s="115">
        <v>68.576300709079945</v>
      </c>
      <c r="T195" s="63">
        <v>20</v>
      </c>
      <c r="U195" s="63">
        <v>88.81</v>
      </c>
      <c r="V195" s="115">
        <v>274.53053569735727</v>
      </c>
      <c r="W195" s="63">
        <v>60</v>
      </c>
      <c r="X195" s="75">
        <v>28.011272245247348</v>
      </c>
      <c r="Y195" s="75">
        <v>2.2984276729559747</v>
      </c>
      <c r="Z195" s="126">
        <v>2.62</v>
      </c>
    </row>
    <row r="196" spans="1:26" ht="12" customHeight="1" x14ac:dyDescent="0.3">
      <c r="A196" s="63">
        <v>194</v>
      </c>
      <c r="B196" s="63" t="s">
        <v>15</v>
      </c>
      <c r="C196" s="115">
        <v>119.17855020273508</v>
      </c>
      <c r="D196" s="114">
        <v>277.15941907612813</v>
      </c>
      <c r="E196" s="64">
        <v>0.43</v>
      </c>
      <c r="F196" s="67">
        <v>6</v>
      </c>
      <c r="G196" s="65">
        <v>21.85</v>
      </c>
      <c r="H196" s="65">
        <v>15.38</v>
      </c>
      <c r="I196" s="65">
        <v>2.4300000000000002</v>
      </c>
      <c r="J196" s="66">
        <v>1463.2329999999999</v>
      </c>
      <c r="K196" s="115">
        <v>434.36664512662571</v>
      </c>
      <c r="L196" s="75">
        <v>5.5</v>
      </c>
      <c r="M196" s="65">
        <v>1114.1469999999999</v>
      </c>
      <c r="N196" s="65">
        <v>14.23</v>
      </c>
      <c r="O196" s="65">
        <v>1.92</v>
      </c>
      <c r="P196" s="115">
        <v>48.221232262025545</v>
      </c>
      <c r="Q196" s="63">
        <v>10</v>
      </c>
      <c r="R196" s="63">
        <v>56.84</v>
      </c>
      <c r="S196" s="115">
        <v>68.576300709079945</v>
      </c>
      <c r="T196" s="63">
        <v>20</v>
      </c>
      <c r="U196" s="63">
        <v>88.81</v>
      </c>
      <c r="V196" s="115">
        <v>274.53053569735727</v>
      </c>
      <c r="W196" s="63">
        <v>60</v>
      </c>
      <c r="X196" s="75">
        <v>29.284511892758591</v>
      </c>
      <c r="Y196" s="75">
        <v>2.0742138364779876</v>
      </c>
      <c r="Z196" s="126">
        <v>26.241666666666699</v>
      </c>
    </row>
    <row r="197" spans="1:26" ht="12" customHeight="1" x14ac:dyDescent="0.3">
      <c r="A197" s="63">
        <v>195</v>
      </c>
      <c r="B197" s="63" t="s">
        <v>15</v>
      </c>
      <c r="C197" s="115">
        <v>119.17855020273508</v>
      </c>
      <c r="D197" s="114">
        <v>277.15941907612813</v>
      </c>
      <c r="E197" s="64">
        <v>0.43</v>
      </c>
      <c r="F197" s="67">
        <v>6</v>
      </c>
      <c r="G197" s="65">
        <v>21.85</v>
      </c>
      <c r="H197" s="65">
        <v>15.38</v>
      </c>
      <c r="I197" s="65">
        <v>2.4300000000000002</v>
      </c>
      <c r="J197" s="66">
        <v>1463.2329999999999</v>
      </c>
      <c r="K197" s="115">
        <v>434.36664512662571</v>
      </c>
      <c r="L197" s="75">
        <v>5.5</v>
      </c>
      <c r="M197" s="65">
        <v>1114.1469999999999</v>
      </c>
      <c r="N197" s="65">
        <v>14.23</v>
      </c>
      <c r="O197" s="65">
        <v>1.92</v>
      </c>
      <c r="P197" s="115">
        <v>48.221232262025545</v>
      </c>
      <c r="Q197" s="63">
        <v>10</v>
      </c>
      <c r="R197" s="63">
        <v>56.84</v>
      </c>
      <c r="S197" s="115">
        <v>68.576300709079945</v>
      </c>
      <c r="T197" s="63">
        <v>20</v>
      </c>
      <c r="U197" s="63">
        <v>88.81</v>
      </c>
      <c r="V197" s="115">
        <v>274.53053569735727</v>
      </c>
      <c r="W197" s="63">
        <v>60</v>
      </c>
      <c r="X197" s="75">
        <v>28.011272245247348</v>
      </c>
      <c r="Y197" s="75">
        <v>2.1591194968553458</v>
      </c>
      <c r="Z197" s="126">
        <v>2.4700000000000002</v>
      </c>
    </row>
    <row r="198" spans="1:26" ht="12" customHeight="1" x14ac:dyDescent="0.3">
      <c r="A198" s="63">
        <v>196</v>
      </c>
      <c r="B198" s="63" t="s">
        <v>15</v>
      </c>
      <c r="C198" s="115">
        <v>119.17855020273508</v>
      </c>
      <c r="D198" s="114">
        <v>277.15941907612813</v>
      </c>
      <c r="E198" s="64">
        <v>0.43</v>
      </c>
      <c r="F198" s="67">
        <v>6</v>
      </c>
      <c r="G198" s="65">
        <v>21.85</v>
      </c>
      <c r="H198" s="65">
        <v>15.38</v>
      </c>
      <c r="I198" s="65">
        <v>2.4300000000000002</v>
      </c>
      <c r="J198" s="66">
        <v>1463.2329999999999</v>
      </c>
      <c r="K198" s="115">
        <v>434.36664512662571</v>
      </c>
      <c r="L198" s="75">
        <v>5.5</v>
      </c>
      <c r="M198" s="65">
        <v>1114.1469999999999</v>
      </c>
      <c r="N198" s="65">
        <v>14.23</v>
      </c>
      <c r="O198" s="65">
        <v>1.92</v>
      </c>
      <c r="P198" s="115">
        <v>48.221232262025545</v>
      </c>
      <c r="Q198" s="63">
        <v>10</v>
      </c>
      <c r="R198" s="63">
        <v>56.84</v>
      </c>
      <c r="S198" s="115">
        <v>68.576300709079945</v>
      </c>
      <c r="T198" s="63">
        <v>20</v>
      </c>
      <c r="U198" s="63">
        <v>88.81</v>
      </c>
      <c r="V198" s="115">
        <v>274.53053569735727</v>
      </c>
      <c r="W198" s="63">
        <v>60</v>
      </c>
      <c r="X198" s="75">
        <v>28.011272245247348</v>
      </c>
      <c r="Y198" s="75">
        <v>2.0754716981132075</v>
      </c>
      <c r="Z198" s="126">
        <v>26.491666666666699</v>
      </c>
    </row>
    <row r="199" spans="1:26" ht="12" customHeight="1" x14ac:dyDescent="0.3">
      <c r="A199" s="63">
        <v>197</v>
      </c>
      <c r="B199" s="63" t="s">
        <v>15</v>
      </c>
      <c r="C199" s="115">
        <v>119.17855020273508</v>
      </c>
      <c r="D199" s="114">
        <v>277.15941907612813</v>
      </c>
      <c r="E199" s="64">
        <v>0.43</v>
      </c>
      <c r="F199" s="67">
        <v>6</v>
      </c>
      <c r="G199" s="65">
        <v>21.85</v>
      </c>
      <c r="H199" s="65">
        <v>15.38</v>
      </c>
      <c r="I199" s="65">
        <v>2.4300000000000002</v>
      </c>
      <c r="J199" s="66">
        <v>1463.2329999999999</v>
      </c>
      <c r="K199" s="115">
        <v>434.36664512662571</v>
      </c>
      <c r="L199" s="75">
        <v>5.5</v>
      </c>
      <c r="M199" s="65">
        <v>1114.1469999999999</v>
      </c>
      <c r="N199" s="65">
        <v>14.23</v>
      </c>
      <c r="O199" s="65">
        <v>1.92</v>
      </c>
      <c r="P199" s="115">
        <v>48.221232262025545</v>
      </c>
      <c r="Q199" s="63">
        <v>10</v>
      </c>
      <c r="R199" s="63">
        <v>56.84</v>
      </c>
      <c r="S199" s="115">
        <v>68.576300709079945</v>
      </c>
      <c r="T199" s="63">
        <v>20</v>
      </c>
      <c r="U199" s="63">
        <v>88.81</v>
      </c>
      <c r="V199" s="115">
        <v>274.53053569735727</v>
      </c>
      <c r="W199" s="63">
        <v>60</v>
      </c>
      <c r="X199" s="75">
        <v>28.011272245247348</v>
      </c>
      <c r="Y199" s="75">
        <v>2.0440251572327046</v>
      </c>
      <c r="Z199" s="126">
        <v>2.91</v>
      </c>
    </row>
    <row r="200" spans="1:26" ht="12" customHeight="1" x14ac:dyDescent="0.3">
      <c r="A200" s="63">
        <v>198</v>
      </c>
      <c r="B200" s="63" t="s">
        <v>15</v>
      </c>
      <c r="C200" s="115">
        <v>119.17855020273508</v>
      </c>
      <c r="D200" s="114">
        <v>277.15941907612813</v>
      </c>
      <c r="E200" s="64">
        <v>0.43</v>
      </c>
      <c r="F200" s="67">
        <v>6</v>
      </c>
      <c r="G200" s="65">
        <v>21.85</v>
      </c>
      <c r="H200" s="65">
        <v>15.38</v>
      </c>
      <c r="I200" s="65">
        <v>2.4300000000000002</v>
      </c>
      <c r="J200" s="66">
        <v>1463.2329999999999</v>
      </c>
      <c r="K200" s="115">
        <v>434.36664512662571</v>
      </c>
      <c r="L200" s="75">
        <v>5.5</v>
      </c>
      <c r="M200" s="65">
        <v>1114.1469999999999</v>
      </c>
      <c r="N200" s="65">
        <v>14.23</v>
      </c>
      <c r="O200" s="65">
        <v>1.92</v>
      </c>
      <c r="P200" s="115">
        <v>48.221232262025545</v>
      </c>
      <c r="Q200" s="63">
        <v>10</v>
      </c>
      <c r="R200" s="63">
        <v>56.84</v>
      </c>
      <c r="S200" s="115">
        <v>68.576300709079945</v>
      </c>
      <c r="T200" s="63">
        <v>20</v>
      </c>
      <c r="U200" s="63">
        <v>88.81</v>
      </c>
      <c r="V200" s="115">
        <v>274.53053569735727</v>
      </c>
      <c r="W200" s="63">
        <v>60</v>
      </c>
      <c r="X200" s="75">
        <v>28.011272245247348</v>
      </c>
      <c r="Y200" s="75">
        <v>2.0864779874213837</v>
      </c>
      <c r="Z200" s="126"/>
    </row>
    <row r="201" spans="1:26" ht="12" customHeight="1" x14ac:dyDescent="0.3">
      <c r="A201" s="58">
        <v>199</v>
      </c>
      <c r="B201" s="58" t="s">
        <v>19</v>
      </c>
      <c r="C201" s="117">
        <v>121.95014439349637</v>
      </c>
      <c r="D201" s="116">
        <v>277.15941907612813</v>
      </c>
      <c r="E201" s="59">
        <v>0.44</v>
      </c>
      <c r="F201" s="62">
        <v>6</v>
      </c>
      <c r="G201" s="60">
        <v>21.85</v>
      </c>
      <c r="H201" s="60">
        <v>15.38</v>
      </c>
      <c r="I201" s="60">
        <v>2.4300000000000002</v>
      </c>
      <c r="J201" s="61">
        <v>1463.2329999999999</v>
      </c>
      <c r="K201" s="117">
        <v>386.14541286460013</v>
      </c>
      <c r="L201" s="76">
        <v>5.5</v>
      </c>
      <c r="M201" s="60">
        <v>1114.1469999999999</v>
      </c>
      <c r="N201" s="60">
        <v>14.23</v>
      </c>
      <c r="O201" s="60">
        <v>1.92</v>
      </c>
      <c r="P201" s="117">
        <v>96.517575477730247</v>
      </c>
      <c r="Q201" s="58">
        <v>20</v>
      </c>
      <c r="R201" s="58">
        <v>56.84</v>
      </c>
      <c r="S201" s="117">
        <v>68.576300709079945</v>
      </c>
      <c r="T201" s="58">
        <v>20</v>
      </c>
      <c r="U201" s="58">
        <v>88.81</v>
      </c>
      <c r="V201" s="117">
        <v>274.53053569735727</v>
      </c>
      <c r="W201" s="58">
        <v>14</v>
      </c>
      <c r="X201" s="76">
        <v>18.461974888913023</v>
      </c>
      <c r="Y201" s="76">
        <v>1.5723270440251573</v>
      </c>
      <c r="Z201" s="127">
        <v>2.33</v>
      </c>
    </row>
    <row r="202" spans="1:26" ht="12" customHeight="1" x14ac:dyDescent="0.3">
      <c r="A202" s="58">
        <v>200</v>
      </c>
      <c r="B202" s="58" t="s">
        <v>19</v>
      </c>
      <c r="C202" s="117">
        <v>121.95014439349637</v>
      </c>
      <c r="D202" s="116">
        <v>277.15941907612813</v>
      </c>
      <c r="E202" s="59">
        <v>0.44</v>
      </c>
      <c r="F202" s="62">
        <v>6</v>
      </c>
      <c r="G202" s="60">
        <v>21.85</v>
      </c>
      <c r="H202" s="60">
        <v>15.38</v>
      </c>
      <c r="I202" s="60">
        <v>2.4300000000000002</v>
      </c>
      <c r="J202" s="61">
        <v>1463.2329999999999</v>
      </c>
      <c r="K202" s="117">
        <v>386.14541286460013</v>
      </c>
      <c r="L202" s="76">
        <v>5.5</v>
      </c>
      <c r="M202" s="60">
        <v>1114.1469999999999</v>
      </c>
      <c r="N202" s="60">
        <v>14.23</v>
      </c>
      <c r="O202" s="60">
        <v>1.92</v>
      </c>
      <c r="P202" s="117">
        <v>96.517575477730247</v>
      </c>
      <c r="Q202" s="58">
        <v>20</v>
      </c>
      <c r="R202" s="58">
        <v>56.84</v>
      </c>
      <c r="S202" s="117">
        <v>68.576300709079945</v>
      </c>
      <c r="T202" s="58">
        <v>20</v>
      </c>
      <c r="U202" s="58">
        <v>88.81</v>
      </c>
      <c r="V202" s="117">
        <v>274.53053569735727</v>
      </c>
      <c r="W202" s="58">
        <v>14</v>
      </c>
      <c r="X202" s="76">
        <v>17.825355065157403</v>
      </c>
      <c r="Y202" s="76">
        <v>1.5723270440251573</v>
      </c>
      <c r="Z202" s="127">
        <v>9.3666666666666707</v>
      </c>
    </row>
    <row r="203" spans="1:26" ht="12" customHeight="1" x14ac:dyDescent="0.3">
      <c r="A203" s="58">
        <v>201</v>
      </c>
      <c r="B203" s="58" t="s">
        <v>19</v>
      </c>
      <c r="C203" s="117">
        <v>121.95014439349637</v>
      </c>
      <c r="D203" s="116">
        <v>277.15941907612813</v>
      </c>
      <c r="E203" s="59">
        <v>0.44</v>
      </c>
      <c r="F203" s="62">
        <v>6</v>
      </c>
      <c r="G203" s="60">
        <v>21.85</v>
      </c>
      <c r="H203" s="60">
        <v>15.38</v>
      </c>
      <c r="I203" s="60">
        <v>2.4300000000000002</v>
      </c>
      <c r="J203" s="61">
        <v>1463.2329999999999</v>
      </c>
      <c r="K203" s="117">
        <v>386.14541286460013</v>
      </c>
      <c r="L203" s="76">
        <v>5.5</v>
      </c>
      <c r="M203" s="60">
        <v>1114.1469999999999</v>
      </c>
      <c r="N203" s="60">
        <v>14.23</v>
      </c>
      <c r="O203" s="60">
        <v>1.92</v>
      </c>
      <c r="P203" s="117">
        <v>96.517575477730247</v>
      </c>
      <c r="Q203" s="58">
        <v>20</v>
      </c>
      <c r="R203" s="58">
        <v>56.84</v>
      </c>
      <c r="S203" s="117">
        <v>68.576300709079945</v>
      </c>
      <c r="T203" s="58">
        <v>20</v>
      </c>
      <c r="U203" s="58">
        <v>88.81</v>
      </c>
      <c r="V203" s="117">
        <v>274.53053569735727</v>
      </c>
      <c r="W203" s="58">
        <v>14</v>
      </c>
      <c r="X203" s="76">
        <v>19.098594712668646</v>
      </c>
      <c r="Y203" s="76">
        <v>1.729559748427673</v>
      </c>
      <c r="Z203" s="127">
        <v>2.0299999999999998</v>
      </c>
    </row>
    <row r="204" spans="1:26" ht="12" customHeight="1" x14ac:dyDescent="0.3">
      <c r="A204" s="58">
        <v>202</v>
      </c>
      <c r="B204" s="58" t="s">
        <v>19</v>
      </c>
      <c r="C204" s="117">
        <v>121.95014439349637</v>
      </c>
      <c r="D204" s="116">
        <v>277.15941907612813</v>
      </c>
      <c r="E204" s="59">
        <v>0.44</v>
      </c>
      <c r="F204" s="62">
        <v>6</v>
      </c>
      <c r="G204" s="60">
        <v>21.85</v>
      </c>
      <c r="H204" s="60">
        <v>15.38</v>
      </c>
      <c r="I204" s="60">
        <v>2.4300000000000002</v>
      </c>
      <c r="J204" s="61">
        <v>1463.2329999999999</v>
      </c>
      <c r="K204" s="117">
        <v>386.14541286460013</v>
      </c>
      <c r="L204" s="76">
        <v>5.5</v>
      </c>
      <c r="M204" s="60">
        <v>1114.1469999999999</v>
      </c>
      <c r="N204" s="60">
        <v>14.23</v>
      </c>
      <c r="O204" s="60">
        <v>1.92</v>
      </c>
      <c r="P204" s="117">
        <v>96.517575477730247</v>
      </c>
      <c r="Q204" s="58">
        <v>20</v>
      </c>
      <c r="R204" s="58">
        <v>56.84</v>
      </c>
      <c r="S204" s="117">
        <v>68.576300709079945</v>
      </c>
      <c r="T204" s="58">
        <v>20</v>
      </c>
      <c r="U204" s="58">
        <v>88.81</v>
      </c>
      <c r="V204" s="117">
        <v>274.53053569735727</v>
      </c>
      <c r="W204" s="58">
        <v>14</v>
      </c>
      <c r="X204" s="76">
        <v>19.098594712668646</v>
      </c>
      <c r="Y204" s="76">
        <v>1.729559748427673</v>
      </c>
      <c r="Z204" s="127">
        <v>9.6166666666666707</v>
      </c>
    </row>
    <row r="205" spans="1:26" ht="12" customHeight="1" x14ac:dyDescent="0.3">
      <c r="A205" s="58">
        <v>203</v>
      </c>
      <c r="B205" s="58" t="s">
        <v>19</v>
      </c>
      <c r="C205" s="117">
        <v>121.95014439349637</v>
      </c>
      <c r="D205" s="116">
        <v>277.15941907612813</v>
      </c>
      <c r="E205" s="59">
        <v>0.44</v>
      </c>
      <c r="F205" s="62">
        <v>6</v>
      </c>
      <c r="G205" s="60">
        <v>21.85</v>
      </c>
      <c r="H205" s="60">
        <v>15.38</v>
      </c>
      <c r="I205" s="60">
        <v>2.4300000000000002</v>
      </c>
      <c r="J205" s="61">
        <v>1463.2329999999999</v>
      </c>
      <c r="K205" s="117">
        <v>386.14541286460013</v>
      </c>
      <c r="L205" s="76">
        <v>5.5</v>
      </c>
      <c r="M205" s="60">
        <v>1114.1469999999999</v>
      </c>
      <c r="N205" s="60">
        <v>14.23</v>
      </c>
      <c r="O205" s="60">
        <v>1.92</v>
      </c>
      <c r="P205" s="117">
        <v>96.517575477730247</v>
      </c>
      <c r="Q205" s="58">
        <v>20</v>
      </c>
      <c r="R205" s="58">
        <v>56.84</v>
      </c>
      <c r="S205" s="117">
        <v>68.576300709079945</v>
      </c>
      <c r="T205" s="58">
        <v>20</v>
      </c>
      <c r="U205" s="58">
        <v>88.81</v>
      </c>
      <c r="V205" s="117">
        <v>274.53053569735727</v>
      </c>
      <c r="W205" s="58">
        <v>14</v>
      </c>
      <c r="X205" s="76">
        <v>20.371834360179889</v>
      </c>
      <c r="Y205" s="76">
        <v>2.0440251572327046</v>
      </c>
      <c r="Z205" s="127">
        <v>2.33</v>
      </c>
    </row>
    <row r="206" spans="1:26" ht="12" customHeight="1" x14ac:dyDescent="0.3">
      <c r="A206" s="58">
        <v>204</v>
      </c>
      <c r="B206" s="58" t="s">
        <v>19</v>
      </c>
      <c r="C206" s="117">
        <v>121.95014439349637</v>
      </c>
      <c r="D206" s="116">
        <v>277.15941907612813</v>
      </c>
      <c r="E206" s="59">
        <v>0.44</v>
      </c>
      <c r="F206" s="62">
        <v>6</v>
      </c>
      <c r="G206" s="60">
        <v>21.85</v>
      </c>
      <c r="H206" s="60">
        <v>15.38</v>
      </c>
      <c r="I206" s="60">
        <v>2.4300000000000002</v>
      </c>
      <c r="J206" s="61">
        <v>1463.2329999999999</v>
      </c>
      <c r="K206" s="117">
        <v>386.14541286460013</v>
      </c>
      <c r="L206" s="76">
        <v>5.5</v>
      </c>
      <c r="M206" s="60">
        <v>1114.1469999999999</v>
      </c>
      <c r="N206" s="60">
        <v>14.23</v>
      </c>
      <c r="O206" s="60">
        <v>1.92</v>
      </c>
      <c r="P206" s="117">
        <v>96.517575477730247</v>
      </c>
      <c r="Q206" s="58">
        <v>20</v>
      </c>
      <c r="R206" s="58">
        <v>56.84</v>
      </c>
      <c r="S206" s="117">
        <v>68.576300709079945</v>
      </c>
      <c r="T206" s="58">
        <v>20</v>
      </c>
      <c r="U206" s="58">
        <v>88.81</v>
      </c>
      <c r="V206" s="117">
        <v>274.53053569735727</v>
      </c>
      <c r="W206" s="58">
        <v>14</v>
      </c>
      <c r="X206" s="76">
        <v>21.008454183935509</v>
      </c>
      <c r="Y206" s="76">
        <v>2.0440251572327046</v>
      </c>
      <c r="Z206" s="127"/>
    </row>
    <row r="207" spans="1:26" ht="12" customHeight="1" x14ac:dyDescent="0.3">
      <c r="A207" s="58">
        <v>205</v>
      </c>
      <c r="B207" s="58" t="s">
        <v>19</v>
      </c>
      <c r="C207" s="117">
        <v>121.95014439349637</v>
      </c>
      <c r="D207" s="116">
        <v>277.15941907612813</v>
      </c>
      <c r="E207" s="59">
        <v>0.44</v>
      </c>
      <c r="F207" s="62">
        <v>6</v>
      </c>
      <c r="G207" s="60">
        <v>21.85</v>
      </c>
      <c r="H207" s="60">
        <v>15.38</v>
      </c>
      <c r="I207" s="60">
        <v>2.4300000000000002</v>
      </c>
      <c r="J207" s="61">
        <v>1463.2329999999999</v>
      </c>
      <c r="K207" s="117">
        <v>386.14541286460013</v>
      </c>
      <c r="L207" s="76">
        <v>5.5</v>
      </c>
      <c r="M207" s="60">
        <v>1114.1469999999999</v>
      </c>
      <c r="N207" s="60">
        <v>14.23</v>
      </c>
      <c r="O207" s="60">
        <v>1.92</v>
      </c>
      <c r="P207" s="117">
        <v>96.517575477730247</v>
      </c>
      <c r="Q207" s="58">
        <v>20</v>
      </c>
      <c r="R207" s="58">
        <v>56.84</v>
      </c>
      <c r="S207" s="117">
        <v>68.576300709079945</v>
      </c>
      <c r="T207" s="58">
        <v>20</v>
      </c>
      <c r="U207" s="58">
        <v>88.81</v>
      </c>
      <c r="V207" s="117">
        <v>274.53053569735727</v>
      </c>
      <c r="W207" s="58">
        <v>28</v>
      </c>
      <c r="X207" s="76">
        <v>22.281693831446752</v>
      </c>
      <c r="Y207" s="76">
        <v>2.358490566037736</v>
      </c>
      <c r="Z207" s="127">
        <v>2.62</v>
      </c>
    </row>
    <row r="208" spans="1:26" ht="12" customHeight="1" x14ac:dyDescent="0.3">
      <c r="A208" s="58">
        <v>206</v>
      </c>
      <c r="B208" s="58" t="s">
        <v>19</v>
      </c>
      <c r="C208" s="117">
        <v>121.95014439349637</v>
      </c>
      <c r="D208" s="116">
        <v>277.15941907612813</v>
      </c>
      <c r="E208" s="59">
        <v>0.44</v>
      </c>
      <c r="F208" s="62">
        <v>6</v>
      </c>
      <c r="G208" s="60">
        <v>21.85</v>
      </c>
      <c r="H208" s="60">
        <v>15.38</v>
      </c>
      <c r="I208" s="60">
        <v>2.4300000000000002</v>
      </c>
      <c r="J208" s="61">
        <v>1463.2329999999999</v>
      </c>
      <c r="K208" s="117">
        <v>386.14541286460013</v>
      </c>
      <c r="L208" s="76">
        <v>5.5</v>
      </c>
      <c r="M208" s="60">
        <v>1114.1469999999999</v>
      </c>
      <c r="N208" s="60">
        <v>14.23</v>
      </c>
      <c r="O208" s="60">
        <v>1.92</v>
      </c>
      <c r="P208" s="117">
        <v>96.517575477730247</v>
      </c>
      <c r="Q208" s="58">
        <v>20</v>
      </c>
      <c r="R208" s="58">
        <v>56.84</v>
      </c>
      <c r="S208" s="117">
        <v>68.576300709079945</v>
      </c>
      <c r="T208" s="58">
        <v>20</v>
      </c>
      <c r="U208" s="58">
        <v>88.81</v>
      </c>
      <c r="V208" s="117">
        <v>274.53053569735727</v>
      </c>
      <c r="W208" s="58">
        <v>28</v>
      </c>
      <c r="X208" s="76">
        <v>22.281693831446752</v>
      </c>
      <c r="Y208" s="76">
        <v>3.1446540880503147</v>
      </c>
      <c r="Z208" s="127">
        <v>18.116666666666699</v>
      </c>
    </row>
    <row r="209" spans="1:26" ht="12" customHeight="1" x14ac:dyDescent="0.3">
      <c r="A209" s="58">
        <v>207</v>
      </c>
      <c r="B209" s="58" t="s">
        <v>19</v>
      </c>
      <c r="C209" s="117">
        <v>121.95014439349637</v>
      </c>
      <c r="D209" s="116">
        <v>277.15941907612813</v>
      </c>
      <c r="E209" s="59">
        <v>0.44</v>
      </c>
      <c r="F209" s="62">
        <v>6</v>
      </c>
      <c r="G209" s="60">
        <v>21.85</v>
      </c>
      <c r="H209" s="60">
        <v>15.38</v>
      </c>
      <c r="I209" s="60">
        <v>2.4300000000000002</v>
      </c>
      <c r="J209" s="61">
        <v>1463.2329999999999</v>
      </c>
      <c r="K209" s="117">
        <v>386.14541286460013</v>
      </c>
      <c r="L209" s="76">
        <v>5.5</v>
      </c>
      <c r="M209" s="60">
        <v>1114.1469999999999</v>
      </c>
      <c r="N209" s="60">
        <v>14.23</v>
      </c>
      <c r="O209" s="60">
        <v>1.92</v>
      </c>
      <c r="P209" s="117">
        <v>96.517575477730247</v>
      </c>
      <c r="Q209" s="58">
        <v>20</v>
      </c>
      <c r="R209" s="58">
        <v>56.84</v>
      </c>
      <c r="S209" s="117">
        <v>68.576300709079945</v>
      </c>
      <c r="T209" s="58">
        <v>20</v>
      </c>
      <c r="U209" s="58">
        <v>88.81</v>
      </c>
      <c r="V209" s="117">
        <v>274.53053569735727</v>
      </c>
      <c r="W209" s="58">
        <v>28</v>
      </c>
      <c r="X209" s="76">
        <v>22.918313655202375</v>
      </c>
      <c r="Y209" s="76">
        <v>3.1446540880503147</v>
      </c>
      <c r="Z209" s="127">
        <v>2.62</v>
      </c>
    </row>
    <row r="210" spans="1:26" ht="12" customHeight="1" x14ac:dyDescent="0.3">
      <c r="A210" s="58">
        <v>208</v>
      </c>
      <c r="B210" s="58" t="s">
        <v>19</v>
      </c>
      <c r="C210" s="117">
        <v>121.95014439349637</v>
      </c>
      <c r="D210" s="116">
        <v>277.15941907612813</v>
      </c>
      <c r="E210" s="59">
        <v>0.44</v>
      </c>
      <c r="F210" s="62">
        <v>6</v>
      </c>
      <c r="G210" s="60">
        <v>21.85</v>
      </c>
      <c r="H210" s="60">
        <v>15.38</v>
      </c>
      <c r="I210" s="60">
        <v>2.4300000000000002</v>
      </c>
      <c r="J210" s="61">
        <v>1463.2329999999999</v>
      </c>
      <c r="K210" s="117">
        <v>386.14541286460013</v>
      </c>
      <c r="L210" s="76">
        <v>5.5</v>
      </c>
      <c r="M210" s="60">
        <v>1114.1469999999999</v>
      </c>
      <c r="N210" s="60">
        <v>14.23</v>
      </c>
      <c r="O210" s="60">
        <v>1.92</v>
      </c>
      <c r="P210" s="117">
        <v>96.517575477730247</v>
      </c>
      <c r="Q210" s="58">
        <v>20</v>
      </c>
      <c r="R210" s="58">
        <v>56.84</v>
      </c>
      <c r="S210" s="117">
        <v>68.576300709079945</v>
      </c>
      <c r="T210" s="58">
        <v>20</v>
      </c>
      <c r="U210" s="58">
        <v>88.81</v>
      </c>
      <c r="V210" s="117">
        <v>274.53053569735727</v>
      </c>
      <c r="W210" s="58">
        <v>28</v>
      </c>
      <c r="X210" s="76">
        <v>22.918313655202375</v>
      </c>
      <c r="Y210" s="76">
        <v>3.1446540880503147</v>
      </c>
      <c r="Z210" s="127">
        <v>18.366666666666699</v>
      </c>
    </row>
    <row r="211" spans="1:26" ht="12" customHeight="1" x14ac:dyDescent="0.3">
      <c r="A211" s="58">
        <v>209</v>
      </c>
      <c r="B211" s="58" t="s">
        <v>19</v>
      </c>
      <c r="C211" s="117">
        <v>121.95014439349637</v>
      </c>
      <c r="D211" s="116">
        <v>277.15941907612813</v>
      </c>
      <c r="E211" s="59">
        <v>0.44</v>
      </c>
      <c r="F211" s="62">
        <v>6</v>
      </c>
      <c r="G211" s="60">
        <v>21.85</v>
      </c>
      <c r="H211" s="60">
        <v>15.38</v>
      </c>
      <c r="I211" s="60">
        <v>2.4300000000000002</v>
      </c>
      <c r="J211" s="61">
        <v>1463.2329999999999</v>
      </c>
      <c r="K211" s="117">
        <v>386.14541286460013</v>
      </c>
      <c r="L211" s="76">
        <v>5.5</v>
      </c>
      <c r="M211" s="60">
        <v>1114.1469999999999</v>
      </c>
      <c r="N211" s="60">
        <v>14.23</v>
      </c>
      <c r="O211" s="60">
        <v>1.92</v>
      </c>
      <c r="P211" s="117">
        <v>96.517575477730247</v>
      </c>
      <c r="Q211" s="58">
        <v>20</v>
      </c>
      <c r="R211" s="58">
        <v>56.84</v>
      </c>
      <c r="S211" s="117">
        <v>68.576300709079945</v>
      </c>
      <c r="T211" s="58">
        <v>20</v>
      </c>
      <c r="U211" s="58">
        <v>88.81</v>
      </c>
      <c r="V211" s="117">
        <v>274.53053569735727</v>
      </c>
      <c r="W211" s="58">
        <v>28</v>
      </c>
      <c r="X211" s="76">
        <v>22.918313655202375</v>
      </c>
      <c r="Y211" s="76">
        <v>3.1446540880503147</v>
      </c>
      <c r="Z211" s="127">
        <v>2.62</v>
      </c>
    </row>
    <row r="212" spans="1:26" ht="12" customHeight="1" x14ac:dyDescent="0.3">
      <c r="A212" s="58">
        <v>210</v>
      </c>
      <c r="B212" s="58" t="s">
        <v>19</v>
      </c>
      <c r="C212" s="117">
        <v>121.95014439349637</v>
      </c>
      <c r="D212" s="116">
        <v>277.15941907612813</v>
      </c>
      <c r="E212" s="59">
        <v>0.44</v>
      </c>
      <c r="F212" s="62">
        <v>6</v>
      </c>
      <c r="G212" s="60">
        <v>21.85</v>
      </c>
      <c r="H212" s="60">
        <v>15.38</v>
      </c>
      <c r="I212" s="60">
        <v>2.4300000000000002</v>
      </c>
      <c r="J212" s="61">
        <v>1463.2329999999999</v>
      </c>
      <c r="K212" s="117">
        <v>386.14541286460013</v>
      </c>
      <c r="L212" s="76">
        <v>5.5</v>
      </c>
      <c r="M212" s="60">
        <v>1114.1469999999999</v>
      </c>
      <c r="N212" s="60">
        <v>14.23</v>
      </c>
      <c r="O212" s="60">
        <v>1.92</v>
      </c>
      <c r="P212" s="117">
        <v>96.517575477730247</v>
      </c>
      <c r="Q212" s="58">
        <v>20</v>
      </c>
      <c r="R212" s="58">
        <v>56.84</v>
      </c>
      <c r="S212" s="117">
        <v>68.576300709079945</v>
      </c>
      <c r="T212" s="58">
        <v>20</v>
      </c>
      <c r="U212" s="58">
        <v>88.81</v>
      </c>
      <c r="V212" s="117">
        <v>274.53053569735727</v>
      </c>
      <c r="W212" s="58">
        <v>28</v>
      </c>
      <c r="X212" s="76">
        <v>22.281693831446752</v>
      </c>
      <c r="Y212" s="76">
        <v>2.5157232704402515</v>
      </c>
      <c r="Z212" s="127"/>
    </row>
    <row r="213" spans="1:26" ht="12" customHeight="1" x14ac:dyDescent="0.3">
      <c r="A213" s="58">
        <v>211</v>
      </c>
      <c r="B213" s="58" t="s">
        <v>19</v>
      </c>
      <c r="C213" s="117">
        <v>121.95014439349637</v>
      </c>
      <c r="D213" s="116">
        <v>277.15941907612813</v>
      </c>
      <c r="E213" s="59">
        <v>0.44</v>
      </c>
      <c r="F213" s="62">
        <v>6</v>
      </c>
      <c r="G213" s="60">
        <v>21.85</v>
      </c>
      <c r="H213" s="60">
        <v>15.38</v>
      </c>
      <c r="I213" s="60">
        <v>2.4300000000000002</v>
      </c>
      <c r="J213" s="61">
        <v>1463.2329999999999</v>
      </c>
      <c r="K213" s="117">
        <v>386.14541286460013</v>
      </c>
      <c r="L213" s="76">
        <v>5.5</v>
      </c>
      <c r="M213" s="60">
        <v>1114.1469999999999</v>
      </c>
      <c r="N213" s="60">
        <v>14.23</v>
      </c>
      <c r="O213" s="60">
        <v>1.92</v>
      </c>
      <c r="P213" s="117">
        <v>96.517575477730247</v>
      </c>
      <c r="Q213" s="58">
        <v>20</v>
      </c>
      <c r="R213" s="58">
        <v>56.84</v>
      </c>
      <c r="S213" s="117">
        <v>68.576300709079945</v>
      </c>
      <c r="T213" s="58">
        <v>20</v>
      </c>
      <c r="U213" s="58">
        <v>88.81</v>
      </c>
      <c r="V213" s="117">
        <v>274.53053569735727</v>
      </c>
      <c r="W213" s="58">
        <v>60</v>
      </c>
      <c r="X213" s="76">
        <v>25.464792950224862</v>
      </c>
      <c r="Y213" s="76">
        <v>3.6163522012578615</v>
      </c>
      <c r="Z213" s="127">
        <v>3.34</v>
      </c>
    </row>
    <row r="214" spans="1:26" ht="12" customHeight="1" x14ac:dyDescent="0.3">
      <c r="A214" s="58">
        <v>212</v>
      </c>
      <c r="B214" s="58" t="s">
        <v>19</v>
      </c>
      <c r="C214" s="117">
        <v>121.95014439349637</v>
      </c>
      <c r="D214" s="116">
        <v>277.15941907612813</v>
      </c>
      <c r="E214" s="59">
        <v>0.44</v>
      </c>
      <c r="F214" s="62">
        <v>6</v>
      </c>
      <c r="G214" s="60">
        <v>21.85</v>
      </c>
      <c r="H214" s="60">
        <v>15.38</v>
      </c>
      <c r="I214" s="60">
        <v>2.4300000000000002</v>
      </c>
      <c r="J214" s="61">
        <v>1463.2329999999999</v>
      </c>
      <c r="K214" s="117">
        <v>386.14541286460013</v>
      </c>
      <c r="L214" s="76">
        <v>5.5</v>
      </c>
      <c r="M214" s="60">
        <v>1114.1469999999999</v>
      </c>
      <c r="N214" s="60">
        <v>14.23</v>
      </c>
      <c r="O214" s="60">
        <v>1.92</v>
      </c>
      <c r="P214" s="117">
        <v>96.517575477730247</v>
      </c>
      <c r="Q214" s="58">
        <v>20</v>
      </c>
      <c r="R214" s="58">
        <v>56.84</v>
      </c>
      <c r="S214" s="117">
        <v>68.576300709079945</v>
      </c>
      <c r="T214" s="58">
        <v>20</v>
      </c>
      <c r="U214" s="58">
        <v>88.81</v>
      </c>
      <c r="V214" s="117">
        <v>274.53053569735727</v>
      </c>
      <c r="W214" s="58">
        <v>60</v>
      </c>
      <c r="X214" s="76">
        <v>26.101412773980481</v>
      </c>
      <c r="Y214" s="76">
        <v>3.459119496855346</v>
      </c>
      <c r="Z214" s="127">
        <v>26.866666666666699</v>
      </c>
    </row>
    <row r="215" spans="1:26" ht="12" customHeight="1" x14ac:dyDescent="0.3">
      <c r="A215" s="58">
        <v>213</v>
      </c>
      <c r="B215" s="58" t="s">
        <v>19</v>
      </c>
      <c r="C215" s="117">
        <v>121.95014439349637</v>
      </c>
      <c r="D215" s="116">
        <v>277.15941907612813</v>
      </c>
      <c r="E215" s="59">
        <v>0.44</v>
      </c>
      <c r="F215" s="62">
        <v>6</v>
      </c>
      <c r="G215" s="60">
        <v>21.85</v>
      </c>
      <c r="H215" s="60">
        <v>15.38</v>
      </c>
      <c r="I215" s="60">
        <v>2.4300000000000002</v>
      </c>
      <c r="J215" s="61">
        <v>1463.2329999999999</v>
      </c>
      <c r="K215" s="117">
        <v>386.14541286460013</v>
      </c>
      <c r="L215" s="76">
        <v>5.5</v>
      </c>
      <c r="M215" s="60">
        <v>1114.1469999999999</v>
      </c>
      <c r="N215" s="60">
        <v>14.23</v>
      </c>
      <c r="O215" s="60">
        <v>1.92</v>
      </c>
      <c r="P215" s="117">
        <v>96.517575477730247</v>
      </c>
      <c r="Q215" s="58">
        <v>20</v>
      </c>
      <c r="R215" s="58">
        <v>56.84</v>
      </c>
      <c r="S215" s="117">
        <v>68.576300709079945</v>
      </c>
      <c r="T215" s="58">
        <v>20</v>
      </c>
      <c r="U215" s="58">
        <v>88.81</v>
      </c>
      <c r="V215" s="117">
        <v>274.53053569735727</v>
      </c>
      <c r="W215" s="58">
        <v>60</v>
      </c>
      <c r="X215" s="76">
        <v>26.101412773980481</v>
      </c>
      <c r="Y215" s="76">
        <v>3.4276729559748427</v>
      </c>
      <c r="Z215" s="127">
        <v>2.76</v>
      </c>
    </row>
    <row r="216" spans="1:26" ht="12" customHeight="1" x14ac:dyDescent="0.3">
      <c r="A216" s="58">
        <v>214</v>
      </c>
      <c r="B216" s="58" t="s">
        <v>19</v>
      </c>
      <c r="C216" s="117">
        <v>121.95014439349637</v>
      </c>
      <c r="D216" s="116">
        <v>277.15941907612813</v>
      </c>
      <c r="E216" s="59">
        <v>0.44</v>
      </c>
      <c r="F216" s="62">
        <v>6</v>
      </c>
      <c r="G216" s="60">
        <v>21.85</v>
      </c>
      <c r="H216" s="60">
        <v>15.38</v>
      </c>
      <c r="I216" s="60">
        <v>2.4300000000000002</v>
      </c>
      <c r="J216" s="61">
        <v>1463.2329999999999</v>
      </c>
      <c r="K216" s="117">
        <v>386.14541286460013</v>
      </c>
      <c r="L216" s="76">
        <v>5.5</v>
      </c>
      <c r="M216" s="60">
        <v>1114.1469999999999</v>
      </c>
      <c r="N216" s="60">
        <v>14.23</v>
      </c>
      <c r="O216" s="60">
        <v>1.92</v>
      </c>
      <c r="P216" s="117">
        <v>96.517575477730247</v>
      </c>
      <c r="Q216" s="58">
        <v>20</v>
      </c>
      <c r="R216" s="58">
        <v>56.84</v>
      </c>
      <c r="S216" s="117">
        <v>68.576300709079945</v>
      </c>
      <c r="T216" s="58">
        <v>20</v>
      </c>
      <c r="U216" s="58">
        <v>88.81</v>
      </c>
      <c r="V216" s="117">
        <v>274.53053569735727</v>
      </c>
      <c r="W216" s="58">
        <v>60</v>
      </c>
      <c r="X216" s="76">
        <v>26.738032597736105</v>
      </c>
      <c r="Y216" s="76">
        <v>3.4905660377358489</v>
      </c>
      <c r="Z216" s="127">
        <v>27.116666666666699</v>
      </c>
    </row>
    <row r="217" spans="1:26" ht="12" customHeight="1" x14ac:dyDescent="0.3">
      <c r="A217" s="58">
        <v>215</v>
      </c>
      <c r="B217" s="58" t="s">
        <v>19</v>
      </c>
      <c r="C217" s="117">
        <v>121.95014439349637</v>
      </c>
      <c r="D217" s="116">
        <v>277.15941907612813</v>
      </c>
      <c r="E217" s="59">
        <v>0.44</v>
      </c>
      <c r="F217" s="62">
        <v>6</v>
      </c>
      <c r="G217" s="60">
        <v>21.85</v>
      </c>
      <c r="H217" s="60">
        <v>15.38</v>
      </c>
      <c r="I217" s="60">
        <v>2.4300000000000002</v>
      </c>
      <c r="J217" s="61">
        <v>1463.2329999999999</v>
      </c>
      <c r="K217" s="117">
        <v>386.14541286460013</v>
      </c>
      <c r="L217" s="76">
        <v>5.5</v>
      </c>
      <c r="M217" s="60">
        <v>1114.1469999999999</v>
      </c>
      <c r="N217" s="60">
        <v>14.23</v>
      </c>
      <c r="O217" s="60">
        <v>1.92</v>
      </c>
      <c r="P217" s="117">
        <v>96.517575477730247</v>
      </c>
      <c r="Q217" s="58">
        <v>20</v>
      </c>
      <c r="R217" s="58">
        <v>56.84</v>
      </c>
      <c r="S217" s="117">
        <v>68.576300709079945</v>
      </c>
      <c r="T217" s="58">
        <v>20</v>
      </c>
      <c r="U217" s="58">
        <v>88.81</v>
      </c>
      <c r="V217" s="117">
        <v>274.53053569735727</v>
      </c>
      <c r="W217" s="58">
        <v>60</v>
      </c>
      <c r="X217" s="76">
        <v>28.647892069002967</v>
      </c>
      <c r="Y217" s="76">
        <v>3.3333333333333335</v>
      </c>
      <c r="Z217" s="127">
        <v>3.2</v>
      </c>
    </row>
    <row r="218" spans="1:26" ht="12" customHeight="1" x14ac:dyDescent="0.3">
      <c r="A218" s="58">
        <v>216</v>
      </c>
      <c r="B218" s="58" t="s">
        <v>19</v>
      </c>
      <c r="C218" s="117">
        <v>121.95014439349637</v>
      </c>
      <c r="D218" s="116">
        <v>277.15941907612813</v>
      </c>
      <c r="E218" s="59">
        <v>0.44</v>
      </c>
      <c r="F218" s="62">
        <v>6</v>
      </c>
      <c r="G218" s="60">
        <v>21.85</v>
      </c>
      <c r="H218" s="60">
        <v>15.38</v>
      </c>
      <c r="I218" s="60">
        <v>2.4300000000000002</v>
      </c>
      <c r="J218" s="61">
        <v>1463.2329999999999</v>
      </c>
      <c r="K218" s="117">
        <v>386.14541286460013</v>
      </c>
      <c r="L218" s="76">
        <v>5.5</v>
      </c>
      <c r="M218" s="60">
        <v>1114.1469999999999</v>
      </c>
      <c r="N218" s="60">
        <v>14.23</v>
      </c>
      <c r="O218" s="60">
        <v>1.92</v>
      </c>
      <c r="P218" s="117">
        <v>96.517575477730247</v>
      </c>
      <c r="Q218" s="58">
        <v>20</v>
      </c>
      <c r="R218" s="58">
        <v>56.84</v>
      </c>
      <c r="S218" s="117">
        <v>68.576300709079945</v>
      </c>
      <c r="T218" s="58">
        <v>20</v>
      </c>
      <c r="U218" s="58">
        <v>88.81</v>
      </c>
      <c r="V218" s="117">
        <v>274.53053569735727</v>
      </c>
      <c r="W218" s="58">
        <v>60</v>
      </c>
      <c r="X218" s="76">
        <v>29.284511892758591</v>
      </c>
      <c r="Y218" s="76">
        <v>3.3962264150943398</v>
      </c>
      <c r="Z218" s="127"/>
    </row>
    <row r="219" spans="1:26" ht="12" customHeight="1" x14ac:dyDescent="0.3">
      <c r="A219" s="30">
        <v>217</v>
      </c>
      <c r="B219" s="30" t="s">
        <v>20</v>
      </c>
      <c r="C219" s="102">
        <v>121.95014439349637</v>
      </c>
      <c r="D219" s="101">
        <v>277.15941907612813</v>
      </c>
      <c r="E219" s="31">
        <v>0.44</v>
      </c>
      <c r="F219" s="34">
        <v>6</v>
      </c>
      <c r="G219" s="32">
        <v>21.85</v>
      </c>
      <c r="H219" s="32">
        <v>15.38</v>
      </c>
      <c r="I219" s="32">
        <v>2.4300000000000002</v>
      </c>
      <c r="J219" s="33">
        <v>1463.2329999999999</v>
      </c>
      <c r="K219" s="102">
        <v>337.84906964889547</v>
      </c>
      <c r="L219" s="77">
        <v>5.5</v>
      </c>
      <c r="M219" s="32">
        <v>1114.1469999999999</v>
      </c>
      <c r="N219" s="32">
        <v>14.23</v>
      </c>
      <c r="O219" s="32">
        <v>1.92</v>
      </c>
      <c r="P219" s="102">
        <v>144.7388077397558</v>
      </c>
      <c r="Q219" s="30">
        <v>30</v>
      </c>
      <c r="R219" s="30">
        <v>56.84</v>
      </c>
      <c r="S219" s="102">
        <v>68.576300709079945</v>
      </c>
      <c r="T219" s="30">
        <v>20</v>
      </c>
      <c r="U219" s="30">
        <v>88.81</v>
      </c>
      <c r="V219" s="102">
        <v>274.53053569735727</v>
      </c>
      <c r="W219" s="30">
        <v>14</v>
      </c>
      <c r="X219" s="77">
        <v>15.278875770134917</v>
      </c>
      <c r="Y219" s="77">
        <v>1.4150943396226414</v>
      </c>
      <c r="Z219" s="128">
        <v>2.0299999999999998</v>
      </c>
    </row>
    <row r="220" spans="1:26" ht="12" customHeight="1" x14ac:dyDescent="0.3">
      <c r="A220" s="30">
        <v>218</v>
      </c>
      <c r="B220" s="30" t="s">
        <v>20</v>
      </c>
      <c r="C220" s="102">
        <v>121.95014439349637</v>
      </c>
      <c r="D220" s="101">
        <v>277.15941907612813</v>
      </c>
      <c r="E220" s="31">
        <v>0.44</v>
      </c>
      <c r="F220" s="34">
        <v>6</v>
      </c>
      <c r="G220" s="32">
        <v>21.85</v>
      </c>
      <c r="H220" s="32">
        <v>15.38</v>
      </c>
      <c r="I220" s="32">
        <v>2.4300000000000002</v>
      </c>
      <c r="J220" s="33">
        <v>1463.2329999999999</v>
      </c>
      <c r="K220" s="102">
        <v>337.84906964889547</v>
      </c>
      <c r="L220" s="77">
        <v>5.5</v>
      </c>
      <c r="M220" s="32">
        <v>1114.1469999999999</v>
      </c>
      <c r="N220" s="32">
        <v>14.23</v>
      </c>
      <c r="O220" s="32">
        <v>1.92</v>
      </c>
      <c r="P220" s="102">
        <v>144.7388077397558</v>
      </c>
      <c r="Q220" s="30">
        <v>30</v>
      </c>
      <c r="R220" s="30">
        <v>56.84</v>
      </c>
      <c r="S220" s="102">
        <v>68.576300709079945</v>
      </c>
      <c r="T220" s="30">
        <v>20</v>
      </c>
      <c r="U220" s="30">
        <v>88.81</v>
      </c>
      <c r="V220" s="102">
        <v>274.53053569735727</v>
      </c>
      <c r="W220" s="30">
        <v>14</v>
      </c>
      <c r="X220" s="77">
        <v>15.915495593890538</v>
      </c>
      <c r="Y220" s="77">
        <v>1.5723270440251573</v>
      </c>
      <c r="Z220" s="128">
        <v>9.9916666666666707</v>
      </c>
    </row>
    <row r="221" spans="1:26" ht="12" customHeight="1" x14ac:dyDescent="0.3">
      <c r="A221" s="30">
        <v>219</v>
      </c>
      <c r="B221" s="30" t="s">
        <v>20</v>
      </c>
      <c r="C221" s="102">
        <v>121.95014439349637</v>
      </c>
      <c r="D221" s="101">
        <v>277.15941907612813</v>
      </c>
      <c r="E221" s="31">
        <v>0.44</v>
      </c>
      <c r="F221" s="34">
        <v>6</v>
      </c>
      <c r="G221" s="32">
        <v>21.85</v>
      </c>
      <c r="H221" s="32">
        <v>15.38</v>
      </c>
      <c r="I221" s="32">
        <v>2.4300000000000002</v>
      </c>
      <c r="J221" s="33">
        <v>1463.2329999999999</v>
      </c>
      <c r="K221" s="102">
        <v>337.84906964889547</v>
      </c>
      <c r="L221" s="77">
        <v>5.5</v>
      </c>
      <c r="M221" s="32">
        <v>1114.1469999999999</v>
      </c>
      <c r="N221" s="32">
        <v>14.23</v>
      </c>
      <c r="O221" s="32">
        <v>1.92</v>
      </c>
      <c r="P221" s="102">
        <v>144.7388077397558</v>
      </c>
      <c r="Q221" s="30">
        <v>30</v>
      </c>
      <c r="R221" s="30">
        <v>56.84</v>
      </c>
      <c r="S221" s="102">
        <v>68.576300709079945</v>
      </c>
      <c r="T221" s="30">
        <v>20</v>
      </c>
      <c r="U221" s="30">
        <v>88.81</v>
      </c>
      <c r="V221" s="102">
        <v>274.53053569735727</v>
      </c>
      <c r="W221" s="30">
        <v>14</v>
      </c>
      <c r="X221" s="77">
        <v>16.55211541764616</v>
      </c>
      <c r="Y221" s="77">
        <v>1.5723270440251573</v>
      </c>
      <c r="Z221" s="128">
        <v>2.0299999999999998</v>
      </c>
    </row>
    <row r="222" spans="1:26" ht="12" customHeight="1" x14ac:dyDescent="0.3">
      <c r="A222" s="30">
        <v>220</v>
      </c>
      <c r="B222" s="30" t="s">
        <v>20</v>
      </c>
      <c r="C222" s="102">
        <v>121.95014439349637</v>
      </c>
      <c r="D222" s="101">
        <v>277.15941907612813</v>
      </c>
      <c r="E222" s="31">
        <v>0.44</v>
      </c>
      <c r="F222" s="34">
        <v>6</v>
      </c>
      <c r="G222" s="32">
        <v>21.85</v>
      </c>
      <c r="H222" s="32">
        <v>15.38</v>
      </c>
      <c r="I222" s="32">
        <v>2.4300000000000002</v>
      </c>
      <c r="J222" s="33">
        <v>1463.2329999999999</v>
      </c>
      <c r="K222" s="102">
        <v>337.84906964889547</v>
      </c>
      <c r="L222" s="77">
        <v>5.5</v>
      </c>
      <c r="M222" s="32">
        <v>1114.1469999999999</v>
      </c>
      <c r="N222" s="32">
        <v>14.23</v>
      </c>
      <c r="O222" s="32">
        <v>1.92</v>
      </c>
      <c r="P222" s="102">
        <v>144.7388077397558</v>
      </c>
      <c r="Q222" s="30">
        <v>30</v>
      </c>
      <c r="R222" s="30">
        <v>56.84</v>
      </c>
      <c r="S222" s="102">
        <v>68.576300709079945</v>
      </c>
      <c r="T222" s="30">
        <v>20</v>
      </c>
      <c r="U222" s="30">
        <v>88.81</v>
      </c>
      <c r="V222" s="102">
        <v>274.53053569735727</v>
      </c>
      <c r="W222" s="30">
        <v>14</v>
      </c>
      <c r="X222" s="77">
        <v>16.55211541764616</v>
      </c>
      <c r="Y222" s="77">
        <v>1.729559748427673</v>
      </c>
      <c r="Z222" s="128">
        <v>10.241666666666699</v>
      </c>
    </row>
    <row r="223" spans="1:26" ht="12" customHeight="1" x14ac:dyDescent="0.3">
      <c r="A223" s="30">
        <v>221</v>
      </c>
      <c r="B223" s="30" t="s">
        <v>20</v>
      </c>
      <c r="C223" s="102">
        <v>121.95014439349637</v>
      </c>
      <c r="D223" s="101">
        <v>277.15941907612813</v>
      </c>
      <c r="E223" s="31">
        <v>0.44</v>
      </c>
      <c r="F223" s="34">
        <v>6</v>
      </c>
      <c r="G223" s="32">
        <v>21.85</v>
      </c>
      <c r="H223" s="32">
        <v>15.38</v>
      </c>
      <c r="I223" s="32">
        <v>2.4300000000000002</v>
      </c>
      <c r="J223" s="33">
        <v>1463.2329999999999</v>
      </c>
      <c r="K223" s="102">
        <v>337.84906964889547</v>
      </c>
      <c r="L223" s="77">
        <v>5.5</v>
      </c>
      <c r="M223" s="32">
        <v>1114.1469999999999</v>
      </c>
      <c r="N223" s="32">
        <v>14.23</v>
      </c>
      <c r="O223" s="32">
        <v>1.92</v>
      </c>
      <c r="P223" s="102">
        <v>144.7388077397558</v>
      </c>
      <c r="Q223" s="30">
        <v>30</v>
      </c>
      <c r="R223" s="30">
        <v>56.84</v>
      </c>
      <c r="S223" s="102">
        <v>68.576300709079945</v>
      </c>
      <c r="T223" s="30">
        <v>20</v>
      </c>
      <c r="U223" s="30">
        <v>88.81</v>
      </c>
      <c r="V223" s="102">
        <v>274.53053569735727</v>
      </c>
      <c r="W223" s="30">
        <v>14</v>
      </c>
      <c r="X223" s="77">
        <v>17.18873524140178</v>
      </c>
      <c r="Y223" s="77">
        <v>2.0440251572327046</v>
      </c>
      <c r="Z223" s="128">
        <v>2.11</v>
      </c>
    </row>
    <row r="224" spans="1:26" ht="12" customHeight="1" x14ac:dyDescent="0.3">
      <c r="A224" s="30">
        <v>222</v>
      </c>
      <c r="B224" s="30" t="s">
        <v>20</v>
      </c>
      <c r="C224" s="102">
        <v>121.95014439349637</v>
      </c>
      <c r="D224" s="101">
        <v>277.15941907612813</v>
      </c>
      <c r="E224" s="31">
        <v>0.44</v>
      </c>
      <c r="F224" s="34">
        <v>6</v>
      </c>
      <c r="G224" s="32">
        <v>21.85</v>
      </c>
      <c r="H224" s="32">
        <v>15.38</v>
      </c>
      <c r="I224" s="32">
        <v>2.4300000000000002</v>
      </c>
      <c r="J224" s="33">
        <v>1463.2329999999999</v>
      </c>
      <c r="K224" s="102">
        <v>337.84906964889547</v>
      </c>
      <c r="L224" s="77">
        <v>5.5</v>
      </c>
      <c r="M224" s="32">
        <v>1114.1469999999999</v>
      </c>
      <c r="N224" s="32">
        <v>14.23</v>
      </c>
      <c r="O224" s="32">
        <v>1.92</v>
      </c>
      <c r="P224" s="102">
        <v>144.7388077397558</v>
      </c>
      <c r="Q224" s="30">
        <v>30</v>
      </c>
      <c r="R224" s="30">
        <v>56.84</v>
      </c>
      <c r="S224" s="102">
        <v>68.576300709079945</v>
      </c>
      <c r="T224" s="30">
        <v>20</v>
      </c>
      <c r="U224" s="30">
        <v>88.81</v>
      </c>
      <c r="V224" s="102">
        <v>274.53053569735727</v>
      </c>
      <c r="W224" s="30">
        <v>14</v>
      </c>
      <c r="X224" s="77">
        <v>17.825355065157403</v>
      </c>
      <c r="Y224" s="77">
        <v>2.0440251572327046</v>
      </c>
      <c r="Z224" s="128"/>
    </row>
    <row r="225" spans="1:26" ht="12" customHeight="1" x14ac:dyDescent="0.3">
      <c r="A225" s="30">
        <v>223</v>
      </c>
      <c r="B225" s="30" t="s">
        <v>20</v>
      </c>
      <c r="C225" s="102">
        <v>121.95014439349637</v>
      </c>
      <c r="D225" s="101">
        <v>277.15941907612813</v>
      </c>
      <c r="E225" s="31">
        <v>0.44</v>
      </c>
      <c r="F225" s="34">
        <v>6</v>
      </c>
      <c r="G225" s="32">
        <v>21.85</v>
      </c>
      <c r="H225" s="32">
        <v>15.38</v>
      </c>
      <c r="I225" s="32">
        <v>2.4300000000000002</v>
      </c>
      <c r="J225" s="33">
        <v>1463.2329999999999</v>
      </c>
      <c r="K225" s="102">
        <v>337.84906964889547</v>
      </c>
      <c r="L225" s="77">
        <v>5.5</v>
      </c>
      <c r="M225" s="32">
        <v>1114.1469999999999</v>
      </c>
      <c r="N225" s="32">
        <v>14.23</v>
      </c>
      <c r="O225" s="32">
        <v>1.92</v>
      </c>
      <c r="P225" s="102">
        <v>144.7388077397558</v>
      </c>
      <c r="Q225" s="30">
        <v>30</v>
      </c>
      <c r="R225" s="30">
        <v>56.84</v>
      </c>
      <c r="S225" s="102">
        <v>68.576300709079945</v>
      </c>
      <c r="T225" s="30">
        <v>20</v>
      </c>
      <c r="U225" s="30">
        <v>88.81</v>
      </c>
      <c r="V225" s="102">
        <v>274.53053569735727</v>
      </c>
      <c r="W225" s="30">
        <v>28</v>
      </c>
      <c r="X225" s="77">
        <v>19.098594712668646</v>
      </c>
      <c r="Y225" s="77">
        <v>2.5157232704402515</v>
      </c>
      <c r="Z225" s="128">
        <v>2.1800000000000002</v>
      </c>
    </row>
    <row r="226" spans="1:26" ht="12" customHeight="1" x14ac:dyDescent="0.3">
      <c r="A226" s="30">
        <v>224</v>
      </c>
      <c r="B226" s="30" t="s">
        <v>20</v>
      </c>
      <c r="C226" s="102">
        <v>121.95014439349637</v>
      </c>
      <c r="D226" s="101">
        <v>277.15941907612813</v>
      </c>
      <c r="E226" s="31">
        <v>0.44</v>
      </c>
      <c r="F226" s="34">
        <v>6</v>
      </c>
      <c r="G226" s="32">
        <v>21.85</v>
      </c>
      <c r="H226" s="32">
        <v>15.38</v>
      </c>
      <c r="I226" s="32">
        <v>2.4300000000000002</v>
      </c>
      <c r="J226" s="33">
        <v>1463.2329999999999</v>
      </c>
      <c r="K226" s="102">
        <v>337.84906964889547</v>
      </c>
      <c r="L226" s="77">
        <v>5.5</v>
      </c>
      <c r="M226" s="32">
        <v>1114.1469999999999</v>
      </c>
      <c r="N226" s="32">
        <v>14.23</v>
      </c>
      <c r="O226" s="32">
        <v>1.92</v>
      </c>
      <c r="P226" s="102">
        <v>144.7388077397558</v>
      </c>
      <c r="Q226" s="30">
        <v>30</v>
      </c>
      <c r="R226" s="30">
        <v>56.84</v>
      </c>
      <c r="S226" s="102">
        <v>68.576300709079945</v>
      </c>
      <c r="T226" s="30">
        <v>20</v>
      </c>
      <c r="U226" s="30">
        <v>88.81</v>
      </c>
      <c r="V226" s="102">
        <v>274.53053569735727</v>
      </c>
      <c r="W226" s="30">
        <v>28</v>
      </c>
      <c r="X226" s="77">
        <v>19.098594712668646</v>
      </c>
      <c r="Y226" s="77">
        <v>2.6729559748427674</v>
      </c>
      <c r="Z226" s="128">
        <v>18.741666666666699</v>
      </c>
    </row>
    <row r="227" spans="1:26" ht="12" customHeight="1" x14ac:dyDescent="0.3">
      <c r="A227" s="30">
        <v>225</v>
      </c>
      <c r="B227" s="30" t="s">
        <v>20</v>
      </c>
      <c r="C227" s="102">
        <v>121.95014439349637</v>
      </c>
      <c r="D227" s="101">
        <v>277.15941907612813</v>
      </c>
      <c r="E227" s="31">
        <v>0.44</v>
      </c>
      <c r="F227" s="34">
        <v>6</v>
      </c>
      <c r="G227" s="32">
        <v>21.85</v>
      </c>
      <c r="H227" s="32">
        <v>15.38</v>
      </c>
      <c r="I227" s="32">
        <v>2.4300000000000002</v>
      </c>
      <c r="J227" s="33">
        <v>1463.2329999999999</v>
      </c>
      <c r="K227" s="102">
        <v>337.84906964889547</v>
      </c>
      <c r="L227" s="77">
        <v>5.5</v>
      </c>
      <c r="M227" s="32">
        <v>1114.1469999999999</v>
      </c>
      <c r="N227" s="32">
        <v>14.23</v>
      </c>
      <c r="O227" s="32">
        <v>1.92</v>
      </c>
      <c r="P227" s="102">
        <v>144.7388077397558</v>
      </c>
      <c r="Q227" s="30">
        <v>30</v>
      </c>
      <c r="R227" s="30">
        <v>56.84</v>
      </c>
      <c r="S227" s="102">
        <v>68.576300709079945</v>
      </c>
      <c r="T227" s="30">
        <v>20</v>
      </c>
      <c r="U227" s="30">
        <v>88.81</v>
      </c>
      <c r="V227" s="102">
        <v>274.53053569735727</v>
      </c>
      <c r="W227" s="30">
        <v>28</v>
      </c>
      <c r="X227" s="77">
        <v>19.098594712668646</v>
      </c>
      <c r="Y227" s="77">
        <v>2.2012578616352201</v>
      </c>
      <c r="Z227" s="128">
        <v>2.33</v>
      </c>
    </row>
    <row r="228" spans="1:26" ht="12" customHeight="1" x14ac:dyDescent="0.3">
      <c r="A228" s="30">
        <v>226</v>
      </c>
      <c r="B228" s="30" t="s">
        <v>20</v>
      </c>
      <c r="C228" s="102">
        <v>121.95014439349637</v>
      </c>
      <c r="D228" s="101">
        <v>277.15941907612813</v>
      </c>
      <c r="E228" s="31">
        <v>0.44</v>
      </c>
      <c r="F228" s="34">
        <v>6</v>
      </c>
      <c r="G228" s="32">
        <v>21.85</v>
      </c>
      <c r="H228" s="32">
        <v>15.38</v>
      </c>
      <c r="I228" s="32">
        <v>2.4300000000000002</v>
      </c>
      <c r="J228" s="33">
        <v>1463.2329999999999</v>
      </c>
      <c r="K228" s="102">
        <v>337.84906964889547</v>
      </c>
      <c r="L228" s="77">
        <v>5.5</v>
      </c>
      <c r="M228" s="32">
        <v>1114.1469999999999</v>
      </c>
      <c r="N228" s="32">
        <v>14.23</v>
      </c>
      <c r="O228" s="32">
        <v>1.92</v>
      </c>
      <c r="P228" s="102">
        <v>144.7388077397558</v>
      </c>
      <c r="Q228" s="30">
        <v>30</v>
      </c>
      <c r="R228" s="30">
        <v>56.84</v>
      </c>
      <c r="S228" s="102">
        <v>68.576300709079945</v>
      </c>
      <c r="T228" s="30">
        <v>20</v>
      </c>
      <c r="U228" s="30">
        <v>88.81</v>
      </c>
      <c r="V228" s="102">
        <v>274.53053569735727</v>
      </c>
      <c r="W228" s="30">
        <v>28</v>
      </c>
      <c r="X228" s="77">
        <v>19.098594712668646</v>
      </c>
      <c r="Y228" s="77">
        <v>2.5157232704402515</v>
      </c>
      <c r="Z228" s="128">
        <v>18.991666666666699</v>
      </c>
    </row>
    <row r="229" spans="1:26" ht="12" customHeight="1" x14ac:dyDescent="0.3">
      <c r="A229" s="30">
        <v>227</v>
      </c>
      <c r="B229" s="30" t="s">
        <v>20</v>
      </c>
      <c r="C229" s="102">
        <v>121.95014439349637</v>
      </c>
      <c r="D229" s="101">
        <v>277.15941907612813</v>
      </c>
      <c r="E229" s="31">
        <v>0.44</v>
      </c>
      <c r="F229" s="34">
        <v>6</v>
      </c>
      <c r="G229" s="32">
        <v>21.85</v>
      </c>
      <c r="H229" s="32">
        <v>15.38</v>
      </c>
      <c r="I229" s="32">
        <v>2.4300000000000002</v>
      </c>
      <c r="J229" s="33">
        <v>1463.2329999999999</v>
      </c>
      <c r="K229" s="102">
        <v>337.84906964889547</v>
      </c>
      <c r="L229" s="77">
        <v>5.5</v>
      </c>
      <c r="M229" s="32">
        <v>1114.1469999999999</v>
      </c>
      <c r="N229" s="32">
        <v>14.23</v>
      </c>
      <c r="O229" s="32">
        <v>1.92</v>
      </c>
      <c r="P229" s="102">
        <v>144.7388077397558</v>
      </c>
      <c r="Q229" s="30">
        <v>30</v>
      </c>
      <c r="R229" s="30">
        <v>56.84</v>
      </c>
      <c r="S229" s="102">
        <v>68.576300709079945</v>
      </c>
      <c r="T229" s="30">
        <v>20</v>
      </c>
      <c r="U229" s="30">
        <v>88.81</v>
      </c>
      <c r="V229" s="102">
        <v>274.53053569735727</v>
      </c>
      <c r="W229" s="30">
        <v>28</v>
      </c>
      <c r="X229" s="77">
        <v>19.098594712668646</v>
      </c>
      <c r="Y229" s="77">
        <v>2.358490566037736</v>
      </c>
      <c r="Z229" s="128">
        <v>2.25</v>
      </c>
    </row>
    <row r="230" spans="1:26" ht="12" customHeight="1" x14ac:dyDescent="0.3">
      <c r="A230" s="30">
        <v>228</v>
      </c>
      <c r="B230" s="30" t="s">
        <v>20</v>
      </c>
      <c r="C230" s="102">
        <v>121.95014439349637</v>
      </c>
      <c r="D230" s="101">
        <v>277.15941907612813</v>
      </c>
      <c r="E230" s="31">
        <v>0.44</v>
      </c>
      <c r="F230" s="34">
        <v>6</v>
      </c>
      <c r="G230" s="32">
        <v>21.85</v>
      </c>
      <c r="H230" s="32">
        <v>15.38</v>
      </c>
      <c r="I230" s="32">
        <v>2.4300000000000002</v>
      </c>
      <c r="J230" s="33">
        <v>1463.2329999999999</v>
      </c>
      <c r="K230" s="102">
        <v>337.84906964889547</v>
      </c>
      <c r="L230" s="77">
        <v>5.5</v>
      </c>
      <c r="M230" s="32">
        <v>1114.1469999999999</v>
      </c>
      <c r="N230" s="32">
        <v>14.23</v>
      </c>
      <c r="O230" s="32">
        <v>1.92</v>
      </c>
      <c r="P230" s="102">
        <v>144.7388077397558</v>
      </c>
      <c r="Q230" s="30">
        <v>30</v>
      </c>
      <c r="R230" s="30">
        <v>56.84</v>
      </c>
      <c r="S230" s="102">
        <v>68.576300709079945</v>
      </c>
      <c r="T230" s="30">
        <v>20</v>
      </c>
      <c r="U230" s="30">
        <v>88.81</v>
      </c>
      <c r="V230" s="102">
        <v>274.53053569735727</v>
      </c>
      <c r="W230" s="30">
        <v>28</v>
      </c>
      <c r="X230" s="77">
        <v>19.098594712668646</v>
      </c>
      <c r="Y230" s="77">
        <v>2.6729559748427674</v>
      </c>
      <c r="Z230" s="128"/>
    </row>
    <row r="231" spans="1:26" ht="12" customHeight="1" x14ac:dyDescent="0.3">
      <c r="A231" s="30">
        <v>229</v>
      </c>
      <c r="B231" s="30" t="s">
        <v>20</v>
      </c>
      <c r="C231" s="102">
        <v>121.95014439349637</v>
      </c>
      <c r="D231" s="101">
        <v>277.15941907612813</v>
      </c>
      <c r="E231" s="31">
        <v>0.44</v>
      </c>
      <c r="F231" s="34">
        <v>6</v>
      </c>
      <c r="G231" s="32">
        <v>21.85</v>
      </c>
      <c r="H231" s="32">
        <v>15.38</v>
      </c>
      <c r="I231" s="32">
        <v>2.4300000000000002</v>
      </c>
      <c r="J231" s="33">
        <v>1463.2329999999999</v>
      </c>
      <c r="K231" s="102">
        <v>337.84906964889547</v>
      </c>
      <c r="L231" s="77">
        <v>5.5</v>
      </c>
      <c r="M231" s="32">
        <v>1114.1469999999999</v>
      </c>
      <c r="N231" s="32">
        <v>14.23</v>
      </c>
      <c r="O231" s="32">
        <v>1.92</v>
      </c>
      <c r="P231" s="102">
        <v>144.7388077397558</v>
      </c>
      <c r="Q231" s="30">
        <v>30</v>
      </c>
      <c r="R231" s="30">
        <v>56.84</v>
      </c>
      <c r="S231" s="102">
        <v>68.576300709079945</v>
      </c>
      <c r="T231" s="30">
        <v>20</v>
      </c>
      <c r="U231" s="30">
        <v>88.81</v>
      </c>
      <c r="V231" s="102">
        <v>274.53053569735727</v>
      </c>
      <c r="W231" s="30">
        <v>60</v>
      </c>
      <c r="X231" s="77">
        <v>25.464792950224862</v>
      </c>
      <c r="Y231" s="77">
        <v>2.358490566037736</v>
      </c>
      <c r="Z231" s="128">
        <v>2.4700000000000002</v>
      </c>
    </row>
    <row r="232" spans="1:26" ht="12" customHeight="1" x14ac:dyDescent="0.3">
      <c r="A232" s="30">
        <v>230</v>
      </c>
      <c r="B232" s="30" t="s">
        <v>20</v>
      </c>
      <c r="C232" s="102">
        <v>121.95014439349637</v>
      </c>
      <c r="D232" s="101">
        <v>277.15941907612813</v>
      </c>
      <c r="E232" s="31">
        <v>0.44</v>
      </c>
      <c r="F232" s="34">
        <v>6</v>
      </c>
      <c r="G232" s="32">
        <v>21.85</v>
      </c>
      <c r="H232" s="32">
        <v>15.38</v>
      </c>
      <c r="I232" s="32">
        <v>2.4300000000000002</v>
      </c>
      <c r="J232" s="33">
        <v>1463.2329999999999</v>
      </c>
      <c r="K232" s="102">
        <v>337.84906964889547</v>
      </c>
      <c r="L232" s="77">
        <v>5.5</v>
      </c>
      <c r="M232" s="32">
        <v>1114.1469999999999</v>
      </c>
      <c r="N232" s="32">
        <v>14.23</v>
      </c>
      <c r="O232" s="32">
        <v>1.92</v>
      </c>
      <c r="P232" s="102">
        <v>144.7388077397558</v>
      </c>
      <c r="Q232" s="30">
        <v>30</v>
      </c>
      <c r="R232" s="30">
        <v>56.84</v>
      </c>
      <c r="S232" s="102">
        <v>68.576300709079945</v>
      </c>
      <c r="T232" s="30">
        <v>20</v>
      </c>
      <c r="U232" s="30">
        <v>88.81</v>
      </c>
      <c r="V232" s="102">
        <v>274.53053569735727</v>
      </c>
      <c r="W232" s="30">
        <v>60</v>
      </c>
      <c r="X232" s="77">
        <v>25.464792950224862</v>
      </c>
      <c r="Y232" s="77">
        <v>2.5157232704402515</v>
      </c>
      <c r="Z232" s="128">
        <v>27.491666666666699</v>
      </c>
    </row>
    <row r="233" spans="1:26" ht="12" customHeight="1" x14ac:dyDescent="0.3">
      <c r="A233" s="30">
        <v>231</v>
      </c>
      <c r="B233" s="30" t="s">
        <v>20</v>
      </c>
      <c r="C233" s="102">
        <v>121.95014439349637</v>
      </c>
      <c r="D233" s="101">
        <v>277.15941907612813</v>
      </c>
      <c r="E233" s="31">
        <v>0.44</v>
      </c>
      <c r="F233" s="34">
        <v>6</v>
      </c>
      <c r="G233" s="32">
        <v>21.85</v>
      </c>
      <c r="H233" s="32">
        <v>15.38</v>
      </c>
      <c r="I233" s="32">
        <v>2.4300000000000002</v>
      </c>
      <c r="J233" s="33">
        <v>1463.2329999999999</v>
      </c>
      <c r="K233" s="102">
        <v>337.84906964889547</v>
      </c>
      <c r="L233" s="77">
        <v>5.5</v>
      </c>
      <c r="M233" s="32">
        <v>1114.1469999999999</v>
      </c>
      <c r="N233" s="32">
        <v>14.23</v>
      </c>
      <c r="O233" s="32">
        <v>1.92</v>
      </c>
      <c r="P233" s="102">
        <v>144.7388077397558</v>
      </c>
      <c r="Q233" s="30">
        <v>30</v>
      </c>
      <c r="R233" s="30">
        <v>56.84</v>
      </c>
      <c r="S233" s="102">
        <v>68.576300709079945</v>
      </c>
      <c r="T233" s="30">
        <v>20</v>
      </c>
      <c r="U233" s="30">
        <v>88.81</v>
      </c>
      <c r="V233" s="102">
        <v>274.53053569735727</v>
      </c>
      <c r="W233" s="30">
        <v>60</v>
      </c>
      <c r="X233" s="77">
        <v>25.464792950224862</v>
      </c>
      <c r="Y233" s="77">
        <v>2.6729559748427674</v>
      </c>
      <c r="Z233" s="128">
        <v>2.76</v>
      </c>
    </row>
    <row r="234" spans="1:26" ht="12" customHeight="1" x14ac:dyDescent="0.3">
      <c r="A234" s="30">
        <v>232</v>
      </c>
      <c r="B234" s="30" t="s">
        <v>20</v>
      </c>
      <c r="C234" s="102">
        <v>121.95014439349637</v>
      </c>
      <c r="D234" s="101">
        <v>277.15941907612813</v>
      </c>
      <c r="E234" s="31">
        <v>0.44</v>
      </c>
      <c r="F234" s="34">
        <v>6</v>
      </c>
      <c r="G234" s="32">
        <v>21.85</v>
      </c>
      <c r="H234" s="32">
        <v>15.38</v>
      </c>
      <c r="I234" s="32">
        <v>2.4300000000000002</v>
      </c>
      <c r="J234" s="33">
        <v>1463.2329999999999</v>
      </c>
      <c r="K234" s="102">
        <v>337.84906964889547</v>
      </c>
      <c r="L234" s="77">
        <v>5.5</v>
      </c>
      <c r="M234" s="32">
        <v>1114.1469999999999</v>
      </c>
      <c r="N234" s="32">
        <v>14.23</v>
      </c>
      <c r="O234" s="32">
        <v>1.92</v>
      </c>
      <c r="P234" s="102">
        <v>144.7388077397558</v>
      </c>
      <c r="Q234" s="30">
        <v>30</v>
      </c>
      <c r="R234" s="30">
        <v>56.84</v>
      </c>
      <c r="S234" s="102">
        <v>68.576300709079945</v>
      </c>
      <c r="T234" s="30">
        <v>20</v>
      </c>
      <c r="U234" s="30">
        <v>88.81</v>
      </c>
      <c r="V234" s="102">
        <v>274.53053569735727</v>
      </c>
      <c r="W234" s="30">
        <v>60</v>
      </c>
      <c r="X234" s="77">
        <v>26.101412773980481</v>
      </c>
      <c r="Y234" s="77">
        <v>2.6729559748427674</v>
      </c>
      <c r="Z234" s="128">
        <v>27.741666666666699</v>
      </c>
    </row>
    <row r="235" spans="1:26" ht="12" customHeight="1" x14ac:dyDescent="0.3">
      <c r="A235" s="30">
        <v>233</v>
      </c>
      <c r="B235" s="30" t="s">
        <v>20</v>
      </c>
      <c r="C235" s="102">
        <v>121.95014439349637</v>
      </c>
      <c r="D235" s="101">
        <v>277.15941907612813</v>
      </c>
      <c r="E235" s="31">
        <v>0.44</v>
      </c>
      <c r="F235" s="34">
        <v>6</v>
      </c>
      <c r="G235" s="32">
        <v>21.85</v>
      </c>
      <c r="H235" s="32">
        <v>15.38</v>
      </c>
      <c r="I235" s="32">
        <v>2.4300000000000002</v>
      </c>
      <c r="J235" s="33">
        <v>1463.2329999999999</v>
      </c>
      <c r="K235" s="102">
        <v>337.84906964889547</v>
      </c>
      <c r="L235" s="77">
        <v>5.5</v>
      </c>
      <c r="M235" s="32">
        <v>1114.1469999999999</v>
      </c>
      <c r="N235" s="32">
        <v>14.23</v>
      </c>
      <c r="O235" s="32">
        <v>1.92</v>
      </c>
      <c r="P235" s="102">
        <v>144.7388077397558</v>
      </c>
      <c r="Q235" s="30">
        <v>30</v>
      </c>
      <c r="R235" s="30">
        <v>56.84</v>
      </c>
      <c r="S235" s="102">
        <v>68.576300709079945</v>
      </c>
      <c r="T235" s="30">
        <v>20</v>
      </c>
      <c r="U235" s="30">
        <v>88.81</v>
      </c>
      <c r="V235" s="102">
        <v>274.53053569735727</v>
      </c>
      <c r="W235" s="30">
        <v>60</v>
      </c>
      <c r="X235" s="77">
        <v>26.101412773980481</v>
      </c>
      <c r="Y235" s="77">
        <v>2.9874213836477987</v>
      </c>
      <c r="Z235" s="128">
        <v>2.62</v>
      </c>
    </row>
    <row r="236" spans="1:26" ht="12" customHeight="1" x14ac:dyDescent="0.3">
      <c r="A236" s="30">
        <v>234</v>
      </c>
      <c r="B236" s="30" t="s">
        <v>20</v>
      </c>
      <c r="C236" s="102">
        <v>121.95014439349637</v>
      </c>
      <c r="D236" s="101">
        <v>277.15941907612813</v>
      </c>
      <c r="E236" s="31">
        <v>0.44</v>
      </c>
      <c r="F236" s="34">
        <v>6</v>
      </c>
      <c r="G236" s="32">
        <v>21.85</v>
      </c>
      <c r="H236" s="32">
        <v>15.38</v>
      </c>
      <c r="I236" s="32">
        <v>2.4300000000000002</v>
      </c>
      <c r="J236" s="33">
        <v>1463.2329999999999</v>
      </c>
      <c r="K236" s="102">
        <v>337.84906964889547</v>
      </c>
      <c r="L236" s="77">
        <v>5.5</v>
      </c>
      <c r="M236" s="32">
        <v>1114.1469999999999</v>
      </c>
      <c r="N236" s="32">
        <v>14.23</v>
      </c>
      <c r="O236" s="32">
        <v>1.92</v>
      </c>
      <c r="P236" s="102">
        <v>144.7388077397558</v>
      </c>
      <c r="Q236" s="30">
        <v>30</v>
      </c>
      <c r="R236" s="30">
        <v>56.84</v>
      </c>
      <c r="S236" s="102">
        <v>68.576300709079945</v>
      </c>
      <c r="T236" s="30">
        <v>20</v>
      </c>
      <c r="U236" s="30">
        <v>88.81</v>
      </c>
      <c r="V236" s="102">
        <v>274.53053569735727</v>
      </c>
      <c r="W236" s="30">
        <v>60</v>
      </c>
      <c r="X236" s="77">
        <v>25.464792950224862</v>
      </c>
      <c r="Y236" s="77">
        <v>3.1446540880503147</v>
      </c>
      <c r="Z236" s="128"/>
    </row>
    <row r="237" spans="1:26" ht="12" customHeight="1" x14ac:dyDescent="0.3">
      <c r="A237" s="68">
        <v>235</v>
      </c>
      <c r="B237" s="68" t="s">
        <v>21</v>
      </c>
      <c r="C237" s="119">
        <v>121.95014439349637</v>
      </c>
      <c r="D237" s="118">
        <v>277.15941907612813</v>
      </c>
      <c r="E237" s="69">
        <v>0.44</v>
      </c>
      <c r="F237" s="72">
        <v>6</v>
      </c>
      <c r="G237" s="70">
        <v>21.85</v>
      </c>
      <c r="H237" s="70">
        <v>15.38</v>
      </c>
      <c r="I237" s="70">
        <v>2.4300000000000002</v>
      </c>
      <c r="J237" s="71">
        <v>1463.2329999999999</v>
      </c>
      <c r="K237" s="119">
        <v>289.55272643319074</v>
      </c>
      <c r="L237" s="74">
        <v>5.5</v>
      </c>
      <c r="M237" s="70">
        <v>1114.1469999999999</v>
      </c>
      <c r="N237" s="70">
        <v>14.23</v>
      </c>
      <c r="O237" s="70">
        <v>1.92</v>
      </c>
      <c r="P237" s="119">
        <v>193.03515095546049</v>
      </c>
      <c r="Q237" s="68">
        <v>40</v>
      </c>
      <c r="R237" s="68">
        <v>56.84</v>
      </c>
      <c r="S237" s="119">
        <v>68.576300709079945</v>
      </c>
      <c r="T237" s="68">
        <v>20</v>
      </c>
      <c r="U237" s="68">
        <v>88.81</v>
      </c>
      <c r="V237" s="119">
        <v>274.53053569735727</v>
      </c>
      <c r="W237" s="68">
        <v>14</v>
      </c>
      <c r="X237" s="74">
        <v>16.55211541764616</v>
      </c>
      <c r="Y237" s="74">
        <v>1.5723270440251573</v>
      </c>
      <c r="Z237" s="123">
        <v>1.6</v>
      </c>
    </row>
    <row r="238" spans="1:26" ht="12" customHeight="1" x14ac:dyDescent="0.3">
      <c r="A238" s="68">
        <v>236</v>
      </c>
      <c r="B238" s="68" t="s">
        <v>21</v>
      </c>
      <c r="C238" s="119">
        <v>121.95014439349637</v>
      </c>
      <c r="D238" s="118">
        <v>277.15941907612813</v>
      </c>
      <c r="E238" s="69">
        <v>0.44</v>
      </c>
      <c r="F238" s="72">
        <v>6</v>
      </c>
      <c r="G238" s="70">
        <v>21.85</v>
      </c>
      <c r="H238" s="70">
        <v>15.38</v>
      </c>
      <c r="I238" s="70">
        <v>2.4300000000000002</v>
      </c>
      <c r="J238" s="71">
        <v>1463.2329999999999</v>
      </c>
      <c r="K238" s="119">
        <v>289.55272643319074</v>
      </c>
      <c r="L238" s="74">
        <v>5.5</v>
      </c>
      <c r="M238" s="70">
        <v>1114.1469999999999</v>
      </c>
      <c r="N238" s="70">
        <v>14.23</v>
      </c>
      <c r="O238" s="70">
        <v>1.92</v>
      </c>
      <c r="P238" s="119">
        <v>193.03515095546049</v>
      </c>
      <c r="Q238" s="68">
        <v>40</v>
      </c>
      <c r="R238" s="68">
        <v>56.84</v>
      </c>
      <c r="S238" s="119">
        <v>68.576300709079945</v>
      </c>
      <c r="T238" s="68">
        <v>20</v>
      </c>
      <c r="U238" s="68">
        <v>88.81</v>
      </c>
      <c r="V238" s="119">
        <v>274.53053569735727</v>
      </c>
      <c r="W238" s="68">
        <v>14</v>
      </c>
      <c r="X238" s="74">
        <v>15.278875770134917</v>
      </c>
      <c r="Y238" s="74">
        <v>1.5723270440251573</v>
      </c>
      <c r="Z238" s="123">
        <v>10.616666666666699</v>
      </c>
    </row>
    <row r="239" spans="1:26" ht="12" customHeight="1" x14ac:dyDescent="0.3">
      <c r="A239" s="68">
        <v>237</v>
      </c>
      <c r="B239" s="68" t="s">
        <v>21</v>
      </c>
      <c r="C239" s="119">
        <v>121.95014439349637</v>
      </c>
      <c r="D239" s="118">
        <v>277.15941907612813</v>
      </c>
      <c r="E239" s="69">
        <v>0.44</v>
      </c>
      <c r="F239" s="72">
        <v>6</v>
      </c>
      <c r="G239" s="70">
        <v>21.85</v>
      </c>
      <c r="H239" s="70">
        <v>15.38</v>
      </c>
      <c r="I239" s="70">
        <v>2.4300000000000002</v>
      </c>
      <c r="J239" s="71">
        <v>1463.2329999999999</v>
      </c>
      <c r="K239" s="119">
        <v>289.55272643319074</v>
      </c>
      <c r="L239" s="74">
        <v>5.5</v>
      </c>
      <c r="M239" s="70">
        <v>1114.1469999999999</v>
      </c>
      <c r="N239" s="70">
        <v>14.23</v>
      </c>
      <c r="O239" s="70">
        <v>1.92</v>
      </c>
      <c r="P239" s="119">
        <v>193.03515095546049</v>
      </c>
      <c r="Q239" s="68">
        <v>40</v>
      </c>
      <c r="R239" s="68">
        <v>56.84</v>
      </c>
      <c r="S239" s="119">
        <v>68.576300709079945</v>
      </c>
      <c r="T239" s="68">
        <v>20</v>
      </c>
      <c r="U239" s="68">
        <v>88.81</v>
      </c>
      <c r="V239" s="119">
        <v>274.53053569735727</v>
      </c>
      <c r="W239" s="68">
        <v>14</v>
      </c>
      <c r="X239" s="74">
        <v>15.278875770134917</v>
      </c>
      <c r="Y239" s="74">
        <v>1.8867924528301887</v>
      </c>
      <c r="Z239" s="123">
        <v>1.74</v>
      </c>
    </row>
    <row r="240" spans="1:26" ht="12" customHeight="1" x14ac:dyDescent="0.3">
      <c r="A240" s="68">
        <v>238</v>
      </c>
      <c r="B240" s="68" t="s">
        <v>21</v>
      </c>
      <c r="C240" s="119">
        <v>121.95014439349637</v>
      </c>
      <c r="D240" s="118">
        <v>277.15941907612813</v>
      </c>
      <c r="E240" s="69">
        <v>0.44</v>
      </c>
      <c r="F240" s="72">
        <v>6</v>
      </c>
      <c r="G240" s="70">
        <v>21.85</v>
      </c>
      <c r="H240" s="70">
        <v>15.38</v>
      </c>
      <c r="I240" s="70">
        <v>2.4300000000000002</v>
      </c>
      <c r="J240" s="71">
        <v>1463.2329999999999</v>
      </c>
      <c r="K240" s="119">
        <v>289.55272643319074</v>
      </c>
      <c r="L240" s="74">
        <v>5.5</v>
      </c>
      <c r="M240" s="70">
        <v>1114.1469999999999</v>
      </c>
      <c r="N240" s="70">
        <v>14.23</v>
      </c>
      <c r="O240" s="70">
        <v>1.92</v>
      </c>
      <c r="P240" s="119">
        <v>193.03515095546049</v>
      </c>
      <c r="Q240" s="68">
        <v>40</v>
      </c>
      <c r="R240" s="68">
        <v>56.84</v>
      </c>
      <c r="S240" s="119">
        <v>68.576300709079945</v>
      </c>
      <c r="T240" s="68">
        <v>20</v>
      </c>
      <c r="U240" s="68">
        <v>88.81</v>
      </c>
      <c r="V240" s="119">
        <v>274.53053569735727</v>
      </c>
      <c r="W240" s="68">
        <v>14</v>
      </c>
      <c r="X240" s="74">
        <v>15.915495593890538</v>
      </c>
      <c r="Y240" s="74">
        <v>2.0440251572327046</v>
      </c>
      <c r="Z240" s="123">
        <v>10.866666666666699</v>
      </c>
    </row>
    <row r="241" spans="1:26" ht="12" customHeight="1" x14ac:dyDescent="0.3">
      <c r="A241" s="68">
        <v>239</v>
      </c>
      <c r="B241" s="68" t="s">
        <v>21</v>
      </c>
      <c r="C241" s="119">
        <v>121.95014439349637</v>
      </c>
      <c r="D241" s="118">
        <v>277.15941907612813</v>
      </c>
      <c r="E241" s="69">
        <v>0.44</v>
      </c>
      <c r="F241" s="72">
        <v>6</v>
      </c>
      <c r="G241" s="70">
        <v>21.85</v>
      </c>
      <c r="H241" s="70">
        <v>15.38</v>
      </c>
      <c r="I241" s="70">
        <v>2.4300000000000002</v>
      </c>
      <c r="J241" s="71">
        <v>1463.2329999999999</v>
      </c>
      <c r="K241" s="119">
        <v>289.55272643319074</v>
      </c>
      <c r="L241" s="74">
        <v>5.5</v>
      </c>
      <c r="M241" s="70">
        <v>1114.1469999999999</v>
      </c>
      <c r="N241" s="70">
        <v>14.23</v>
      </c>
      <c r="O241" s="70">
        <v>1.92</v>
      </c>
      <c r="P241" s="119">
        <v>193.03515095546049</v>
      </c>
      <c r="Q241" s="68">
        <v>40</v>
      </c>
      <c r="R241" s="68">
        <v>56.84</v>
      </c>
      <c r="S241" s="119">
        <v>68.576300709079945</v>
      </c>
      <c r="T241" s="68">
        <v>20</v>
      </c>
      <c r="U241" s="68">
        <v>88.81</v>
      </c>
      <c r="V241" s="119">
        <v>274.53053569735727</v>
      </c>
      <c r="W241" s="68">
        <v>14</v>
      </c>
      <c r="X241" s="74">
        <v>15.915495593890538</v>
      </c>
      <c r="Y241" s="74">
        <v>2.0440251572327046</v>
      </c>
      <c r="Z241" s="123">
        <v>1.89</v>
      </c>
    </row>
    <row r="242" spans="1:26" ht="12" customHeight="1" x14ac:dyDescent="0.3">
      <c r="A242" s="68">
        <v>240</v>
      </c>
      <c r="B242" s="68" t="s">
        <v>21</v>
      </c>
      <c r="C242" s="119">
        <v>121.95014439349637</v>
      </c>
      <c r="D242" s="118">
        <v>277.15941907612813</v>
      </c>
      <c r="E242" s="69">
        <v>0.44</v>
      </c>
      <c r="F242" s="72">
        <v>6</v>
      </c>
      <c r="G242" s="70">
        <v>21.85</v>
      </c>
      <c r="H242" s="70">
        <v>15.38</v>
      </c>
      <c r="I242" s="70">
        <v>2.4300000000000002</v>
      </c>
      <c r="J242" s="71">
        <v>1463.2329999999999</v>
      </c>
      <c r="K242" s="119">
        <v>289.55272643319074</v>
      </c>
      <c r="L242" s="74">
        <v>5.5</v>
      </c>
      <c r="M242" s="70">
        <v>1114.1469999999999</v>
      </c>
      <c r="N242" s="70">
        <v>14.23</v>
      </c>
      <c r="O242" s="70">
        <v>1.92</v>
      </c>
      <c r="P242" s="119">
        <v>193.03515095546049</v>
      </c>
      <c r="Q242" s="68">
        <v>40</v>
      </c>
      <c r="R242" s="68">
        <v>56.84</v>
      </c>
      <c r="S242" s="119">
        <v>68.576300709079945</v>
      </c>
      <c r="T242" s="68">
        <v>20</v>
      </c>
      <c r="U242" s="68">
        <v>88.81</v>
      </c>
      <c r="V242" s="119">
        <v>274.53053569735727</v>
      </c>
      <c r="W242" s="68">
        <v>14</v>
      </c>
      <c r="X242" s="74">
        <v>16.55211541764616</v>
      </c>
      <c r="Y242" s="74">
        <v>2.0440251572327046</v>
      </c>
      <c r="Z242" s="123"/>
    </row>
    <row r="243" spans="1:26" ht="12" customHeight="1" x14ac:dyDescent="0.3">
      <c r="A243" s="68">
        <v>241</v>
      </c>
      <c r="B243" s="68" t="s">
        <v>21</v>
      </c>
      <c r="C243" s="119">
        <v>121.95014439349637</v>
      </c>
      <c r="D243" s="118">
        <v>277.15941907612813</v>
      </c>
      <c r="E243" s="69">
        <v>0.44</v>
      </c>
      <c r="F243" s="72">
        <v>6</v>
      </c>
      <c r="G243" s="70">
        <v>21.85</v>
      </c>
      <c r="H243" s="70">
        <v>15.38</v>
      </c>
      <c r="I243" s="70">
        <v>2.4300000000000002</v>
      </c>
      <c r="J243" s="71">
        <v>1463.2329999999999</v>
      </c>
      <c r="K243" s="119">
        <v>289.55272643319074</v>
      </c>
      <c r="L243" s="74">
        <v>5.5</v>
      </c>
      <c r="M243" s="70">
        <v>1114.1469999999999</v>
      </c>
      <c r="N243" s="70">
        <v>14.23</v>
      </c>
      <c r="O243" s="70">
        <v>1.92</v>
      </c>
      <c r="P243" s="119">
        <v>193.03515095546049</v>
      </c>
      <c r="Q243" s="68">
        <v>40</v>
      </c>
      <c r="R243" s="68">
        <v>56.84</v>
      </c>
      <c r="S243" s="119">
        <v>68.576300709079945</v>
      </c>
      <c r="T243" s="68">
        <v>20</v>
      </c>
      <c r="U243" s="68">
        <v>88.81</v>
      </c>
      <c r="V243" s="119">
        <v>274.53053569735727</v>
      </c>
      <c r="W243" s="68">
        <v>28</v>
      </c>
      <c r="X243" s="74">
        <v>19.098594712668646</v>
      </c>
      <c r="Y243" s="74">
        <v>2.2012578616352201</v>
      </c>
      <c r="Z243" s="123">
        <v>2.4700000000000002</v>
      </c>
    </row>
    <row r="244" spans="1:26" ht="12" customHeight="1" x14ac:dyDescent="0.3">
      <c r="A244" s="68">
        <v>242</v>
      </c>
      <c r="B244" s="68" t="s">
        <v>21</v>
      </c>
      <c r="C244" s="119">
        <v>121.95014439349637</v>
      </c>
      <c r="D244" s="118">
        <v>277.15941907612813</v>
      </c>
      <c r="E244" s="69">
        <v>0.44</v>
      </c>
      <c r="F244" s="72">
        <v>6</v>
      </c>
      <c r="G244" s="70">
        <v>21.85</v>
      </c>
      <c r="H244" s="70">
        <v>15.38</v>
      </c>
      <c r="I244" s="70">
        <v>2.4300000000000002</v>
      </c>
      <c r="J244" s="71">
        <v>1463.2329999999999</v>
      </c>
      <c r="K244" s="119">
        <v>289.55272643319074</v>
      </c>
      <c r="L244" s="74">
        <v>5.5</v>
      </c>
      <c r="M244" s="70">
        <v>1114.1469999999999</v>
      </c>
      <c r="N244" s="70">
        <v>14.23</v>
      </c>
      <c r="O244" s="70">
        <v>1.92</v>
      </c>
      <c r="P244" s="119">
        <v>193.03515095546049</v>
      </c>
      <c r="Q244" s="68">
        <v>40</v>
      </c>
      <c r="R244" s="68">
        <v>56.84</v>
      </c>
      <c r="S244" s="119">
        <v>68.576300709079945</v>
      </c>
      <c r="T244" s="68">
        <v>20</v>
      </c>
      <c r="U244" s="68">
        <v>88.81</v>
      </c>
      <c r="V244" s="119">
        <v>274.53053569735727</v>
      </c>
      <c r="W244" s="68">
        <v>28</v>
      </c>
      <c r="X244" s="74">
        <v>19.098594712668646</v>
      </c>
      <c r="Y244" s="74">
        <v>2.1069182389937109</v>
      </c>
      <c r="Z244" s="123">
        <v>19.366666666666699</v>
      </c>
    </row>
    <row r="245" spans="1:26" ht="12" customHeight="1" x14ac:dyDescent="0.3">
      <c r="A245" s="68">
        <v>243</v>
      </c>
      <c r="B245" s="68" t="s">
        <v>21</v>
      </c>
      <c r="C245" s="119">
        <v>121.95014439349637</v>
      </c>
      <c r="D245" s="118">
        <v>277.15941907612813</v>
      </c>
      <c r="E245" s="69">
        <v>0.44</v>
      </c>
      <c r="F245" s="72">
        <v>6</v>
      </c>
      <c r="G245" s="70">
        <v>21.85</v>
      </c>
      <c r="H245" s="70">
        <v>15.38</v>
      </c>
      <c r="I245" s="70">
        <v>2.4300000000000002</v>
      </c>
      <c r="J245" s="71">
        <v>1463.2329999999999</v>
      </c>
      <c r="K245" s="119">
        <v>289.55272643319074</v>
      </c>
      <c r="L245" s="74">
        <v>5.5</v>
      </c>
      <c r="M245" s="70">
        <v>1114.1469999999999</v>
      </c>
      <c r="N245" s="70">
        <v>14.23</v>
      </c>
      <c r="O245" s="70">
        <v>1.92</v>
      </c>
      <c r="P245" s="119">
        <v>193.03515095546049</v>
      </c>
      <c r="Q245" s="68">
        <v>40</v>
      </c>
      <c r="R245" s="68">
        <v>56.84</v>
      </c>
      <c r="S245" s="119">
        <v>68.576300709079945</v>
      </c>
      <c r="T245" s="68">
        <v>20</v>
      </c>
      <c r="U245" s="68">
        <v>88.81</v>
      </c>
      <c r="V245" s="119">
        <v>274.53053569735727</v>
      </c>
      <c r="W245" s="68">
        <v>28</v>
      </c>
      <c r="X245" s="74">
        <v>19.098594712668646</v>
      </c>
      <c r="Y245" s="74">
        <v>2.1383647798742138</v>
      </c>
      <c r="Z245" s="123">
        <v>2.33</v>
      </c>
    </row>
    <row r="246" spans="1:26" ht="12" customHeight="1" x14ac:dyDescent="0.3">
      <c r="A246" s="68">
        <v>244</v>
      </c>
      <c r="B246" s="68" t="s">
        <v>21</v>
      </c>
      <c r="C246" s="119">
        <v>121.95014439349637</v>
      </c>
      <c r="D246" s="118">
        <v>277.15941907612813</v>
      </c>
      <c r="E246" s="69">
        <v>0.44</v>
      </c>
      <c r="F246" s="72">
        <v>6</v>
      </c>
      <c r="G246" s="70">
        <v>21.85</v>
      </c>
      <c r="H246" s="70">
        <v>15.38</v>
      </c>
      <c r="I246" s="70">
        <v>2.4300000000000002</v>
      </c>
      <c r="J246" s="71">
        <v>1463.2329999999999</v>
      </c>
      <c r="K246" s="119">
        <v>289.55272643319074</v>
      </c>
      <c r="L246" s="74">
        <v>5.5</v>
      </c>
      <c r="M246" s="70">
        <v>1114.1469999999999</v>
      </c>
      <c r="N246" s="70">
        <v>14.23</v>
      </c>
      <c r="O246" s="70">
        <v>1.92</v>
      </c>
      <c r="P246" s="119">
        <v>193.03515095546049</v>
      </c>
      <c r="Q246" s="68">
        <v>40</v>
      </c>
      <c r="R246" s="68">
        <v>56.84</v>
      </c>
      <c r="S246" s="119">
        <v>68.576300709079945</v>
      </c>
      <c r="T246" s="68">
        <v>20</v>
      </c>
      <c r="U246" s="68">
        <v>88.81</v>
      </c>
      <c r="V246" s="119">
        <v>274.53053569735727</v>
      </c>
      <c r="W246" s="68">
        <v>28</v>
      </c>
      <c r="X246" s="74">
        <v>19.098594712668646</v>
      </c>
      <c r="Y246" s="74">
        <v>2.1383647798742138</v>
      </c>
      <c r="Z246" s="123">
        <v>19.616666666666699</v>
      </c>
    </row>
    <row r="247" spans="1:26" ht="12" customHeight="1" x14ac:dyDescent="0.3">
      <c r="A247" s="68">
        <v>245</v>
      </c>
      <c r="B247" s="68" t="s">
        <v>21</v>
      </c>
      <c r="C247" s="119">
        <v>121.95014439349637</v>
      </c>
      <c r="D247" s="118">
        <v>277.15941907612813</v>
      </c>
      <c r="E247" s="69">
        <v>0.44</v>
      </c>
      <c r="F247" s="72">
        <v>6</v>
      </c>
      <c r="G247" s="70">
        <v>21.85</v>
      </c>
      <c r="H247" s="70">
        <v>15.38</v>
      </c>
      <c r="I247" s="70">
        <v>2.4300000000000002</v>
      </c>
      <c r="J247" s="71">
        <v>1463.2329999999999</v>
      </c>
      <c r="K247" s="119">
        <v>289.55272643319074</v>
      </c>
      <c r="L247" s="74">
        <v>5.5</v>
      </c>
      <c r="M247" s="70">
        <v>1114.1469999999999</v>
      </c>
      <c r="N247" s="70">
        <v>14.23</v>
      </c>
      <c r="O247" s="70">
        <v>1.92</v>
      </c>
      <c r="P247" s="119">
        <v>193.03515095546049</v>
      </c>
      <c r="Q247" s="68">
        <v>40</v>
      </c>
      <c r="R247" s="68">
        <v>56.84</v>
      </c>
      <c r="S247" s="119">
        <v>68.576300709079945</v>
      </c>
      <c r="T247" s="68">
        <v>20</v>
      </c>
      <c r="U247" s="68">
        <v>88.81</v>
      </c>
      <c r="V247" s="119">
        <v>274.53053569735727</v>
      </c>
      <c r="W247" s="68">
        <v>28</v>
      </c>
      <c r="X247" s="74">
        <v>19.098594712668646</v>
      </c>
      <c r="Y247" s="74">
        <v>2.2012578616352201</v>
      </c>
      <c r="Z247" s="123">
        <v>2.54</v>
      </c>
    </row>
    <row r="248" spans="1:26" ht="12" customHeight="1" x14ac:dyDescent="0.3">
      <c r="A248" s="68">
        <v>246</v>
      </c>
      <c r="B248" s="68" t="s">
        <v>21</v>
      </c>
      <c r="C248" s="119">
        <v>121.95014439349637</v>
      </c>
      <c r="D248" s="118">
        <v>277.15941907612813</v>
      </c>
      <c r="E248" s="69">
        <v>0.44</v>
      </c>
      <c r="F248" s="72">
        <v>6</v>
      </c>
      <c r="G248" s="70">
        <v>21.85</v>
      </c>
      <c r="H248" s="70">
        <v>15.38</v>
      </c>
      <c r="I248" s="70">
        <v>2.4300000000000002</v>
      </c>
      <c r="J248" s="71">
        <v>1463.2329999999999</v>
      </c>
      <c r="K248" s="119">
        <v>289.55272643319074</v>
      </c>
      <c r="L248" s="74">
        <v>5.5</v>
      </c>
      <c r="M248" s="70">
        <v>1114.1469999999999</v>
      </c>
      <c r="N248" s="70">
        <v>14.23</v>
      </c>
      <c r="O248" s="70">
        <v>1.92</v>
      </c>
      <c r="P248" s="119">
        <v>193.03515095546049</v>
      </c>
      <c r="Q248" s="68">
        <v>40</v>
      </c>
      <c r="R248" s="68">
        <v>56.84</v>
      </c>
      <c r="S248" s="119">
        <v>68.576300709079945</v>
      </c>
      <c r="T248" s="68">
        <v>20</v>
      </c>
      <c r="U248" s="68">
        <v>88.81</v>
      </c>
      <c r="V248" s="119">
        <v>274.53053569735727</v>
      </c>
      <c r="W248" s="68">
        <v>28</v>
      </c>
      <c r="X248" s="74">
        <v>21.008454183935509</v>
      </c>
      <c r="Y248" s="74">
        <v>2.2012578616352201</v>
      </c>
      <c r="Z248" s="123"/>
    </row>
    <row r="249" spans="1:26" ht="12" customHeight="1" x14ac:dyDescent="0.3">
      <c r="A249" s="68">
        <v>247</v>
      </c>
      <c r="B249" s="68" t="s">
        <v>21</v>
      </c>
      <c r="C249" s="119">
        <v>121.95014439349637</v>
      </c>
      <c r="D249" s="118">
        <v>277.15941907612813</v>
      </c>
      <c r="E249" s="69">
        <v>0.44</v>
      </c>
      <c r="F249" s="72">
        <v>6</v>
      </c>
      <c r="G249" s="70">
        <v>21.85</v>
      </c>
      <c r="H249" s="70">
        <v>15.38</v>
      </c>
      <c r="I249" s="70">
        <v>2.4300000000000002</v>
      </c>
      <c r="J249" s="71">
        <v>1463.2329999999999</v>
      </c>
      <c r="K249" s="119">
        <v>289.55272643319074</v>
      </c>
      <c r="L249" s="74">
        <v>5.5</v>
      </c>
      <c r="M249" s="70">
        <v>1114.1469999999999</v>
      </c>
      <c r="N249" s="70">
        <v>14.23</v>
      </c>
      <c r="O249" s="70">
        <v>1.92</v>
      </c>
      <c r="P249" s="119">
        <v>193.03515095546049</v>
      </c>
      <c r="Q249" s="68">
        <v>40</v>
      </c>
      <c r="R249" s="68">
        <v>56.84</v>
      </c>
      <c r="S249" s="119">
        <v>68.576300709079945</v>
      </c>
      <c r="T249" s="68">
        <v>20</v>
      </c>
      <c r="U249" s="68">
        <v>88.81</v>
      </c>
      <c r="V249" s="119">
        <v>274.53053569735727</v>
      </c>
      <c r="W249" s="68">
        <v>60</v>
      </c>
      <c r="X249" s="74">
        <v>23.554933478957995</v>
      </c>
      <c r="Y249" s="74">
        <v>2.358490566037736</v>
      </c>
      <c r="Z249" s="123">
        <v>2.62</v>
      </c>
    </row>
    <row r="250" spans="1:26" ht="12" customHeight="1" x14ac:dyDescent="0.3">
      <c r="A250" s="68">
        <v>248</v>
      </c>
      <c r="B250" s="68" t="s">
        <v>21</v>
      </c>
      <c r="C250" s="119">
        <v>121.95014439349637</v>
      </c>
      <c r="D250" s="118">
        <v>277.15941907612813</v>
      </c>
      <c r="E250" s="69">
        <v>0.44</v>
      </c>
      <c r="F250" s="72">
        <v>6</v>
      </c>
      <c r="G250" s="70">
        <v>21.85</v>
      </c>
      <c r="H250" s="70">
        <v>15.38</v>
      </c>
      <c r="I250" s="70">
        <v>2.4300000000000002</v>
      </c>
      <c r="J250" s="71">
        <v>1463.2329999999999</v>
      </c>
      <c r="K250" s="119">
        <v>289.55272643319074</v>
      </c>
      <c r="L250" s="74">
        <v>5.5</v>
      </c>
      <c r="M250" s="70">
        <v>1114.1469999999999</v>
      </c>
      <c r="N250" s="70">
        <v>14.23</v>
      </c>
      <c r="O250" s="70">
        <v>1.92</v>
      </c>
      <c r="P250" s="119">
        <v>193.03515095546049</v>
      </c>
      <c r="Q250" s="68">
        <v>40</v>
      </c>
      <c r="R250" s="68">
        <v>56.84</v>
      </c>
      <c r="S250" s="119">
        <v>68.576300709079945</v>
      </c>
      <c r="T250" s="68">
        <v>20</v>
      </c>
      <c r="U250" s="68">
        <v>88.81</v>
      </c>
      <c r="V250" s="119">
        <v>274.53053569735727</v>
      </c>
      <c r="W250" s="68">
        <v>60</v>
      </c>
      <c r="X250" s="74">
        <v>22.918313655202375</v>
      </c>
      <c r="Y250" s="74">
        <v>2.358490566037736</v>
      </c>
      <c r="Z250" s="123">
        <v>28.116666666666699</v>
      </c>
    </row>
    <row r="251" spans="1:26" ht="12" customHeight="1" x14ac:dyDescent="0.3">
      <c r="A251" s="68">
        <v>249</v>
      </c>
      <c r="B251" s="68" t="s">
        <v>21</v>
      </c>
      <c r="C251" s="119">
        <v>121.95014439349637</v>
      </c>
      <c r="D251" s="118">
        <v>277.15941907612813</v>
      </c>
      <c r="E251" s="69">
        <v>0.44</v>
      </c>
      <c r="F251" s="72">
        <v>6</v>
      </c>
      <c r="G251" s="70">
        <v>21.85</v>
      </c>
      <c r="H251" s="70">
        <v>15.38</v>
      </c>
      <c r="I251" s="70">
        <v>2.4300000000000002</v>
      </c>
      <c r="J251" s="71">
        <v>1463.2329999999999</v>
      </c>
      <c r="K251" s="119">
        <v>289.55272643319074</v>
      </c>
      <c r="L251" s="74">
        <v>5.5</v>
      </c>
      <c r="M251" s="70">
        <v>1114.1469999999999</v>
      </c>
      <c r="N251" s="70">
        <v>14.23</v>
      </c>
      <c r="O251" s="70">
        <v>1.92</v>
      </c>
      <c r="P251" s="119">
        <v>193.03515095546049</v>
      </c>
      <c r="Q251" s="68">
        <v>40</v>
      </c>
      <c r="R251" s="68">
        <v>56.84</v>
      </c>
      <c r="S251" s="119">
        <v>68.576300709079945</v>
      </c>
      <c r="T251" s="68">
        <v>20</v>
      </c>
      <c r="U251" s="68">
        <v>88.81</v>
      </c>
      <c r="V251" s="119">
        <v>274.53053569735727</v>
      </c>
      <c r="W251" s="68">
        <v>60</v>
      </c>
      <c r="X251" s="74">
        <v>22.918313655202375</v>
      </c>
      <c r="Y251" s="74">
        <v>2.5157232704402515</v>
      </c>
      <c r="Z251" s="123">
        <v>2.91</v>
      </c>
    </row>
    <row r="252" spans="1:26" ht="12" customHeight="1" x14ac:dyDescent="0.3">
      <c r="A252" s="68">
        <v>250</v>
      </c>
      <c r="B252" s="68" t="s">
        <v>21</v>
      </c>
      <c r="C252" s="119">
        <v>121.95014439349637</v>
      </c>
      <c r="D252" s="118">
        <v>277.15941907612813</v>
      </c>
      <c r="E252" s="69">
        <v>0.44</v>
      </c>
      <c r="F252" s="72">
        <v>6</v>
      </c>
      <c r="G252" s="70">
        <v>21.85</v>
      </c>
      <c r="H252" s="70">
        <v>15.38</v>
      </c>
      <c r="I252" s="70">
        <v>2.4300000000000002</v>
      </c>
      <c r="J252" s="71">
        <v>1463.2329999999999</v>
      </c>
      <c r="K252" s="119">
        <v>289.55272643319074</v>
      </c>
      <c r="L252" s="74">
        <v>5.5</v>
      </c>
      <c r="M252" s="70">
        <v>1114.1469999999999</v>
      </c>
      <c r="N252" s="70">
        <v>14.23</v>
      </c>
      <c r="O252" s="70">
        <v>1.92</v>
      </c>
      <c r="P252" s="119">
        <v>193.03515095546049</v>
      </c>
      <c r="Q252" s="68">
        <v>40</v>
      </c>
      <c r="R252" s="68">
        <v>56.84</v>
      </c>
      <c r="S252" s="119">
        <v>68.576300709079945</v>
      </c>
      <c r="T252" s="68">
        <v>20</v>
      </c>
      <c r="U252" s="68">
        <v>88.81</v>
      </c>
      <c r="V252" s="119">
        <v>274.53053569735727</v>
      </c>
      <c r="W252" s="68">
        <v>60</v>
      </c>
      <c r="X252" s="74">
        <v>22.918313655202375</v>
      </c>
      <c r="Y252" s="74">
        <v>2.5157232704402515</v>
      </c>
      <c r="Z252" s="123">
        <v>28.366666666666699</v>
      </c>
    </row>
    <row r="253" spans="1:26" ht="12" customHeight="1" x14ac:dyDescent="0.3">
      <c r="A253" s="68">
        <v>251</v>
      </c>
      <c r="B253" s="68" t="s">
        <v>21</v>
      </c>
      <c r="C253" s="119">
        <v>121.95014439349637</v>
      </c>
      <c r="D253" s="118">
        <v>277.15941907612813</v>
      </c>
      <c r="E253" s="69">
        <v>0.44</v>
      </c>
      <c r="F253" s="72">
        <v>6</v>
      </c>
      <c r="G253" s="70">
        <v>21.85</v>
      </c>
      <c r="H253" s="70">
        <v>15.38</v>
      </c>
      <c r="I253" s="70">
        <v>2.4300000000000002</v>
      </c>
      <c r="J253" s="71">
        <v>1463.2329999999999</v>
      </c>
      <c r="K253" s="119">
        <v>289.55272643319074</v>
      </c>
      <c r="L253" s="74">
        <v>5.5</v>
      </c>
      <c r="M253" s="70">
        <v>1114.1469999999999</v>
      </c>
      <c r="N253" s="70">
        <v>14.23</v>
      </c>
      <c r="O253" s="70">
        <v>1.92</v>
      </c>
      <c r="P253" s="119">
        <v>193.03515095546049</v>
      </c>
      <c r="Q253" s="68">
        <v>40</v>
      </c>
      <c r="R253" s="68">
        <v>56.84</v>
      </c>
      <c r="S253" s="119">
        <v>68.576300709079945</v>
      </c>
      <c r="T253" s="68">
        <v>20</v>
      </c>
      <c r="U253" s="68">
        <v>88.81</v>
      </c>
      <c r="V253" s="119">
        <v>274.53053569735727</v>
      </c>
      <c r="W253" s="68">
        <v>60</v>
      </c>
      <c r="X253" s="74">
        <v>23.554933478957995</v>
      </c>
      <c r="Y253" s="74">
        <v>2.5157232704402515</v>
      </c>
      <c r="Z253" s="124">
        <v>3.05</v>
      </c>
    </row>
    <row r="254" spans="1:26" ht="12" customHeight="1" x14ac:dyDescent="0.3">
      <c r="A254" s="68">
        <v>252</v>
      </c>
      <c r="B254" s="68" t="s">
        <v>21</v>
      </c>
      <c r="C254" s="119">
        <v>121.95014439349637</v>
      </c>
      <c r="D254" s="118">
        <v>277.15941907612813</v>
      </c>
      <c r="E254" s="69">
        <v>0.44</v>
      </c>
      <c r="F254" s="72">
        <v>6</v>
      </c>
      <c r="G254" s="70">
        <v>21.85</v>
      </c>
      <c r="H254" s="70">
        <v>15.38</v>
      </c>
      <c r="I254" s="70">
        <v>2.4300000000000002</v>
      </c>
      <c r="J254" s="71">
        <v>1463.2329999999999</v>
      </c>
      <c r="K254" s="119">
        <v>289.55272643319074</v>
      </c>
      <c r="L254" s="74">
        <v>5.5</v>
      </c>
      <c r="M254" s="70">
        <v>1114.1469999999999</v>
      </c>
      <c r="N254" s="70">
        <v>14.23</v>
      </c>
      <c r="O254" s="70">
        <v>1.92</v>
      </c>
      <c r="P254" s="119">
        <v>193.03515095546049</v>
      </c>
      <c r="Q254" s="68">
        <v>40</v>
      </c>
      <c r="R254" s="68">
        <v>56.84</v>
      </c>
      <c r="S254" s="119">
        <v>68.576300709079945</v>
      </c>
      <c r="T254" s="68">
        <v>20</v>
      </c>
      <c r="U254" s="68">
        <v>88.81</v>
      </c>
      <c r="V254" s="119">
        <v>274.53053569735727</v>
      </c>
      <c r="W254" s="68">
        <v>60</v>
      </c>
      <c r="X254" s="74">
        <v>22.918313655202375</v>
      </c>
      <c r="Y254" s="74">
        <v>2.8301886792452828</v>
      </c>
      <c r="Z254" s="125"/>
    </row>
    <row r="255" spans="1:26" ht="12" customHeight="1" x14ac:dyDescent="0.3">
      <c r="A255" s="3"/>
    </row>
    <row r="256" spans="1:26" ht="12" customHeight="1" x14ac:dyDescent="0.3">
      <c r="A256" s="3"/>
    </row>
    <row r="257" spans="1:26" ht="12" customHeight="1" x14ac:dyDescent="0.3">
      <c r="A257" s="3"/>
      <c r="B257" s="1"/>
      <c r="C257" s="1"/>
      <c r="D257" s="1"/>
      <c r="E257" s="1"/>
      <c r="M257" s="1"/>
      <c r="X257" s="1"/>
      <c r="Y257" s="1"/>
      <c r="Z257" s="1"/>
    </row>
    <row r="258" spans="1:26" ht="12" customHeight="1" x14ac:dyDescent="0.3">
      <c r="A258" s="3"/>
      <c r="B258" s="1"/>
      <c r="C258" s="1"/>
      <c r="D258" s="1"/>
      <c r="E258" s="1"/>
      <c r="M258" s="1"/>
      <c r="X258" s="1"/>
      <c r="Y258" s="1"/>
      <c r="Z258" s="1"/>
    </row>
    <row r="259" spans="1:26" ht="12" customHeight="1" x14ac:dyDescent="0.3">
      <c r="A259" s="3"/>
      <c r="B259" s="1"/>
      <c r="C259" s="1"/>
      <c r="D259" s="1"/>
      <c r="E259" s="1"/>
      <c r="M259" s="1"/>
      <c r="X259" s="1"/>
      <c r="Y259" s="1"/>
      <c r="Z259" s="1"/>
    </row>
    <row r="260" spans="1:26" ht="12" customHeight="1" x14ac:dyDescent="0.3">
      <c r="A260" s="3"/>
      <c r="B260" s="1"/>
      <c r="C260" s="1"/>
      <c r="D260" s="1"/>
      <c r="E260" s="1"/>
      <c r="M260" s="1"/>
      <c r="X260" s="1"/>
      <c r="Y260" s="1"/>
      <c r="Z260" s="1"/>
    </row>
    <row r="261" spans="1:26" ht="12" customHeight="1" x14ac:dyDescent="0.3">
      <c r="A261" s="3"/>
      <c r="B261" s="1"/>
      <c r="C261" s="1"/>
      <c r="D261" s="1"/>
      <c r="E261" s="1"/>
      <c r="M261" s="1"/>
      <c r="X261" s="1"/>
      <c r="Y261" s="1"/>
      <c r="Z261" s="1"/>
    </row>
    <row r="262" spans="1:26" ht="12" customHeight="1" x14ac:dyDescent="0.3">
      <c r="A262" s="3"/>
      <c r="B262" s="1"/>
      <c r="C262" s="1"/>
      <c r="D262" s="1"/>
      <c r="E262" s="1"/>
      <c r="M262" s="1"/>
      <c r="X262" s="1"/>
      <c r="Y262" s="1"/>
      <c r="Z262" s="1"/>
    </row>
    <row r="263" spans="1:26" ht="12" customHeight="1" x14ac:dyDescent="0.3">
      <c r="A263" s="3"/>
      <c r="B263" s="1"/>
      <c r="C263" s="1"/>
      <c r="D263" s="1"/>
      <c r="E263" s="1"/>
      <c r="M263" s="1"/>
      <c r="X263" s="1"/>
      <c r="Y263" s="1"/>
      <c r="Z263" s="1"/>
    </row>
    <row r="264" spans="1:26" ht="12" customHeight="1" x14ac:dyDescent="0.3">
      <c r="A264" s="3"/>
      <c r="B264" s="1"/>
      <c r="C264" s="1"/>
      <c r="D264" s="1"/>
      <c r="E264" s="1"/>
      <c r="M264" s="1"/>
      <c r="X264" s="1"/>
      <c r="Y264" s="1"/>
      <c r="Z264" s="1"/>
    </row>
    <row r="265" spans="1:26" ht="12" customHeight="1" x14ac:dyDescent="0.3">
      <c r="A265" s="3"/>
      <c r="B265" s="1"/>
      <c r="C265" s="1"/>
      <c r="D265" s="1"/>
      <c r="E265" s="1"/>
      <c r="M265" s="1"/>
      <c r="X265" s="1"/>
      <c r="Y265" s="1"/>
      <c r="Z265" s="1"/>
    </row>
    <row r="266" spans="1:26" ht="12" customHeight="1" x14ac:dyDescent="0.3">
      <c r="A266" s="3"/>
      <c r="B266" s="1"/>
      <c r="C266" s="1"/>
      <c r="D266" s="1"/>
      <c r="E266" s="1"/>
      <c r="M266" s="1"/>
      <c r="X266" s="1"/>
      <c r="Y266" s="1"/>
      <c r="Z266" s="1"/>
    </row>
    <row r="267" spans="1:26" ht="12" customHeight="1" x14ac:dyDescent="0.3">
      <c r="A267" s="3"/>
      <c r="B267" s="1"/>
      <c r="C267" s="1"/>
      <c r="D267" s="1"/>
      <c r="E267" s="1"/>
      <c r="M267" s="1"/>
      <c r="X267" s="1"/>
      <c r="Y267" s="1"/>
      <c r="Z267" s="1"/>
    </row>
    <row r="268" spans="1:26" ht="12" customHeight="1" x14ac:dyDescent="0.3">
      <c r="A268" s="3"/>
      <c r="B268" s="1"/>
      <c r="C268" s="1"/>
      <c r="D268" s="1"/>
      <c r="E268" s="1"/>
      <c r="M268" s="1"/>
      <c r="X268" s="1"/>
      <c r="Y268" s="1"/>
      <c r="Z268" s="1"/>
    </row>
    <row r="269" spans="1:26" ht="12" customHeight="1" x14ac:dyDescent="0.3">
      <c r="A269" s="3"/>
      <c r="B269" s="1"/>
      <c r="C269" s="1"/>
      <c r="D269" s="1"/>
      <c r="E269" s="1"/>
      <c r="M269" s="1"/>
      <c r="X269" s="1"/>
      <c r="Y269" s="1"/>
      <c r="Z269" s="1"/>
    </row>
    <row r="277" spans="2:24" s="1" customFormat="1" ht="12" customHeight="1" x14ac:dyDescent="0.3">
      <c r="B277" s="3"/>
      <c r="C277" s="3"/>
      <c r="D277" s="3"/>
      <c r="E277" s="3"/>
      <c r="M277" s="3"/>
      <c r="X277" s="2"/>
    </row>
    <row r="278" spans="2:24" s="1" customFormat="1" ht="12" customHeight="1" x14ac:dyDescent="0.3">
      <c r="B278" s="3"/>
      <c r="C278" s="3"/>
      <c r="D278" s="3"/>
      <c r="E278" s="3"/>
      <c r="M278" s="3"/>
      <c r="X278" s="2"/>
    </row>
    <row r="279" spans="2:24" s="1" customFormat="1" ht="12" customHeight="1" x14ac:dyDescent="0.3">
      <c r="B279" s="3"/>
      <c r="C279" s="3"/>
      <c r="D279" s="3"/>
      <c r="E279" s="3"/>
      <c r="M279" s="3"/>
      <c r="X279" s="2"/>
    </row>
    <row r="280" spans="2:24" s="1" customFormat="1" ht="12" customHeight="1" x14ac:dyDescent="0.3">
      <c r="B280" s="3"/>
      <c r="C280" s="3"/>
      <c r="D280" s="3"/>
      <c r="E280" s="3"/>
      <c r="M280" s="3"/>
      <c r="X280" s="2"/>
    </row>
    <row r="281" spans="2:24" s="1" customFormat="1" ht="12" customHeight="1" x14ac:dyDescent="0.3">
      <c r="B281" s="3"/>
      <c r="C281" s="3"/>
      <c r="D281" s="3"/>
      <c r="E281" s="3"/>
      <c r="M281" s="3"/>
      <c r="X281" s="2"/>
    </row>
    <row r="282" spans="2:24" s="1" customFormat="1" ht="12" customHeight="1" x14ac:dyDescent="0.3">
      <c r="B282" s="3"/>
      <c r="C282" s="3"/>
      <c r="D282" s="3"/>
      <c r="E282" s="3"/>
      <c r="M282" s="3"/>
      <c r="X282" s="2"/>
    </row>
    <row r="283" spans="2:24" s="1" customFormat="1" ht="12" customHeight="1" x14ac:dyDescent="0.3">
      <c r="B283" s="3"/>
      <c r="C283" s="3"/>
      <c r="D283" s="3"/>
      <c r="E283" s="3"/>
      <c r="M283" s="3"/>
      <c r="X283" s="2"/>
    </row>
    <row r="284" spans="2:24" s="1" customFormat="1" ht="12" customHeight="1" x14ac:dyDescent="0.3">
      <c r="B284" s="3"/>
      <c r="C284" s="3"/>
      <c r="D284" s="3"/>
      <c r="E284" s="3"/>
      <c r="M284" s="3"/>
      <c r="X284" s="2"/>
    </row>
    <row r="285" spans="2:24" s="1" customFormat="1" ht="12" customHeight="1" x14ac:dyDescent="0.3">
      <c r="B285" s="3"/>
      <c r="C285" s="3"/>
      <c r="D285" s="3"/>
      <c r="E285" s="3"/>
      <c r="M285" s="3"/>
      <c r="X285" s="2"/>
    </row>
    <row r="286" spans="2:24" s="1" customFormat="1" ht="12" customHeight="1" x14ac:dyDescent="0.3">
      <c r="B286" s="3"/>
      <c r="C286" s="3"/>
      <c r="D286" s="3"/>
      <c r="E286" s="3"/>
      <c r="M286" s="3"/>
      <c r="X286" s="2"/>
    </row>
    <row r="287" spans="2:24" s="1" customFormat="1" ht="12" customHeight="1" x14ac:dyDescent="0.3">
      <c r="B287" s="3"/>
      <c r="C287" s="3"/>
      <c r="D287" s="3"/>
      <c r="E287" s="3"/>
      <c r="M287" s="3"/>
      <c r="X287" s="2"/>
    </row>
    <row r="288" spans="2:24" s="1" customFormat="1" ht="12" customHeight="1" x14ac:dyDescent="0.3">
      <c r="B288" s="3"/>
      <c r="C288" s="3"/>
      <c r="D288" s="3"/>
      <c r="E288" s="3"/>
      <c r="M288" s="3"/>
      <c r="X288" s="2"/>
    </row>
    <row r="297" spans="1:26" ht="12" customHeight="1" x14ac:dyDescent="0.3">
      <c r="A297" s="3"/>
      <c r="B297" s="1"/>
      <c r="C297" s="1"/>
      <c r="D297" s="1"/>
      <c r="E297" s="1"/>
      <c r="M297" s="1"/>
      <c r="X297" s="1"/>
      <c r="Y297" s="1"/>
      <c r="Z297" s="1"/>
    </row>
    <row r="298" spans="1:26" ht="12" customHeight="1" x14ac:dyDescent="0.3">
      <c r="A298" s="3"/>
      <c r="B298" s="1"/>
      <c r="C298" s="1"/>
      <c r="D298" s="1"/>
      <c r="E298" s="1"/>
      <c r="M298" s="1"/>
      <c r="X298" s="1"/>
      <c r="Y298" s="1"/>
      <c r="Z298" s="1"/>
    </row>
    <row r="299" spans="1:26" ht="12" customHeight="1" x14ac:dyDescent="0.3">
      <c r="A299" s="3"/>
      <c r="B299" s="1"/>
      <c r="C299" s="1"/>
      <c r="D299" s="1"/>
      <c r="E299" s="1"/>
      <c r="M299" s="1"/>
      <c r="X299" s="1"/>
      <c r="Y299" s="1"/>
      <c r="Z299" s="1"/>
    </row>
    <row r="300" spans="1:26" ht="12" customHeight="1" x14ac:dyDescent="0.3">
      <c r="A300" s="3"/>
      <c r="B300" s="1"/>
      <c r="C300" s="1"/>
      <c r="D300" s="1"/>
      <c r="E300" s="1"/>
      <c r="M300" s="1"/>
      <c r="X300" s="1"/>
      <c r="Y300" s="1"/>
      <c r="Z300" s="1"/>
    </row>
    <row r="301" spans="1:26" ht="12" customHeight="1" x14ac:dyDescent="0.3">
      <c r="A301" s="3"/>
      <c r="B301" s="1"/>
      <c r="C301" s="1"/>
      <c r="D301" s="1"/>
      <c r="E301" s="1"/>
      <c r="M301" s="1"/>
      <c r="X301" s="1"/>
      <c r="Y301" s="1"/>
      <c r="Z301" s="1"/>
    </row>
    <row r="302" spans="1:26" ht="12" customHeight="1" x14ac:dyDescent="0.3">
      <c r="A302" s="3"/>
      <c r="B302" s="1"/>
      <c r="C302" s="1"/>
      <c r="D302" s="1"/>
      <c r="E302" s="1"/>
      <c r="M302" s="1"/>
      <c r="X302" s="1"/>
      <c r="Y302" s="1"/>
      <c r="Z302" s="1"/>
    </row>
    <row r="303" spans="1:26" ht="12" customHeight="1" x14ac:dyDescent="0.3">
      <c r="A303" s="3"/>
      <c r="B303" s="1"/>
      <c r="C303" s="1"/>
      <c r="D303" s="1"/>
      <c r="E303" s="1"/>
      <c r="M303" s="1"/>
      <c r="X303" s="1"/>
      <c r="Y303" s="1"/>
      <c r="Z303" s="1"/>
    </row>
    <row r="304" spans="1:26" ht="12" customHeight="1" x14ac:dyDescent="0.3">
      <c r="A304" s="3"/>
      <c r="B304" s="1"/>
      <c r="C304" s="1"/>
      <c r="D304" s="1"/>
      <c r="E304" s="1"/>
      <c r="M304" s="1"/>
      <c r="X304" s="1"/>
      <c r="Y304" s="1"/>
      <c r="Z304" s="1"/>
    </row>
    <row r="305" spans="1:26" ht="12" customHeight="1" x14ac:dyDescent="0.3">
      <c r="A305" s="3"/>
      <c r="B305" s="1"/>
      <c r="C305" s="1"/>
      <c r="D305" s="1"/>
      <c r="E305" s="1"/>
      <c r="M305" s="1"/>
      <c r="X305" s="1"/>
      <c r="Y305" s="1"/>
      <c r="Z305" s="1"/>
    </row>
    <row r="306" spans="1:26" ht="12" customHeight="1" x14ac:dyDescent="0.3">
      <c r="A306" s="3"/>
      <c r="B306" s="1"/>
      <c r="C306" s="1"/>
      <c r="D306" s="1"/>
      <c r="E306" s="1"/>
      <c r="M306" s="1"/>
      <c r="X306" s="1"/>
      <c r="Y306" s="1"/>
      <c r="Z306" s="1"/>
    </row>
    <row r="307" spans="1:26" ht="12" customHeight="1" x14ac:dyDescent="0.3">
      <c r="A307" s="3"/>
      <c r="B307" s="1"/>
      <c r="C307" s="1"/>
      <c r="D307" s="1"/>
      <c r="E307" s="1"/>
      <c r="M307" s="1"/>
      <c r="X307" s="1"/>
      <c r="Y307" s="1"/>
      <c r="Z307" s="1"/>
    </row>
    <row r="308" spans="1:26" ht="12" customHeight="1" x14ac:dyDescent="0.3">
      <c r="A308" s="3"/>
      <c r="B308" s="1"/>
      <c r="C308" s="1"/>
      <c r="D308" s="1"/>
      <c r="E308" s="1"/>
      <c r="M308" s="1"/>
      <c r="X308" s="1"/>
      <c r="Y308" s="1"/>
      <c r="Z308" s="1"/>
    </row>
    <row r="309" spans="1:26" ht="12" customHeight="1" x14ac:dyDescent="0.3">
      <c r="A309" s="3"/>
      <c r="B309" s="1"/>
      <c r="C309" s="1"/>
      <c r="D309" s="1"/>
      <c r="E309" s="1"/>
      <c r="M309" s="1"/>
      <c r="X309" s="1"/>
      <c r="Y309" s="1"/>
      <c r="Z309" s="1"/>
    </row>
    <row r="310" spans="1:26" ht="12" customHeight="1" x14ac:dyDescent="0.3">
      <c r="A310" s="3"/>
      <c r="B310" s="1"/>
      <c r="C310" s="1"/>
      <c r="D310" s="1"/>
      <c r="E310" s="1"/>
      <c r="M310" s="1"/>
      <c r="X310" s="1"/>
      <c r="Y310" s="1"/>
      <c r="Z310" s="1"/>
    </row>
    <row r="311" spans="1:26" ht="12" customHeight="1" x14ac:dyDescent="0.3">
      <c r="A311" s="3"/>
      <c r="B311" s="1"/>
      <c r="C311" s="1"/>
      <c r="D311" s="1"/>
      <c r="E311" s="1"/>
      <c r="M311" s="1"/>
      <c r="X311" s="1"/>
      <c r="Y311" s="1"/>
      <c r="Z311" s="1"/>
    </row>
    <row r="312" spans="1:26" ht="12" customHeight="1" x14ac:dyDescent="0.3">
      <c r="A312" s="3"/>
      <c r="B312" s="1"/>
      <c r="C312" s="1"/>
      <c r="D312" s="1"/>
      <c r="E312" s="1"/>
      <c r="M312" s="1"/>
      <c r="X312" s="1"/>
      <c r="Y312" s="1"/>
      <c r="Z312" s="1"/>
    </row>
    <row r="313" spans="1:26" ht="12" customHeight="1" x14ac:dyDescent="0.3">
      <c r="A313" s="3"/>
      <c r="B313" s="1"/>
      <c r="C313" s="1"/>
      <c r="D313" s="1"/>
      <c r="E313" s="1"/>
      <c r="M313" s="1"/>
      <c r="X313" s="1"/>
      <c r="Y313" s="1"/>
      <c r="Z313" s="1"/>
    </row>
    <row r="314" spans="1:26" ht="12" customHeight="1" x14ac:dyDescent="0.3">
      <c r="A314" s="3"/>
      <c r="B314" s="1"/>
      <c r="C314" s="1"/>
      <c r="D314" s="1"/>
      <c r="E314" s="1"/>
      <c r="M314" s="1"/>
      <c r="X314" s="1"/>
      <c r="Y314" s="1"/>
      <c r="Z314" s="1"/>
    </row>
    <row r="315" spans="1:26" ht="12" customHeight="1" x14ac:dyDescent="0.3">
      <c r="A315" s="3"/>
      <c r="B315" s="1"/>
      <c r="C315" s="1"/>
      <c r="D315" s="1"/>
      <c r="E315" s="1"/>
      <c r="M315" s="1"/>
      <c r="X315" s="1"/>
      <c r="Y315" s="1"/>
      <c r="Z315" s="1"/>
    </row>
    <row r="316" spans="1:26" ht="12" customHeight="1" x14ac:dyDescent="0.3">
      <c r="A316" s="3"/>
      <c r="B316" s="1"/>
      <c r="C316" s="1"/>
      <c r="D316" s="1"/>
      <c r="E316" s="1"/>
      <c r="M316" s="1"/>
      <c r="X316" s="1"/>
      <c r="Y316" s="1"/>
      <c r="Z316" s="1"/>
    </row>
    <row r="317" spans="1:26" ht="12" customHeight="1" x14ac:dyDescent="0.3">
      <c r="A317" s="3"/>
      <c r="B317" s="1"/>
      <c r="C317" s="1"/>
      <c r="D317" s="1"/>
      <c r="E317" s="1"/>
      <c r="M317" s="1"/>
      <c r="X317" s="1"/>
      <c r="Y317" s="1"/>
      <c r="Z317" s="1"/>
    </row>
    <row r="318" spans="1:26" ht="12" customHeight="1" x14ac:dyDescent="0.3">
      <c r="A318" s="3"/>
      <c r="B318" s="1"/>
      <c r="C318" s="1"/>
      <c r="D318" s="1"/>
      <c r="E318" s="1"/>
      <c r="M318" s="1"/>
      <c r="X318" s="1"/>
      <c r="Y318" s="1"/>
      <c r="Z318" s="1"/>
    </row>
    <row r="319" spans="1:26" ht="12" customHeight="1" x14ac:dyDescent="0.3">
      <c r="A319" s="3"/>
      <c r="B319" s="1"/>
      <c r="C319" s="1"/>
      <c r="D319" s="1"/>
      <c r="E319" s="1"/>
      <c r="M319" s="1"/>
      <c r="X319" s="1"/>
      <c r="Y319" s="1"/>
      <c r="Z319" s="1"/>
    </row>
    <row r="320" spans="1:26" ht="12" customHeight="1" x14ac:dyDescent="0.3">
      <c r="A320" s="3"/>
      <c r="B320" s="1"/>
      <c r="C320" s="1"/>
      <c r="D320" s="1"/>
      <c r="E320" s="1"/>
      <c r="M320" s="1"/>
      <c r="X320" s="1"/>
      <c r="Y320" s="1"/>
      <c r="Z320" s="1"/>
    </row>
    <row r="321" spans="1:26" ht="12" customHeight="1" x14ac:dyDescent="0.3">
      <c r="A321" s="3"/>
      <c r="B321" s="1"/>
      <c r="C321" s="1"/>
      <c r="D321" s="1"/>
      <c r="E321" s="1"/>
      <c r="M321" s="1"/>
      <c r="X321" s="1"/>
      <c r="Y321" s="1"/>
      <c r="Z321" s="1"/>
    </row>
    <row r="322" spans="1:26" ht="12" customHeight="1" x14ac:dyDescent="0.3">
      <c r="A322" s="3"/>
      <c r="B322" s="1"/>
      <c r="C322" s="1"/>
      <c r="D322" s="1"/>
      <c r="E322" s="1"/>
      <c r="M322" s="1"/>
      <c r="X322" s="1"/>
      <c r="Y322" s="1"/>
      <c r="Z322" s="1"/>
    </row>
    <row r="323" spans="1:26" ht="12" customHeight="1" x14ac:dyDescent="0.3">
      <c r="A323" s="3"/>
      <c r="B323" s="1"/>
      <c r="C323" s="1"/>
      <c r="D323" s="1"/>
      <c r="E323" s="1"/>
      <c r="M323" s="1"/>
      <c r="X323" s="1"/>
      <c r="Y323" s="1"/>
      <c r="Z323" s="1"/>
    </row>
    <row r="324" spans="1:26" ht="12" customHeight="1" x14ac:dyDescent="0.3">
      <c r="A324" s="3"/>
      <c r="B324" s="1"/>
      <c r="C324" s="1"/>
      <c r="D324" s="1"/>
      <c r="E324" s="1"/>
      <c r="M324" s="1"/>
      <c r="X324" s="1"/>
      <c r="Y324" s="1"/>
      <c r="Z324" s="1"/>
    </row>
    <row r="325" spans="1:26" ht="12" customHeight="1" x14ac:dyDescent="0.3">
      <c r="A325" s="3"/>
      <c r="B325" s="1"/>
      <c r="C325" s="1"/>
      <c r="D325" s="1"/>
      <c r="E325" s="1"/>
      <c r="M325" s="1"/>
      <c r="X325" s="1"/>
      <c r="Y325" s="1"/>
      <c r="Z325" s="1"/>
    </row>
    <row r="326" spans="1:26" ht="12" customHeight="1" x14ac:dyDescent="0.3">
      <c r="A326" s="3"/>
      <c r="B326" s="1"/>
      <c r="C326" s="1"/>
      <c r="D326" s="1"/>
      <c r="E326" s="1"/>
      <c r="M326" s="1"/>
      <c r="X326" s="1"/>
      <c r="Y326" s="1"/>
      <c r="Z326" s="1"/>
    </row>
    <row r="337" spans="2:24" s="1" customFormat="1" ht="12" customHeight="1" x14ac:dyDescent="0.3">
      <c r="B337" s="3"/>
      <c r="C337" s="3"/>
      <c r="D337" s="3"/>
      <c r="E337" s="3"/>
      <c r="M337" s="3"/>
      <c r="X337" s="2"/>
    </row>
    <row r="338" spans="2:24" s="1" customFormat="1" ht="12" customHeight="1" x14ac:dyDescent="0.3">
      <c r="B338" s="3"/>
      <c r="C338" s="3"/>
      <c r="D338" s="3"/>
      <c r="E338" s="3"/>
      <c r="M338" s="3"/>
      <c r="X338" s="2"/>
    </row>
    <row r="339" spans="2:24" s="1" customFormat="1" ht="12" customHeight="1" x14ac:dyDescent="0.3">
      <c r="B339" s="3"/>
      <c r="C339" s="3"/>
      <c r="D339" s="3"/>
      <c r="E339" s="3"/>
      <c r="M339" s="3"/>
      <c r="X339" s="2"/>
    </row>
    <row r="340" spans="2:24" s="1" customFormat="1" ht="12" customHeight="1" x14ac:dyDescent="0.3">
      <c r="B340" s="3"/>
      <c r="C340" s="3"/>
      <c r="D340" s="3"/>
      <c r="E340" s="3"/>
      <c r="M340" s="3"/>
      <c r="X340" s="2"/>
    </row>
    <row r="341" spans="2:24" s="1" customFormat="1" ht="12" customHeight="1" x14ac:dyDescent="0.3">
      <c r="B341" s="3"/>
      <c r="C341" s="3"/>
      <c r="D341" s="3"/>
      <c r="E341" s="3"/>
      <c r="M341" s="3"/>
      <c r="X341" s="2"/>
    </row>
    <row r="342" spans="2:24" s="1" customFormat="1" ht="12" customHeight="1" x14ac:dyDescent="0.3">
      <c r="B342" s="3"/>
      <c r="C342" s="3"/>
      <c r="D342" s="3"/>
      <c r="E342" s="3"/>
      <c r="M342" s="3"/>
      <c r="X342" s="2"/>
    </row>
    <row r="343" spans="2:24" s="1" customFormat="1" ht="12" customHeight="1" x14ac:dyDescent="0.3">
      <c r="B343" s="3"/>
      <c r="C343" s="3"/>
      <c r="D343" s="3"/>
      <c r="E343" s="3"/>
      <c r="M343" s="3"/>
      <c r="X343" s="2"/>
    </row>
    <row r="344" spans="2:24" s="1" customFormat="1" ht="12" customHeight="1" x14ac:dyDescent="0.3">
      <c r="B344" s="3"/>
      <c r="C344" s="3"/>
      <c r="D344" s="3"/>
      <c r="E344" s="3"/>
      <c r="M344" s="3"/>
      <c r="X344" s="2"/>
    </row>
    <row r="345" spans="2:24" s="1" customFormat="1" ht="12" customHeight="1" x14ac:dyDescent="0.3">
      <c r="B345" s="3"/>
      <c r="C345" s="3"/>
      <c r="D345" s="3"/>
      <c r="E345" s="3"/>
      <c r="M345" s="3"/>
      <c r="X345" s="2"/>
    </row>
    <row r="346" spans="2:24" s="1" customFormat="1" ht="12" customHeight="1" x14ac:dyDescent="0.3">
      <c r="B346" s="3"/>
      <c r="C346" s="3"/>
      <c r="D346" s="3"/>
      <c r="E346" s="3"/>
      <c r="M346" s="3"/>
      <c r="X346" s="2"/>
    </row>
    <row r="347" spans="2:24" s="1" customFormat="1" ht="12" customHeight="1" x14ac:dyDescent="0.3">
      <c r="B347" s="3"/>
      <c r="C347" s="3"/>
      <c r="D347" s="3"/>
      <c r="E347" s="3"/>
      <c r="M347" s="3"/>
      <c r="X347" s="2"/>
    </row>
    <row r="348" spans="2:24" s="1" customFormat="1" ht="12" customHeight="1" x14ac:dyDescent="0.3">
      <c r="B348" s="3"/>
      <c r="C348" s="3"/>
      <c r="D348" s="3"/>
      <c r="E348" s="3"/>
      <c r="M348" s="3"/>
      <c r="X348" s="2"/>
    </row>
    <row r="349" spans="2:24" s="1" customFormat="1" ht="12" customHeight="1" x14ac:dyDescent="0.3">
      <c r="B349" s="3"/>
      <c r="C349" s="3"/>
      <c r="D349" s="3"/>
      <c r="E349" s="3"/>
      <c r="M349" s="3"/>
      <c r="X349" s="2"/>
    </row>
    <row r="350" spans="2:24" s="1" customFormat="1" ht="12" customHeight="1" x14ac:dyDescent="0.3">
      <c r="B350" s="3"/>
      <c r="C350" s="3"/>
      <c r="D350" s="3"/>
      <c r="E350" s="3"/>
      <c r="M350" s="3"/>
      <c r="X350" s="2"/>
    </row>
    <row r="351" spans="2:24" s="1" customFormat="1" ht="12" customHeight="1" x14ac:dyDescent="0.3">
      <c r="B351" s="3"/>
      <c r="C351" s="3"/>
      <c r="D351" s="3"/>
      <c r="E351" s="3"/>
      <c r="M351" s="3"/>
      <c r="X351" s="2"/>
    </row>
    <row r="352" spans="2:24" s="1" customFormat="1" ht="12" customHeight="1" x14ac:dyDescent="0.3">
      <c r="B352" s="3"/>
      <c r="C352" s="3"/>
      <c r="D352" s="3"/>
      <c r="E352" s="3"/>
      <c r="M352" s="3"/>
      <c r="X352" s="2"/>
    </row>
    <row r="353" spans="2:24" s="1" customFormat="1" ht="12" customHeight="1" x14ac:dyDescent="0.3">
      <c r="B353" s="3"/>
      <c r="C353" s="3"/>
      <c r="D353" s="3"/>
      <c r="E353" s="3"/>
      <c r="M353" s="3"/>
      <c r="X353" s="2"/>
    </row>
    <row r="354" spans="2:24" s="1" customFormat="1" ht="12" customHeight="1" x14ac:dyDescent="0.3">
      <c r="B354" s="3"/>
      <c r="C354" s="3"/>
      <c r="D354" s="3"/>
      <c r="E354" s="3"/>
      <c r="M354" s="3"/>
      <c r="X354" s="2"/>
    </row>
    <row r="355" spans="2:24" s="1" customFormat="1" ht="12" customHeight="1" x14ac:dyDescent="0.3">
      <c r="B355" s="3"/>
      <c r="C355" s="3"/>
      <c r="D355" s="3"/>
      <c r="E355" s="3"/>
      <c r="M355" s="3"/>
      <c r="X355" s="2"/>
    </row>
    <row r="356" spans="2:24" s="1" customFormat="1" ht="12" customHeight="1" x14ac:dyDescent="0.3">
      <c r="B356" s="3"/>
      <c r="C356" s="3"/>
      <c r="D356" s="3"/>
      <c r="E356" s="3"/>
      <c r="M356" s="3"/>
      <c r="X356" s="2"/>
    </row>
    <row r="357" spans="2:24" s="1" customFormat="1" ht="12" customHeight="1" x14ac:dyDescent="0.3">
      <c r="B357" s="3"/>
      <c r="C357" s="3"/>
      <c r="D357" s="3"/>
      <c r="E357" s="3"/>
      <c r="M357" s="3"/>
      <c r="X357" s="2"/>
    </row>
    <row r="358" spans="2:24" s="1" customFormat="1" ht="12" customHeight="1" x14ac:dyDescent="0.3">
      <c r="B358" s="3"/>
      <c r="C358" s="3"/>
      <c r="D358" s="3"/>
      <c r="E358" s="3"/>
      <c r="M358" s="3"/>
      <c r="X358" s="2"/>
    </row>
    <row r="359" spans="2:24" s="1" customFormat="1" ht="12" customHeight="1" x14ac:dyDescent="0.3">
      <c r="B359" s="3"/>
      <c r="C359" s="3"/>
      <c r="D359" s="3"/>
      <c r="E359" s="3"/>
      <c r="M359" s="3"/>
      <c r="X359" s="2"/>
    </row>
    <row r="360" spans="2:24" s="1" customFormat="1" ht="12" customHeight="1" x14ac:dyDescent="0.3">
      <c r="B360" s="3"/>
      <c r="C360" s="3"/>
      <c r="D360" s="3"/>
      <c r="E360" s="3"/>
      <c r="M360" s="3"/>
      <c r="X360" s="2"/>
    </row>
    <row r="361" spans="2:24" s="1" customFormat="1" ht="12" customHeight="1" x14ac:dyDescent="0.3">
      <c r="B361" s="3"/>
      <c r="C361" s="3"/>
      <c r="D361" s="3"/>
      <c r="E361" s="3"/>
      <c r="M361" s="3"/>
      <c r="X361" s="2"/>
    </row>
    <row r="362" spans="2:24" s="1" customFormat="1" ht="12" customHeight="1" x14ac:dyDescent="0.3">
      <c r="B362" s="3"/>
      <c r="C362" s="3"/>
      <c r="D362" s="3"/>
      <c r="E362" s="3"/>
      <c r="M362" s="3"/>
      <c r="X362" s="2"/>
    </row>
    <row r="363" spans="2:24" s="1" customFormat="1" ht="12" customHeight="1" x14ac:dyDescent="0.3">
      <c r="B363" s="3"/>
      <c r="C363" s="3"/>
      <c r="D363" s="3"/>
      <c r="E363" s="3"/>
      <c r="M363" s="3"/>
      <c r="X363" s="2"/>
    </row>
    <row r="364" spans="2:24" s="1" customFormat="1" ht="12" customHeight="1" x14ac:dyDescent="0.3">
      <c r="B364" s="3"/>
      <c r="C364" s="3"/>
      <c r="D364" s="3"/>
      <c r="E364" s="3"/>
      <c r="M364" s="3"/>
      <c r="X364" s="2"/>
    </row>
    <row r="365" spans="2:24" s="1" customFormat="1" ht="12" customHeight="1" x14ac:dyDescent="0.3">
      <c r="B365" s="3"/>
      <c r="C365" s="3"/>
      <c r="D365" s="3"/>
      <c r="E365" s="3"/>
      <c r="M365" s="3"/>
      <c r="X365" s="2"/>
    </row>
    <row r="366" spans="2:24" s="1" customFormat="1" ht="12" customHeight="1" x14ac:dyDescent="0.3">
      <c r="B366" s="3"/>
      <c r="C366" s="3"/>
      <c r="D366" s="3"/>
      <c r="E366" s="3"/>
      <c r="M366" s="3"/>
      <c r="X366" s="2"/>
    </row>
    <row r="367" spans="2:24" s="1" customFormat="1" ht="12" customHeight="1" x14ac:dyDescent="0.3">
      <c r="B367" s="3"/>
      <c r="C367" s="3"/>
      <c r="D367" s="3"/>
      <c r="E367" s="3"/>
      <c r="M367" s="3"/>
      <c r="X367" s="2"/>
    </row>
    <row r="368" spans="2:24" s="1" customFormat="1" ht="12" customHeight="1" x14ac:dyDescent="0.3">
      <c r="B368" s="3"/>
      <c r="C368" s="3"/>
      <c r="D368" s="3"/>
      <c r="E368" s="3"/>
      <c r="M368" s="3"/>
      <c r="X368" s="2"/>
    </row>
    <row r="381" spans="1:26" ht="12" customHeight="1" x14ac:dyDescent="0.3">
      <c r="A381" s="3"/>
      <c r="B381" s="1"/>
      <c r="C381" s="1"/>
      <c r="D381" s="1"/>
      <c r="E381" s="1"/>
      <c r="M381" s="1"/>
      <c r="X381" s="1"/>
      <c r="Y381" s="1"/>
      <c r="Z381" s="1"/>
    </row>
    <row r="382" spans="1:26" ht="12" customHeight="1" x14ac:dyDescent="0.3">
      <c r="A382" s="3"/>
      <c r="B382" s="1"/>
      <c r="C382" s="1"/>
      <c r="D382" s="1"/>
      <c r="E382" s="1"/>
      <c r="M382" s="1"/>
      <c r="X382" s="1"/>
      <c r="Y382" s="1"/>
      <c r="Z382" s="1"/>
    </row>
    <row r="383" spans="1:26" ht="12" customHeight="1" x14ac:dyDescent="0.3">
      <c r="A383" s="3"/>
      <c r="B383" s="1"/>
      <c r="C383" s="1"/>
      <c r="D383" s="1"/>
      <c r="E383" s="1"/>
      <c r="M383" s="1"/>
      <c r="X383" s="1"/>
      <c r="Y383" s="1"/>
      <c r="Z383" s="1"/>
    </row>
    <row r="384" spans="1:26" ht="12" customHeight="1" x14ac:dyDescent="0.3">
      <c r="A384" s="3"/>
      <c r="B384" s="1"/>
      <c r="C384" s="1"/>
      <c r="D384" s="1"/>
      <c r="E384" s="1"/>
      <c r="M384" s="1"/>
      <c r="X384" s="1"/>
      <c r="Y384" s="1"/>
      <c r="Z384" s="1"/>
    </row>
    <row r="385" spans="1:26" ht="12" customHeight="1" x14ac:dyDescent="0.3">
      <c r="A385" s="3"/>
      <c r="B385" s="1"/>
      <c r="C385" s="1"/>
      <c r="D385" s="1"/>
      <c r="E385" s="1"/>
      <c r="M385" s="1"/>
      <c r="X385" s="1"/>
      <c r="Y385" s="1"/>
      <c r="Z385" s="1"/>
    </row>
    <row r="386" spans="1:26" ht="12" customHeight="1" x14ac:dyDescent="0.3">
      <c r="A386" s="3"/>
      <c r="B386" s="1"/>
      <c r="C386" s="1"/>
      <c r="D386" s="1"/>
      <c r="E386" s="1"/>
      <c r="M386" s="1"/>
      <c r="X386" s="1"/>
      <c r="Y386" s="1"/>
      <c r="Z386" s="1"/>
    </row>
    <row r="387" spans="1:26" ht="12" customHeight="1" x14ac:dyDescent="0.3">
      <c r="A387" s="3"/>
      <c r="B387" s="1"/>
      <c r="C387" s="1"/>
      <c r="D387" s="1"/>
      <c r="E387" s="1"/>
      <c r="M387" s="1"/>
      <c r="X387" s="1"/>
      <c r="Y387" s="1"/>
      <c r="Z387" s="1"/>
    </row>
    <row r="388" spans="1:26" ht="12" customHeight="1" x14ac:dyDescent="0.3">
      <c r="A388" s="3"/>
      <c r="B388" s="1"/>
      <c r="C388" s="1"/>
      <c r="D388" s="1"/>
      <c r="E388" s="1"/>
      <c r="M388" s="1"/>
      <c r="X388" s="1"/>
      <c r="Y388" s="1"/>
      <c r="Z388" s="1"/>
    </row>
    <row r="389" spans="1:26" ht="12" customHeight="1" x14ac:dyDescent="0.3">
      <c r="A389" s="3"/>
      <c r="B389" s="1"/>
      <c r="C389" s="1"/>
      <c r="D389" s="1"/>
      <c r="E389" s="1"/>
      <c r="M389" s="1"/>
      <c r="X389" s="1"/>
      <c r="Y389" s="1"/>
      <c r="Z389" s="1"/>
    </row>
    <row r="390" spans="1:26" ht="12" customHeight="1" x14ac:dyDescent="0.3">
      <c r="A390" s="3"/>
      <c r="B390" s="1"/>
      <c r="C390" s="1"/>
      <c r="D390" s="1"/>
      <c r="E390" s="1"/>
      <c r="M390" s="1"/>
      <c r="X390" s="1"/>
      <c r="Y390" s="1"/>
      <c r="Z390" s="1"/>
    </row>
    <row r="391" spans="1:26" ht="12" customHeight="1" x14ac:dyDescent="0.3">
      <c r="A391" s="3"/>
      <c r="B391" s="1"/>
      <c r="C391" s="1"/>
      <c r="D391" s="1"/>
      <c r="E391" s="1"/>
      <c r="M391" s="1"/>
      <c r="X391" s="1"/>
      <c r="Y391" s="1"/>
      <c r="Z391" s="1"/>
    </row>
    <row r="392" spans="1:26" ht="12" customHeight="1" x14ac:dyDescent="0.3">
      <c r="A392" s="3"/>
      <c r="B392" s="1"/>
      <c r="C392" s="1"/>
      <c r="D392" s="1"/>
      <c r="E392" s="1"/>
      <c r="M392" s="1"/>
      <c r="X392" s="1"/>
      <c r="Y392" s="1"/>
      <c r="Z392" s="1"/>
    </row>
    <row r="393" spans="1:26" ht="12" customHeight="1" x14ac:dyDescent="0.3">
      <c r="A393" s="3"/>
      <c r="B393" s="1"/>
      <c r="C393" s="1"/>
      <c r="D393" s="1"/>
      <c r="E393" s="1"/>
      <c r="M393" s="1"/>
      <c r="X393" s="1"/>
      <c r="Y393" s="1"/>
      <c r="Z393" s="1"/>
    </row>
    <row r="394" spans="1:26" ht="12" customHeight="1" x14ac:dyDescent="0.3">
      <c r="A394" s="3"/>
      <c r="B394" s="1"/>
      <c r="C394" s="1"/>
      <c r="D394" s="1"/>
      <c r="E394" s="1"/>
      <c r="M394" s="1"/>
      <c r="X394" s="1"/>
      <c r="Y394" s="1"/>
      <c r="Z394" s="1"/>
    </row>
    <row r="395" spans="1:26" ht="12" customHeight="1" x14ac:dyDescent="0.3">
      <c r="A395" s="3"/>
      <c r="B395" s="1"/>
      <c r="C395" s="1"/>
      <c r="D395" s="1"/>
      <c r="E395" s="1"/>
      <c r="M395" s="1"/>
      <c r="X395" s="1"/>
      <c r="Y395" s="1"/>
      <c r="Z395" s="1"/>
    </row>
    <row r="396" spans="1:26" ht="12" customHeight="1" x14ac:dyDescent="0.3">
      <c r="A396" s="3"/>
      <c r="B396" s="1"/>
      <c r="C396" s="1"/>
      <c r="D396" s="1"/>
      <c r="E396" s="1"/>
      <c r="M396" s="1"/>
      <c r="X396" s="1"/>
      <c r="Y396" s="1"/>
      <c r="Z396" s="1"/>
    </row>
    <row r="397" spans="1:26" ht="12" customHeight="1" x14ac:dyDescent="0.3">
      <c r="A397" s="3"/>
      <c r="B397" s="1"/>
      <c r="C397" s="1"/>
      <c r="D397" s="1"/>
      <c r="E397" s="1"/>
      <c r="M397" s="1"/>
      <c r="X397" s="1"/>
      <c r="Y397" s="1"/>
      <c r="Z397" s="1"/>
    </row>
    <row r="398" spans="1:26" ht="12" customHeight="1" x14ac:dyDescent="0.3">
      <c r="A398" s="3"/>
      <c r="B398" s="1"/>
      <c r="C398" s="1"/>
      <c r="D398" s="1"/>
      <c r="E398" s="1"/>
      <c r="M398" s="1"/>
      <c r="X398" s="1"/>
      <c r="Y398" s="1"/>
      <c r="Z398" s="1"/>
    </row>
    <row r="399" spans="1:26" ht="12" customHeight="1" x14ac:dyDescent="0.3">
      <c r="A399" s="3"/>
      <c r="B399" s="1"/>
      <c r="C399" s="1"/>
      <c r="D399" s="1"/>
      <c r="E399" s="1"/>
      <c r="M399" s="1"/>
      <c r="X399" s="1"/>
      <c r="Y399" s="1"/>
      <c r="Z399" s="1"/>
    </row>
    <row r="400" spans="1:26" ht="12" customHeight="1" x14ac:dyDescent="0.3">
      <c r="A400" s="3"/>
      <c r="B400" s="1"/>
      <c r="C400" s="1"/>
      <c r="D400" s="1"/>
      <c r="E400" s="1"/>
      <c r="M400" s="1"/>
      <c r="X400" s="1"/>
      <c r="Y400" s="1"/>
      <c r="Z400" s="1"/>
    </row>
    <row r="401" spans="1:30" ht="12" customHeight="1" x14ac:dyDescent="0.3">
      <c r="A401" s="3"/>
      <c r="B401" s="1"/>
      <c r="C401" s="1"/>
      <c r="D401" s="1"/>
      <c r="E401" s="1"/>
      <c r="M401" s="1"/>
      <c r="X401" s="1"/>
      <c r="Y401" s="1"/>
      <c r="Z401" s="1"/>
    </row>
    <row r="402" spans="1:30" ht="12" customHeight="1" x14ac:dyDescent="0.3">
      <c r="A402" s="3"/>
      <c r="B402" s="1"/>
      <c r="C402" s="1"/>
      <c r="D402" s="1"/>
      <c r="E402" s="1"/>
      <c r="M402" s="1"/>
      <c r="X402" s="1"/>
      <c r="Y402" s="1"/>
      <c r="Z402" s="1"/>
    </row>
    <row r="403" spans="1:30" ht="12" customHeight="1" x14ac:dyDescent="0.3">
      <c r="A403" s="3"/>
      <c r="B403" s="1"/>
      <c r="C403" s="1"/>
      <c r="D403" s="1"/>
      <c r="E403" s="1"/>
      <c r="M403" s="1"/>
      <c r="X403" s="1"/>
      <c r="Y403" s="1"/>
      <c r="Z403" s="1"/>
    </row>
    <row r="404" spans="1:30" ht="12" customHeight="1" x14ac:dyDescent="0.3">
      <c r="A404" s="3"/>
      <c r="B404" s="1"/>
      <c r="C404" s="1"/>
      <c r="D404" s="1"/>
      <c r="E404" s="1"/>
      <c r="M404" s="1"/>
      <c r="X404" s="1"/>
      <c r="Y404" s="1"/>
      <c r="Z404" s="1"/>
    </row>
    <row r="405" spans="1:30" ht="12" customHeight="1" x14ac:dyDescent="0.3">
      <c r="A405" s="3"/>
      <c r="B405" s="1"/>
      <c r="C405" s="1"/>
      <c r="D405" s="1"/>
      <c r="E405" s="1"/>
      <c r="M405" s="1"/>
      <c r="X405" s="1"/>
      <c r="Y405" s="1"/>
      <c r="Z405" s="1"/>
    </row>
    <row r="406" spans="1:30" ht="12" customHeight="1" x14ac:dyDescent="0.3">
      <c r="A406" s="3"/>
      <c r="B406" s="1"/>
      <c r="C406" s="1"/>
      <c r="D406" s="1"/>
      <c r="E406" s="1"/>
      <c r="M406" s="1"/>
      <c r="X406" s="1"/>
      <c r="Y406" s="1"/>
      <c r="Z406" s="1"/>
    </row>
    <row r="407" spans="1:30" ht="12" customHeight="1" x14ac:dyDescent="0.3">
      <c r="A407" s="3"/>
      <c r="B407" s="1"/>
      <c r="C407" s="1"/>
      <c r="D407" s="1"/>
      <c r="E407" s="1"/>
      <c r="M407" s="1"/>
      <c r="X407" s="1"/>
      <c r="Y407" s="1"/>
      <c r="Z407" s="1"/>
    </row>
    <row r="408" spans="1:30" ht="12" customHeight="1" x14ac:dyDescent="0.3">
      <c r="A408" s="3"/>
      <c r="B408" s="1"/>
      <c r="C408" s="1"/>
      <c r="D408" s="1"/>
      <c r="E408" s="1"/>
      <c r="M408" s="1"/>
      <c r="X408" s="1"/>
      <c r="Y408" s="1"/>
      <c r="Z408" s="1"/>
    </row>
    <row r="409" spans="1:30" ht="12" customHeight="1" x14ac:dyDescent="0.3">
      <c r="A409" s="3"/>
      <c r="B409" s="1"/>
      <c r="C409" s="1"/>
      <c r="D409" s="1"/>
      <c r="E409" s="1"/>
      <c r="M409" s="1"/>
      <c r="X409" s="1"/>
      <c r="Y409" s="1"/>
      <c r="Z409" s="1"/>
    </row>
    <row r="410" spans="1:30" ht="12" customHeight="1" x14ac:dyDescent="0.3">
      <c r="A410" s="3"/>
      <c r="B410" s="1"/>
      <c r="C410" s="1"/>
      <c r="D410" s="1"/>
      <c r="E410" s="1"/>
      <c r="M410" s="1"/>
      <c r="X410" s="1"/>
      <c r="Y410" s="1"/>
      <c r="Z410" s="1"/>
    </row>
    <row r="411" spans="1:30" ht="12" customHeight="1" x14ac:dyDescent="0.3">
      <c r="A411" s="3"/>
      <c r="F411" s="3"/>
      <c r="G411" s="3"/>
      <c r="H411" s="3"/>
      <c r="I411" s="3"/>
      <c r="J411" s="3"/>
      <c r="K411" s="3"/>
      <c r="L411" s="3"/>
      <c r="N411" s="3"/>
      <c r="O411" s="3"/>
      <c r="P411" s="3"/>
      <c r="Q411" s="3"/>
      <c r="R411" s="3"/>
      <c r="S411" s="3"/>
      <c r="T411" s="3"/>
      <c r="U411" s="6"/>
      <c r="V411" s="3"/>
      <c r="W411" s="3"/>
      <c r="X411" s="6"/>
    </row>
    <row r="412" spans="1:30" ht="12" customHeight="1" x14ac:dyDescent="0.3">
      <c r="A412" s="3"/>
      <c r="F412" s="3"/>
      <c r="G412" s="3"/>
      <c r="H412" s="3"/>
      <c r="I412" s="3"/>
      <c r="J412" s="3"/>
      <c r="K412" s="3"/>
      <c r="L412" s="3"/>
      <c r="N412" s="3"/>
      <c r="O412" s="3"/>
      <c r="P412" s="3"/>
      <c r="Q412" s="3"/>
      <c r="R412" s="3"/>
      <c r="S412" s="3"/>
      <c r="T412" s="3"/>
      <c r="U412" s="6"/>
      <c r="V412" s="3"/>
      <c r="W412" s="3"/>
      <c r="X412" s="6"/>
    </row>
    <row r="413" spans="1:30" ht="12" customHeight="1" x14ac:dyDescent="0.3">
      <c r="A413" s="3"/>
      <c r="F413" s="3"/>
      <c r="G413" s="3"/>
      <c r="H413" s="3"/>
      <c r="I413" s="3"/>
      <c r="J413" s="3"/>
      <c r="K413" s="3"/>
      <c r="L413" s="3"/>
      <c r="N413" s="3"/>
      <c r="O413" s="3"/>
      <c r="P413" s="3"/>
      <c r="Q413" s="3"/>
      <c r="R413" s="3"/>
      <c r="S413" s="3"/>
      <c r="T413" s="3"/>
      <c r="U413" s="6"/>
      <c r="V413" s="3"/>
      <c r="W413" s="3"/>
      <c r="X413" s="6"/>
    </row>
    <row r="414" spans="1:30" ht="12" customHeight="1" x14ac:dyDescent="0.3">
      <c r="A414" s="3"/>
      <c r="F414" s="3"/>
      <c r="G414" s="3"/>
      <c r="H414" s="3"/>
      <c r="I414" s="3"/>
      <c r="J414" s="3"/>
      <c r="K414" s="3"/>
      <c r="L414" s="3"/>
      <c r="N414" s="3"/>
      <c r="O414" s="3"/>
      <c r="P414" s="3"/>
      <c r="Q414" s="3"/>
      <c r="R414" s="3"/>
      <c r="S414" s="3"/>
      <c r="T414" s="3"/>
      <c r="U414" s="6"/>
      <c r="V414" s="3"/>
      <c r="W414" s="3"/>
      <c r="X414" s="3"/>
      <c r="AA414" s="2"/>
      <c r="AB414" s="2"/>
      <c r="AC414" s="2"/>
      <c r="AD414" s="2"/>
    </row>
    <row r="415" spans="1:30" ht="12" customHeight="1" x14ac:dyDescent="0.3">
      <c r="A415" s="3"/>
      <c r="F415" s="3"/>
      <c r="G415" s="3"/>
      <c r="H415" s="3"/>
      <c r="I415" s="3"/>
      <c r="J415" s="3"/>
      <c r="K415" s="3"/>
      <c r="L415" s="3"/>
      <c r="N415" s="3"/>
      <c r="O415" s="3"/>
      <c r="P415" s="3"/>
      <c r="Q415" s="3"/>
      <c r="R415" s="3"/>
      <c r="S415" s="3"/>
      <c r="T415" s="3"/>
      <c r="U415" s="6"/>
      <c r="V415" s="3"/>
      <c r="W415" s="3"/>
      <c r="X415" s="3"/>
      <c r="AA415" s="2"/>
      <c r="AB415" s="2"/>
      <c r="AC415" s="2"/>
      <c r="AD415" s="2"/>
    </row>
    <row r="416" spans="1:30" ht="12" customHeight="1" x14ac:dyDescent="0.3">
      <c r="A416" s="3"/>
      <c r="F416" s="3"/>
      <c r="G416" s="3"/>
      <c r="H416" s="3"/>
      <c r="I416" s="3"/>
      <c r="J416" s="3"/>
      <c r="K416" s="3"/>
      <c r="L416" s="3"/>
      <c r="N416" s="3"/>
      <c r="O416" s="3"/>
      <c r="P416" s="3"/>
      <c r="Q416" s="3"/>
      <c r="R416" s="3"/>
      <c r="S416" s="3"/>
      <c r="T416" s="3"/>
      <c r="U416" s="6"/>
      <c r="V416" s="3"/>
      <c r="W416" s="3"/>
      <c r="X416" s="3"/>
      <c r="AA416" s="2"/>
      <c r="AB416" s="2"/>
      <c r="AC416" s="2"/>
      <c r="AD416" s="2"/>
    </row>
    <row r="417" spans="1:26" ht="12" customHeight="1" x14ac:dyDescent="0.3">
      <c r="A417" s="3"/>
      <c r="F417" s="3"/>
      <c r="G417" s="3"/>
      <c r="H417" s="3"/>
      <c r="I417" s="3"/>
      <c r="J417" s="3"/>
      <c r="K417" s="3"/>
      <c r="L417" s="3"/>
      <c r="N417" s="3"/>
      <c r="O417" s="3"/>
      <c r="P417" s="3"/>
      <c r="Q417" s="3"/>
      <c r="R417" s="3"/>
      <c r="S417" s="3"/>
      <c r="T417" s="3"/>
      <c r="U417" s="6"/>
      <c r="V417" s="3"/>
      <c r="W417" s="3"/>
      <c r="X417" s="3"/>
      <c r="Y417" s="1"/>
      <c r="Z417" s="1"/>
    </row>
    <row r="418" spans="1:26" ht="12" customHeight="1" x14ac:dyDescent="0.3">
      <c r="A418" s="3"/>
      <c r="F418" s="3"/>
      <c r="G418" s="3"/>
      <c r="H418" s="3"/>
      <c r="I418" s="3"/>
      <c r="J418" s="3"/>
      <c r="K418" s="3"/>
      <c r="L418" s="3"/>
      <c r="N418" s="3"/>
      <c r="O418" s="3"/>
      <c r="P418" s="3"/>
      <c r="Q418" s="3"/>
      <c r="R418" s="3"/>
      <c r="S418" s="3"/>
      <c r="T418" s="3"/>
      <c r="U418" s="6"/>
      <c r="V418" s="3"/>
      <c r="W418" s="3"/>
      <c r="X418" s="3"/>
      <c r="Y418" s="1"/>
      <c r="Z418" s="1"/>
    </row>
    <row r="419" spans="1:26" ht="12" customHeight="1" x14ac:dyDescent="0.3">
      <c r="A419" s="3"/>
      <c r="F419" s="3"/>
      <c r="G419" s="3"/>
      <c r="H419" s="3"/>
      <c r="I419" s="3"/>
      <c r="J419" s="3"/>
      <c r="K419" s="3"/>
      <c r="L419" s="3"/>
      <c r="N419" s="3"/>
      <c r="O419" s="3"/>
      <c r="P419" s="3"/>
      <c r="Q419" s="3"/>
      <c r="R419" s="3"/>
      <c r="S419" s="3"/>
      <c r="T419" s="3"/>
      <c r="U419" s="6"/>
      <c r="V419" s="3"/>
      <c r="W419" s="3"/>
      <c r="X419" s="3"/>
      <c r="Y419" s="1"/>
      <c r="Z419" s="1"/>
    </row>
    <row r="420" spans="1:26" ht="12" customHeight="1" x14ac:dyDescent="0.3">
      <c r="A420" s="3"/>
      <c r="F420" s="3"/>
      <c r="G420" s="3"/>
      <c r="H420" s="3"/>
      <c r="I420" s="3"/>
      <c r="J420" s="3"/>
      <c r="K420" s="3"/>
      <c r="L420" s="3"/>
      <c r="N420" s="3"/>
      <c r="O420" s="3"/>
      <c r="P420" s="3"/>
      <c r="Q420" s="3"/>
      <c r="R420" s="3"/>
      <c r="S420" s="3"/>
      <c r="T420" s="3"/>
      <c r="U420" s="6"/>
      <c r="V420" s="3"/>
      <c r="W420" s="3"/>
      <c r="X420" s="3"/>
      <c r="Y420" s="1"/>
      <c r="Z420" s="1"/>
    </row>
    <row r="421" spans="1:26" ht="12" customHeight="1" x14ac:dyDescent="0.3">
      <c r="A421" s="3"/>
      <c r="F421" s="3"/>
      <c r="G421" s="3"/>
      <c r="H421" s="3"/>
      <c r="I421" s="3"/>
      <c r="J421" s="3"/>
      <c r="K421" s="3"/>
      <c r="L421" s="3"/>
      <c r="N421" s="3"/>
      <c r="O421" s="3"/>
      <c r="P421" s="3"/>
      <c r="Q421" s="3"/>
      <c r="R421" s="3"/>
      <c r="S421" s="3"/>
      <c r="T421" s="3"/>
      <c r="U421" s="6"/>
      <c r="V421" s="3"/>
      <c r="W421" s="3"/>
      <c r="X421" s="3"/>
      <c r="Y421" s="1"/>
      <c r="Z421" s="1"/>
    </row>
    <row r="422" spans="1:26" ht="12" customHeight="1" x14ac:dyDescent="0.3">
      <c r="A422" s="3"/>
      <c r="F422" s="3"/>
      <c r="G422" s="3"/>
      <c r="H422" s="3"/>
      <c r="I422" s="3"/>
      <c r="J422" s="3"/>
      <c r="K422" s="3"/>
      <c r="L422" s="3"/>
      <c r="N422" s="3"/>
      <c r="O422" s="3"/>
      <c r="P422" s="3"/>
      <c r="Q422" s="3"/>
      <c r="R422" s="3"/>
      <c r="S422" s="3"/>
      <c r="T422" s="3"/>
      <c r="U422" s="6"/>
      <c r="V422" s="3"/>
      <c r="W422" s="3"/>
      <c r="X422" s="3"/>
      <c r="Y422" s="1"/>
      <c r="Z422" s="1"/>
    </row>
    <row r="423" spans="1:26" ht="12" customHeight="1" x14ac:dyDescent="0.3">
      <c r="A423" s="3"/>
      <c r="F423" s="3"/>
      <c r="G423" s="3"/>
      <c r="H423" s="3"/>
      <c r="I423" s="3"/>
      <c r="J423" s="3"/>
      <c r="K423" s="3"/>
      <c r="L423" s="3"/>
      <c r="N423" s="3"/>
      <c r="O423" s="3"/>
      <c r="P423" s="3"/>
      <c r="Q423" s="3"/>
      <c r="R423" s="3"/>
      <c r="S423" s="3"/>
      <c r="T423" s="3"/>
      <c r="U423" s="6"/>
      <c r="V423" s="3"/>
      <c r="W423" s="3"/>
      <c r="X423" s="3"/>
      <c r="Y423" s="1"/>
      <c r="Z423" s="1"/>
    </row>
    <row r="424" spans="1:26" ht="12" customHeight="1" x14ac:dyDescent="0.3">
      <c r="A424" s="3"/>
      <c r="F424" s="3"/>
      <c r="G424" s="3"/>
      <c r="H424" s="3"/>
      <c r="I424" s="3"/>
      <c r="J424" s="3"/>
      <c r="K424" s="3"/>
      <c r="L424" s="3"/>
      <c r="N424" s="3"/>
      <c r="O424" s="3"/>
      <c r="P424" s="3"/>
      <c r="Q424" s="3"/>
      <c r="R424" s="3"/>
      <c r="S424" s="3"/>
      <c r="T424" s="3"/>
      <c r="U424" s="6"/>
      <c r="V424" s="3"/>
      <c r="W424" s="3"/>
      <c r="X424" s="3"/>
      <c r="Y424" s="1"/>
      <c r="Z424" s="1"/>
    </row>
    <row r="425" spans="1:26" ht="12" customHeight="1" x14ac:dyDescent="0.3">
      <c r="A425" s="3"/>
      <c r="F425" s="3"/>
      <c r="G425" s="3"/>
      <c r="H425" s="3"/>
      <c r="I425" s="3"/>
      <c r="J425" s="3"/>
      <c r="K425" s="3"/>
      <c r="L425" s="3"/>
      <c r="N425" s="3"/>
      <c r="O425" s="3"/>
      <c r="P425" s="3"/>
      <c r="Q425" s="3"/>
      <c r="R425" s="3"/>
      <c r="S425" s="3"/>
      <c r="T425" s="3"/>
      <c r="U425" s="6"/>
      <c r="V425" s="3"/>
      <c r="W425" s="3"/>
      <c r="X425" s="3"/>
      <c r="Y425" s="1"/>
      <c r="Z425" s="1"/>
    </row>
    <row r="426" spans="1:26" ht="12" customHeight="1" x14ac:dyDescent="0.3">
      <c r="A426" s="3"/>
      <c r="F426" s="3"/>
      <c r="G426" s="3"/>
      <c r="H426" s="3"/>
      <c r="I426" s="3"/>
      <c r="J426" s="3"/>
      <c r="K426" s="3"/>
      <c r="L426" s="3"/>
      <c r="N426" s="3"/>
      <c r="O426" s="3"/>
      <c r="P426" s="3"/>
      <c r="Q426" s="3"/>
      <c r="R426" s="3"/>
      <c r="S426" s="3"/>
      <c r="T426" s="3"/>
      <c r="U426" s="6"/>
      <c r="V426" s="3"/>
      <c r="W426" s="3"/>
      <c r="X426" s="3"/>
      <c r="Y426" s="1"/>
      <c r="Z426" s="1"/>
    </row>
    <row r="427" spans="1:26" ht="12" customHeight="1" x14ac:dyDescent="0.3">
      <c r="A427" s="3"/>
      <c r="F427" s="3"/>
      <c r="G427" s="3"/>
      <c r="H427" s="3"/>
      <c r="I427" s="3"/>
      <c r="J427" s="3"/>
      <c r="K427" s="3"/>
      <c r="L427" s="3"/>
      <c r="N427" s="3"/>
      <c r="O427" s="3"/>
      <c r="P427" s="3"/>
      <c r="Q427" s="3"/>
      <c r="R427" s="3"/>
      <c r="S427" s="3"/>
      <c r="T427" s="3"/>
      <c r="U427" s="6"/>
      <c r="V427" s="3"/>
      <c r="W427" s="3"/>
      <c r="X427" s="3"/>
      <c r="Y427" s="1"/>
      <c r="Z427" s="1"/>
    </row>
    <row r="428" spans="1:26" ht="12" customHeight="1" x14ac:dyDescent="0.3">
      <c r="A428" s="3"/>
      <c r="F428" s="3"/>
      <c r="G428" s="3"/>
      <c r="H428" s="3"/>
      <c r="I428" s="3"/>
      <c r="J428" s="3"/>
      <c r="K428" s="3"/>
      <c r="L428" s="3"/>
      <c r="N428" s="3"/>
      <c r="O428" s="3"/>
      <c r="P428" s="3"/>
      <c r="Q428" s="3"/>
      <c r="R428" s="3"/>
      <c r="S428" s="3"/>
      <c r="T428" s="3"/>
      <c r="U428" s="6"/>
      <c r="V428" s="3"/>
      <c r="W428" s="3"/>
      <c r="X428" s="3"/>
      <c r="Y428" s="1"/>
      <c r="Z428" s="1"/>
    </row>
    <row r="429" spans="1:26" ht="12" customHeight="1" x14ac:dyDescent="0.3">
      <c r="A429" s="3"/>
      <c r="F429" s="3"/>
      <c r="G429" s="3"/>
      <c r="H429" s="3"/>
      <c r="I429" s="3"/>
      <c r="J429" s="3"/>
      <c r="K429" s="3"/>
      <c r="L429" s="3"/>
      <c r="N429" s="3"/>
      <c r="O429" s="3"/>
      <c r="P429" s="3"/>
      <c r="Q429" s="3"/>
      <c r="R429" s="3"/>
      <c r="S429" s="3"/>
      <c r="T429" s="3"/>
      <c r="U429" s="6"/>
      <c r="V429" s="3"/>
      <c r="W429" s="3"/>
      <c r="X429" s="3"/>
      <c r="Y429" s="1"/>
      <c r="Z429" s="1"/>
    </row>
    <row r="430" spans="1:26" ht="12" customHeight="1" x14ac:dyDescent="0.3">
      <c r="A430" s="3"/>
      <c r="F430" s="3"/>
      <c r="G430" s="3"/>
      <c r="H430" s="3"/>
      <c r="I430" s="3"/>
      <c r="J430" s="3"/>
      <c r="K430" s="3"/>
      <c r="L430" s="3"/>
      <c r="N430" s="3"/>
      <c r="O430" s="3"/>
      <c r="P430" s="3"/>
      <c r="Q430" s="3"/>
      <c r="R430" s="3"/>
      <c r="S430" s="3"/>
      <c r="T430" s="3"/>
      <c r="U430" s="6"/>
      <c r="V430" s="3"/>
      <c r="W430" s="3"/>
      <c r="X430" s="3"/>
      <c r="Y430" s="1"/>
      <c r="Z430" s="1"/>
    </row>
    <row r="431" spans="1:26" ht="12" customHeight="1" x14ac:dyDescent="0.3">
      <c r="A431" s="3"/>
      <c r="F431" s="3"/>
      <c r="G431" s="3"/>
      <c r="H431" s="3"/>
      <c r="I431" s="3"/>
      <c r="J431" s="3"/>
      <c r="K431" s="3"/>
      <c r="L431" s="3"/>
      <c r="N431" s="3"/>
      <c r="O431" s="3"/>
      <c r="P431" s="3"/>
      <c r="Q431" s="3"/>
      <c r="R431" s="3"/>
      <c r="S431" s="3"/>
      <c r="T431" s="3"/>
      <c r="U431" s="6"/>
      <c r="V431" s="3"/>
      <c r="W431" s="3"/>
      <c r="X431" s="3"/>
      <c r="Y431" s="1"/>
      <c r="Z431" s="1"/>
    </row>
    <row r="432" spans="1:26" ht="12" customHeight="1" x14ac:dyDescent="0.3">
      <c r="A432" s="3"/>
      <c r="F432" s="3"/>
      <c r="G432" s="3"/>
      <c r="H432" s="3"/>
      <c r="I432" s="3"/>
      <c r="J432" s="3"/>
      <c r="K432" s="3"/>
      <c r="L432" s="3"/>
      <c r="N432" s="3"/>
      <c r="O432" s="3"/>
      <c r="P432" s="3"/>
      <c r="Q432" s="3"/>
      <c r="R432" s="3"/>
      <c r="S432" s="3"/>
      <c r="T432" s="3"/>
      <c r="U432" s="6"/>
      <c r="V432" s="3"/>
      <c r="W432" s="3"/>
      <c r="X432" s="3"/>
      <c r="Y432" s="1"/>
      <c r="Z432" s="1"/>
    </row>
    <row r="433" spans="1:26" ht="12" customHeight="1" x14ac:dyDescent="0.3">
      <c r="A433" s="3"/>
      <c r="F433" s="3"/>
      <c r="G433" s="3"/>
      <c r="H433" s="3"/>
      <c r="I433" s="3"/>
      <c r="J433" s="3"/>
      <c r="K433" s="3"/>
      <c r="L433" s="3"/>
      <c r="N433" s="3"/>
      <c r="O433" s="3"/>
      <c r="P433" s="3"/>
      <c r="Q433" s="3"/>
      <c r="R433" s="3"/>
      <c r="S433" s="3"/>
      <c r="T433" s="3"/>
      <c r="U433" s="6"/>
      <c r="V433" s="3"/>
      <c r="W433" s="3"/>
      <c r="X433" s="3"/>
      <c r="Y433" s="1"/>
      <c r="Z433" s="1"/>
    </row>
    <row r="434" spans="1:26" ht="12" customHeight="1" x14ac:dyDescent="0.3">
      <c r="A434" s="3"/>
      <c r="F434" s="3"/>
      <c r="G434" s="3"/>
      <c r="H434" s="3"/>
      <c r="I434" s="3"/>
      <c r="J434" s="3"/>
      <c r="K434" s="3"/>
      <c r="L434" s="3"/>
      <c r="N434" s="3"/>
      <c r="O434" s="3"/>
      <c r="P434" s="3"/>
      <c r="Q434" s="3"/>
      <c r="R434" s="3"/>
      <c r="S434" s="3"/>
      <c r="T434" s="3"/>
      <c r="U434" s="6"/>
      <c r="V434" s="3"/>
      <c r="W434" s="3"/>
      <c r="X434" s="3"/>
      <c r="Y434" s="1"/>
      <c r="Z434" s="1"/>
    </row>
    <row r="435" spans="1:26" ht="12" customHeight="1" x14ac:dyDescent="0.3">
      <c r="A435" s="3"/>
      <c r="F435" s="3"/>
      <c r="G435" s="3"/>
      <c r="H435" s="3"/>
      <c r="I435" s="3"/>
      <c r="J435" s="3"/>
      <c r="K435" s="3"/>
      <c r="L435" s="3"/>
      <c r="N435" s="3"/>
      <c r="O435" s="3"/>
      <c r="P435" s="3"/>
      <c r="Q435" s="3"/>
      <c r="R435" s="3"/>
      <c r="S435" s="3"/>
      <c r="T435" s="3"/>
      <c r="U435" s="6"/>
      <c r="V435" s="3"/>
      <c r="W435" s="3"/>
      <c r="X435" s="3"/>
      <c r="Y435" s="1"/>
      <c r="Z435" s="1"/>
    </row>
    <row r="436" spans="1:26" ht="12" customHeight="1" x14ac:dyDescent="0.3">
      <c r="A436" s="3"/>
      <c r="F436" s="3"/>
      <c r="G436" s="3"/>
      <c r="H436" s="3"/>
      <c r="I436" s="3"/>
      <c r="J436" s="3"/>
      <c r="K436" s="3"/>
      <c r="L436" s="3"/>
      <c r="N436" s="3"/>
      <c r="O436" s="3"/>
      <c r="P436" s="3"/>
      <c r="Q436" s="3"/>
      <c r="R436" s="3"/>
      <c r="S436" s="3"/>
      <c r="T436" s="3"/>
      <c r="U436" s="6"/>
      <c r="V436" s="3"/>
      <c r="W436" s="3"/>
      <c r="X436" s="3"/>
      <c r="Y436" s="1"/>
      <c r="Z436" s="1"/>
    </row>
    <row r="437" spans="1:26" ht="12" customHeight="1" x14ac:dyDescent="0.3">
      <c r="A437" s="3"/>
      <c r="F437" s="3"/>
      <c r="G437" s="3"/>
      <c r="H437" s="3"/>
      <c r="I437" s="3"/>
      <c r="J437" s="3"/>
      <c r="K437" s="3"/>
      <c r="L437" s="3"/>
      <c r="N437" s="3"/>
      <c r="O437" s="3"/>
      <c r="P437" s="3"/>
      <c r="Q437" s="3"/>
      <c r="R437" s="3"/>
      <c r="S437" s="3"/>
      <c r="T437" s="3"/>
      <c r="U437" s="6"/>
      <c r="V437" s="3"/>
      <c r="W437" s="3"/>
      <c r="X437" s="3"/>
      <c r="Y437" s="1"/>
      <c r="Z437" s="1"/>
    </row>
    <row r="438" spans="1:26" ht="12" customHeight="1" x14ac:dyDescent="0.3">
      <c r="A438" s="3"/>
      <c r="F438" s="3"/>
      <c r="G438" s="3"/>
      <c r="H438" s="3"/>
      <c r="I438" s="3"/>
      <c r="J438" s="3"/>
      <c r="K438" s="3"/>
      <c r="L438" s="3"/>
      <c r="N438" s="3"/>
      <c r="O438" s="3"/>
      <c r="P438" s="3"/>
      <c r="Q438" s="3"/>
      <c r="R438" s="3"/>
      <c r="S438" s="3"/>
      <c r="T438" s="3"/>
      <c r="U438" s="6"/>
      <c r="V438" s="3"/>
      <c r="W438" s="3"/>
      <c r="X438" s="3"/>
      <c r="Y438" s="1"/>
      <c r="Z438" s="1"/>
    </row>
    <row r="439" spans="1:26" ht="12" customHeight="1" x14ac:dyDescent="0.3">
      <c r="A439" s="3"/>
      <c r="F439" s="3"/>
      <c r="G439" s="3"/>
      <c r="H439" s="3"/>
      <c r="I439" s="3"/>
      <c r="J439" s="3"/>
      <c r="K439" s="3"/>
      <c r="L439" s="3"/>
      <c r="N439" s="3"/>
      <c r="O439" s="3"/>
      <c r="P439" s="3"/>
      <c r="Q439" s="3"/>
      <c r="R439" s="3"/>
      <c r="S439" s="3"/>
      <c r="T439" s="3"/>
      <c r="U439" s="6"/>
      <c r="V439" s="3"/>
      <c r="W439" s="3"/>
      <c r="X439" s="3"/>
      <c r="Y439" s="1"/>
      <c r="Z439" s="1"/>
    </row>
    <row r="440" spans="1:26" ht="12" customHeight="1" x14ac:dyDescent="0.3">
      <c r="A440" s="3"/>
      <c r="F440" s="3"/>
      <c r="G440" s="3"/>
      <c r="H440" s="3"/>
      <c r="I440" s="3"/>
      <c r="J440" s="3"/>
      <c r="K440" s="3"/>
      <c r="L440" s="3"/>
      <c r="N440" s="3"/>
      <c r="O440" s="3"/>
      <c r="P440" s="3"/>
      <c r="Q440" s="3"/>
      <c r="R440" s="3"/>
      <c r="S440" s="3"/>
      <c r="T440" s="3"/>
      <c r="U440" s="6"/>
      <c r="V440" s="3"/>
      <c r="W440" s="3"/>
      <c r="X440" s="3"/>
      <c r="Y440" s="1"/>
      <c r="Z440" s="1"/>
    </row>
    <row r="441" spans="1:26" ht="12" customHeight="1" x14ac:dyDescent="0.3">
      <c r="A441" s="3"/>
      <c r="E441" s="6"/>
      <c r="F441" s="3"/>
      <c r="G441" s="3"/>
      <c r="H441" s="3"/>
      <c r="I441" s="3"/>
      <c r="J441" s="3"/>
      <c r="K441" s="3"/>
      <c r="L441" s="3"/>
      <c r="N441" s="3"/>
      <c r="O441" s="3"/>
      <c r="P441" s="3"/>
      <c r="Q441" s="3"/>
      <c r="R441" s="3"/>
      <c r="S441" s="3"/>
      <c r="T441" s="3"/>
      <c r="U441" s="6"/>
      <c r="V441" s="3"/>
      <c r="W441" s="3"/>
      <c r="X441" s="6"/>
      <c r="Y441" s="1"/>
      <c r="Z441" s="1"/>
    </row>
    <row r="442" spans="1:26" ht="12" customHeight="1" x14ac:dyDescent="0.3">
      <c r="A442" s="3"/>
      <c r="E442" s="6"/>
      <c r="F442" s="3"/>
      <c r="G442" s="3"/>
      <c r="H442" s="3"/>
      <c r="I442" s="3"/>
      <c r="J442" s="3"/>
      <c r="K442" s="3"/>
      <c r="L442" s="3"/>
      <c r="N442" s="4"/>
      <c r="O442" s="4"/>
      <c r="P442" s="3"/>
      <c r="Q442" s="3"/>
      <c r="R442" s="3"/>
      <c r="S442" s="3"/>
      <c r="T442" s="3"/>
      <c r="U442" s="6"/>
      <c r="V442" s="3"/>
      <c r="W442" s="3"/>
      <c r="X442" s="6"/>
      <c r="Y442" s="1"/>
      <c r="Z442" s="1"/>
    </row>
    <row r="443" spans="1:26" ht="12" customHeight="1" x14ac:dyDescent="0.3">
      <c r="A443" s="3"/>
      <c r="E443" s="6"/>
      <c r="F443" s="3"/>
      <c r="G443" s="3"/>
      <c r="H443" s="3"/>
      <c r="I443" s="3"/>
      <c r="J443" s="3"/>
      <c r="K443" s="3"/>
      <c r="L443" s="3"/>
      <c r="N443" s="4"/>
      <c r="O443" s="4"/>
      <c r="P443" s="3"/>
      <c r="Q443" s="3"/>
      <c r="R443" s="3"/>
      <c r="S443" s="3"/>
      <c r="T443" s="3"/>
      <c r="U443" s="6"/>
      <c r="V443" s="3"/>
      <c r="W443" s="3"/>
      <c r="X443" s="6"/>
      <c r="Y443" s="1"/>
      <c r="Z443" s="1"/>
    </row>
    <row r="444" spans="1:26" ht="12" customHeight="1" x14ac:dyDescent="0.3">
      <c r="A444" s="3"/>
      <c r="E444" s="6"/>
      <c r="F444" s="3"/>
      <c r="G444" s="3"/>
      <c r="H444" s="3"/>
      <c r="I444" s="3"/>
      <c r="J444" s="3"/>
      <c r="K444" s="3"/>
      <c r="L444" s="3"/>
      <c r="N444" s="4"/>
      <c r="O444" s="4"/>
      <c r="P444" s="3"/>
      <c r="Q444" s="3"/>
      <c r="R444" s="3"/>
      <c r="S444" s="3"/>
      <c r="T444" s="3"/>
      <c r="U444" s="6"/>
      <c r="V444" s="3"/>
      <c r="W444" s="3"/>
      <c r="X444" s="6"/>
      <c r="Y444" s="1"/>
      <c r="Z444" s="1"/>
    </row>
    <row r="445" spans="1:26" ht="12" customHeight="1" x14ac:dyDescent="0.3">
      <c r="A445" s="3"/>
      <c r="E445" s="6"/>
      <c r="F445" s="3"/>
      <c r="G445" s="3"/>
      <c r="H445" s="3"/>
      <c r="I445" s="3"/>
      <c r="J445" s="3"/>
      <c r="K445" s="3"/>
      <c r="L445" s="3"/>
      <c r="N445" s="4"/>
      <c r="O445" s="4"/>
      <c r="P445" s="3"/>
      <c r="Q445" s="3"/>
      <c r="R445" s="3"/>
      <c r="S445" s="3"/>
      <c r="T445" s="3"/>
      <c r="U445" s="6"/>
      <c r="V445" s="3"/>
      <c r="W445" s="3"/>
      <c r="X445" s="6"/>
      <c r="Y445" s="1"/>
      <c r="Z445" s="1"/>
    </row>
    <row r="446" spans="1:26" ht="12" customHeight="1" x14ac:dyDescent="0.3">
      <c r="A446" s="3"/>
      <c r="E446" s="6"/>
      <c r="F446" s="3"/>
      <c r="G446" s="3"/>
      <c r="H446" s="3"/>
      <c r="I446" s="3"/>
      <c r="J446" s="3"/>
      <c r="K446" s="3"/>
      <c r="L446" s="3"/>
      <c r="N446" s="4"/>
      <c r="O446" s="4"/>
      <c r="P446" s="3"/>
      <c r="Q446" s="3"/>
      <c r="R446" s="3"/>
      <c r="S446" s="3"/>
      <c r="T446" s="3"/>
      <c r="U446" s="6"/>
      <c r="V446" s="3"/>
      <c r="W446" s="3"/>
      <c r="X446" s="6"/>
      <c r="Y446" s="1"/>
      <c r="Z446" s="1"/>
    </row>
    <row r="447" spans="1:26" ht="12" customHeight="1" x14ac:dyDescent="0.3">
      <c r="A447" s="3"/>
      <c r="E447" s="6"/>
      <c r="F447" s="3"/>
      <c r="G447" s="3"/>
      <c r="H447" s="3"/>
      <c r="I447" s="3"/>
      <c r="J447" s="3"/>
      <c r="K447" s="3"/>
      <c r="L447" s="3"/>
      <c r="N447" s="4"/>
      <c r="O447" s="4"/>
      <c r="P447" s="3"/>
      <c r="Q447" s="3"/>
      <c r="R447" s="3"/>
      <c r="S447" s="3"/>
      <c r="T447" s="3"/>
      <c r="U447" s="6"/>
      <c r="V447" s="3"/>
      <c r="W447" s="3"/>
      <c r="X447" s="6"/>
      <c r="Y447" s="1"/>
      <c r="Z447" s="1"/>
    </row>
    <row r="448" spans="1:26" ht="12" customHeight="1" x14ac:dyDescent="0.3">
      <c r="A448" s="3"/>
      <c r="E448" s="6"/>
      <c r="F448" s="3"/>
      <c r="G448" s="3"/>
      <c r="H448" s="3"/>
      <c r="I448" s="3"/>
      <c r="J448" s="3"/>
      <c r="K448" s="3"/>
      <c r="L448" s="3"/>
      <c r="N448" s="4"/>
      <c r="O448" s="4"/>
      <c r="P448" s="3"/>
      <c r="Q448" s="3"/>
      <c r="R448" s="3"/>
      <c r="S448" s="3"/>
      <c r="T448" s="3"/>
      <c r="U448" s="6"/>
      <c r="V448" s="3"/>
      <c r="W448" s="3"/>
      <c r="X448" s="6"/>
      <c r="Y448" s="1"/>
      <c r="Z448" s="1"/>
    </row>
    <row r="449" spans="1:26" ht="12" customHeight="1" x14ac:dyDescent="0.3">
      <c r="A449" s="3"/>
      <c r="E449" s="6"/>
      <c r="F449" s="3"/>
      <c r="G449" s="3"/>
      <c r="H449" s="3"/>
      <c r="I449" s="3"/>
      <c r="J449" s="3"/>
      <c r="K449" s="3"/>
      <c r="L449" s="3"/>
      <c r="N449" s="4"/>
      <c r="O449" s="4"/>
      <c r="P449" s="3"/>
      <c r="Q449" s="3"/>
      <c r="R449" s="3"/>
      <c r="S449" s="3"/>
      <c r="T449" s="3"/>
      <c r="U449" s="6"/>
      <c r="V449" s="3"/>
      <c r="W449" s="3"/>
      <c r="X449" s="6"/>
      <c r="Y449" s="1"/>
      <c r="Z449" s="1"/>
    </row>
    <row r="450" spans="1:26" ht="12" customHeight="1" x14ac:dyDescent="0.3">
      <c r="A450" s="3"/>
      <c r="E450" s="6"/>
      <c r="F450" s="3"/>
      <c r="G450" s="3"/>
      <c r="H450" s="3"/>
      <c r="I450" s="3"/>
      <c r="J450" s="3"/>
      <c r="K450" s="3"/>
      <c r="L450" s="3"/>
      <c r="N450" s="4"/>
      <c r="O450" s="4"/>
      <c r="P450" s="3"/>
      <c r="Q450" s="3"/>
      <c r="R450" s="3"/>
      <c r="S450" s="3"/>
      <c r="T450" s="3"/>
      <c r="U450" s="6"/>
      <c r="V450" s="3"/>
      <c r="W450" s="3"/>
      <c r="X450" s="6"/>
      <c r="Y450" s="1"/>
      <c r="Z450" s="1"/>
    </row>
    <row r="451" spans="1:26" ht="12" customHeight="1" x14ac:dyDescent="0.3">
      <c r="A451" s="3"/>
      <c r="E451" s="6"/>
      <c r="F451" s="3"/>
      <c r="G451" s="3"/>
      <c r="H451" s="3"/>
      <c r="I451" s="3"/>
      <c r="J451" s="3"/>
      <c r="K451" s="3"/>
      <c r="L451" s="3"/>
      <c r="N451" s="4"/>
      <c r="O451" s="4"/>
      <c r="P451" s="3"/>
      <c r="Q451" s="3"/>
      <c r="R451" s="3"/>
      <c r="S451" s="3"/>
      <c r="T451" s="3"/>
      <c r="U451" s="6"/>
      <c r="V451" s="3"/>
      <c r="W451" s="3"/>
      <c r="X451" s="6"/>
      <c r="Y451" s="1"/>
      <c r="Z451" s="1"/>
    </row>
    <row r="452" spans="1:26" ht="12" customHeight="1" x14ac:dyDescent="0.3">
      <c r="A452" s="3"/>
      <c r="E452" s="6"/>
      <c r="F452" s="3"/>
      <c r="G452" s="3"/>
      <c r="H452" s="3"/>
      <c r="I452" s="3"/>
      <c r="J452" s="3"/>
      <c r="K452" s="3"/>
      <c r="L452" s="3"/>
      <c r="N452" s="4"/>
      <c r="O452" s="4"/>
      <c r="P452" s="3"/>
      <c r="Q452" s="3"/>
      <c r="R452" s="3"/>
      <c r="S452" s="3"/>
      <c r="T452" s="3"/>
      <c r="U452" s="6"/>
      <c r="V452" s="3"/>
      <c r="W452" s="3"/>
      <c r="X452" s="6"/>
      <c r="Y452" s="1"/>
      <c r="Z452" s="1"/>
    </row>
    <row r="453" spans="1:26" ht="12" customHeight="1" x14ac:dyDescent="0.3">
      <c r="A453" s="3"/>
      <c r="E453" s="6"/>
      <c r="F453" s="3"/>
      <c r="G453" s="3"/>
      <c r="H453" s="3"/>
      <c r="I453" s="3"/>
      <c r="J453" s="3"/>
      <c r="K453" s="3"/>
      <c r="L453" s="3"/>
      <c r="N453" s="4"/>
      <c r="O453" s="4"/>
      <c r="P453" s="3"/>
      <c r="Q453" s="3"/>
      <c r="R453" s="3"/>
      <c r="S453" s="3"/>
      <c r="T453" s="3"/>
      <c r="U453" s="6"/>
      <c r="V453" s="3"/>
      <c r="W453" s="3"/>
      <c r="X453" s="6"/>
      <c r="Y453" s="1"/>
      <c r="Z453" s="1"/>
    </row>
    <row r="454" spans="1:26" ht="12" customHeight="1" x14ac:dyDescent="0.3">
      <c r="A454" s="3"/>
      <c r="E454" s="6"/>
      <c r="F454" s="3"/>
      <c r="G454" s="3"/>
      <c r="H454" s="3"/>
      <c r="I454" s="3"/>
      <c r="J454" s="3"/>
      <c r="K454" s="3"/>
      <c r="L454" s="3"/>
      <c r="N454" s="4"/>
      <c r="O454" s="4"/>
      <c r="P454" s="3"/>
      <c r="Q454" s="3"/>
      <c r="R454" s="3"/>
      <c r="S454" s="3"/>
      <c r="T454" s="3"/>
      <c r="U454" s="6"/>
      <c r="V454" s="3"/>
      <c r="W454" s="3"/>
      <c r="X454" s="6"/>
      <c r="Y454" s="1"/>
      <c r="Z454" s="1"/>
    </row>
    <row r="455" spans="1:26" ht="12" customHeight="1" x14ac:dyDescent="0.3">
      <c r="A455" s="3"/>
      <c r="E455" s="6"/>
      <c r="F455" s="3"/>
      <c r="G455" s="3"/>
      <c r="H455" s="3"/>
      <c r="I455" s="3"/>
      <c r="J455" s="3"/>
      <c r="K455" s="3"/>
      <c r="L455" s="3"/>
      <c r="N455" s="4"/>
      <c r="O455" s="4"/>
      <c r="P455" s="3"/>
      <c r="Q455" s="3"/>
      <c r="R455" s="3"/>
      <c r="S455" s="3"/>
      <c r="T455" s="3"/>
      <c r="U455" s="6"/>
      <c r="V455" s="3"/>
      <c r="W455" s="3"/>
      <c r="X455" s="6"/>
      <c r="Y455" s="1"/>
      <c r="Z455" s="1"/>
    </row>
    <row r="456" spans="1:26" ht="12" customHeight="1" x14ac:dyDescent="0.3">
      <c r="A456" s="3"/>
      <c r="E456" s="6"/>
      <c r="F456" s="3"/>
      <c r="G456" s="3"/>
      <c r="H456" s="3"/>
      <c r="I456" s="3"/>
      <c r="J456" s="3"/>
      <c r="K456" s="3"/>
      <c r="L456" s="3"/>
      <c r="N456" s="4"/>
      <c r="O456" s="4"/>
      <c r="P456" s="3"/>
      <c r="Q456" s="3"/>
      <c r="R456" s="3"/>
      <c r="S456" s="3"/>
      <c r="T456" s="3"/>
      <c r="U456" s="6"/>
      <c r="V456" s="3"/>
      <c r="W456" s="3"/>
      <c r="X456" s="6"/>
      <c r="Y456" s="1"/>
      <c r="Z456" s="1"/>
    </row>
    <row r="457" spans="1:26" ht="9.75" customHeight="1" x14ac:dyDescent="0.3">
      <c r="A457" s="3"/>
      <c r="E457" s="6"/>
      <c r="F457" s="3"/>
      <c r="G457" s="3"/>
      <c r="H457" s="3"/>
      <c r="I457" s="3"/>
      <c r="J457" s="3"/>
      <c r="K457" s="3"/>
      <c r="L457" s="3"/>
      <c r="N457" s="4"/>
      <c r="O457" s="4"/>
      <c r="P457" s="3"/>
      <c r="Q457" s="3"/>
      <c r="R457" s="3"/>
      <c r="S457" s="3"/>
      <c r="T457" s="3"/>
      <c r="U457" s="6"/>
      <c r="V457" s="3"/>
      <c r="W457" s="3"/>
      <c r="X457" s="6"/>
      <c r="Y457" s="1"/>
      <c r="Z457" s="1"/>
    </row>
    <row r="458" spans="1:26" ht="12" customHeight="1" x14ac:dyDescent="0.3">
      <c r="A458" s="3"/>
      <c r="E458" s="6"/>
      <c r="F458" s="3"/>
      <c r="G458" s="3"/>
      <c r="H458" s="3"/>
      <c r="I458" s="3"/>
      <c r="J458" s="3"/>
      <c r="K458" s="3"/>
      <c r="L458" s="3"/>
      <c r="N458" s="4"/>
      <c r="O458" s="4"/>
      <c r="P458" s="3"/>
      <c r="Q458" s="3"/>
      <c r="R458" s="3"/>
      <c r="S458" s="3"/>
      <c r="T458" s="3"/>
      <c r="U458" s="6"/>
      <c r="V458" s="3"/>
      <c r="W458" s="3"/>
      <c r="X458" s="6"/>
      <c r="Y458" s="1"/>
      <c r="Z458" s="1"/>
    </row>
    <row r="459" spans="1:26" ht="12" customHeight="1" x14ac:dyDescent="0.3">
      <c r="A459" s="3"/>
      <c r="F459" s="3"/>
      <c r="G459" s="3"/>
      <c r="H459" s="3"/>
      <c r="I459" s="3"/>
      <c r="J459" s="3"/>
      <c r="K459" s="3"/>
      <c r="L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6"/>
      <c r="Y459" s="1"/>
      <c r="Z459" s="1"/>
    </row>
    <row r="460" spans="1:26" ht="12" customHeight="1" x14ac:dyDescent="0.3">
      <c r="A460" s="3"/>
      <c r="F460" s="3"/>
      <c r="G460" s="3"/>
      <c r="H460" s="3"/>
      <c r="I460" s="3"/>
      <c r="J460" s="3"/>
      <c r="K460" s="3"/>
      <c r="L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6"/>
      <c r="Y460" s="1"/>
      <c r="Z460" s="1"/>
    </row>
    <row r="461" spans="1:26" ht="12" customHeight="1" x14ac:dyDescent="0.3">
      <c r="A461" s="3"/>
      <c r="F461" s="3"/>
      <c r="G461" s="3"/>
      <c r="H461" s="3"/>
      <c r="I461" s="3"/>
      <c r="J461" s="3"/>
      <c r="K461" s="3"/>
      <c r="L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6"/>
      <c r="Y461" s="1"/>
      <c r="Z461" s="1"/>
    </row>
    <row r="462" spans="1:26" ht="12" customHeight="1" x14ac:dyDescent="0.3">
      <c r="A462" s="3"/>
      <c r="F462" s="3"/>
      <c r="G462" s="3"/>
      <c r="H462" s="3"/>
      <c r="I462" s="3"/>
      <c r="J462" s="3"/>
      <c r="K462" s="3"/>
      <c r="L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6"/>
      <c r="Y462" s="1"/>
      <c r="Z462" s="1"/>
    </row>
    <row r="463" spans="1:26" ht="12" customHeight="1" x14ac:dyDescent="0.3">
      <c r="A463" s="3"/>
      <c r="F463" s="3"/>
      <c r="G463" s="3"/>
      <c r="H463" s="3"/>
      <c r="I463" s="3"/>
      <c r="J463" s="3"/>
      <c r="K463" s="3"/>
      <c r="L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6"/>
      <c r="Y463" s="1"/>
      <c r="Z463" s="1"/>
    </row>
    <row r="464" spans="1:26" ht="12" customHeight="1" x14ac:dyDescent="0.3">
      <c r="A464" s="3"/>
      <c r="F464" s="3"/>
      <c r="G464" s="3"/>
      <c r="H464" s="3"/>
      <c r="I464" s="3"/>
      <c r="J464" s="3"/>
      <c r="K464" s="3"/>
      <c r="L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6"/>
      <c r="Y464" s="1"/>
      <c r="Z464" s="1"/>
    </row>
    <row r="465" spans="1:26" ht="12" customHeight="1" x14ac:dyDescent="0.3">
      <c r="A465" s="3"/>
      <c r="F465" s="3"/>
      <c r="G465" s="3"/>
      <c r="H465" s="3"/>
      <c r="I465" s="3"/>
      <c r="J465" s="3"/>
      <c r="K465" s="3"/>
      <c r="L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6"/>
      <c r="Y465" s="1"/>
      <c r="Z465" s="1"/>
    </row>
    <row r="466" spans="1:26" ht="12" customHeight="1" x14ac:dyDescent="0.3">
      <c r="A466" s="3"/>
      <c r="F466" s="3"/>
      <c r="G466" s="3"/>
      <c r="H466" s="3"/>
      <c r="I466" s="3"/>
      <c r="J466" s="3"/>
      <c r="K466" s="3"/>
      <c r="L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6"/>
      <c r="Y466" s="1"/>
      <c r="Z466" s="1"/>
    </row>
    <row r="467" spans="1:26" ht="12" customHeight="1" x14ac:dyDescent="0.3">
      <c r="A467" s="3"/>
      <c r="F467" s="3"/>
      <c r="G467" s="3"/>
      <c r="H467" s="3"/>
      <c r="I467" s="3"/>
      <c r="J467" s="3"/>
      <c r="K467" s="3"/>
      <c r="L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6"/>
      <c r="Y467" s="1"/>
      <c r="Z467" s="1"/>
    </row>
    <row r="468" spans="1:26" ht="12" customHeight="1" x14ac:dyDescent="0.3">
      <c r="A468" s="3"/>
      <c r="F468" s="3"/>
      <c r="G468" s="3"/>
      <c r="H468" s="3"/>
      <c r="I468" s="3"/>
      <c r="J468" s="3"/>
      <c r="K468" s="3"/>
      <c r="L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6"/>
      <c r="Y468" s="1"/>
      <c r="Z468" s="1"/>
    </row>
    <row r="469" spans="1:26" ht="12" customHeight="1" x14ac:dyDescent="0.3">
      <c r="A469" s="3"/>
      <c r="F469" s="3"/>
      <c r="G469" s="3"/>
      <c r="H469" s="3"/>
      <c r="I469" s="3"/>
      <c r="J469" s="3"/>
      <c r="K469" s="3"/>
      <c r="L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6"/>
      <c r="Y469" s="1"/>
      <c r="Z469" s="1"/>
    </row>
    <row r="470" spans="1:26" ht="12" customHeight="1" x14ac:dyDescent="0.3">
      <c r="A470" s="3"/>
      <c r="F470" s="3"/>
      <c r="G470" s="3"/>
      <c r="H470" s="3"/>
      <c r="I470" s="3"/>
      <c r="J470" s="3"/>
      <c r="K470" s="3"/>
      <c r="L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6"/>
      <c r="Y470" s="1"/>
      <c r="Z470" s="1"/>
    </row>
    <row r="471" spans="1:26" ht="12" customHeight="1" x14ac:dyDescent="0.3">
      <c r="A471" s="3"/>
      <c r="F471" s="3"/>
      <c r="G471" s="3"/>
      <c r="H471" s="3"/>
      <c r="I471" s="3"/>
      <c r="J471" s="3"/>
      <c r="K471" s="3"/>
      <c r="L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6"/>
      <c r="Y471" s="1"/>
      <c r="Z471" s="1"/>
    </row>
    <row r="472" spans="1:26" ht="12" customHeight="1" x14ac:dyDescent="0.3">
      <c r="A472" s="3"/>
      <c r="F472" s="3"/>
      <c r="G472" s="3"/>
      <c r="H472" s="3"/>
      <c r="I472" s="3"/>
      <c r="J472" s="3"/>
      <c r="K472" s="3"/>
      <c r="L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6"/>
      <c r="Y472" s="1"/>
      <c r="Z472" s="1"/>
    </row>
    <row r="473" spans="1:26" ht="12" customHeight="1" x14ac:dyDescent="0.3">
      <c r="A473" s="3"/>
      <c r="F473" s="3"/>
      <c r="G473" s="3"/>
      <c r="H473" s="3"/>
      <c r="I473" s="3"/>
      <c r="J473" s="3"/>
      <c r="K473" s="3"/>
      <c r="L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6"/>
      <c r="Y473" s="1"/>
      <c r="Z473" s="1"/>
    </row>
    <row r="474" spans="1:26" ht="12" customHeight="1" x14ac:dyDescent="0.3">
      <c r="A474" s="3"/>
      <c r="F474" s="3"/>
      <c r="G474" s="3"/>
      <c r="H474" s="3"/>
      <c r="I474" s="3"/>
      <c r="J474" s="3"/>
      <c r="K474" s="3"/>
      <c r="L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6"/>
      <c r="Y474" s="1"/>
      <c r="Z474" s="1"/>
    </row>
    <row r="475" spans="1:26" ht="12" customHeight="1" x14ac:dyDescent="0.3">
      <c r="A475" s="3"/>
      <c r="F475" s="3"/>
      <c r="G475" s="3"/>
      <c r="H475" s="3"/>
      <c r="I475" s="3"/>
      <c r="J475" s="3"/>
      <c r="K475" s="3"/>
      <c r="L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6"/>
      <c r="Y475" s="1"/>
      <c r="Z475" s="1"/>
    </row>
    <row r="476" spans="1:26" ht="12" customHeight="1" x14ac:dyDescent="0.3">
      <c r="A476" s="3"/>
      <c r="F476" s="3"/>
      <c r="G476" s="3"/>
      <c r="H476" s="3"/>
      <c r="I476" s="3"/>
      <c r="J476" s="3"/>
      <c r="K476" s="3"/>
      <c r="L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6"/>
      <c r="Y476" s="1"/>
      <c r="Z476" s="1"/>
    </row>
    <row r="477" spans="1:26" ht="12" customHeight="1" x14ac:dyDescent="0.3">
      <c r="A477" s="3"/>
      <c r="F477" s="3"/>
      <c r="G477" s="3"/>
      <c r="H477" s="3"/>
      <c r="I477" s="3"/>
      <c r="J477" s="3"/>
      <c r="K477" s="3"/>
      <c r="L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6"/>
      <c r="Y477" s="1"/>
      <c r="Z477" s="1"/>
    </row>
    <row r="478" spans="1:26" ht="12" customHeight="1" x14ac:dyDescent="0.3">
      <c r="A478" s="3"/>
      <c r="F478" s="3"/>
      <c r="G478" s="3"/>
      <c r="H478" s="3"/>
      <c r="I478" s="3"/>
      <c r="J478" s="3"/>
      <c r="K478" s="3"/>
      <c r="L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6"/>
      <c r="Y478" s="1"/>
      <c r="Z478" s="1"/>
    </row>
    <row r="479" spans="1:26" ht="12" customHeight="1" x14ac:dyDescent="0.3">
      <c r="A479" s="3"/>
      <c r="F479" s="3"/>
      <c r="G479" s="3"/>
      <c r="H479" s="3"/>
      <c r="I479" s="3"/>
      <c r="J479" s="3"/>
      <c r="K479" s="3"/>
      <c r="L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6"/>
      <c r="Y479" s="1"/>
      <c r="Z479" s="1"/>
    </row>
    <row r="480" spans="1:26" ht="12" customHeight="1" x14ac:dyDescent="0.3">
      <c r="A480" s="3"/>
      <c r="F480" s="3"/>
      <c r="G480" s="3"/>
      <c r="H480" s="3"/>
      <c r="I480" s="3"/>
      <c r="J480" s="3"/>
      <c r="K480" s="3"/>
      <c r="L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6"/>
      <c r="Y480" s="1"/>
      <c r="Z480" s="1"/>
    </row>
    <row r="481" spans="1:26" ht="12" customHeight="1" x14ac:dyDescent="0.3">
      <c r="A481" s="3"/>
      <c r="F481" s="3"/>
      <c r="G481" s="3"/>
      <c r="H481" s="3"/>
      <c r="I481" s="3"/>
      <c r="J481" s="3"/>
      <c r="K481" s="3"/>
      <c r="L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6"/>
      <c r="Y481" s="1"/>
      <c r="Z481" s="1"/>
    </row>
    <row r="482" spans="1:26" ht="12" customHeight="1" x14ac:dyDescent="0.3">
      <c r="A482" s="3"/>
      <c r="F482" s="3"/>
      <c r="G482" s="3"/>
      <c r="H482" s="3"/>
      <c r="I482" s="3"/>
      <c r="J482" s="3"/>
      <c r="K482" s="3"/>
      <c r="L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6"/>
      <c r="Y482" s="1"/>
      <c r="Z482" s="1"/>
    </row>
    <row r="483" spans="1:26" ht="10.5" customHeight="1" x14ac:dyDescent="0.3">
      <c r="A483" s="3"/>
      <c r="F483" s="3"/>
      <c r="G483" s="3"/>
      <c r="H483" s="3"/>
      <c r="I483" s="3"/>
      <c r="J483" s="3"/>
      <c r="K483" s="3"/>
      <c r="L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6"/>
      <c r="Y483" s="1"/>
      <c r="Z483" s="1"/>
    </row>
    <row r="484" spans="1:26" ht="12" customHeight="1" x14ac:dyDescent="0.3">
      <c r="A484" s="3"/>
      <c r="F484" s="3"/>
      <c r="G484" s="3"/>
      <c r="H484" s="3"/>
      <c r="I484" s="3"/>
      <c r="J484" s="3"/>
      <c r="K484" s="3"/>
      <c r="L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6"/>
      <c r="Y484" s="1"/>
      <c r="Z484" s="1"/>
    </row>
    <row r="485" spans="1:26" ht="12" customHeight="1" x14ac:dyDescent="0.3">
      <c r="A485" s="3"/>
      <c r="F485" s="3"/>
      <c r="G485" s="3"/>
      <c r="H485" s="3"/>
      <c r="I485" s="3"/>
      <c r="J485" s="3"/>
      <c r="K485" s="3"/>
      <c r="L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6"/>
      <c r="Y485" s="1"/>
      <c r="Z485" s="1"/>
    </row>
    <row r="486" spans="1:26" ht="12" customHeight="1" x14ac:dyDescent="0.3">
      <c r="A486" s="3"/>
      <c r="F486" s="3"/>
      <c r="G486" s="3"/>
      <c r="H486" s="3"/>
      <c r="I486" s="3"/>
      <c r="J486" s="3"/>
      <c r="K486" s="3"/>
      <c r="L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6"/>
      <c r="Y486" s="1"/>
      <c r="Z486" s="1"/>
    </row>
    <row r="487" spans="1:26" ht="12" customHeight="1" x14ac:dyDescent="0.3">
      <c r="A487" s="3"/>
      <c r="F487" s="3"/>
      <c r="G487" s="3"/>
      <c r="H487" s="3"/>
      <c r="I487" s="3"/>
      <c r="J487" s="3"/>
      <c r="K487" s="3"/>
      <c r="L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6"/>
      <c r="Y487" s="1"/>
      <c r="Z487" s="1"/>
    </row>
    <row r="488" spans="1:26" ht="12" customHeight="1" x14ac:dyDescent="0.3">
      <c r="A488" s="3"/>
      <c r="F488" s="3"/>
      <c r="G488" s="3"/>
      <c r="H488" s="3"/>
      <c r="I488" s="3"/>
      <c r="J488" s="3"/>
      <c r="K488" s="3"/>
      <c r="L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6"/>
      <c r="Y488" s="1"/>
      <c r="Z488" s="1"/>
    </row>
    <row r="489" spans="1:26" ht="12" customHeight="1" x14ac:dyDescent="0.3">
      <c r="A489" s="3"/>
      <c r="F489" s="3"/>
      <c r="G489" s="3"/>
      <c r="H489" s="3"/>
      <c r="I489" s="3"/>
      <c r="J489" s="3"/>
      <c r="K489" s="3"/>
      <c r="L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6"/>
      <c r="Y489" s="1"/>
      <c r="Z489" s="1"/>
    </row>
    <row r="490" spans="1:26" ht="12" customHeight="1" x14ac:dyDescent="0.3">
      <c r="A490" s="3"/>
      <c r="F490" s="3"/>
      <c r="G490" s="3"/>
      <c r="H490" s="3"/>
      <c r="I490" s="3"/>
      <c r="J490" s="3"/>
      <c r="K490" s="3"/>
      <c r="L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6"/>
      <c r="Y490" s="1"/>
      <c r="Z490" s="1"/>
    </row>
    <row r="491" spans="1:26" ht="12" customHeight="1" x14ac:dyDescent="0.3">
      <c r="A491" s="3"/>
      <c r="F491" s="3"/>
      <c r="G491" s="3"/>
      <c r="H491" s="3"/>
      <c r="I491" s="3"/>
      <c r="J491" s="3"/>
      <c r="K491" s="3"/>
      <c r="L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6"/>
      <c r="Y491" s="1"/>
      <c r="Z491" s="1"/>
    </row>
    <row r="492" spans="1:26" ht="12" customHeight="1" x14ac:dyDescent="0.3">
      <c r="A492" s="3"/>
      <c r="F492" s="3"/>
      <c r="G492" s="3"/>
      <c r="H492" s="3"/>
      <c r="I492" s="3"/>
      <c r="J492" s="3"/>
      <c r="K492" s="3"/>
      <c r="L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6"/>
      <c r="Y492" s="1"/>
      <c r="Z492" s="1"/>
    </row>
    <row r="493" spans="1:26" ht="12" customHeight="1" x14ac:dyDescent="0.3">
      <c r="A493" s="3"/>
      <c r="F493" s="3"/>
      <c r="G493" s="3"/>
      <c r="H493" s="3"/>
      <c r="I493" s="3"/>
      <c r="J493" s="3"/>
      <c r="K493" s="3"/>
      <c r="L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6"/>
      <c r="Y493" s="1"/>
      <c r="Z493" s="1"/>
    </row>
    <row r="494" spans="1:26" ht="12" customHeight="1" x14ac:dyDescent="0.3">
      <c r="A494" s="3"/>
      <c r="F494" s="3"/>
      <c r="G494" s="3"/>
      <c r="H494" s="3"/>
      <c r="I494" s="3"/>
      <c r="J494" s="3"/>
      <c r="K494" s="3"/>
      <c r="L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6"/>
      <c r="Y494" s="1"/>
      <c r="Z494" s="1"/>
    </row>
    <row r="495" spans="1:26" ht="12" customHeight="1" x14ac:dyDescent="0.3">
      <c r="A495" s="3"/>
      <c r="F495" s="3"/>
      <c r="G495" s="3"/>
      <c r="H495" s="3"/>
      <c r="I495" s="3"/>
      <c r="J495" s="3"/>
      <c r="K495" s="3"/>
      <c r="L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6"/>
      <c r="Y495" s="1"/>
      <c r="Z495" s="1"/>
    </row>
    <row r="496" spans="1:26" ht="12" customHeight="1" x14ac:dyDescent="0.3">
      <c r="A496" s="3"/>
      <c r="F496" s="3"/>
      <c r="G496" s="3"/>
      <c r="H496" s="3"/>
      <c r="I496" s="3"/>
      <c r="J496" s="3"/>
      <c r="K496" s="3"/>
      <c r="L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6"/>
      <c r="Y496" s="1"/>
      <c r="Z496" s="1"/>
    </row>
    <row r="497" spans="1:26" ht="12" customHeight="1" x14ac:dyDescent="0.3">
      <c r="A497" s="3"/>
      <c r="F497" s="3"/>
      <c r="G497" s="3"/>
      <c r="H497" s="3"/>
      <c r="I497" s="3"/>
      <c r="J497" s="3"/>
      <c r="K497" s="3"/>
      <c r="L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6"/>
      <c r="Y497" s="1"/>
      <c r="Z497" s="1"/>
    </row>
    <row r="498" spans="1:26" ht="12" customHeight="1" x14ac:dyDescent="0.3">
      <c r="A498" s="3"/>
      <c r="F498" s="3"/>
      <c r="G498" s="3"/>
      <c r="H498" s="3"/>
      <c r="I498" s="3"/>
      <c r="J498" s="3"/>
      <c r="K498" s="3"/>
      <c r="L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6"/>
      <c r="Y498" s="1"/>
      <c r="Z498" s="1"/>
    </row>
    <row r="499" spans="1:26" ht="12" customHeight="1" x14ac:dyDescent="0.3">
      <c r="A499" s="3"/>
      <c r="F499" s="3"/>
      <c r="G499" s="3"/>
      <c r="H499" s="3"/>
      <c r="I499" s="3"/>
      <c r="J499" s="3"/>
      <c r="K499" s="3"/>
      <c r="L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6"/>
      <c r="Y499" s="1"/>
      <c r="Z499" s="1"/>
    </row>
    <row r="500" spans="1:26" ht="12" customHeight="1" x14ac:dyDescent="0.3">
      <c r="A500" s="3"/>
      <c r="F500" s="3"/>
      <c r="G500" s="3"/>
      <c r="H500" s="3"/>
      <c r="I500" s="3"/>
      <c r="J500" s="3"/>
      <c r="K500" s="3"/>
      <c r="L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6"/>
      <c r="Y500" s="1"/>
      <c r="Z500" s="1"/>
    </row>
    <row r="501" spans="1:26" ht="12" customHeight="1" x14ac:dyDescent="0.3">
      <c r="A501" s="3"/>
      <c r="F501" s="3"/>
      <c r="G501" s="3"/>
      <c r="H501" s="3"/>
      <c r="I501" s="3"/>
      <c r="J501" s="3"/>
      <c r="K501" s="3"/>
      <c r="L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6"/>
      <c r="Y501" s="1"/>
      <c r="Z501" s="1"/>
    </row>
    <row r="502" spans="1:26" ht="12" customHeight="1" x14ac:dyDescent="0.3">
      <c r="A502" s="3"/>
      <c r="F502" s="3"/>
      <c r="G502" s="3"/>
      <c r="H502" s="3"/>
      <c r="I502" s="3"/>
      <c r="J502" s="3"/>
      <c r="K502" s="3"/>
      <c r="L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6"/>
      <c r="Y502" s="1"/>
      <c r="Z502" s="1"/>
    </row>
    <row r="503" spans="1:26" ht="12" customHeight="1" x14ac:dyDescent="0.3">
      <c r="A503" s="3"/>
      <c r="F503" s="3"/>
      <c r="G503" s="3"/>
      <c r="H503" s="3"/>
      <c r="I503" s="3"/>
      <c r="J503" s="3"/>
      <c r="K503" s="3"/>
      <c r="L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6"/>
      <c r="Y503" s="1"/>
      <c r="Z503" s="1"/>
    </row>
    <row r="504" spans="1:26" ht="12" customHeight="1" x14ac:dyDescent="0.3">
      <c r="A504" s="3"/>
      <c r="F504" s="3"/>
      <c r="G504" s="3"/>
      <c r="H504" s="3"/>
      <c r="I504" s="3"/>
      <c r="J504" s="3"/>
      <c r="K504" s="3"/>
      <c r="L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6"/>
      <c r="Y504" s="1"/>
      <c r="Z504" s="1"/>
    </row>
    <row r="505" spans="1:26" ht="12" customHeight="1" x14ac:dyDescent="0.3">
      <c r="A505" s="3"/>
      <c r="F505" s="3"/>
      <c r="G505" s="3"/>
      <c r="H505" s="3"/>
      <c r="I505" s="3"/>
      <c r="J505" s="3"/>
      <c r="K505" s="3"/>
      <c r="L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6"/>
      <c r="Y505" s="1"/>
      <c r="Z505" s="1"/>
    </row>
    <row r="506" spans="1:26" ht="12" customHeight="1" x14ac:dyDescent="0.3">
      <c r="A506" s="3"/>
      <c r="F506" s="3"/>
      <c r="G506" s="3"/>
      <c r="H506" s="3"/>
      <c r="I506" s="3"/>
      <c r="J506" s="3"/>
      <c r="K506" s="3"/>
      <c r="L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6"/>
      <c r="Y506" s="1"/>
      <c r="Z506" s="1"/>
    </row>
    <row r="507" spans="1:26" ht="12" customHeight="1" x14ac:dyDescent="0.3">
      <c r="A507" s="3"/>
      <c r="F507" s="3"/>
      <c r="G507" s="3"/>
      <c r="H507" s="3"/>
      <c r="I507" s="3"/>
      <c r="J507" s="3"/>
      <c r="K507" s="3"/>
      <c r="L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6"/>
      <c r="Y507" s="1"/>
      <c r="Z507" s="1"/>
    </row>
    <row r="508" spans="1:26" ht="10.5" customHeight="1" x14ac:dyDescent="0.3">
      <c r="A508" s="3"/>
      <c r="F508" s="3"/>
      <c r="G508" s="3"/>
      <c r="H508" s="3"/>
      <c r="I508" s="3"/>
      <c r="J508" s="3"/>
      <c r="K508" s="3"/>
      <c r="L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6"/>
      <c r="Y508" s="1"/>
      <c r="Z508" s="1"/>
    </row>
    <row r="509" spans="1:26" ht="12" customHeight="1" x14ac:dyDescent="0.3">
      <c r="A509" s="3"/>
      <c r="F509" s="3"/>
      <c r="G509" s="3"/>
      <c r="H509" s="3"/>
      <c r="I509" s="3"/>
      <c r="J509" s="3"/>
      <c r="K509" s="3"/>
      <c r="L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6"/>
      <c r="Y509" s="1"/>
      <c r="Z509" s="1"/>
    </row>
    <row r="510" spans="1:26" ht="12" customHeight="1" x14ac:dyDescent="0.3">
      <c r="A510" s="3"/>
      <c r="F510" s="3"/>
      <c r="G510" s="3"/>
      <c r="H510" s="3"/>
      <c r="I510" s="3"/>
      <c r="J510" s="3"/>
      <c r="K510" s="3"/>
      <c r="L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6"/>
      <c r="Y510" s="1"/>
      <c r="Z510" s="1"/>
    </row>
    <row r="511" spans="1:26" ht="12" customHeight="1" x14ac:dyDescent="0.3">
      <c r="A511" s="3"/>
      <c r="F511" s="3"/>
      <c r="G511" s="3"/>
      <c r="H511" s="3"/>
      <c r="I511" s="3"/>
      <c r="J511" s="3"/>
      <c r="K511" s="3"/>
      <c r="L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6"/>
      <c r="Y511" s="1"/>
      <c r="Z511" s="1"/>
    </row>
    <row r="512" spans="1:26" ht="12" customHeight="1" x14ac:dyDescent="0.3">
      <c r="A512" s="3"/>
      <c r="F512" s="3"/>
      <c r="G512" s="3"/>
      <c r="H512" s="3"/>
      <c r="I512" s="3"/>
      <c r="J512" s="3"/>
      <c r="K512" s="3"/>
      <c r="L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6"/>
      <c r="Y512" s="1"/>
      <c r="Z512" s="1"/>
    </row>
    <row r="513" spans="1:26" ht="12" customHeight="1" x14ac:dyDescent="0.3">
      <c r="A513" s="3"/>
      <c r="F513" s="3"/>
      <c r="G513" s="3"/>
      <c r="H513" s="3"/>
      <c r="I513" s="3"/>
      <c r="J513" s="3"/>
      <c r="K513" s="3"/>
      <c r="L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6"/>
      <c r="Y513" s="1"/>
      <c r="Z513" s="1"/>
    </row>
    <row r="514" spans="1:26" ht="12" customHeight="1" x14ac:dyDescent="0.3">
      <c r="A514" s="3"/>
      <c r="F514" s="3"/>
      <c r="G514" s="3"/>
      <c r="H514" s="3"/>
      <c r="I514" s="3"/>
      <c r="J514" s="3"/>
      <c r="K514" s="3"/>
      <c r="L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6"/>
      <c r="Y514" s="1"/>
      <c r="Z514" s="1"/>
    </row>
    <row r="515" spans="1:26" ht="12" customHeight="1" x14ac:dyDescent="0.3">
      <c r="A515" s="3"/>
      <c r="F515" s="3"/>
      <c r="G515" s="3"/>
      <c r="H515" s="3"/>
      <c r="I515" s="3"/>
      <c r="J515" s="3"/>
      <c r="K515" s="3"/>
      <c r="L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6"/>
      <c r="Y515" s="1"/>
      <c r="Z515" s="1"/>
    </row>
    <row r="516" spans="1:26" ht="12" customHeight="1" x14ac:dyDescent="0.3">
      <c r="A516" s="3"/>
      <c r="F516" s="3"/>
      <c r="G516" s="3"/>
      <c r="H516" s="3"/>
      <c r="I516" s="3"/>
      <c r="J516" s="3"/>
      <c r="K516" s="3"/>
      <c r="L516" s="3"/>
      <c r="N516" s="3"/>
      <c r="O516" s="3"/>
      <c r="P516" s="4"/>
      <c r="Q516" s="3"/>
      <c r="R516" s="3"/>
      <c r="S516" s="3"/>
      <c r="T516" s="3"/>
      <c r="U516" s="3"/>
      <c r="V516" s="3"/>
      <c r="W516" s="3"/>
      <c r="X516" s="6"/>
      <c r="Y516" s="1"/>
      <c r="Z516" s="1"/>
    </row>
    <row r="517" spans="1:26" ht="12" customHeight="1" x14ac:dyDescent="0.3">
      <c r="A517" s="3"/>
      <c r="F517" s="3"/>
      <c r="G517" s="3"/>
      <c r="H517" s="3"/>
      <c r="I517" s="3"/>
      <c r="J517" s="3"/>
      <c r="K517" s="3"/>
      <c r="L517" s="3"/>
      <c r="N517" s="3"/>
      <c r="O517" s="3"/>
      <c r="P517" s="4"/>
      <c r="Q517" s="3"/>
      <c r="R517" s="3"/>
      <c r="S517" s="3"/>
      <c r="T517" s="3"/>
      <c r="U517" s="3"/>
      <c r="V517" s="3"/>
      <c r="W517" s="3"/>
      <c r="X517" s="6"/>
      <c r="Y517" s="1"/>
      <c r="Z517" s="1"/>
    </row>
    <row r="518" spans="1:26" ht="12" customHeight="1" x14ac:dyDescent="0.3">
      <c r="A518" s="3"/>
      <c r="F518" s="3"/>
      <c r="G518" s="3"/>
      <c r="H518" s="3"/>
      <c r="I518" s="3"/>
      <c r="J518" s="3"/>
      <c r="K518" s="3"/>
      <c r="L518" s="3"/>
      <c r="N518" s="3"/>
      <c r="O518" s="3"/>
      <c r="P518" s="4"/>
      <c r="Q518" s="3"/>
      <c r="R518" s="3"/>
      <c r="S518" s="3"/>
      <c r="T518" s="3"/>
      <c r="U518" s="3"/>
      <c r="V518" s="3"/>
      <c r="W518" s="3"/>
      <c r="X518" s="6"/>
      <c r="Y518" s="1"/>
      <c r="Z518" s="1"/>
    </row>
    <row r="519" spans="1:26" ht="12" customHeight="1" x14ac:dyDescent="0.3">
      <c r="A519" s="3"/>
      <c r="E519" s="6"/>
      <c r="F519" s="3"/>
      <c r="G519" s="3"/>
      <c r="H519" s="3"/>
      <c r="I519" s="3"/>
      <c r="J519" s="3"/>
      <c r="K519" s="3"/>
      <c r="L519" s="3"/>
      <c r="N519" s="3"/>
      <c r="O519" s="3"/>
      <c r="P519" s="4"/>
      <c r="Q519" s="3"/>
      <c r="R519" s="3"/>
      <c r="S519" s="3"/>
      <c r="T519" s="3"/>
      <c r="U519" s="3"/>
      <c r="V519" s="3"/>
      <c r="W519" s="3"/>
      <c r="X519" s="6"/>
      <c r="Y519" s="1"/>
      <c r="Z519" s="1"/>
    </row>
    <row r="520" spans="1:26" ht="12" customHeight="1" x14ac:dyDescent="0.3">
      <c r="A520" s="3"/>
      <c r="E520" s="6"/>
      <c r="F520" s="3"/>
      <c r="G520" s="3"/>
      <c r="H520" s="3"/>
      <c r="I520" s="3"/>
      <c r="J520" s="3"/>
      <c r="K520" s="3"/>
      <c r="L520" s="3"/>
      <c r="N520" s="3"/>
      <c r="O520" s="3"/>
      <c r="P520" s="4"/>
      <c r="Q520" s="3"/>
      <c r="R520" s="3"/>
      <c r="S520" s="3"/>
      <c r="T520" s="3"/>
      <c r="U520" s="3"/>
      <c r="V520" s="3"/>
      <c r="W520" s="3"/>
      <c r="X520" s="6"/>
      <c r="Y520" s="1"/>
      <c r="Z520" s="1"/>
    </row>
    <row r="521" spans="1:26" ht="12" customHeight="1" x14ac:dyDescent="0.3">
      <c r="A521" s="3"/>
      <c r="E521" s="6"/>
      <c r="F521" s="3"/>
      <c r="G521" s="3"/>
      <c r="H521" s="3"/>
      <c r="I521" s="3"/>
      <c r="J521" s="3"/>
      <c r="K521" s="3"/>
      <c r="L521" s="3"/>
      <c r="N521" s="3"/>
      <c r="O521" s="3"/>
      <c r="P521" s="4"/>
      <c r="Q521" s="3"/>
      <c r="R521" s="3"/>
      <c r="S521" s="3"/>
      <c r="T521" s="3"/>
      <c r="U521" s="3"/>
      <c r="V521" s="3"/>
      <c r="W521" s="3"/>
      <c r="X521" s="6"/>
      <c r="Y521" s="1"/>
      <c r="Z521" s="1"/>
    </row>
    <row r="522" spans="1:26" ht="12" customHeight="1" x14ac:dyDescent="0.3">
      <c r="A522" s="3"/>
      <c r="F522" s="3"/>
      <c r="G522" s="3"/>
      <c r="H522" s="3"/>
      <c r="I522" s="3"/>
      <c r="J522" s="3"/>
      <c r="K522" s="6"/>
      <c r="L522" s="3"/>
      <c r="N522" s="3"/>
      <c r="O522" s="3"/>
      <c r="P522" s="4"/>
      <c r="Q522" s="3"/>
      <c r="R522" s="3"/>
      <c r="S522" s="3"/>
      <c r="T522" s="3"/>
      <c r="U522" s="3"/>
      <c r="V522" s="4"/>
      <c r="W522" s="3"/>
      <c r="X522" s="6"/>
      <c r="Y522" s="1"/>
      <c r="Z522" s="1"/>
    </row>
    <row r="523" spans="1:26" ht="12" customHeight="1" x14ac:dyDescent="0.3">
      <c r="A523" s="3"/>
      <c r="F523" s="3"/>
      <c r="G523" s="3"/>
      <c r="H523" s="3"/>
      <c r="I523" s="3"/>
      <c r="J523" s="3"/>
      <c r="K523" s="6"/>
      <c r="L523" s="3"/>
      <c r="N523" s="3"/>
      <c r="O523" s="3"/>
      <c r="P523" s="4"/>
      <c r="Q523" s="3"/>
      <c r="R523" s="3"/>
      <c r="S523" s="3"/>
      <c r="T523" s="3"/>
      <c r="U523" s="3"/>
      <c r="V523" s="4"/>
      <c r="W523" s="3"/>
      <c r="X523" s="6"/>
      <c r="Y523" s="1"/>
      <c r="Z523" s="1"/>
    </row>
    <row r="524" spans="1:26" ht="12" customHeight="1" x14ac:dyDescent="0.3">
      <c r="A524" s="3"/>
      <c r="F524" s="3"/>
      <c r="G524" s="3"/>
      <c r="H524" s="3"/>
      <c r="I524" s="3"/>
      <c r="J524" s="3"/>
      <c r="K524" s="6"/>
      <c r="L524" s="3"/>
      <c r="N524" s="3"/>
      <c r="O524" s="3"/>
      <c r="P524" s="4"/>
      <c r="Q524" s="3"/>
      <c r="R524" s="3"/>
      <c r="S524" s="3"/>
      <c r="T524" s="3"/>
      <c r="U524" s="3"/>
      <c r="V524" s="4"/>
      <c r="W524" s="3"/>
      <c r="X524" s="6"/>
      <c r="Y524" s="1"/>
      <c r="Z524" s="1"/>
    </row>
    <row r="525" spans="1:26" ht="12" customHeight="1" x14ac:dyDescent="0.3">
      <c r="A525" s="3"/>
      <c r="F525" s="3"/>
      <c r="G525" s="3"/>
      <c r="H525" s="3"/>
      <c r="I525" s="3"/>
      <c r="J525" s="3"/>
      <c r="K525" s="6"/>
      <c r="L525" s="3"/>
      <c r="N525" s="3"/>
      <c r="O525" s="3"/>
      <c r="P525" s="4"/>
      <c r="Q525" s="3"/>
      <c r="R525" s="3"/>
      <c r="S525" s="3"/>
      <c r="T525" s="3"/>
      <c r="U525" s="3"/>
      <c r="V525" s="4"/>
      <c r="W525" s="3"/>
      <c r="X525" s="6"/>
      <c r="Y525" s="1"/>
      <c r="Z525" s="1"/>
    </row>
    <row r="526" spans="1:26" ht="12" customHeight="1" x14ac:dyDescent="0.3">
      <c r="A526" s="3"/>
      <c r="F526" s="3"/>
      <c r="G526" s="3"/>
      <c r="H526" s="3"/>
      <c r="I526" s="3"/>
      <c r="J526" s="3"/>
      <c r="K526" s="6"/>
      <c r="L526" s="3"/>
      <c r="N526" s="3"/>
      <c r="O526" s="3"/>
      <c r="P526" s="4"/>
      <c r="Q526" s="3"/>
      <c r="R526" s="3"/>
      <c r="S526" s="3"/>
      <c r="T526" s="3"/>
      <c r="U526" s="3"/>
      <c r="V526" s="4"/>
      <c r="W526" s="3"/>
      <c r="X526" s="6"/>
      <c r="Y526" s="1"/>
      <c r="Z526" s="1"/>
    </row>
    <row r="527" spans="1:26" ht="12" customHeight="1" x14ac:dyDescent="0.3">
      <c r="A527" s="3"/>
      <c r="F527" s="3"/>
      <c r="G527" s="3"/>
      <c r="H527" s="3"/>
      <c r="I527" s="3"/>
      <c r="J527" s="3"/>
      <c r="K527" s="6"/>
      <c r="L527" s="3"/>
      <c r="N527" s="3"/>
      <c r="O527" s="3"/>
      <c r="P527" s="4"/>
      <c r="Q527" s="3"/>
      <c r="R527" s="3"/>
      <c r="S527" s="3"/>
      <c r="T527" s="3"/>
      <c r="U527" s="3"/>
      <c r="V527" s="4"/>
      <c r="W527" s="3"/>
      <c r="X527" s="6"/>
      <c r="Y527" s="1"/>
      <c r="Z527" s="1"/>
    </row>
    <row r="528" spans="1:26" ht="12" customHeight="1" x14ac:dyDescent="0.3">
      <c r="A528" s="3"/>
      <c r="F528" s="3"/>
      <c r="G528" s="3"/>
      <c r="H528" s="3"/>
      <c r="I528" s="3"/>
      <c r="J528" s="3"/>
      <c r="K528" s="6"/>
      <c r="L528" s="3"/>
      <c r="N528" s="3"/>
      <c r="O528" s="3"/>
      <c r="P528" s="3"/>
      <c r="Q528" s="3"/>
      <c r="R528" s="3"/>
      <c r="S528" s="3"/>
      <c r="T528" s="3"/>
      <c r="U528" s="3"/>
      <c r="V528" s="4"/>
      <c r="W528" s="3"/>
      <c r="X528" s="6"/>
      <c r="Y528" s="1"/>
      <c r="Z528" s="1"/>
    </row>
    <row r="529" spans="1:26" ht="12" customHeight="1" x14ac:dyDescent="0.3">
      <c r="A529" s="3"/>
      <c r="F529" s="3"/>
      <c r="G529" s="3"/>
      <c r="H529" s="3"/>
      <c r="I529" s="3"/>
      <c r="J529" s="3"/>
      <c r="K529" s="6"/>
      <c r="L529" s="3"/>
      <c r="N529" s="3"/>
      <c r="O529" s="3"/>
      <c r="P529" s="3"/>
      <c r="Q529" s="3"/>
      <c r="R529" s="3"/>
      <c r="S529" s="3"/>
      <c r="T529" s="3"/>
      <c r="U529" s="3"/>
      <c r="V529" s="4"/>
      <c r="W529" s="3"/>
      <c r="X529" s="6"/>
      <c r="Y529" s="1"/>
      <c r="Z529" s="1"/>
    </row>
    <row r="530" spans="1:26" ht="12" customHeight="1" x14ac:dyDescent="0.3">
      <c r="A530" s="3"/>
      <c r="F530" s="3"/>
      <c r="G530" s="3"/>
      <c r="H530" s="3"/>
      <c r="I530" s="3"/>
      <c r="J530" s="3"/>
      <c r="K530" s="6"/>
      <c r="L530" s="3"/>
      <c r="N530" s="3"/>
      <c r="O530" s="3"/>
      <c r="P530" s="3"/>
      <c r="Q530" s="3"/>
      <c r="R530" s="3"/>
      <c r="S530" s="3"/>
      <c r="T530" s="3"/>
      <c r="U530" s="3"/>
      <c r="V530" s="4"/>
      <c r="W530" s="3"/>
      <c r="X530" s="6"/>
      <c r="Y530" s="1"/>
      <c r="Z530" s="1"/>
    </row>
    <row r="531" spans="1:26" ht="12" customHeight="1" x14ac:dyDescent="0.3">
      <c r="A531" s="3"/>
      <c r="F531" s="3"/>
      <c r="G531" s="3"/>
      <c r="H531" s="3"/>
      <c r="I531" s="3"/>
      <c r="J531" s="3"/>
      <c r="K531" s="6"/>
      <c r="L531" s="3"/>
      <c r="N531" s="3"/>
      <c r="O531" s="3"/>
      <c r="P531" s="3"/>
      <c r="Q531" s="3"/>
      <c r="R531" s="3"/>
      <c r="S531" s="3"/>
      <c r="T531" s="3"/>
      <c r="U531" s="3"/>
      <c r="V531" s="4"/>
      <c r="W531" s="3"/>
      <c r="X531" s="6"/>
      <c r="Y531" s="1"/>
      <c r="Z531" s="1"/>
    </row>
    <row r="532" spans="1:26" ht="12" customHeight="1" x14ac:dyDescent="0.3">
      <c r="A532" s="3"/>
      <c r="F532" s="3"/>
      <c r="G532" s="3"/>
      <c r="H532" s="3"/>
      <c r="I532" s="3"/>
      <c r="J532" s="3"/>
      <c r="K532" s="6"/>
      <c r="L532" s="3"/>
      <c r="N532" s="3"/>
      <c r="O532" s="3"/>
      <c r="P532" s="3"/>
      <c r="Q532" s="3"/>
      <c r="R532" s="3"/>
      <c r="S532" s="3"/>
      <c r="T532" s="3"/>
      <c r="U532" s="3"/>
      <c r="V532" s="4"/>
      <c r="W532" s="3"/>
      <c r="X532" s="6"/>
      <c r="Y532" s="1"/>
      <c r="Z532" s="1"/>
    </row>
    <row r="533" spans="1:26" ht="12" customHeight="1" x14ac:dyDescent="0.3">
      <c r="A533" s="3"/>
      <c r="F533" s="3"/>
      <c r="G533" s="3"/>
      <c r="H533" s="3"/>
      <c r="I533" s="3"/>
      <c r="J533" s="3"/>
      <c r="K533" s="6"/>
      <c r="L533" s="3"/>
      <c r="N533" s="3"/>
      <c r="O533" s="3"/>
      <c r="P533" s="3"/>
      <c r="Q533" s="3"/>
      <c r="R533" s="3"/>
      <c r="S533" s="3"/>
      <c r="T533" s="3"/>
      <c r="U533" s="3"/>
      <c r="V533" s="4"/>
      <c r="W533" s="3"/>
      <c r="X533" s="6"/>
      <c r="Y533" s="1"/>
      <c r="Z533" s="1"/>
    </row>
    <row r="534" spans="1:26" ht="12" customHeight="1" x14ac:dyDescent="0.3">
      <c r="A534" s="3"/>
      <c r="F534" s="3"/>
      <c r="G534" s="3"/>
      <c r="H534" s="3"/>
      <c r="I534" s="3"/>
      <c r="J534" s="3"/>
      <c r="K534" s="3"/>
      <c r="L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6"/>
      <c r="Y534" s="1"/>
      <c r="Z534" s="1"/>
    </row>
    <row r="535" spans="1:26" ht="12" customHeight="1" x14ac:dyDescent="0.3">
      <c r="A535" s="3"/>
      <c r="F535" s="3"/>
      <c r="G535" s="3"/>
      <c r="H535" s="3"/>
      <c r="I535" s="3"/>
      <c r="J535" s="3"/>
      <c r="K535" s="3"/>
      <c r="L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6"/>
      <c r="Y535" s="1"/>
      <c r="Z535" s="1"/>
    </row>
    <row r="536" spans="1:26" ht="12" customHeight="1" x14ac:dyDescent="0.3">
      <c r="A536" s="3"/>
      <c r="F536" s="3"/>
      <c r="G536" s="3"/>
      <c r="H536" s="3"/>
      <c r="I536" s="3"/>
      <c r="J536" s="3"/>
      <c r="K536" s="3"/>
      <c r="L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6"/>
      <c r="Y536" s="1"/>
      <c r="Z536" s="1"/>
    </row>
    <row r="537" spans="1:26" ht="12" customHeight="1" x14ac:dyDescent="0.3">
      <c r="A537" s="3"/>
      <c r="F537" s="3"/>
      <c r="G537" s="3"/>
      <c r="H537" s="3"/>
      <c r="I537" s="3"/>
      <c r="J537" s="3"/>
      <c r="K537" s="3"/>
      <c r="L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6"/>
      <c r="Y537" s="1"/>
      <c r="Z537" s="1"/>
    </row>
    <row r="538" spans="1:26" ht="12" customHeight="1" x14ac:dyDescent="0.3">
      <c r="A538" s="3"/>
      <c r="F538" s="3"/>
      <c r="G538" s="3"/>
      <c r="H538" s="3"/>
      <c r="I538" s="3"/>
      <c r="J538" s="3"/>
      <c r="K538" s="3"/>
      <c r="L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6"/>
      <c r="Y538" s="1"/>
      <c r="Z538" s="1"/>
    </row>
    <row r="539" spans="1:26" ht="12" customHeight="1" x14ac:dyDescent="0.3">
      <c r="A539" s="3"/>
      <c r="F539" s="3"/>
      <c r="G539" s="3"/>
      <c r="H539" s="3"/>
      <c r="I539" s="3"/>
      <c r="J539" s="3"/>
      <c r="K539" s="3"/>
      <c r="L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6"/>
      <c r="Y539" s="1"/>
      <c r="Z539" s="1"/>
    </row>
    <row r="540" spans="1:26" ht="12" customHeight="1" x14ac:dyDescent="0.3">
      <c r="A540" s="3"/>
      <c r="F540" s="3"/>
      <c r="G540" s="3"/>
      <c r="H540" s="3"/>
      <c r="I540" s="3"/>
      <c r="J540" s="3"/>
      <c r="K540" s="3"/>
      <c r="L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6"/>
      <c r="Y540" s="1"/>
      <c r="Z540" s="1"/>
    </row>
    <row r="541" spans="1:26" ht="12" customHeight="1" x14ac:dyDescent="0.3">
      <c r="A541" s="3"/>
      <c r="F541" s="3"/>
      <c r="G541" s="3"/>
      <c r="H541" s="3"/>
      <c r="I541" s="3"/>
      <c r="J541" s="3"/>
      <c r="K541" s="3"/>
      <c r="L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6"/>
      <c r="Y541" s="1"/>
      <c r="Z541" s="1"/>
    </row>
    <row r="542" spans="1:26" ht="12" customHeight="1" x14ac:dyDescent="0.3">
      <c r="A542" s="3"/>
      <c r="F542" s="3"/>
      <c r="G542" s="3"/>
      <c r="H542" s="3"/>
      <c r="I542" s="3"/>
      <c r="J542" s="3"/>
      <c r="K542" s="3"/>
      <c r="L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6"/>
      <c r="Y542" s="1"/>
      <c r="Z542" s="1"/>
    </row>
    <row r="543" spans="1:26" ht="12" customHeight="1" x14ac:dyDescent="0.3">
      <c r="A543" s="3"/>
      <c r="F543" s="3"/>
      <c r="G543" s="3"/>
      <c r="H543" s="3"/>
      <c r="I543" s="3"/>
      <c r="J543" s="3"/>
      <c r="K543" s="3"/>
      <c r="L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6"/>
      <c r="Y543" s="1"/>
      <c r="Z543" s="1"/>
    </row>
    <row r="544" spans="1:26" ht="12" customHeight="1" x14ac:dyDescent="0.3">
      <c r="A544" s="3"/>
      <c r="F544" s="3"/>
      <c r="G544" s="3"/>
      <c r="H544" s="3"/>
      <c r="I544" s="3"/>
      <c r="J544" s="3"/>
      <c r="K544" s="3"/>
      <c r="L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6"/>
      <c r="Y544" s="1"/>
      <c r="Z544" s="1"/>
    </row>
    <row r="545" spans="1:26" ht="12" customHeight="1" x14ac:dyDescent="0.3">
      <c r="A545" s="3"/>
      <c r="F545" s="3"/>
      <c r="G545" s="3"/>
      <c r="H545" s="3"/>
      <c r="I545" s="3"/>
      <c r="J545" s="3"/>
      <c r="K545" s="3"/>
      <c r="L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6"/>
      <c r="Y545" s="1"/>
      <c r="Z545" s="1"/>
    </row>
    <row r="546" spans="1:26" ht="12" customHeight="1" x14ac:dyDescent="0.3">
      <c r="A546" s="3"/>
      <c r="F546" s="3"/>
      <c r="G546" s="3"/>
      <c r="H546" s="3"/>
      <c r="I546" s="3"/>
      <c r="J546" s="3"/>
      <c r="K546" s="3"/>
      <c r="L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6"/>
      <c r="Y546" s="1"/>
      <c r="Z546" s="1"/>
    </row>
    <row r="547" spans="1:26" ht="12" customHeight="1" x14ac:dyDescent="0.3">
      <c r="A547" s="3"/>
      <c r="F547" s="3"/>
      <c r="G547" s="3"/>
      <c r="H547" s="3"/>
      <c r="I547" s="3"/>
      <c r="J547" s="3"/>
      <c r="K547" s="3"/>
      <c r="L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6"/>
      <c r="Y547" s="1"/>
      <c r="Z547" s="1"/>
    </row>
    <row r="548" spans="1:26" ht="12" customHeight="1" x14ac:dyDescent="0.3">
      <c r="A548" s="3"/>
      <c r="F548" s="3"/>
      <c r="G548" s="3"/>
      <c r="H548" s="3"/>
      <c r="I548" s="3"/>
      <c r="J548" s="3"/>
      <c r="K548" s="3"/>
      <c r="L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6"/>
      <c r="Y548" s="1"/>
      <c r="Z548" s="1"/>
    </row>
    <row r="549" spans="1:26" ht="12" customHeight="1" x14ac:dyDescent="0.3">
      <c r="A549" s="3"/>
      <c r="F549" s="3"/>
      <c r="G549" s="3"/>
      <c r="H549" s="3"/>
      <c r="I549" s="3"/>
      <c r="J549" s="3"/>
      <c r="K549" s="3"/>
      <c r="L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6"/>
      <c r="Y549" s="1"/>
      <c r="Z549" s="1"/>
    </row>
    <row r="550" spans="1:26" ht="12" customHeight="1" x14ac:dyDescent="0.3">
      <c r="A550" s="3"/>
      <c r="F550" s="3"/>
      <c r="G550" s="3"/>
      <c r="H550" s="3"/>
      <c r="I550" s="3"/>
      <c r="J550" s="3"/>
      <c r="K550" s="3"/>
      <c r="L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6"/>
      <c r="Y550" s="1"/>
      <c r="Z550" s="1"/>
    </row>
    <row r="551" spans="1:26" ht="12" customHeight="1" x14ac:dyDescent="0.3">
      <c r="A551" s="3"/>
      <c r="F551" s="3"/>
      <c r="G551" s="3"/>
      <c r="H551" s="3"/>
      <c r="I551" s="3"/>
      <c r="J551" s="3"/>
      <c r="K551" s="3"/>
      <c r="L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6"/>
      <c r="Y551" s="1"/>
      <c r="Z551" s="1"/>
    </row>
    <row r="552" spans="1:26" ht="12" customHeight="1" x14ac:dyDescent="0.3">
      <c r="A552" s="3"/>
      <c r="F552" s="3"/>
      <c r="G552" s="3"/>
      <c r="H552" s="3"/>
      <c r="I552" s="3"/>
      <c r="J552" s="3"/>
      <c r="K552" s="3"/>
      <c r="L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6"/>
      <c r="Y552" s="1"/>
      <c r="Z552" s="1"/>
    </row>
    <row r="553" spans="1:26" ht="12" customHeight="1" x14ac:dyDescent="0.3">
      <c r="A553" s="3"/>
      <c r="F553" s="3"/>
      <c r="G553" s="3"/>
      <c r="H553" s="3"/>
      <c r="I553" s="3"/>
      <c r="J553" s="3"/>
      <c r="K553" s="3"/>
      <c r="L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6"/>
      <c r="Y553" s="1"/>
      <c r="Z553" s="1"/>
    </row>
    <row r="554" spans="1:26" ht="12" customHeight="1" x14ac:dyDescent="0.3">
      <c r="A554" s="3"/>
      <c r="F554" s="3"/>
      <c r="G554" s="3"/>
      <c r="H554" s="3"/>
      <c r="I554" s="3"/>
      <c r="J554" s="3"/>
      <c r="K554" s="3"/>
      <c r="L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6"/>
      <c r="Y554" s="1"/>
      <c r="Z554" s="1"/>
    </row>
    <row r="555" spans="1:26" ht="12" customHeight="1" x14ac:dyDescent="0.3">
      <c r="A555" s="3"/>
      <c r="F555" s="3"/>
      <c r="G555" s="3"/>
      <c r="H555" s="3"/>
      <c r="I555" s="3"/>
      <c r="J555" s="3"/>
      <c r="K555" s="3"/>
      <c r="L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6"/>
      <c r="Y555" s="1"/>
      <c r="Z555" s="1"/>
    </row>
    <row r="556" spans="1:26" ht="12" customHeight="1" x14ac:dyDescent="0.3">
      <c r="A556" s="3"/>
      <c r="F556" s="3"/>
      <c r="G556" s="3"/>
      <c r="H556" s="3"/>
      <c r="I556" s="3"/>
      <c r="J556" s="3"/>
      <c r="K556" s="3"/>
      <c r="L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6"/>
      <c r="Y556" s="1"/>
      <c r="Z556" s="1"/>
    </row>
    <row r="557" spans="1:26" ht="12" customHeight="1" x14ac:dyDescent="0.3">
      <c r="A557" s="3"/>
      <c r="F557" s="3"/>
      <c r="G557" s="3"/>
      <c r="H557" s="3"/>
      <c r="I557" s="3"/>
      <c r="J557" s="3"/>
      <c r="K557" s="3"/>
      <c r="L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6"/>
      <c r="Y557" s="1"/>
      <c r="Z557" s="1"/>
    </row>
    <row r="558" spans="1:26" ht="12" customHeight="1" x14ac:dyDescent="0.3">
      <c r="A558" s="3"/>
      <c r="F558" s="3"/>
      <c r="G558" s="3"/>
      <c r="H558" s="3"/>
      <c r="I558" s="3"/>
      <c r="J558" s="3"/>
      <c r="K558" s="3"/>
      <c r="L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6"/>
      <c r="Y558" s="1"/>
      <c r="Z558" s="1"/>
    </row>
    <row r="559" spans="1:26" ht="12" customHeight="1" x14ac:dyDescent="0.3">
      <c r="A559" s="3"/>
      <c r="F559" s="3"/>
      <c r="G559" s="3"/>
      <c r="H559" s="3"/>
      <c r="I559" s="3"/>
      <c r="J559" s="3"/>
      <c r="K559" s="3"/>
      <c r="L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6"/>
      <c r="Y559" s="1"/>
      <c r="Z559" s="1"/>
    </row>
    <row r="560" spans="1:26" ht="12" customHeight="1" x14ac:dyDescent="0.3">
      <c r="A560" s="3"/>
      <c r="F560" s="3"/>
      <c r="G560" s="3"/>
      <c r="H560" s="3"/>
      <c r="I560" s="3"/>
      <c r="J560" s="3"/>
      <c r="K560" s="3"/>
      <c r="L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6"/>
      <c r="Y560" s="1"/>
      <c r="Z560" s="1"/>
    </row>
    <row r="561" spans="1:26" ht="12" customHeight="1" x14ac:dyDescent="0.3">
      <c r="A561" s="3"/>
      <c r="F561" s="3"/>
      <c r="G561" s="3"/>
      <c r="H561" s="3"/>
      <c r="I561" s="3"/>
      <c r="J561" s="3"/>
      <c r="K561" s="3"/>
      <c r="L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6"/>
      <c r="Y561" s="1"/>
      <c r="Z561" s="1"/>
    </row>
    <row r="562" spans="1:26" ht="12" customHeight="1" x14ac:dyDescent="0.3">
      <c r="A562" s="3"/>
      <c r="F562" s="3"/>
      <c r="G562" s="3"/>
      <c r="H562" s="3"/>
      <c r="I562" s="3"/>
      <c r="J562" s="3"/>
      <c r="K562" s="3"/>
      <c r="L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6"/>
      <c r="Y562" s="1"/>
      <c r="Z562" s="1"/>
    </row>
    <row r="563" spans="1:26" ht="12" customHeight="1" x14ac:dyDescent="0.3">
      <c r="A563" s="3"/>
      <c r="F563" s="3"/>
      <c r="G563" s="3"/>
      <c r="H563" s="3"/>
      <c r="I563" s="3"/>
      <c r="J563" s="3"/>
      <c r="K563" s="3"/>
      <c r="L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6"/>
      <c r="Y563" s="1"/>
      <c r="Z563" s="1"/>
    </row>
    <row r="564" spans="1:26" ht="12" customHeight="1" x14ac:dyDescent="0.3">
      <c r="A564" s="3"/>
      <c r="F564" s="3"/>
      <c r="G564" s="3"/>
      <c r="H564" s="3"/>
      <c r="I564" s="3"/>
      <c r="J564" s="3"/>
      <c r="K564" s="3"/>
      <c r="L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6"/>
      <c r="Y564" s="1"/>
      <c r="Z564" s="1"/>
    </row>
    <row r="565" spans="1:26" ht="12" customHeight="1" x14ac:dyDescent="0.3">
      <c r="A565" s="3"/>
      <c r="F565" s="3"/>
      <c r="G565" s="3"/>
      <c r="H565" s="3"/>
      <c r="I565" s="3"/>
      <c r="J565" s="3"/>
      <c r="K565" s="3"/>
      <c r="L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6"/>
      <c r="Y565" s="1"/>
      <c r="Z565" s="1"/>
    </row>
    <row r="566" spans="1:26" ht="12" customHeight="1" x14ac:dyDescent="0.3">
      <c r="A566" s="3"/>
      <c r="F566" s="3"/>
      <c r="G566" s="3"/>
      <c r="H566" s="3"/>
      <c r="I566" s="3"/>
      <c r="J566" s="3"/>
      <c r="K566" s="3"/>
      <c r="L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6"/>
      <c r="Y566" s="1"/>
      <c r="Z566" s="1"/>
    </row>
    <row r="567" spans="1:26" ht="12" customHeight="1" x14ac:dyDescent="0.3">
      <c r="A567" s="3"/>
      <c r="F567" s="3"/>
      <c r="G567" s="3"/>
      <c r="H567" s="3"/>
      <c r="I567" s="3"/>
      <c r="J567" s="3"/>
      <c r="K567" s="3"/>
      <c r="L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6"/>
      <c r="Y567" s="1"/>
      <c r="Z567" s="1"/>
    </row>
    <row r="568" spans="1:26" ht="12" customHeight="1" x14ac:dyDescent="0.3">
      <c r="A568" s="3"/>
      <c r="F568" s="3"/>
      <c r="G568" s="3"/>
      <c r="H568" s="3"/>
      <c r="I568" s="3"/>
      <c r="J568" s="3"/>
      <c r="K568" s="3"/>
      <c r="L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6"/>
      <c r="Y568" s="1"/>
      <c r="Z568" s="1"/>
    </row>
    <row r="569" spans="1:26" ht="12" customHeight="1" x14ac:dyDescent="0.3">
      <c r="A569" s="3"/>
      <c r="F569" s="3"/>
      <c r="G569" s="3"/>
      <c r="H569" s="3"/>
      <c r="I569" s="3"/>
      <c r="J569" s="3"/>
      <c r="K569" s="3"/>
      <c r="L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6"/>
      <c r="Y569" s="1"/>
      <c r="Z569" s="1"/>
    </row>
    <row r="570" spans="1:26" ht="12" customHeight="1" x14ac:dyDescent="0.3">
      <c r="A570" s="3"/>
      <c r="F570" s="3"/>
      <c r="G570" s="3"/>
      <c r="H570" s="3"/>
      <c r="I570" s="3"/>
      <c r="J570" s="3"/>
      <c r="K570" s="3"/>
      <c r="L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6"/>
      <c r="Y570" s="1"/>
      <c r="Z570" s="1"/>
    </row>
    <row r="571" spans="1:26" ht="12" customHeight="1" x14ac:dyDescent="0.3">
      <c r="A571" s="3"/>
      <c r="F571" s="3"/>
      <c r="G571" s="3"/>
      <c r="H571" s="3"/>
      <c r="I571" s="3"/>
      <c r="J571" s="3"/>
      <c r="K571" s="3"/>
      <c r="L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6"/>
      <c r="Y571" s="1"/>
      <c r="Z571" s="1"/>
    </row>
    <row r="572" spans="1:26" ht="12" customHeight="1" x14ac:dyDescent="0.3">
      <c r="A572" s="3"/>
      <c r="F572" s="3"/>
      <c r="G572" s="3"/>
      <c r="H572" s="3"/>
      <c r="I572" s="3"/>
      <c r="J572" s="3"/>
      <c r="K572" s="3"/>
      <c r="L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6"/>
      <c r="Y572" s="1"/>
      <c r="Z572" s="1"/>
    </row>
    <row r="573" spans="1:26" ht="12" customHeight="1" x14ac:dyDescent="0.3">
      <c r="A573" s="3"/>
      <c r="F573" s="3"/>
      <c r="G573" s="3"/>
      <c r="H573" s="3"/>
      <c r="I573" s="3"/>
      <c r="J573" s="3"/>
      <c r="K573" s="3"/>
      <c r="L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6"/>
      <c r="Y573" s="1"/>
      <c r="Z573" s="1"/>
    </row>
    <row r="574" spans="1:26" ht="12" customHeight="1" x14ac:dyDescent="0.3">
      <c r="A574" s="3"/>
      <c r="F574" s="3"/>
      <c r="G574" s="3"/>
      <c r="H574" s="3"/>
      <c r="I574" s="3"/>
      <c r="J574" s="3"/>
      <c r="K574" s="3"/>
      <c r="L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6"/>
      <c r="Y574" s="1"/>
      <c r="Z574" s="1"/>
    </row>
    <row r="575" spans="1:26" ht="12" customHeight="1" x14ac:dyDescent="0.3">
      <c r="A575" s="3"/>
      <c r="F575" s="3"/>
      <c r="G575" s="3"/>
      <c r="H575" s="3"/>
      <c r="I575" s="3"/>
      <c r="J575" s="3"/>
      <c r="K575" s="3"/>
      <c r="L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6"/>
      <c r="Y575" s="1"/>
      <c r="Z575" s="1"/>
    </row>
    <row r="576" spans="1:26" ht="12" customHeight="1" x14ac:dyDescent="0.3">
      <c r="A576" s="3"/>
      <c r="F576" s="3"/>
      <c r="G576" s="3"/>
      <c r="H576" s="3"/>
      <c r="I576" s="3"/>
      <c r="J576" s="3"/>
      <c r="K576" s="3"/>
      <c r="L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6"/>
      <c r="Y576" s="1"/>
      <c r="Z576" s="1"/>
    </row>
    <row r="577" spans="1:26" ht="12" customHeight="1" x14ac:dyDescent="0.3">
      <c r="A577" s="3"/>
      <c r="F577" s="3"/>
      <c r="G577" s="3"/>
      <c r="H577" s="3"/>
      <c r="I577" s="3"/>
      <c r="J577" s="3"/>
      <c r="K577" s="3"/>
      <c r="L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6"/>
      <c r="Z577" s="1"/>
    </row>
    <row r="578" spans="1:26" ht="12" customHeight="1" x14ac:dyDescent="0.3">
      <c r="A578" s="3"/>
      <c r="F578" s="3"/>
      <c r="G578" s="3"/>
      <c r="H578" s="3"/>
      <c r="I578" s="3"/>
      <c r="J578" s="3"/>
      <c r="K578" s="3"/>
      <c r="L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6"/>
      <c r="Z578" s="1"/>
    </row>
    <row r="579" spans="1:26" ht="12" customHeight="1" x14ac:dyDescent="0.3">
      <c r="A579" s="3"/>
      <c r="F579" s="3"/>
      <c r="G579" s="3"/>
      <c r="H579" s="3"/>
      <c r="I579" s="3"/>
      <c r="J579" s="3"/>
      <c r="K579" s="3"/>
      <c r="L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6"/>
      <c r="Z579" s="1"/>
    </row>
    <row r="580" spans="1:26" ht="12" customHeight="1" x14ac:dyDescent="0.3">
      <c r="A580" s="3"/>
      <c r="F580" s="3"/>
      <c r="G580" s="3"/>
      <c r="H580" s="3"/>
      <c r="I580" s="3"/>
      <c r="J580" s="3"/>
      <c r="K580" s="3"/>
      <c r="L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6"/>
      <c r="Z580" s="1"/>
    </row>
    <row r="581" spans="1:26" ht="12" customHeight="1" x14ac:dyDescent="0.3">
      <c r="A581" s="3"/>
      <c r="F581" s="3"/>
      <c r="G581" s="3"/>
      <c r="H581" s="3"/>
      <c r="I581" s="3"/>
      <c r="J581" s="3"/>
      <c r="K581" s="3"/>
      <c r="L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6"/>
      <c r="Z581" s="1"/>
    </row>
    <row r="582" spans="1:26" ht="12" customHeight="1" x14ac:dyDescent="0.3">
      <c r="A582" s="3"/>
      <c r="F582" s="3"/>
      <c r="G582" s="3"/>
      <c r="H582" s="3"/>
      <c r="I582" s="3"/>
      <c r="J582" s="3"/>
      <c r="K582" s="3"/>
      <c r="L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6"/>
      <c r="Z582" s="1"/>
    </row>
    <row r="583" spans="1:26" ht="12" customHeight="1" x14ac:dyDescent="0.3">
      <c r="A583" s="3"/>
      <c r="F583" s="3"/>
      <c r="G583" s="3"/>
      <c r="H583" s="3"/>
      <c r="I583" s="3"/>
      <c r="J583" s="3"/>
      <c r="K583" s="3"/>
      <c r="L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6"/>
      <c r="Z583" s="1"/>
    </row>
    <row r="584" spans="1:26" ht="12" customHeight="1" x14ac:dyDescent="0.3">
      <c r="A584" s="3"/>
      <c r="F584" s="3"/>
      <c r="G584" s="3"/>
      <c r="H584" s="3"/>
      <c r="I584" s="3"/>
      <c r="J584" s="3"/>
      <c r="K584" s="3"/>
      <c r="L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6"/>
      <c r="Z584" s="1"/>
    </row>
    <row r="585" spans="1:26" ht="12" customHeight="1" x14ac:dyDescent="0.3">
      <c r="A585" s="3"/>
      <c r="F585" s="3"/>
      <c r="G585" s="3"/>
      <c r="H585" s="3"/>
      <c r="I585" s="3"/>
      <c r="J585" s="3"/>
      <c r="K585" s="3"/>
      <c r="L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6"/>
      <c r="Z585" s="1"/>
    </row>
    <row r="586" spans="1:26" ht="12" customHeight="1" x14ac:dyDescent="0.3">
      <c r="A586" s="3"/>
      <c r="F586" s="3"/>
      <c r="G586" s="3"/>
      <c r="H586" s="3"/>
      <c r="I586" s="3"/>
      <c r="J586" s="3"/>
      <c r="K586" s="3"/>
      <c r="L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6"/>
      <c r="Z586" s="1"/>
    </row>
    <row r="587" spans="1:26" ht="12" customHeight="1" x14ac:dyDescent="0.3">
      <c r="A587" s="3"/>
      <c r="F587" s="3"/>
      <c r="G587" s="3"/>
      <c r="H587" s="3"/>
      <c r="I587" s="3"/>
      <c r="J587" s="3"/>
      <c r="K587" s="3"/>
      <c r="L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6"/>
      <c r="Z587" s="1"/>
    </row>
    <row r="588" spans="1:26" ht="12" customHeight="1" x14ac:dyDescent="0.3">
      <c r="A588" s="3"/>
      <c r="F588" s="3"/>
      <c r="G588" s="3"/>
      <c r="H588" s="3"/>
      <c r="I588" s="3"/>
      <c r="J588" s="3"/>
      <c r="K588" s="3"/>
      <c r="L588" s="3"/>
      <c r="N588" s="5"/>
      <c r="O588" s="5"/>
      <c r="P588" s="3"/>
      <c r="Q588" s="3"/>
      <c r="R588" s="3"/>
      <c r="S588" s="3"/>
      <c r="T588" s="3"/>
      <c r="U588" s="3"/>
      <c r="V588" s="3"/>
      <c r="W588" s="3"/>
      <c r="X588" s="6"/>
      <c r="Z588" s="1"/>
    </row>
    <row r="589" spans="1:26" ht="12" customHeight="1" x14ac:dyDescent="0.3">
      <c r="A589" s="3"/>
      <c r="F589" s="3"/>
      <c r="G589" s="3"/>
      <c r="H589" s="3"/>
      <c r="I589" s="3"/>
      <c r="J589" s="3"/>
      <c r="K589" s="3"/>
      <c r="L589" s="3"/>
      <c r="N589" s="4"/>
      <c r="O589" s="4"/>
      <c r="P589" s="3"/>
      <c r="Q589" s="3"/>
      <c r="R589" s="3"/>
      <c r="S589" s="3"/>
      <c r="T589" s="3"/>
      <c r="U589" s="3"/>
      <c r="V589" s="3"/>
      <c r="W589" s="3"/>
      <c r="X589" s="6"/>
      <c r="Z589" s="1"/>
    </row>
    <row r="590" spans="1:26" ht="12" customHeight="1" x14ac:dyDescent="0.3">
      <c r="A590" s="3"/>
      <c r="F590" s="3"/>
      <c r="G590" s="3"/>
      <c r="H590" s="3"/>
      <c r="I590" s="3"/>
      <c r="J590" s="3"/>
      <c r="K590" s="3"/>
      <c r="L590" s="3"/>
      <c r="N590" s="4"/>
      <c r="O590" s="4"/>
      <c r="P590" s="3"/>
      <c r="Q590" s="3"/>
      <c r="R590" s="3"/>
      <c r="S590" s="3"/>
      <c r="T590" s="3"/>
      <c r="U590" s="3"/>
      <c r="V590" s="3"/>
      <c r="W590" s="3"/>
      <c r="X590" s="6"/>
      <c r="Z590" s="1"/>
    </row>
    <row r="591" spans="1:26" ht="12" customHeight="1" x14ac:dyDescent="0.3">
      <c r="A591" s="3"/>
      <c r="F591" s="3"/>
      <c r="G591" s="3"/>
      <c r="H591" s="3"/>
      <c r="I591" s="3"/>
      <c r="J591" s="3"/>
      <c r="K591" s="3"/>
      <c r="L591" s="3"/>
      <c r="N591" s="4"/>
      <c r="O591" s="4"/>
      <c r="P591" s="3"/>
      <c r="Q591" s="3"/>
      <c r="R591" s="3"/>
      <c r="S591" s="3"/>
      <c r="T591" s="3"/>
      <c r="U591" s="3"/>
      <c r="V591" s="3"/>
      <c r="W591" s="3"/>
      <c r="X591" s="6"/>
      <c r="Z591" s="1"/>
    </row>
    <row r="592" spans="1:26" ht="12" customHeight="1" x14ac:dyDescent="0.3">
      <c r="A592" s="3"/>
      <c r="F592" s="3"/>
      <c r="G592" s="3"/>
      <c r="H592" s="3"/>
      <c r="I592" s="3"/>
      <c r="J592" s="3"/>
      <c r="K592" s="3"/>
      <c r="L592" s="3"/>
      <c r="N592" s="4"/>
      <c r="O592" s="4"/>
      <c r="P592" s="3"/>
      <c r="Q592" s="3"/>
      <c r="R592" s="3"/>
      <c r="S592" s="3"/>
      <c r="T592" s="3"/>
      <c r="U592" s="3"/>
      <c r="V592" s="3"/>
      <c r="W592" s="3"/>
      <c r="X592" s="6"/>
      <c r="Z592" s="1"/>
    </row>
    <row r="593" spans="1:26" ht="12" customHeight="1" x14ac:dyDescent="0.3">
      <c r="A593" s="3"/>
      <c r="F593" s="3"/>
      <c r="G593" s="3"/>
      <c r="H593" s="3"/>
      <c r="I593" s="3"/>
      <c r="J593" s="3"/>
      <c r="K593" s="3"/>
      <c r="L593" s="3"/>
      <c r="N593" s="4"/>
      <c r="O593" s="4"/>
      <c r="P593" s="3"/>
      <c r="Q593" s="3"/>
      <c r="R593" s="3"/>
      <c r="S593" s="3"/>
      <c r="T593" s="3"/>
      <c r="U593" s="3"/>
      <c r="V593" s="3"/>
      <c r="W593" s="3"/>
      <c r="X593" s="6"/>
      <c r="Z593" s="1"/>
    </row>
    <row r="594" spans="1:26" ht="12" customHeight="1" x14ac:dyDescent="0.3">
      <c r="A594" s="3"/>
      <c r="F594" s="3"/>
      <c r="G594" s="3"/>
      <c r="H594" s="3"/>
      <c r="I594" s="3"/>
      <c r="J594" s="3"/>
      <c r="K594" s="3"/>
      <c r="L594" s="3"/>
      <c r="N594" s="4"/>
      <c r="O594" s="4"/>
      <c r="P594" s="3"/>
      <c r="Q594" s="3"/>
      <c r="R594" s="3"/>
      <c r="S594" s="3"/>
      <c r="T594" s="3"/>
      <c r="U594" s="3"/>
      <c r="V594" s="3"/>
      <c r="W594" s="3"/>
      <c r="X594" s="6"/>
      <c r="Z594" s="1"/>
    </row>
    <row r="595" spans="1:26" ht="12" customHeight="1" x14ac:dyDescent="0.3">
      <c r="A595" s="3"/>
      <c r="F595" s="3"/>
      <c r="G595" s="3"/>
      <c r="H595" s="3"/>
      <c r="I595" s="3"/>
      <c r="J595" s="3"/>
      <c r="K595" s="3"/>
      <c r="L595" s="3"/>
      <c r="N595" s="4"/>
      <c r="O595" s="4"/>
      <c r="P595" s="3"/>
      <c r="Q595" s="3"/>
      <c r="R595" s="3"/>
      <c r="S595" s="3"/>
      <c r="T595" s="3"/>
      <c r="U595" s="3"/>
      <c r="V595" s="3"/>
      <c r="W595" s="3"/>
      <c r="X595" s="6"/>
      <c r="Z595" s="1"/>
    </row>
    <row r="596" spans="1:26" ht="12" customHeight="1" x14ac:dyDescent="0.3">
      <c r="A596" s="3"/>
      <c r="F596" s="3"/>
      <c r="G596" s="3"/>
      <c r="H596" s="3"/>
      <c r="I596" s="3"/>
      <c r="J596" s="3"/>
      <c r="K596" s="3"/>
      <c r="L596" s="3"/>
      <c r="N596" s="4"/>
      <c r="O596" s="4"/>
      <c r="P596" s="3"/>
      <c r="Q596" s="3"/>
      <c r="R596" s="3"/>
      <c r="S596" s="3"/>
      <c r="T596" s="3"/>
      <c r="U596" s="3"/>
      <c r="V596" s="3"/>
      <c r="W596" s="3"/>
      <c r="X596" s="6"/>
      <c r="Z596" s="1"/>
    </row>
    <row r="597" spans="1:26" ht="12" customHeight="1" x14ac:dyDescent="0.3">
      <c r="A597" s="3"/>
      <c r="F597" s="3"/>
      <c r="G597" s="3"/>
      <c r="H597" s="3"/>
      <c r="I597" s="3"/>
      <c r="J597" s="3"/>
      <c r="K597" s="3"/>
      <c r="L597" s="3"/>
      <c r="N597" s="4"/>
      <c r="O597" s="4"/>
      <c r="P597" s="3"/>
      <c r="Q597" s="3"/>
      <c r="R597" s="3"/>
      <c r="S597" s="3"/>
      <c r="T597" s="3"/>
      <c r="U597" s="3"/>
      <c r="V597" s="3"/>
      <c r="W597" s="3"/>
      <c r="X597" s="6"/>
      <c r="Z597" s="1"/>
    </row>
    <row r="598" spans="1:26" ht="12" customHeight="1" x14ac:dyDescent="0.3">
      <c r="A598" s="3"/>
      <c r="F598" s="3"/>
      <c r="G598" s="3"/>
      <c r="H598" s="3"/>
      <c r="I598" s="3"/>
      <c r="J598" s="3"/>
      <c r="K598" s="3"/>
      <c r="L598" s="3"/>
      <c r="N598" s="4"/>
      <c r="O598" s="4"/>
      <c r="P598" s="3"/>
      <c r="Q598" s="3"/>
      <c r="R598" s="3"/>
      <c r="S598" s="3"/>
      <c r="T598" s="3"/>
      <c r="U598" s="3"/>
      <c r="V598" s="3"/>
      <c r="W598" s="3"/>
      <c r="X598" s="6"/>
      <c r="Z598" s="1"/>
    </row>
    <row r="599" spans="1:26" ht="12" customHeight="1" x14ac:dyDescent="0.3">
      <c r="A599" s="3"/>
      <c r="F599" s="3"/>
      <c r="G599" s="3"/>
      <c r="H599" s="3"/>
      <c r="I599" s="3"/>
      <c r="J599" s="3"/>
      <c r="K599" s="3"/>
      <c r="L599" s="3"/>
      <c r="N599" s="4"/>
      <c r="O599" s="4"/>
      <c r="P599" s="3"/>
      <c r="Q599" s="3"/>
      <c r="R599" s="3"/>
      <c r="S599" s="3"/>
      <c r="T599" s="3"/>
      <c r="U599" s="3"/>
      <c r="V599" s="3"/>
      <c r="W599" s="3"/>
      <c r="X599" s="6"/>
      <c r="Z599" s="1"/>
    </row>
    <row r="600" spans="1:26" ht="12" customHeight="1" x14ac:dyDescent="0.3">
      <c r="A600" s="3"/>
      <c r="F600" s="3"/>
      <c r="G600" s="3"/>
      <c r="H600" s="3"/>
      <c r="I600" s="3"/>
      <c r="J600" s="3"/>
      <c r="K600" s="3"/>
      <c r="L600" s="3"/>
      <c r="N600" s="4"/>
      <c r="O600" s="4"/>
      <c r="P600" s="3"/>
      <c r="Q600" s="3"/>
      <c r="R600" s="3"/>
      <c r="S600" s="3"/>
      <c r="T600" s="3"/>
      <c r="U600" s="3"/>
      <c r="V600" s="3"/>
      <c r="W600" s="3"/>
      <c r="X600" s="6"/>
      <c r="Z600" s="1"/>
    </row>
    <row r="601" spans="1:26" ht="12" customHeight="1" x14ac:dyDescent="0.3">
      <c r="A601" s="3"/>
      <c r="F601" s="3"/>
      <c r="G601" s="3"/>
      <c r="H601" s="3"/>
      <c r="I601" s="3"/>
      <c r="J601" s="3"/>
      <c r="K601" s="3"/>
      <c r="L601" s="3"/>
      <c r="N601" s="4"/>
      <c r="O601" s="4"/>
      <c r="P601" s="3"/>
      <c r="Q601" s="3"/>
      <c r="R601" s="3"/>
      <c r="S601" s="3"/>
      <c r="T601" s="3"/>
      <c r="U601" s="3"/>
      <c r="V601" s="3"/>
      <c r="W601" s="3"/>
      <c r="X601" s="6"/>
      <c r="Z601" s="1"/>
    </row>
    <row r="602" spans="1:26" ht="12" customHeight="1" x14ac:dyDescent="0.3">
      <c r="A602" s="3"/>
      <c r="F602" s="3"/>
      <c r="G602" s="3"/>
      <c r="H602" s="3"/>
      <c r="I602" s="3"/>
      <c r="J602" s="3"/>
      <c r="K602" s="3"/>
      <c r="L602" s="3"/>
      <c r="N602" s="4"/>
      <c r="O602" s="4"/>
      <c r="P602" s="3"/>
      <c r="Q602" s="3"/>
      <c r="R602" s="3"/>
      <c r="S602" s="3"/>
      <c r="T602" s="3"/>
      <c r="U602" s="3"/>
      <c r="V602" s="3"/>
      <c r="W602" s="3"/>
      <c r="X602" s="6"/>
      <c r="Z602" s="1"/>
    </row>
    <row r="603" spans="1:26" ht="12" customHeight="1" x14ac:dyDescent="0.3">
      <c r="A603" s="3"/>
      <c r="F603" s="3"/>
      <c r="G603" s="3"/>
      <c r="H603" s="3"/>
      <c r="I603" s="3"/>
      <c r="J603" s="3"/>
      <c r="K603" s="3"/>
      <c r="L603" s="3"/>
      <c r="N603" s="4"/>
      <c r="O603" s="4"/>
      <c r="P603" s="3"/>
      <c r="Q603" s="3"/>
      <c r="R603" s="3"/>
      <c r="S603" s="3"/>
      <c r="T603" s="3"/>
      <c r="U603" s="3"/>
      <c r="V603" s="3"/>
      <c r="W603" s="3"/>
      <c r="X603" s="6"/>
      <c r="Z603" s="1"/>
    </row>
    <row r="604" spans="1:26" ht="12" customHeight="1" x14ac:dyDescent="0.3">
      <c r="A604" s="3"/>
      <c r="F604" s="3"/>
      <c r="G604" s="3"/>
      <c r="H604" s="3"/>
      <c r="I604" s="3"/>
      <c r="J604" s="3"/>
      <c r="K604" s="3"/>
      <c r="L604" s="3"/>
      <c r="N604" s="4"/>
      <c r="O604" s="4"/>
      <c r="P604" s="3"/>
      <c r="Q604" s="3"/>
      <c r="R604" s="3"/>
      <c r="S604" s="3"/>
      <c r="T604" s="3"/>
      <c r="U604" s="3"/>
      <c r="V604" s="3"/>
      <c r="W604" s="3"/>
      <c r="X604" s="6"/>
      <c r="Z604" s="1"/>
    </row>
    <row r="605" spans="1:26" ht="12" customHeight="1" x14ac:dyDescent="0.3">
      <c r="A605" s="3"/>
      <c r="F605" s="3"/>
      <c r="G605" s="3"/>
      <c r="H605" s="3"/>
      <c r="I605" s="3"/>
      <c r="J605" s="3"/>
      <c r="K605" s="3"/>
      <c r="L605" s="3"/>
      <c r="N605" s="4"/>
      <c r="O605" s="4"/>
      <c r="P605" s="3"/>
      <c r="Q605" s="3"/>
      <c r="R605" s="3"/>
      <c r="S605" s="3"/>
      <c r="T605" s="3"/>
      <c r="U605" s="3"/>
      <c r="V605" s="3"/>
      <c r="W605" s="3"/>
      <c r="X605" s="6"/>
      <c r="Z605" s="1"/>
    </row>
    <row r="606" spans="1:26" ht="12" customHeight="1" x14ac:dyDescent="0.3">
      <c r="A606" s="3"/>
      <c r="F606" s="3"/>
      <c r="G606" s="3"/>
      <c r="H606" s="3"/>
      <c r="I606" s="3"/>
      <c r="J606" s="3"/>
      <c r="K606" s="3"/>
      <c r="L606" s="3"/>
      <c r="N606" s="4"/>
      <c r="O606" s="4"/>
      <c r="P606" s="3"/>
      <c r="Q606" s="3"/>
      <c r="R606" s="3"/>
      <c r="S606" s="3"/>
      <c r="T606" s="3"/>
      <c r="U606" s="3"/>
      <c r="V606" s="3"/>
      <c r="W606" s="3"/>
      <c r="X606" s="6"/>
      <c r="Z606" s="1"/>
    </row>
    <row r="607" spans="1:26" ht="12" customHeight="1" x14ac:dyDescent="0.3">
      <c r="A607" s="3"/>
      <c r="F607" s="3"/>
      <c r="G607" s="3"/>
      <c r="H607" s="3"/>
      <c r="I607" s="3"/>
      <c r="J607" s="3"/>
      <c r="K607" s="3"/>
      <c r="L607" s="3"/>
      <c r="N607" s="4"/>
      <c r="O607" s="4"/>
      <c r="P607" s="3"/>
      <c r="Q607" s="3"/>
      <c r="R607" s="3"/>
      <c r="S607" s="3"/>
      <c r="T607" s="3"/>
      <c r="U607" s="3"/>
      <c r="V607" s="3"/>
      <c r="W607" s="3"/>
      <c r="X607" s="6"/>
      <c r="Z607" s="1"/>
    </row>
    <row r="608" spans="1:26" ht="12" customHeight="1" x14ac:dyDescent="0.3">
      <c r="A608" s="3"/>
      <c r="F608" s="3"/>
      <c r="G608" s="3"/>
      <c r="H608" s="3"/>
      <c r="I608" s="3"/>
      <c r="J608" s="3"/>
      <c r="K608" s="3"/>
      <c r="L608" s="3"/>
      <c r="N608" s="4"/>
      <c r="O608" s="4"/>
      <c r="P608" s="3"/>
      <c r="Q608" s="3"/>
      <c r="R608" s="3"/>
      <c r="S608" s="3"/>
      <c r="T608" s="3"/>
      <c r="U608" s="3"/>
      <c r="V608" s="3"/>
      <c r="W608" s="3"/>
      <c r="X608" s="6"/>
      <c r="Z608" s="1"/>
    </row>
    <row r="609" spans="1:26" ht="12" customHeight="1" x14ac:dyDescent="0.3">
      <c r="A609" s="3"/>
      <c r="F609" s="3"/>
      <c r="G609" s="3"/>
      <c r="H609" s="3"/>
      <c r="I609" s="3"/>
      <c r="J609" s="3"/>
      <c r="K609" s="3"/>
      <c r="L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6"/>
      <c r="Y609" s="1"/>
      <c r="Z609" s="1"/>
    </row>
    <row r="610" spans="1:26" ht="12" customHeight="1" x14ac:dyDescent="0.3">
      <c r="A610" s="3"/>
      <c r="F610" s="3"/>
      <c r="G610" s="3"/>
      <c r="H610" s="3"/>
      <c r="I610" s="3"/>
      <c r="J610" s="3"/>
      <c r="K610" s="3"/>
      <c r="L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6"/>
      <c r="Y610" s="1"/>
      <c r="Z610" s="1"/>
    </row>
    <row r="611" spans="1:26" ht="12" customHeight="1" x14ac:dyDescent="0.3">
      <c r="A611" s="3"/>
      <c r="F611" s="3"/>
      <c r="G611" s="3"/>
      <c r="H611" s="3"/>
      <c r="I611" s="3"/>
      <c r="J611" s="3"/>
      <c r="K611" s="3"/>
      <c r="L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6"/>
      <c r="Y611" s="1"/>
      <c r="Z611" s="1"/>
    </row>
    <row r="612" spans="1:26" ht="12" customHeight="1" x14ac:dyDescent="0.3">
      <c r="A612" s="3"/>
      <c r="F612" s="3"/>
      <c r="G612" s="3"/>
      <c r="H612" s="3"/>
      <c r="I612" s="3"/>
      <c r="J612" s="3"/>
      <c r="K612" s="3"/>
      <c r="L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6"/>
      <c r="Y612" s="1"/>
      <c r="Z612" s="1"/>
    </row>
    <row r="613" spans="1:26" ht="12" customHeight="1" x14ac:dyDescent="0.3">
      <c r="A613" s="3"/>
      <c r="F613" s="3"/>
      <c r="G613" s="3"/>
      <c r="H613" s="3"/>
      <c r="I613" s="3"/>
      <c r="J613" s="3"/>
      <c r="K613" s="3"/>
      <c r="L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6"/>
      <c r="Y613" s="1"/>
      <c r="Z613" s="1"/>
    </row>
    <row r="614" spans="1:26" ht="12" customHeight="1" x14ac:dyDescent="0.3">
      <c r="A614" s="3"/>
      <c r="F614" s="3"/>
      <c r="G614" s="3"/>
      <c r="H614" s="3"/>
      <c r="I614" s="3"/>
      <c r="J614" s="3"/>
      <c r="K614" s="3"/>
      <c r="L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6"/>
      <c r="Y614" s="1"/>
      <c r="Z614" s="1"/>
    </row>
    <row r="615" spans="1:26" ht="12" customHeight="1" x14ac:dyDescent="0.3">
      <c r="A615" s="3"/>
      <c r="E615" s="6"/>
      <c r="F615" s="3"/>
      <c r="G615" s="3"/>
      <c r="H615" s="3"/>
      <c r="I615" s="3"/>
      <c r="J615" s="3"/>
      <c r="K615" s="3"/>
      <c r="L615" s="3"/>
      <c r="P615" s="3"/>
      <c r="Q615" s="3"/>
      <c r="R615" s="3"/>
      <c r="S615" s="3"/>
      <c r="T615" s="3"/>
      <c r="U615" s="3"/>
      <c r="V615" s="4"/>
      <c r="W615" s="3"/>
      <c r="X615" s="6"/>
      <c r="Y615" s="1"/>
      <c r="Z615" s="1"/>
    </row>
    <row r="616" spans="1:26" ht="12" customHeight="1" x14ac:dyDescent="0.3">
      <c r="A616" s="3"/>
      <c r="E616" s="6"/>
      <c r="F616" s="3"/>
      <c r="G616" s="3"/>
      <c r="H616" s="3"/>
      <c r="I616" s="3"/>
      <c r="J616" s="3"/>
      <c r="K616" s="3"/>
      <c r="L616" s="3"/>
      <c r="P616" s="3"/>
      <c r="Q616" s="3"/>
      <c r="R616" s="3"/>
      <c r="S616" s="3"/>
      <c r="T616" s="3"/>
      <c r="U616" s="3"/>
      <c r="V616" s="4"/>
      <c r="W616" s="3"/>
      <c r="X616" s="6"/>
      <c r="Y616" s="1"/>
      <c r="Z616" s="1"/>
    </row>
    <row r="617" spans="1:26" ht="12" customHeight="1" x14ac:dyDescent="0.3">
      <c r="A617" s="3"/>
      <c r="E617" s="6"/>
      <c r="F617" s="3"/>
      <c r="G617" s="3"/>
      <c r="H617" s="3"/>
      <c r="I617" s="3"/>
      <c r="J617" s="3"/>
      <c r="K617" s="3"/>
      <c r="L617" s="3"/>
      <c r="P617" s="3"/>
      <c r="Q617" s="3"/>
      <c r="R617" s="3"/>
      <c r="S617" s="3"/>
      <c r="T617" s="3"/>
      <c r="U617" s="3"/>
      <c r="V617" s="4"/>
      <c r="W617" s="3"/>
      <c r="X617" s="6"/>
      <c r="Y617" s="1"/>
      <c r="Z617" s="1"/>
    </row>
    <row r="618" spans="1:26" ht="12" customHeight="1" x14ac:dyDescent="0.3">
      <c r="A618" s="3"/>
      <c r="E618" s="6"/>
      <c r="F618" s="3"/>
      <c r="G618" s="3"/>
      <c r="H618" s="3"/>
      <c r="I618" s="3"/>
      <c r="J618" s="3"/>
      <c r="K618" s="3"/>
      <c r="L618" s="3"/>
      <c r="P618" s="3"/>
      <c r="Q618" s="3"/>
      <c r="R618" s="3"/>
      <c r="S618" s="3"/>
      <c r="T618" s="3"/>
      <c r="U618" s="3"/>
      <c r="V618" s="4"/>
      <c r="W618" s="3"/>
      <c r="X618" s="6"/>
      <c r="Y618" s="1"/>
      <c r="Z618" s="1"/>
    </row>
    <row r="619" spans="1:26" ht="12" customHeight="1" x14ac:dyDescent="0.3">
      <c r="A619" s="3"/>
      <c r="E619" s="6"/>
      <c r="F619" s="3"/>
      <c r="G619" s="3"/>
      <c r="H619" s="3"/>
      <c r="I619" s="3"/>
      <c r="J619" s="3"/>
      <c r="K619" s="3"/>
      <c r="L619" s="3"/>
      <c r="N619" s="3"/>
      <c r="O619" s="3"/>
      <c r="P619" s="3"/>
      <c r="Q619" s="3"/>
      <c r="R619" s="3"/>
      <c r="S619" s="3"/>
      <c r="T619" s="3"/>
      <c r="U619" s="3"/>
      <c r="V619" s="4"/>
      <c r="W619" s="3"/>
      <c r="X619" s="6"/>
      <c r="Y619" s="1"/>
      <c r="Z619" s="1"/>
    </row>
    <row r="620" spans="1:26" ht="12" customHeight="1" x14ac:dyDescent="0.3">
      <c r="A620" s="3"/>
      <c r="E620" s="6"/>
      <c r="F620" s="3"/>
      <c r="G620" s="3"/>
      <c r="H620" s="3"/>
      <c r="I620" s="3"/>
      <c r="J620" s="3"/>
      <c r="K620" s="3"/>
      <c r="L620" s="3"/>
      <c r="N620" s="3"/>
      <c r="O620" s="3"/>
      <c r="P620" s="3"/>
      <c r="Q620" s="3"/>
      <c r="R620" s="3"/>
      <c r="S620" s="3"/>
      <c r="T620" s="3"/>
      <c r="U620" s="3"/>
      <c r="V620" s="4"/>
      <c r="W620" s="3"/>
      <c r="X620" s="6"/>
      <c r="Y620" s="1"/>
      <c r="Z620" s="1"/>
    </row>
    <row r="621" spans="1:26" ht="12" customHeight="1" x14ac:dyDescent="0.3">
      <c r="A621" s="3"/>
      <c r="E621" s="6"/>
      <c r="F621" s="3"/>
      <c r="G621" s="3"/>
      <c r="H621" s="3"/>
      <c r="I621" s="3"/>
      <c r="J621" s="3"/>
      <c r="K621" s="3"/>
      <c r="L621" s="3"/>
      <c r="N621" s="3"/>
      <c r="O621" s="3"/>
      <c r="P621" s="3"/>
      <c r="Q621" s="3"/>
      <c r="R621" s="3"/>
      <c r="S621" s="3"/>
      <c r="T621" s="3"/>
      <c r="U621" s="3"/>
      <c r="V621" s="4"/>
      <c r="W621" s="3"/>
      <c r="X621" s="6"/>
      <c r="Y621" s="1"/>
      <c r="Z621" s="1"/>
    </row>
    <row r="622" spans="1:26" ht="12" customHeight="1" x14ac:dyDescent="0.3">
      <c r="A622" s="3"/>
      <c r="E622" s="6"/>
      <c r="F622" s="3"/>
      <c r="G622" s="3"/>
      <c r="H622" s="3"/>
      <c r="I622" s="3"/>
      <c r="J622" s="3"/>
      <c r="K622" s="3"/>
      <c r="L622" s="3"/>
      <c r="N622" s="3"/>
      <c r="O622" s="3"/>
      <c r="P622" s="3"/>
      <c r="Q622" s="3"/>
      <c r="R622" s="3"/>
      <c r="S622" s="3"/>
      <c r="T622" s="3"/>
      <c r="U622" s="3"/>
      <c r="V622" s="4"/>
      <c r="W622" s="3"/>
      <c r="X622" s="6"/>
      <c r="Y622" s="1"/>
      <c r="Z622" s="1"/>
    </row>
    <row r="623" spans="1:26" ht="12" customHeight="1" x14ac:dyDescent="0.3">
      <c r="A623" s="3"/>
      <c r="E623" s="6"/>
      <c r="F623" s="3"/>
      <c r="G623" s="3"/>
      <c r="H623" s="3"/>
      <c r="I623" s="3"/>
      <c r="J623" s="3"/>
      <c r="K623" s="3"/>
      <c r="L623" s="3"/>
      <c r="N623" s="3"/>
      <c r="O623" s="3"/>
      <c r="P623" s="3"/>
      <c r="Q623" s="3"/>
      <c r="R623" s="3"/>
      <c r="S623" s="3"/>
      <c r="T623" s="3"/>
      <c r="U623" s="3"/>
      <c r="V623" s="4"/>
      <c r="W623" s="3"/>
      <c r="X623" s="6"/>
      <c r="Y623" s="1"/>
      <c r="Z623" s="1"/>
    </row>
    <row r="624" spans="1:26" ht="12" customHeight="1" x14ac:dyDescent="0.3">
      <c r="A624" s="3"/>
      <c r="E624" s="6"/>
      <c r="F624" s="3"/>
      <c r="G624" s="3"/>
      <c r="H624" s="3"/>
      <c r="I624" s="3"/>
      <c r="J624" s="3"/>
      <c r="K624" s="3"/>
      <c r="L624" s="3"/>
      <c r="N624" s="3"/>
      <c r="O624" s="3"/>
      <c r="P624" s="3"/>
      <c r="Q624" s="3"/>
      <c r="R624" s="3"/>
      <c r="S624" s="3"/>
      <c r="T624" s="3"/>
      <c r="U624" s="3"/>
      <c r="V624" s="4"/>
      <c r="W624" s="3"/>
      <c r="X624" s="6"/>
      <c r="Y624" s="1"/>
      <c r="Z624" s="1"/>
    </row>
    <row r="625" spans="1:26" ht="12" customHeight="1" x14ac:dyDescent="0.3">
      <c r="A625" s="3"/>
      <c r="E625" s="6"/>
      <c r="F625" s="3"/>
      <c r="G625" s="3"/>
      <c r="H625" s="3"/>
      <c r="I625" s="3"/>
      <c r="J625" s="3"/>
      <c r="K625" s="3"/>
      <c r="L625" s="3"/>
      <c r="N625" s="3"/>
      <c r="O625" s="3"/>
      <c r="P625" s="3"/>
      <c r="Q625" s="3"/>
      <c r="R625" s="3"/>
      <c r="S625" s="3"/>
      <c r="T625" s="3"/>
      <c r="U625" s="3"/>
      <c r="V625" s="4"/>
      <c r="W625" s="3"/>
      <c r="X625" s="6"/>
      <c r="Y625" s="1"/>
      <c r="Z625" s="1"/>
    </row>
    <row r="626" spans="1:26" ht="12" customHeight="1" x14ac:dyDescent="0.3">
      <c r="A626" s="3"/>
      <c r="E626" s="6"/>
      <c r="F626" s="3"/>
      <c r="G626" s="3"/>
      <c r="H626" s="3"/>
      <c r="I626" s="3"/>
      <c r="J626" s="3"/>
      <c r="K626" s="3"/>
      <c r="L626" s="3"/>
      <c r="N626" s="3"/>
      <c r="O626" s="3"/>
      <c r="P626" s="3"/>
      <c r="Q626" s="3"/>
      <c r="R626" s="3"/>
      <c r="S626" s="3"/>
      <c r="T626" s="3"/>
      <c r="U626" s="3"/>
      <c r="V626" s="4"/>
      <c r="W626" s="3"/>
      <c r="X626" s="6"/>
      <c r="Y626" s="1"/>
      <c r="Z626" s="1"/>
    </row>
    <row r="627" spans="1:26" ht="12" customHeight="1" x14ac:dyDescent="0.3">
      <c r="A627" s="3"/>
      <c r="E627" s="6"/>
      <c r="F627" s="3"/>
      <c r="G627" s="3"/>
      <c r="H627" s="3"/>
      <c r="I627" s="3"/>
      <c r="J627" s="3"/>
      <c r="K627" s="3"/>
      <c r="L627" s="3"/>
      <c r="N627" s="3"/>
      <c r="O627" s="3"/>
      <c r="P627" s="3"/>
      <c r="Q627" s="3"/>
      <c r="R627" s="3"/>
      <c r="S627" s="3"/>
      <c r="T627" s="3"/>
      <c r="U627" s="3"/>
      <c r="V627" s="4"/>
      <c r="W627" s="3"/>
      <c r="X627" s="6"/>
      <c r="Y627" s="1"/>
      <c r="Z627" s="1"/>
    </row>
    <row r="628" spans="1:26" ht="12" customHeight="1" x14ac:dyDescent="0.3">
      <c r="A628" s="3"/>
      <c r="E628" s="6"/>
      <c r="F628" s="3"/>
      <c r="G628" s="3"/>
      <c r="H628" s="3"/>
      <c r="I628" s="3"/>
      <c r="J628" s="3"/>
      <c r="K628" s="3"/>
      <c r="L628" s="3"/>
      <c r="N628" s="3"/>
      <c r="O628" s="3"/>
      <c r="Q628" s="3"/>
      <c r="R628" s="3"/>
      <c r="S628" s="3"/>
      <c r="T628" s="3"/>
      <c r="U628" s="3"/>
      <c r="V628" s="4"/>
      <c r="W628" s="3"/>
      <c r="X628" s="6"/>
      <c r="Y628" s="1"/>
      <c r="Z628" s="1"/>
    </row>
    <row r="629" spans="1:26" ht="12" customHeight="1" x14ac:dyDescent="0.3">
      <c r="A629" s="3"/>
      <c r="E629" s="6"/>
      <c r="F629" s="3"/>
      <c r="G629" s="3"/>
      <c r="H629" s="3"/>
      <c r="I629" s="3"/>
      <c r="J629" s="3"/>
      <c r="K629" s="3"/>
      <c r="L629" s="3"/>
      <c r="N629" s="3"/>
      <c r="O629" s="3"/>
      <c r="Q629" s="3"/>
      <c r="R629" s="3"/>
      <c r="S629" s="3"/>
      <c r="T629" s="3"/>
      <c r="U629" s="3"/>
      <c r="V629" s="4"/>
      <c r="W629" s="3"/>
      <c r="X629" s="6"/>
      <c r="Y629" s="1"/>
      <c r="Z629" s="1"/>
    </row>
    <row r="630" spans="1:26" ht="12" customHeight="1" x14ac:dyDescent="0.3">
      <c r="A630" s="3"/>
      <c r="E630" s="6"/>
      <c r="F630" s="3"/>
      <c r="G630" s="3"/>
      <c r="H630" s="3"/>
      <c r="I630" s="3"/>
      <c r="J630" s="3"/>
      <c r="K630" s="3"/>
      <c r="L630" s="3"/>
      <c r="N630" s="3"/>
      <c r="O630" s="3"/>
      <c r="Q630" s="3"/>
      <c r="R630" s="3"/>
      <c r="S630" s="3"/>
      <c r="T630" s="3"/>
      <c r="U630" s="3"/>
      <c r="V630" s="4"/>
      <c r="W630" s="3"/>
      <c r="X630" s="6"/>
      <c r="Y630" s="1"/>
      <c r="Z630" s="1"/>
    </row>
    <row r="631" spans="1:26" ht="12" customHeight="1" x14ac:dyDescent="0.3">
      <c r="A631" s="3"/>
      <c r="E631" s="6"/>
      <c r="F631" s="3"/>
      <c r="G631" s="3"/>
      <c r="H631" s="3"/>
      <c r="I631" s="3"/>
      <c r="J631" s="3"/>
      <c r="K631" s="3"/>
      <c r="L631" s="3"/>
      <c r="N631" s="3"/>
      <c r="O631" s="3"/>
      <c r="Q631" s="3"/>
      <c r="R631" s="3"/>
      <c r="S631" s="3"/>
      <c r="T631" s="3"/>
      <c r="U631" s="3"/>
      <c r="V631" s="4"/>
      <c r="W631" s="3"/>
      <c r="X631" s="6"/>
      <c r="Y631" s="1"/>
      <c r="Z631" s="1"/>
    </row>
    <row r="632" spans="1:26" ht="12" customHeight="1" x14ac:dyDescent="0.3">
      <c r="A632" s="3"/>
      <c r="E632" s="6"/>
      <c r="F632" s="3"/>
      <c r="G632" s="3"/>
      <c r="H632" s="3"/>
      <c r="I632" s="3"/>
      <c r="J632" s="3"/>
      <c r="K632" s="3"/>
      <c r="L632" s="3"/>
      <c r="N632" s="3"/>
      <c r="O632" s="3"/>
      <c r="Q632" s="3"/>
      <c r="R632" s="3"/>
      <c r="S632" s="3"/>
      <c r="T632" s="3"/>
      <c r="U632" s="3"/>
      <c r="V632" s="4"/>
      <c r="W632" s="3"/>
      <c r="X632" s="6"/>
      <c r="Y632" s="1"/>
      <c r="Z632" s="1"/>
    </row>
    <row r="633" spans="1:26" ht="12" customHeight="1" x14ac:dyDescent="0.3">
      <c r="A633" s="3"/>
      <c r="E633" s="6"/>
      <c r="F633" s="3"/>
      <c r="G633" s="3"/>
      <c r="H633" s="3"/>
      <c r="I633" s="3"/>
      <c r="J633" s="3"/>
      <c r="K633" s="3"/>
      <c r="L633" s="3"/>
      <c r="N633" s="3"/>
      <c r="O633" s="3"/>
      <c r="Q633" s="3"/>
      <c r="R633" s="3"/>
      <c r="S633" s="3"/>
      <c r="T633" s="3"/>
      <c r="U633" s="3"/>
      <c r="V633" s="4"/>
      <c r="W633" s="3"/>
      <c r="X633" s="6"/>
      <c r="Y633" s="1"/>
      <c r="Z633" s="1"/>
    </row>
  </sheetData>
  <mergeCells count="137">
    <mergeCell ref="Z3:Z4"/>
    <mergeCell ref="Z5:Z6"/>
    <mergeCell ref="Z7:Z8"/>
    <mergeCell ref="Z21:Z22"/>
    <mergeCell ref="Z23:Z24"/>
    <mergeCell ref="Z25:Z26"/>
    <mergeCell ref="Z1:Z2"/>
    <mergeCell ref="X1:X2"/>
    <mergeCell ref="A1:A2"/>
    <mergeCell ref="B1:B2"/>
    <mergeCell ref="E1:E2"/>
    <mergeCell ref="F1:K1"/>
    <mergeCell ref="L1:Q1"/>
    <mergeCell ref="U1:V1"/>
    <mergeCell ref="W1:W2"/>
    <mergeCell ref="R1:T1"/>
    <mergeCell ref="Y1:Y2"/>
    <mergeCell ref="Z9:Z10"/>
    <mergeCell ref="Z11:Z12"/>
    <mergeCell ref="Z13:Z14"/>
    <mergeCell ref="Z113:Z114"/>
    <mergeCell ref="Z115:Z116"/>
    <mergeCell ref="Z139:Z140"/>
    <mergeCell ref="Z99:Z100"/>
    <mergeCell ref="Z101:Z102"/>
    <mergeCell ref="Z103:Z104"/>
    <mergeCell ref="Z117:Z118"/>
    <mergeCell ref="Z105:Z106"/>
    <mergeCell ref="Z107:Z108"/>
    <mergeCell ref="Z61:Z62"/>
    <mergeCell ref="Z75:Z76"/>
    <mergeCell ref="Z77:Z78"/>
    <mergeCell ref="Z79:Z80"/>
    <mergeCell ref="Z93:Z94"/>
    <mergeCell ref="Z39:Z40"/>
    <mergeCell ref="Z41:Z42"/>
    <mergeCell ref="Z43:Z44"/>
    <mergeCell ref="Z57:Z58"/>
    <mergeCell ref="Z59:Z60"/>
    <mergeCell ref="Z85:Z86"/>
    <mergeCell ref="Z91:Z92"/>
    <mergeCell ref="Z27:Z28"/>
    <mergeCell ref="Z219:Z220"/>
    <mergeCell ref="Z221:Z222"/>
    <mergeCell ref="Z223:Z224"/>
    <mergeCell ref="Z237:Z238"/>
    <mergeCell ref="Z239:Z240"/>
    <mergeCell ref="Z63:Z64"/>
    <mergeCell ref="Z65:Z66"/>
    <mergeCell ref="Z67:Z68"/>
    <mergeCell ref="Z81:Z82"/>
    <mergeCell ref="Z83:Z84"/>
    <mergeCell ref="Z29:Z30"/>
    <mergeCell ref="Z31:Z32"/>
    <mergeCell ref="Z45:Z46"/>
    <mergeCell ref="Z47:Z48"/>
    <mergeCell ref="Z49:Z50"/>
    <mergeCell ref="Z119:Z120"/>
    <mergeCell ref="Z121:Z122"/>
    <mergeCell ref="Z135:Z136"/>
    <mergeCell ref="Z137:Z138"/>
    <mergeCell ref="Z185:Z186"/>
    <mergeCell ref="Z51:Z52"/>
    <mergeCell ref="Z109:Z110"/>
    <mergeCell ref="Z123:Z124"/>
    <mergeCell ref="Z243:Z244"/>
    <mergeCell ref="Z245:Z246"/>
    <mergeCell ref="Z247:Z248"/>
    <mergeCell ref="Z177:Z178"/>
    <mergeCell ref="Z179:Z180"/>
    <mergeCell ref="Z181:Z182"/>
    <mergeCell ref="Z195:Z196"/>
    <mergeCell ref="Z197:Z198"/>
    <mergeCell ref="Z159:Z160"/>
    <mergeCell ref="Z161:Z162"/>
    <mergeCell ref="Z163:Z164"/>
    <mergeCell ref="Z233:Z234"/>
    <mergeCell ref="Z235:Z236"/>
    <mergeCell ref="Z241:Z242"/>
    <mergeCell ref="Z187:Z188"/>
    <mergeCell ref="Z201:Z202"/>
    <mergeCell ref="Z203:Z204"/>
    <mergeCell ref="Z205:Z206"/>
    <mergeCell ref="Z165:Z166"/>
    <mergeCell ref="Z167:Z168"/>
    <mergeCell ref="Z169:Z170"/>
    <mergeCell ref="Z183:Z184"/>
    <mergeCell ref="Z175:Z176"/>
    <mergeCell ref="Z189:Z190"/>
    <mergeCell ref="Z125:Z126"/>
    <mergeCell ref="Z127:Z128"/>
    <mergeCell ref="Z141:Z142"/>
    <mergeCell ref="Z87:Z88"/>
    <mergeCell ref="Z89:Z90"/>
    <mergeCell ref="Z207:Z208"/>
    <mergeCell ref="Z153:Z154"/>
    <mergeCell ref="Z155:Z156"/>
    <mergeCell ref="Z157:Z158"/>
    <mergeCell ref="Z171:Z172"/>
    <mergeCell ref="Z173:Z174"/>
    <mergeCell ref="Z151:Z152"/>
    <mergeCell ref="Z191:Z192"/>
    <mergeCell ref="Z193:Z194"/>
    <mergeCell ref="Z129:Z130"/>
    <mergeCell ref="Z131:Z132"/>
    <mergeCell ref="Z133:Z134"/>
    <mergeCell ref="Z147:Z148"/>
    <mergeCell ref="Z149:Z150"/>
    <mergeCell ref="Z95:Z96"/>
    <mergeCell ref="Z97:Z98"/>
    <mergeCell ref="Z143:Z144"/>
    <mergeCell ref="Z145:Z146"/>
    <mergeCell ref="Z111:Z112"/>
    <mergeCell ref="Z249:Z250"/>
    <mergeCell ref="Z251:Z252"/>
    <mergeCell ref="Z253:Z254"/>
    <mergeCell ref="Z199:Z200"/>
    <mergeCell ref="Z213:Z214"/>
    <mergeCell ref="Z215:Z216"/>
    <mergeCell ref="Z217:Z218"/>
    <mergeCell ref="Z231:Z232"/>
    <mergeCell ref="Z15:Z16"/>
    <mergeCell ref="Z17:Z18"/>
    <mergeCell ref="Z209:Z210"/>
    <mergeCell ref="Z211:Z212"/>
    <mergeCell ref="Z225:Z226"/>
    <mergeCell ref="Z227:Z228"/>
    <mergeCell ref="Z229:Z230"/>
    <mergeCell ref="Z53:Z54"/>
    <mergeCell ref="Z55:Z56"/>
    <mergeCell ref="Z69:Z70"/>
    <mergeCell ref="Z71:Z72"/>
    <mergeCell ref="Z73:Z74"/>
    <mergeCell ref="Z19:Z20"/>
    <mergeCell ref="Z33:Z34"/>
    <mergeCell ref="Z35:Z36"/>
    <mergeCell ref="Z37:Z3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R26"/>
  <sheetViews>
    <sheetView topLeftCell="A4" zoomScale="115" zoomScaleNormal="115" workbookViewId="0">
      <selection activeCell="H21" sqref="H21"/>
    </sheetView>
  </sheetViews>
  <sheetFormatPr defaultRowHeight="14.4" x14ac:dyDescent="0.3"/>
  <cols>
    <col min="2" max="2" width="22.6640625" bestFit="1" customWidth="1"/>
    <col min="3" max="3" width="12.6640625" customWidth="1"/>
    <col min="4" max="4" width="12.6640625" hidden="1" customWidth="1"/>
    <col min="5" max="5" width="0" hidden="1" customWidth="1"/>
    <col min="6" max="6" width="10" bestFit="1" customWidth="1"/>
    <col min="7" max="7" width="0" hidden="1" customWidth="1"/>
    <col min="8" max="8" width="16.44140625" bestFit="1" customWidth="1"/>
    <col min="9" max="9" width="0" hidden="1" customWidth="1"/>
    <col min="10" max="10" width="16.44140625" bestFit="1" customWidth="1"/>
    <col min="11" max="11" width="0" hidden="1" customWidth="1"/>
    <col min="12" max="12" width="16.44140625" bestFit="1" customWidth="1"/>
    <col min="13" max="13" width="13.109375" hidden="1" customWidth="1"/>
    <col min="14" max="14" width="13.109375" customWidth="1"/>
    <col min="15" max="15" width="0" hidden="1" customWidth="1"/>
    <col min="16" max="16" width="10.33203125" bestFit="1" customWidth="1"/>
    <col min="17" max="17" width="12.6640625" hidden="1" customWidth="1"/>
  </cols>
  <sheetData>
    <row r="2" spans="2:18" ht="18" x14ac:dyDescent="0.3">
      <c r="B2" s="94" t="s">
        <v>86</v>
      </c>
    </row>
    <row r="3" spans="2:18" x14ac:dyDescent="0.3">
      <c r="C3" s="88" t="s">
        <v>87</v>
      </c>
      <c r="M3" s="90" t="s">
        <v>89</v>
      </c>
      <c r="N3" s="96"/>
    </row>
    <row r="4" spans="2:18" x14ac:dyDescent="0.3">
      <c r="B4">
        <v>3.1419999999999999</v>
      </c>
      <c r="C4">
        <f>(2*0.0254)^2</f>
        <v>2.5806399999999999E-3</v>
      </c>
      <c r="D4">
        <f>8*0.0254</f>
        <v>0.20319999999999999</v>
      </c>
      <c r="G4" s="90" t="s">
        <v>88</v>
      </c>
      <c r="H4" s="90"/>
      <c r="I4" s="91">
        <f>B4*C4*D4</f>
        <v>1.6476209628159999E-3</v>
      </c>
      <c r="J4" s="95"/>
      <c r="M4" s="90">
        <f>I4*36</f>
        <v>5.9314354661375995E-2</v>
      </c>
      <c r="N4" s="96"/>
    </row>
    <row r="5" spans="2:18" x14ac:dyDescent="0.3">
      <c r="Q5" s="90" t="s">
        <v>93</v>
      </c>
    </row>
    <row r="6" spans="2:18" ht="18" x14ac:dyDescent="0.3">
      <c r="B6" s="94" t="s">
        <v>90</v>
      </c>
      <c r="Q6" s="93">
        <f>M4+M8</f>
        <v>0.106509098981376</v>
      </c>
      <c r="R6">
        <f>1.25*Q6</f>
        <v>0.13313637372671999</v>
      </c>
    </row>
    <row r="7" spans="2:18" ht="18" x14ac:dyDescent="0.3">
      <c r="B7" s="92"/>
      <c r="C7" s="89" t="s">
        <v>91</v>
      </c>
      <c r="M7" s="90" t="s">
        <v>92</v>
      </c>
      <c r="N7" s="96"/>
    </row>
    <row r="8" spans="2:18" x14ac:dyDescent="0.3">
      <c r="B8" s="89">
        <f>20*0.0254</f>
        <v>0.50800000000000001</v>
      </c>
      <c r="C8" s="88">
        <f>4*0.0254</f>
        <v>0.1016</v>
      </c>
      <c r="D8" s="88">
        <f>4*0.0254</f>
        <v>0.1016</v>
      </c>
      <c r="G8" s="90" t="s">
        <v>88</v>
      </c>
      <c r="H8" s="90"/>
      <c r="I8" s="90">
        <f>B8*C8*D8</f>
        <v>5.2438604800000002E-3</v>
      </c>
      <c r="J8" s="96"/>
      <c r="M8" s="91">
        <f>I8*9</f>
        <v>4.7194744320000002E-2</v>
      </c>
      <c r="N8" s="95"/>
    </row>
    <row r="11" spans="2:18" ht="35.25" customHeight="1" x14ac:dyDescent="0.3">
      <c r="B11" s="149" t="s">
        <v>22</v>
      </c>
      <c r="C11" s="149" t="s">
        <v>23</v>
      </c>
      <c r="D11" s="149" t="s">
        <v>24</v>
      </c>
      <c r="E11" s="149" t="s">
        <v>25</v>
      </c>
      <c r="F11" s="151" t="s">
        <v>25</v>
      </c>
      <c r="G11" s="86" t="s">
        <v>26</v>
      </c>
      <c r="H11" s="97" t="s">
        <v>95</v>
      </c>
      <c r="I11" s="86" t="s">
        <v>28</v>
      </c>
      <c r="J11" s="97" t="s">
        <v>96</v>
      </c>
      <c r="K11" s="86" t="s">
        <v>29</v>
      </c>
      <c r="L11" s="97" t="s">
        <v>97</v>
      </c>
      <c r="M11" s="86" t="s">
        <v>30</v>
      </c>
      <c r="N11" s="97" t="s">
        <v>30</v>
      </c>
      <c r="O11" s="86" t="s">
        <v>65</v>
      </c>
      <c r="P11" s="97" t="s">
        <v>65</v>
      </c>
      <c r="Q11" s="149" t="s">
        <v>31</v>
      </c>
    </row>
    <row r="12" spans="2:18" x14ac:dyDescent="0.3">
      <c r="B12" s="149"/>
      <c r="C12" s="149"/>
      <c r="D12" s="149"/>
      <c r="E12" s="149"/>
      <c r="F12" s="151"/>
      <c r="G12" s="86" t="s">
        <v>27</v>
      </c>
      <c r="H12" s="97" t="s">
        <v>27</v>
      </c>
      <c r="I12" s="86" t="s">
        <v>27</v>
      </c>
      <c r="J12" s="97" t="s">
        <v>27</v>
      </c>
      <c r="K12" s="86" t="s">
        <v>27</v>
      </c>
      <c r="L12" s="97" t="s">
        <v>27</v>
      </c>
      <c r="M12" s="86" t="s">
        <v>27</v>
      </c>
      <c r="N12" s="97" t="s">
        <v>27</v>
      </c>
      <c r="O12" s="86" t="s">
        <v>66</v>
      </c>
      <c r="P12" s="97" t="s">
        <v>66</v>
      </c>
      <c r="Q12" s="149"/>
    </row>
    <row r="13" spans="2:18" x14ac:dyDescent="0.3">
      <c r="B13" s="87" t="s">
        <v>32</v>
      </c>
      <c r="C13" s="87" t="s">
        <v>33</v>
      </c>
      <c r="D13" s="87" t="s">
        <v>34</v>
      </c>
      <c r="E13" s="87">
        <v>36.9</v>
      </c>
      <c r="F13" s="120">
        <f t="shared" ref="F13:F26" si="0">E13/$R$6</f>
        <v>277.15941907612813</v>
      </c>
      <c r="G13" s="120">
        <v>64.260000000000005</v>
      </c>
      <c r="H13" s="120">
        <f>G13/$R$6</f>
        <v>482.66298834233049</v>
      </c>
      <c r="I13" s="120" t="s">
        <v>35</v>
      </c>
      <c r="J13" s="120" t="s">
        <v>94</v>
      </c>
      <c r="K13" s="120">
        <v>45.68</v>
      </c>
      <c r="L13" s="120">
        <f t="shared" ref="L13:L26" si="1" xml:space="preserve"> K13/$R$6</f>
        <v>343.1068364064372</v>
      </c>
      <c r="M13" s="120" t="s">
        <v>35</v>
      </c>
      <c r="N13" s="120" t="s">
        <v>94</v>
      </c>
      <c r="O13" s="120">
        <f t="shared" ref="O13:O26" si="2">E13*Q13</f>
        <v>14.76</v>
      </c>
      <c r="P13" s="120">
        <f t="shared" ref="P13:P26" si="3">O13/$R$6</f>
        <v>110.86376763045125</v>
      </c>
      <c r="Q13" s="87">
        <v>0.4</v>
      </c>
    </row>
    <row r="14" spans="2:18" x14ac:dyDescent="0.3">
      <c r="B14" s="150" t="s">
        <v>36</v>
      </c>
      <c r="C14" s="87" t="s">
        <v>37</v>
      </c>
      <c r="D14" s="87" t="s">
        <v>38</v>
      </c>
      <c r="E14" s="87">
        <v>36.9</v>
      </c>
      <c r="F14" s="120">
        <f t="shared" si="0"/>
        <v>277.15941907612813</v>
      </c>
      <c r="G14" s="120">
        <v>57.83</v>
      </c>
      <c r="H14" s="120">
        <f t="shared" ref="H14:H26" si="4">G14/$R$6</f>
        <v>434.36664512662571</v>
      </c>
      <c r="I14" s="120">
        <v>6.42</v>
      </c>
      <c r="J14" s="120">
        <f>I14/$R$6</f>
        <v>48.221232262025545</v>
      </c>
      <c r="K14" s="120">
        <v>45.68</v>
      </c>
      <c r="L14" s="120">
        <f t="shared" si="1"/>
        <v>343.1068364064372</v>
      </c>
      <c r="M14" s="120" t="s">
        <v>35</v>
      </c>
      <c r="N14" s="120" t="s">
        <v>94</v>
      </c>
      <c r="O14" s="120">
        <f t="shared" si="2"/>
        <v>16.605</v>
      </c>
      <c r="P14" s="120">
        <f t="shared" si="3"/>
        <v>124.72173858425766</v>
      </c>
      <c r="Q14" s="87">
        <v>0.45</v>
      </c>
    </row>
    <row r="15" spans="2:18" x14ac:dyDescent="0.3">
      <c r="B15" s="150"/>
      <c r="C15" s="87" t="s">
        <v>39</v>
      </c>
      <c r="D15" s="87" t="s">
        <v>40</v>
      </c>
      <c r="E15" s="87">
        <v>36.9</v>
      </c>
      <c r="F15" s="120">
        <f t="shared" si="0"/>
        <v>277.15941907612813</v>
      </c>
      <c r="G15" s="120">
        <v>51.41</v>
      </c>
      <c r="H15" s="120">
        <f t="shared" si="4"/>
        <v>386.14541286460013</v>
      </c>
      <c r="I15" s="120">
        <v>12.85</v>
      </c>
      <c r="J15" s="120">
        <f t="shared" ref="J15:J26" si="5">I15/$R$6</f>
        <v>96.517575477730247</v>
      </c>
      <c r="K15" s="120">
        <v>45.68</v>
      </c>
      <c r="L15" s="120">
        <f t="shared" si="1"/>
        <v>343.1068364064372</v>
      </c>
      <c r="M15" s="120" t="s">
        <v>35</v>
      </c>
      <c r="N15" s="120" t="s">
        <v>94</v>
      </c>
      <c r="O15" s="120">
        <f t="shared" si="2"/>
        <v>15.497999999999999</v>
      </c>
      <c r="P15" s="120">
        <f t="shared" si="3"/>
        <v>116.4069560119738</v>
      </c>
      <c r="Q15" s="87">
        <v>0.42</v>
      </c>
    </row>
    <row r="16" spans="2:18" x14ac:dyDescent="0.3">
      <c r="B16" s="150"/>
      <c r="C16" s="87" t="s">
        <v>41</v>
      </c>
      <c r="D16" s="87" t="s">
        <v>42</v>
      </c>
      <c r="E16" s="87">
        <v>36.9</v>
      </c>
      <c r="F16" s="120">
        <f t="shared" si="0"/>
        <v>277.15941907612813</v>
      </c>
      <c r="G16" s="120">
        <v>44.98</v>
      </c>
      <c r="H16" s="120">
        <f t="shared" si="4"/>
        <v>337.84906964889547</v>
      </c>
      <c r="I16" s="120">
        <v>19.27</v>
      </c>
      <c r="J16" s="120">
        <f t="shared" si="5"/>
        <v>144.7388077397558</v>
      </c>
      <c r="K16" s="120">
        <v>45.68</v>
      </c>
      <c r="L16" s="120">
        <f t="shared" si="1"/>
        <v>343.1068364064372</v>
      </c>
      <c r="M16" s="120" t="s">
        <v>35</v>
      </c>
      <c r="N16" s="120" t="s">
        <v>94</v>
      </c>
      <c r="O16" s="120">
        <f t="shared" si="2"/>
        <v>16.236000000000001</v>
      </c>
      <c r="P16" s="120">
        <f t="shared" si="3"/>
        <v>121.95014439349637</v>
      </c>
      <c r="Q16" s="87">
        <v>0.44</v>
      </c>
    </row>
    <row r="17" spans="2:17" x14ac:dyDescent="0.3">
      <c r="B17" s="150"/>
      <c r="C17" s="87" t="s">
        <v>43</v>
      </c>
      <c r="D17" s="87" t="s">
        <v>44</v>
      </c>
      <c r="E17" s="87">
        <v>36.9</v>
      </c>
      <c r="F17" s="120">
        <f t="shared" si="0"/>
        <v>277.15941907612813</v>
      </c>
      <c r="G17" s="120">
        <v>38.549999999999997</v>
      </c>
      <c r="H17" s="120">
        <f t="shared" si="4"/>
        <v>289.55272643319074</v>
      </c>
      <c r="I17" s="120">
        <v>25.7</v>
      </c>
      <c r="J17" s="120">
        <f t="shared" si="5"/>
        <v>193.03515095546049</v>
      </c>
      <c r="K17" s="120">
        <v>45.68</v>
      </c>
      <c r="L17" s="120">
        <f t="shared" si="1"/>
        <v>343.1068364064372</v>
      </c>
      <c r="M17" s="120" t="s">
        <v>35</v>
      </c>
      <c r="N17" s="120" t="s">
        <v>94</v>
      </c>
      <c r="O17" s="120">
        <f t="shared" si="2"/>
        <v>16.236000000000001</v>
      </c>
      <c r="P17" s="120">
        <f t="shared" si="3"/>
        <v>121.95014439349637</v>
      </c>
      <c r="Q17" s="87">
        <v>0.44</v>
      </c>
    </row>
    <row r="18" spans="2:17" x14ac:dyDescent="0.3">
      <c r="B18" s="150"/>
      <c r="C18" s="87" t="s">
        <v>45</v>
      </c>
      <c r="D18" s="87" t="s">
        <v>46</v>
      </c>
      <c r="E18" s="87">
        <v>36.9</v>
      </c>
      <c r="F18" s="120">
        <f t="shared" si="0"/>
        <v>277.15941907612813</v>
      </c>
      <c r="G18" s="120">
        <v>32.130000000000003</v>
      </c>
      <c r="H18" s="120">
        <f t="shared" si="4"/>
        <v>241.33149417116525</v>
      </c>
      <c r="I18" s="120">
        <v>32.130000000000003</v>
      </c>
      <c r="J18" s="120">
        <f t="shared" si="5"/>
        <v>241.33149417116525</v>
      </c>
      <c r="K18" s="120">
        <v>45.68</v>
      </c>
      <c r="L18" s="120">
        <f t="shared" si="1"/>
        <v>343.1068364064372</v>
      </c>
      <c r="M18" s="120" t="s">
        <v>35</v>
      </c>
      <c r="N18" s="120" t="s">
        <v>94</v>
      </c>
      <c r="O18" s="120">
        <f t="shared" si="2"/>
        <v>15.866999999999999</v>
      </c>
      <c r="P18" s="120">
        <f t="shared" si="3"/>
        <v>119.17855020273508</v>
      </c>
      <c r="Q18" s="87">
        <v>0.43</v>
      </c>
    </row>
    <row r="19" spans="2:17" x14ac:dyDescent="0.3">
      <c r="B19" s="150" t="s">
        <v>47</v>
      </c>
      <c r="C19" s="87" t="s">
        <v>48</v>
      </c>
      <c r="D19" s="87" t="s">
        <v>49</v>
      </c>
      <c r="E19" s="87">
        <v>36.9</v>
      </c>
      <c r="F19" s="120">
        <f t="shared" si="0"/>
        <v>277.15941907612813</v>
      </c>
      <c r="G19" s="120">
        <v>57.83</v>
      </c>
      <c r="H19" s="120">
        <f t="shared" si="4"/>
        <v>434.36664512662571</v>
      </c>
      <c r="I19" s="120">
        <v>6.42</v>
      </c>
      <c r="J19" s="120">
        <f t="shared" si="5"/>
        <v>48.221232262025545</v>
      </c>
      <c r="K19" s="120">
        <v>41.12</v>
      </c>
      <c r="L19" s="120">
        <f t="shared" si="1"/>
        <v>308.8562415287368</v>
      </c>
      <c r="M19" s="120">
        <v>4.5599999999999996</v>
      </c>
      <c r="N19" s="120">
        <f>M19/$R$6</f>
        <v>34.250594877700379</v>
      </c>
      <c r="O19" s="120">
        <f t="shared" si="2"/>
        <v>14.76</v>
      </c>
      <c r="P19" s="120">
        <f t="shared" si="3"/>
        <v>110.86376763045125</v>
      </c>
      <c r="Q19" s="87">
        <v>0.4</v>
      </c>
    </row>
    <row r="20" spans="2:17" x14ac:dyDescent="0.3">
      <c r="B20" s="150"/>
      <c r="C20" s="87" t="s">
        <v>50</v>
      </c>
      <c r="D20" s="87" t="s">
        <v>51</v>
      </c>
      <c r="E20" s="87">
        <v>36.9</v>
      </c>
      <c r="F20" s="120">
        <f t="shared" si="0"/>
        <v>277.15941907612813</v>
      </c>
      <c r="G20" s="120">
        <v>51.41</v>
      </c>
      <c r="H20" s="120">
        <f t="shared" si="4"/>
        <v>386.14541286460013</v>
      </c>
      <c r="I20" s="120">
        <v>12.85</v>
      </c>
      <c r="J20" s="120">
        <f t="shared" si="5"/>
        <v>96.517575477730247</v>
      </c>
      <c r="K20" s="120">
        <v>41.12</v>
      </c>
      <c r="L20" s="120">
        <f t="shared" si="1"/>
        <v>308.8562415287368</v>
      </c>
      <c r="M20" s="120">
        <v>4.5599999999999996</v>
      </c>
      <c r="N20" s="120">
        <f t="shared" ref="N20:N26" si="6">M20/$R$6</f>
        <v>34.250594877700379</v>
      </c>
      <c r="O20" s="120">
        <f t="shared" si="2"/>
        <v>15.128999999999998</v>
      </c>
      <c r="P20" s="120">
        <f t="shared" si="3"/>
        <v>113.63536182121251</v>
      </c>
      <c r="Q20" s="87">
        <v>0.41</v>
      </c>
    </row>
    <row r="21" spans="2:17" x14ac:dyDescent="0.3">
      <c r="B21" s="150"/>
      <c r="C21" s="87" t="s">
        <v>52</v>
      </c>
      <c r="D21" s="87" t="s">
        <v>53</v>
      </c>
      <c r="E21" s="87">
        <v>36.9</v>
      </c>
      <c r="F21" s="120">
        <f t="shared" si="0"/>
        <v>277.15941907612813</v>
      </c>
      <c r="G21" s="120">
        <v>44.98</v>
      </c>
      <c r="H21" s="120">
        <f t="shared" si="4"/>
        <v>337.84906964889547</v>
      </c>
      <c r="I21" s="120">
        <v>19.27</v>
      </c>
      <c r="J21" s="120">
        <f t="shared" si="5"/>
        <v>144.7388077397558</v>
      </c>
      <c r="K21" s="120">
        <v>41.12</v>
      </c>
      <c r="L21" s="120">
        <f t="shared" si="1"/>
        <v>308.8562415287368</v>
      </c>
      <c r="M21" s="120">
        <v>4.5599999999999996</v>
      </c>
      <c r="N21" s="120">
        <f t="shared" si="6"/>
        <v>34.250594877700379</v>
      </c>
      <c r="O21" s="120">
        <f t="shared" si="2"/>
        <v>15.497999999999999</v>
      </c>
      <c r="P21" s="120">
        <f t="shared" si="3"/>
        <v>116.4069560119738</v>
      </c>
      <c r="Q21" s="87">
        <v>0.42</v>
      </c>
    </row>
    <row r="22" spans="2:17" x14ac:dyDescent="0.3">
      <c r="B22" s="150"/>
      <c r="C22" s="87" t="s">
        <v>54</v>
      </c>
      <c r="D22" s="87" t="s">
        <v>55</v>
      </c>
      <c r="E22" s="87">
        <v>36.9</v>
      </c>
      <c r="F22" s="120">
        <f t="shared" si="0"/>
        <v>277.15941907612813</v>
      </c>
      <c r="G22" s="120">
        <v>38.549999999999997</v>
      </c>
      <c r="H22" s="120">
        <f t="shared" si="4"/>
        <v>289.55272643319074</v>
      </c>
      <c r="I22" s="120">
        <v>25.7</v>
      </c>
      <c r="J22" s="120">
        <f t="shared" si="5"/>
        <v>193.03515095546049</v>
      </c>
      <c r="K22" s="120">
        <v>41.12</v>
      </c>
      <c r="L22" s="120">
        <f t="shared" si="1"/>
        <v>308.8562415287368</v>
      </c>
      <c r="M22" s="120">
        <v>4.5599999999999996</v>
      </c>
      <c r="N22" s="120">
        <f t="shared" si="6"/>
        <v>34.250594877700379</v>
      </c>
      <c r="O22" s="120">
        <f t="shared" si="2"/>
        <v>16.605</v>
      </c>
      <c r="P22" s="120">
        <f t="shared" si="3"/>
        <v>124.72173858425766</v>
      </c>
      <c r="Q22" s="87">
        <v>0.45</v>
      </c>
    </row>
    <row r="23" spans="2:17" x14ac:dyDescent="0.3">
      <c r="B23" s="150" t="s">
        <v>56</v>
      </c>
      <c r="C23" s="87" t="s">
        <v>57</v>
      </c>
      <c r="D23" s="87" t="s">
        <v>58</v>
      </c>
      <c r="E23" s="87">
        <v>36.9</v>
      </c>
      <c r="F23" s="120">
        <f t="shared" si="0"/>
        <v>277.15941907612813</v>
      </c>
      <c r="G23" s="120">
        <v>57.83</v>
      </c>
      <c r="H23" s="120">
        <f t="shared" si="4"/>
        <v>434.36664512662571</v>
      </c>
      <c r="I23" s="120">
        <v>6.42</v>
      </c>
      <c r="J23" s="120">
        <f t="shared" si="5"/>
        <v>48.221232262025545</v>
      </c>
      <c r="K23" s="120">
        <v>36.549999999999997</v>
      </c>
      <c r="L23" s="120">
        <f t="shared" si="1"/>
        <v>274.53053569735727</v>
      </c>
      <c r="M23" s="120">
        <v>9.1300000000000008</v>
      </c>
      <c r="N23" s="120">
        <f t="shared" si="6"/>
        <v>68.576300709079945</v>
      </c>
      <c r="O23" s="120">
        <f t="shared" si="2"/>
        <v>15.866999999999999</v>
      </c>
      <c r="P23" s="120">
        <f t="shared" si="3"/>
        <v>119.17855020273508</v>
      </c>
      <c r="Q23" s="87">
        <v>0.43</v>
      </c>
    </row>
    <row r="24" spans="2:17" x14ac:dyDescent="0.3">
      <c r="B24" s="150"/>
      <c r="C24" s="121" t="s">
        <v>59</v>
      </c>
      <c r="D24" s="121" t="s">
        <v>60</v>
      </c>
      <c r="E24" s="121">
        <v>36.9</v>
      </c>
      <c r="F24" s="120">
        <f t="shared" si="0"/>
        <v>277.15941907612813</v>
      </c>
      <c r="G24" s="122">
        <v>51.41</v>
      </c>
      <c r="H24" s="120">
        <f t="shared" si="4"/>
        <v>386.14541286460013</v>
      </c>
      <c r="I24" s="122">
        <v>12.85</v>
      </c>
      <c r="J24" s="120">
        <f t="shared" si="5"/>
        <v>96.517575477730247</v>
      </c>
      <c r="K24" s="122">
        <v>36.549999999999997</v>
      </c>
      <c r="L24" s="120">
        <f t="shared" si="1"/>
        <v>274.53053569735727</v>
      </c>
      <c r="M24" s="122">
        <v>9.1300000000000008</v>
      </c>
      <c r="N24" s="120">
        <f t="shared" si="6"/>
        <v>68.576300709079945</v>
      </c>
      <c r="O24" s="120">
        <f t="shared" si="2"/>
        <v>16.236000000000001</v>
      </c>
      <c r="P24" s="120">
        <f t="shared" si="3"/>
        <v>121.95014439349637</v>
      </c>
      <c r="Q24" s="121">
        <v>0.44</v>
      </c>
    </row>
    <row r="25" spans="2:17" x14ac:dyDescent="0.3">
      <c r="B25" s="150"/>
      <c r="C25" s="121" t="s">
        <v>61</v>
      </c>
      <c r="D25" s="121" t="s">
        <v>62</v>
      </c>
      <c r="E25" s="121">
        <v>36.9</v>
      </c>
      <c r="F25" s="120">
        <f t="shared" si="0"/>
        <v>277.15941907612813</v>
      </c>
      <c r="G25" s="122">
        <v>44.98</v>
      </c>
      <c r="H25" s="120">
        <f t="shared" si="4"/>
        <v>337.84906964889547</v>
      </c>
      <c r="I25" s="122">
        <v>19.27</v>
      </c>
      <c r="J25" s="120">
        <f t="shared" si="5"/>
        <v>144.7388077397558</v>
      </c>
      <c r="K25" s="122">
        <v>36.549999999999997</v>
      </c>
      <c r="L25" s="120">
        <f t="shared" si="1"/>
        <v>274.53053569735727</v>
      </c>
      <c r="M25" s="122">
        <v>9.1300000000000008</v>
      </c>
      <c r="N25" s="120">
        <f t="shared" si="6"/>
        <v>68.576300709079945</v>
      </c>
      <c r="O25" s="120">
        <f t="shared" si="2"/>
        <v>16.236000000000001</v>
      </c>
      <c r="P25" s="120">
        <f t="shared" si="3"/>
        <v>121.95014439349637</v>
      </c>
      <c r="Q25" s="121">
        <v>0.44</v>
      </c>
    </row>
    <row r="26" spans="2:17" x14ac:dyDescent="0.3">
      <c r="B26" s="150"/>
      <c r="C26" s="121" t="s">
        <v>63</v>
      </c>
      <c r="D26" s="121" t="s">
        <v>64</v>
      </c>
      <c r="E26" s="121">
        <v>36.9</v>
      </c>
      <c r="F26" s="120">
        <f t="shared" si="0"/>
        <v>277.15941907612813</v>
      </c>
      <c r="G26" s="122">
        <v>38.549999999999997</v>
      </c>
      <c r="H26" s="120">
        <f t="shared" si="4"/>
        <v>289.55272643319074</v>
      </c>
      <c r="I26" s="122">
        <v>25.7</v>
      </c>
      <c r="J26" s="120">
        <f t="shared" si="5"/>
        <v>193.03515095546049</v>
      </c>
      <c r="K26" s="122">
        <v>36.549999999999997</v>
      </c>
      <c r="L26" s="120">
        <f t="shared" si="1"/>
        <v>274.53053569735727</v>
      </c>
      <c r="M26" s="122">
        <v>9.1300000000000008</v>
      </c>
      <c r="N26" s="120">
        <f t="shared" si="6"/>
        <v>68.576300709079945</v>
      </c>
      <c r="O26" s="120">
        <f t="shared" si="2"/>
        <v>16.236000000000001</v>
      </c>
      <c r="P26" s="120">
        <f t="shared" si="3"/>
        <v>121.95014439349637</v>
      </c>
      <c r="Q26" s="121">
        <v>0.44</v>
      </c>
    </row>
  </sheetData>
  <mergeCells count="9">
    <mergeCell ref="E11:E12"/>
    <mergeCell ref="Q11:Q12"/>
    <mergeCell ref="B14:B18"/>
    <mergeCell ref="B19:B22"/>
    <mergeCell ref="B23:B26"/>
    <mergeCell ref="B11:B12"/>
    <mergeCell ref="C11:C12"/>
    <mergeCell ref="D11:D12"/>
    <mergeCell ref="F11:F12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Compressive Strength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2024-03-21T10:18:04Z</dcterms:modified>
</cp:coreProperties>
</file>