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54408\Documents\Grant Tracking\3-15-2022 Presentation\"/>
    </mc:Choice>
  </mc:AlternateContent>
  <xr:revisionPtr revIDLastSave="0" documentId="8_{7876B40F-7872-4AE5-9F0F-BC12B2CE605F}" xr6:coauthVersionLast="45" xr6:coauthVersionMax="45" xr10:uidLastSave="{00000000-0000-0000-0000-000000000000}"/>
  <bookViews>
    <workbookView xWindow="780" yWindow="780" windowWidth="21600" windowHeight="11385" xr2:uid="{883B1EA1-B067-4B80-8021-ECDF84B79764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6" i="1" l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5" i="1"/>
  <c r="D4" i="1"/>
  <c r="D3" i="1"/>
  <c r="D2" i="1"/>
</calcChain>
</file>

<file path=xl/sharedStrings.xml><?xml version="1.0" encoding="utf-8"?>
<sst xmlns="http://schemas.openxmlformats.org/spreadsheetml/2006/main" count="54" uniqueCount="52">
  <si>
    <t>Award_Year</t>
  </si>
  <si>
    <t>PPNO</t>
  </si>
  <si>
    <t>Project_Title</t>
  </si>
  <si>
    <t>Expenses_Manual</t>
  </si>
  <si>
    <t>CP076</t>
  </si>
  <si>
    <t>Transforming California: Bus Electrification, Service Expansion and Rail Integration</t>
  </si>
  <si>
    <t>CP058</t>
  </si>
  <si>
    <t>Airport Metro Connector 96th Street Station/Metro Green Line Extension to LAX</t>
  </si>
  <si>
    <t>CP080</t>
  </si>
  <si>
    <t>Downtown/Riverfront Sacramento-West Sacramento Streetcar</t>
  </si>
  <si>
    <t>CP057</t>
  </si>
  <si>
    <t>BART Silicon Valley Phase II Extension</t>
  </si>
  <si>
    <t>CP026</t>
  </si>
  <si>
    <t>SB 132 ACE Extension Lathrop to Ceres/Merced</t>
  </si>
  <si>
    <t>CP029</t>
  </si>
  <si>
    <t>Los Angeles City: Leading the Transformation to Zero-Emission Electric Bus Transit Service</t>
  </si>
  <si>
    <t>CP054</t>
  </si>
  <si>
    <t>Electric Blue: Electrification of City of Santa Monica's Big Blue Bus</t>
  </si>
  <si>
    <t>CP030</t>
  </si>
  <si>
    <t>Los Angeles Region Transit System Integration and Modernization Program of Projects</t>
  </si>
  <si>
    <t>CP077</t>
  </si>
  <si>
    <t>Ride Between the Line: Enhancing Access to Transit in San Diego</t>
  </si>
  <si>
    <t>CP078</t>
  </si>
  <si>
    <t>SamTrans Express Bus Pilot</t>
  </si>
  <si>
    <t>VTA’s BART Silicon Valley Extension, Phase II</t>
  </si>
  <si>
    <t>CP045</t>
  </si>
  <si>
    <t>North State Intercity Bus System</t>
  </si>
  <si>
    <t>CP059</t>
  </si>
  <si>
    <t>Reaching the Most Transit-Vulnerable: AVTA's Zero Emission "Microtransit" &amp; Bus Expansion Proposal</t>
  </si>
  <si>
    <t>CP060</t>
  </si>
  <si>
    <t>The Transbaby Corridor Core Capacity Program: Vehicle Acquisition</t>
  </si>
  <si>
    <t>CP063</t>
  </si>
  <si>
    <t>CP064</t>
  </si>
  <si>
    <t>LBT/UCLA Electric Commuter Express</t>
  </si>
  <si>
    <t>CP065</t>
  </si>
  <si>
    <t>Metrolink Antelope Valley Line Capital and Service Improvements</t>
  </si>
  <si>
    <t>CP066</t>
  </si>
  <si>
    <t>Building Up Control: LOSSAN Service Enhancement Program</t>
  </si>
  <si>
    <t>CP067</t>
  </si>
  <si>
    <t>Light Rail Modernization and Expansion of Low-Floor Fleet</t>
  </si>
  <si>
    <t>CP068</t>
  </si>
  <si>
    <t>West Valley Connector Bus Rapid Transit Phase 1 &amp; ZEB Initiative</t>
  </si>
  <si>
    <t>CP070</t>
  </si>
  <si>
    <t>Core Capacity Program</t>
  </si>
  <si>
    <t>CP071</t>
  </si>
  <si>
    <t>For People, Place and Planet: Connecting Inglewood to Regional Opportunities</t>
  </si>
  <si>
    <t>CP073</t>
  </si>
  <si>
    <t>Torrance Transit Bus Service Enhancement Program</t>
  </si>
  <si>
    <t>CP074</t>
  </si>
  <si>
    <t>Improving Air Quality &amp; Economic Growth with Electric Buses in Merced County, the Gateway to Yosemite</t>
  </si>
  <si>
    <t>CP075</t>
  </si>
  <si>
    <t>Expansion of WETA Ferry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</si>
</sst>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154408/Documents/Grant%20Tracking/Data/Expenses_March_9_Crosswal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6 Cycle 2"/>
      <sheetName val="2018  Cycle 3"/>
      <sheetName val="2020 Cycle 4"/>
      <sheetName val="To_Export"/>
    </sheetNames>
    <sheetDataSet>
      <sheetData sheetId="0">
        <row r="13">
          <cell r="M13">
            <v>5000000</v>
          </cell>
        </row>
        <row r="16">
          <cell r="L16">
            <v>40000000</v>
          </cell>
        </row>
        <row r="36">
          <cell r="O36">
            <v>30000000</v>
          </cell>
        </row>
        <row r="43">
          <cell r="N43">
            <v>20000000</v>
          </cell>
        </row>
      </sheetData>
      <sheetData sheetId="1">
        <row r="26">
          <cell r="I26">
            <v>243000</v>
          </cell>
        </row>
        <row r="27">
          <cell r="I27">
            <v>7555000</v>
          </cell>
        </row>
        <row r="30">
          <cell r="I30">
            <v>3050000</v>
          </cell>
        </row>
        <row r="33">
          <cell r="I33">
            <v>41000000</v>
          </cell>
          <cell r="J33">
            <v>46000000</v>
          </cell>
          <cell r="K33">
            <v>56000000</v>
          </cell>
          <cell r="L33">
            <v>56000000</v>
          </cell>
          <cell r="M33">
            <v>50200000</v>
          </cell>
        </row>
        <row r="34">
          <cell r="N34">
            <v>41000000</v>
          </cell>
        </row>
        <row r="35">
          <cell r="M35">
            <v>25000000</v>
          </cell>
          <cell r="N35">
            <v>25000000</v>
          </cell>
        </row>
        <row r="36">
          <cell r="L36">
            <v>10000000</v>
          </cell>
          <cell r="M36">
            <v>20000000</v>
          </cell>
          <cell r="N36">
            <v>31999000</v>
          </cell>
          <cell r="O36">
            <v>43000000</v>
          </cell>
          <cell r="P36">
            <v>70000000</v>
          </cell>
          <cell r="Q36">
            <v>30000000</v>
          </cell>
        </row>
        <row r="37">
          <cell r="M37">
            <v>20000000</v>
          </cell>
          <cell r="N37">
            <v>40000000</v>
          </cell>
          <cell r="O37">
            <v>80000000</v>
          </cell>
          <cell r="P37">
            <v>80000000</v>
          </cell>
          <cell r="Q37">
            <v>80000000</v>
          </cell>
        </row>
        <row r="38">
          <cell r="J38">
            <v>5000000</v>
          </cell>
        </row>
        <row r="39">
          <cell r="O39">
            <v>25000000</v>
          </cell>
          <cell r="P39">
            <v>75000000</v>
          </cell>
          <cell r="Q39">
            <v>131300000</v>
          </cell>
        </row>
        <row r="40">
          <cell r="I40">
            <v>7000000</v>
          </cell>
        </row>
        <row r="100">
          <cell r="K100">
            <v>5763000</v>
          </cell>
        </row>
        <row r="150">
          <cell r="K150">
            <v>15000000</v>
          </cell>
        </row>
        <row r="161">
          <cell r="K161">
            <v>30000000</v>
          </cell>
        </row>
        <row r="162">
          <cell r="L162">
            <v>100000000</v>
          </cell>
        </row>
        <row r="163">
          <cell r="M163">
            <v>100000000</v>
          </cell>
        </row>
        <row r="164">
          <cell r="N164">
            <v>125000000</v>
          </cell>
        </row>
        <row r="165">
          <cell r="O165">
            <v>125000000</v>
          </cell>
        </row>
        <row r="166">
          <cell r="P166">
            <v>125000000</v>
          </cell>
        </row>
        <row r="167">
          <cell r="Q167">
            <v>125000000</v>
          </cell>
        </row>
        <row r="168">
          <cell r="I168">
            <v>8641000</v>
          </cell>
        </row>
      </sheetData>
      <sheetData sheetId="2">
        <row r="5">
          <cell r="J5">
            <v>6253000</v>
          </cell>
        </row>
        <row r="6">
          <cell r="J6">
            <v>250000</v>
          </cell>
        </row>
        <row r="7">
          <cell r="M7">
            <v>49860000</v>
          </cell>
          <cell r="N7">
            <v>57240000</v>
          </cell>
        </row>
        <row r="13">
          <cell r="J13">
            <v>250000</v>
          </cell>
        </row>
        <row r="14">
          <cell r="K14">
            <v>150000</v>
          </cell>
        </row>
        <row r="15">
          <cell r="L15">
            <v>8034000</v>
          </cell>
        </row>
        <row r="16">
          <cell r="M16">
            <v>4560000</v>
          </cell>
        </row>
        <row r="17">
          <cell r="K17">
            <v>6451000</v>
          </cell>
        </row>
        <row r="18">
          <cell r="M18">
            <v>500000</v>
          </cell>
        </row>
        <row r="19">
          <cell r="O19">
            <v>10700000</v>
          </cell>
          <cell r="P19">
            <v>17400000</v>
          </cell>
          <cell r="Q19">
            <v>6000000</v>
          </cell>
        </row>
        <row r="20">
          <cell r="L20">
            <v>1000000</v>
          </cell>
          <cell r="M20">
            <v>200000</v>
          </cell>
        </row>
        <row r="21">
          <cell r="O21">
            <v>11850000</v>
          </cell>
          <cell r="P21">
            <v>22050000</v>
          </cell>
          <cell r="Q21">
            <v>27350000</v>
          </cell>
        </row>
        <row r="22">
          <cell r="L22">
            <v>10000000</v>
          </cell>
        </row>
        <row r="23">
          <cell r="J23">
            <v>0</v>
          </cell>
          <cell r="K23">
            <v>748000</v>
          </cell>
        </row>
        <row r="24">
          <cell r="K24">
            <v>1940000</v>
          </cell>
        </row>
        <row r="25">
          <cell r="L25">
            <v>25752000</v>
          </cell>
        </row>
        <row r="26">
          <cell r="K26">
            <v>1314000</v>
          </cell>
        </row>
        <row r="27">
          <cell r="M27">
            <v>8989000</v>
          </cell>
        </row>
        <row r="28">
          <cell r="K28">
            <v>23600000</v>
          </cell>
        </row>
        <row r="29">
          <cell r="K29">
            <v>15000000</v>
          </cell>
        </row>
        <row r="34">
          <cell r="N34">
            <v>21000000</v>
          </cell>
        </row>
        <row r="35">
          <cell r="N35">
            <v>20668000</v>
          </cell>
        </row>
        <row r="36">
          <cell r="K36">
            <v>1105000</v>
          </cell>
        </row>
        <row r="44">
          <cell r="J44">
            <v>6000000</v>
          </cell>
        </row>
        <row r="45">
          <cell r="J45">
            <v>3112000</v>
          </cell>
        </row>
        <row r="46">
          <cell r="K46">
            <v>9060000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FB82E-6030-4DC4-8504-9F915399A45B}">
  <dimension ref="A1:D26"/>
  <sheetViews>
    <sheetView tabSelected="1" workbookViewId="0">
      <selection activeCell="D1" sqref="D1:D1048576"/>
    </sheetView>
  </sheetViews>
  <sheetFormatPr defaultRowHeight="15" x14ac:dyDescent="0.25"/>
  <cols>
    <col min="4" max="4" width="31.2851562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>
        <v>2016</v>
      </c>
      <c r="B2" t="s">
        <v>4</v>
      </c>
      <c r="C2" t="s">
        <v>5</v>
      </c>
      <c r="D2" s="1">
        <f>SUM('[1]2016 Cycle 2'!I13:O13)</f>
        <v>5000000</v>
      </c>
    </row>
    <row r="3" spans="1:4" x14ac:dyDescent="0.25">
      <c r="A3">
        <v>2016</v>
      </c>
      <c r="B3" t="s">
        <v>6</v>
      </c>
      <c r="C3" t="s">
        <v>7</v>
      </c>
      <c r="D3" s="1">
        <f>SUM('[1]2016 Cycle 2'!I16:O16)</f>
        <v>40000000</v>
      </c>
    </row>
    <row r="4" spans="1:4" x14ac:dyDescent="0.25">
      <c r="A4">
        <v>2016</v>
      </c>
      <c r="B4" t="s">
        <v>8</v>
      </c>
      <c r="C4" t="s">
        <v>9</v>
      </c>
      <c r="D4" s="1">
        <f>SUM('[1]2016 Cycle 2'!I36:O36)</f>
        <v>30000000</v>
      </c>
    </row>
    <row r="5" spans="1:4" x14ac:dyDescent="0.25">
      <c r="A5">
        <v>2016</v>
      </c>
      <c r="B5" t="s">
        <v>10</v>
      </c>
      <c r="C5" t="s">
        <v>11</v>
      </c>
      <c r="D5" s="1">
        <f>'[1]2016 Cycle 2'!N43</f>
        <v>20000000</v>
      </c>
    </row>
    <row r="6" spans="1:4" x14ac:dyDescent="0.25">
      <c r="A6">
        <v>2016</v>
      </c>
      <c r="B6" t="s">
        <v>12</v>
      </c>
      <c r="C6" t="s">
        <v>13</v>
      </c>
      <c r="D6" s="1">
        <v>16750767.999999998</v>
      </c>
    </row>
    <row r="7" spans="1:4" x14ac:dyDescent="0.25">
      <c r="A7">
        <v>2018</v>
      </c>
      <c r="B7" t="s">
        <v>14</v>
      </c>
      <c r="C7" t="s">
        <v>15</v>
      </c>
      <c r="D7" s="1">
        <f>SUM('[1]2018  Cycle 3'!I26,'[1]2018  Cycle 3'!I27)</f>
        <v>7798000</v>
      </c>
    </row>
    <row r="8" spans="1:4" x14ac:dyDescent="0.25">
      <c r="A8">
        <v>2018</v>
      </c>
      <c r="B8" t="s">
        <v>16</v>
      </c>
      <c r="C8" t="s">
        <v>17</v>
      </c>
      <c r="D8" s="1">
        <f>'[1]2018  Cycle 3'!I30</f>
        <v>3050000</v>
      </c>
    </row>
    <row r="9" spans="1:4" x14ac:dyDescent="0.25">
      <c r="A9">
        <v>2018</v>
      </c>
      <c r="B9" t="s">
        <v>18</v>
      </c>
      <c r="C9" t="s">
        <v>19</v>
      </c>
      <c r="D9" s="1">
        <f>SUM('[1]2018  Cycle 3'!I33:R40)</f>
        <v>1088499000</v>
      </c>
    </row>
    <row r="10" spans="1:4" x14ac:dyDescent="0.25">
      <c r="A10">
        <v>2018</v>
      </c>
      <c r="B10" t="s">
        <v>20</v>
      </c>
      <c r="C10" t="s">
        <v>21</v>
      </c>
      <c r="D10" s="1">
        <f>'[1]2018  Cycle 3'!K100</f>
        <v>5763000</v>
      </c>
    </row>
    <row r="11" spans="1:4" x14ac:dyDescent="0.25">
      <c r="A11">
        <v>2018</v>
      </c>
      <c r="B11" t="s">
        <v>22</v>
      </c>
      <c r="C11" t="s">
        <v>23</v>
      </c>
      <c r="D11" s="1">
        <f>'[1]2018  Cycle 3'!K150</f>
        <v>15000000</v>
      </c>
    </row>
    <row r="12" spans="1:4" x14ac:dyDescent="0.25">
      <c r="A12">
        <v>2018</v>
      </c>
      <c r="B12" t="s">
        <v>10</v>
      </c>
      <c r="C12" t="s">
        <v>24</v>
      </c>
      <c r="D12" s="1">
        <f>SUM('[1]2018  Cycle 3'!I161:R167)</f>
        <v>730000000</v>
      </c>
    </row>
    <row r="13" spans="1:4" x14ac:dyDescent="0.25">
      <c r="A13">
        <v>2018</v>
      </c>
      <c r="B13" t="s">
        <v>25</v>
      </c>
      <c r="C13" t="s">
        <v>26</v>
      </c>
      <c r="D13" s="1">
        <f>SUM('[1]2018  Cycle 3'!I168:R168)</f>
        <v>8641000</v>
      </c>
    </row>
    <row r="14" spans="1:4" x14ac:dyDescent="0.25">
      <c r="A14">
        <v>2020</v>
      </c>
      <c r="B14" t="s">
        <v>27</v>
      </c>
      <c r="C14" t="s">
        <v>28</v>
      </c>
      <c r="D14" s="1">
        <f>SUM('[1]2020 Cycle 4'!J5,'[1]2020 Cycle 4'!J6)</f>
        <v>6503000</v>
      </c>
    </row>
    <row r="15" spans="1:4" x14ac:dyDescent="0.25">
      <c r="A15">
        <v>2020</v>
      </c>
      <c r="B15" t="s">
        <v>29</v>
      </c>
      <c r="C15" t="s">
        <v>30</v>
      </c>
      <c r="D15" s="1">
        <f>'[1]2020 Cycle 4'!M7+'[1]2020 Cycle 4'!N7</f>
        <v>107100000</v>
      </c>
    </row>
    <row r="16" spans="1:4" x14ac:dyDescent="0.25">
      <c r="A16">
        <v>2020</v>
      </c>
      <c r="B16" t="s">
        <v>31</v>
      </c>
      <c r="C16" t="s">
        <v>26</v>
      </c>
      <c r="D16" s="1">
        <f>SUM('[1]2020 Cycle 4'!J13,'[1]2020 Cycle 4'!K14,'[1]2020 Cycle 4'!L15,'[1]2020 Cycle 4'!M16)</f>
        <v>12994000</v>
      </c>
    </row>
    <row r="17" spans="1:4" x14ac:dyDescent="0.25">
      <c r="A17">
        <v>2020</v>
      </c>
      <c r="B17" t="s">
        <v>32</v>
      </c>
      <c r="C17" t="s">
        <v>33</v>
      </c>
      <c r="D17" s="1">
        <f>SUM('[1]2020 Cycle 4'!K17)</f>
        <v>6451000</v>
      </c>
    </row>
    <row r="18" spans="1:4" x14ac:dyDescent="0.25">
      <c r="A18">
        <v>2020</v>
      </c>
      <c r="B18" t="s">
        <v>34</v>
      </c>
      <c r="C18" t="s">
        <v>35</v>
      </c>
      <c r="D18" s="1">
        <f>SUM('[1]2020 Cycle 4'!J18:R22)</f>
        <v>107050000</v>
      </c>
    </row>
    <row r="19" spans="1:4" x14ac:dyDescent="0.25">
      <c r="A19">
        <v>2020</v>
      </c>
      <c r="B19" t="s">
        <v>36</v>
      </c>
      <c r="C19" t="s">
        <v>37</v>
      </c>
      <c r="D19" s="1">
        <f>SUM('[1]2020 Cycle 4'!J23:R27)</f>
        <v>38743000</v>
      </c>
    </row>
    <row r="20" spans="1:4" x14ac:dyDescent="0.25">
      <c r="A20">
        <v>2020</v>
      </c>
      <c r="B20" t="s">
        <v>38</v>
      </c>
      <c r="C20" t="s">
        <v>39</v>
      </c>
      <c r="D20" s="1">
        <f>'[1]2020 Cycle 4'!K28</f>
        <v>23600000</v>
      </c>
    </row>
    <row r="21" spans="1:4" x14ac:dyDescent="0.25">
      <c r="A21">
        <v>2020</v>
      </c>
      <c r="B21" t="s">
        <v>40</v>
      </c>
      <c r="C21" t="s">
        <v>41</v>
      </c>
      <c r="D21" s="1">
        <f>'[1]2020 Cycle 4'!K29</f>
        <v>15000000</v>
      </c>
    </row>
    <row r="22" spans="1:4" x14ac:dyDescent="0.25">
      <c r="A22">
        <v>2020</v>
      </c>
      <c r="B22" t="s">
        <v>42</v>
      </c>
      <c r="C22" t="s">
        <v>43</v>
      </c>
      <c r="D22" s="1">
        <f>SUM('[1]2020 Cycle 4'!N34,'[1]2020 Cycle 4'!N35)</f>
        <v>41668000</v>
      </c>
    </row>
    <row r="23" spans="1:4" x14ac:dyDescent="0.25">
      <c r="A23">
        <v>2020</v>
      </c>
      <c r="B23" t="s">
        <v>44</v>
      </c>
      <c r="C23" t="s">
        <v>45</v>
      </c>
      <c r="D23" s="1">
        <f>'[1]2020 Cycle 4'!K36</f>
        <v>1105000</v>
      </c>
    </row>
    <row r="24" spans="1:4" x14ac:dyDescent="0.25">
      <c r="A24">
        <v>2020</v>
      </c>
      <c r="B24" t="s">
        <v>46</v>
      </c>
      <c r="C24" t="s">
        <v>47</v>
      </c>
      <c r="D24" s="1">
        <f>SUM('[1]2020 Cycle 4'!J44)</f>
        <v>6000000</v>
      </c>
    </row>
    <row r="25" spans="1:4" x14ac:dyDescent="0.25">
      <c r="A25">
        <v>2020</v>
      </c>
      <c r="B25" t="s">
        <v>48</v>
      </c>
      <c r="C25" t="s">
        <v>49</v>
      </c>
      <c r="D25" s="1">
        <f>'[1]2020 Cycle 4'!J45</f>
        <v>3112000</v>
      </c>
    </row>
    <row r="26" spans="1:4" x14ac:dyDescent="0.25">
      <c r="A26">
        <v>2020</v>
      </c>
      <c r="B26" t="s">
        <v>50</v>
      </c>
      <c r="C26" t="s">
        <v>51</v>
      </c>
      <c r="D26" s="1">
        <f>'[1]2020 Cycle 4'!K46</f>
        <v>9060000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Ha, Amanda@DOT</dc:creator>
  <cp:lastModifiedBy>Ha, Amanda@DOT</cp:lastModifiedBy>
  <dcterms:created xsi:type="dcterms:W3CDTF">2022-03-09T18:48:32Z</dcterms:created>
  <dcterms:modified xsi:type="dcterms:W3CDTF">2022-03-09T18:49:04Z</dcterms:modified>
</cp:coreProperties>
</file>