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25200" windowHeight="11980"/>
  </bookViews>
  <sheets>
    <sheet name="Tabelle1" sheetId="1" r:id="rId1"/>
    <sheet name="data only 24 h treatment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3" l="1"/>
  <c r="J47" i="3"/>
  <c r="K48" i="3"/>
  <c r="J52" i="3"/>
  <c r="J51" i="3"/>
  <c r="K52" i="3"/>
  <c r="J50" i="3"/>
  <c r="J49" i="3"/>
  <c r="K50" i="3"/>
  <c r="F10" i="1"/>
  <c r="F50" i="3"/>
  <c r="F49" i="3"/>
  <c r="G50" i="3"/>
  <c r="F52" i="3"/>
  <c r="F51" i="3"/>
  <c r="G52" i="3"/>
  <c r="F48" i="3"/>
  <c r="F47" i="3"/>
  <c r="G48" i="3"/>
  <c r="Q46" i="3"/>
  <c r="J44" i="3"/>
  <c r="J43" i="3"/>
  <c r="K44" i="3"/>
  <c r="F44" i="3"/>
  <c r="F43" i="3"/>
  <c r="G44" i="3"/>
  <c r="J40" i="3"/>
  <c r="F40" i="3"/>
  <c r="J42" i="3"/>
  <c r="J41" i="3"/>
  <c r="K42" i="3"/>
  <c r="F42" i="3"/>
  <c r="F41" i="3"/>
  <c r="G42" i="3"/>
  <c r="Q58" i="1"/>
  <c r="J58" i="1"/>
  <c r="J57" i="1"/>
  <c r="K58" i="1"/>
  <c r="F58" i="1"/>
  <c r="F57" i="1"/>
  <c r="G58" i="1"/>
  <c r="J56" i="1"/>
  <c r="J55" i="1"/>
  <c r="K56" i="1"/>
  <c r="F56" i="1"/>
  <c r="F55" i="1"/>
  <c r="G56" i="1"/>
  <c r="J54" i="1"/>
  <c r="J53" i="1"/>
  <c r="K54" i="1"/>
  <c r="F54" i="1"/>
  <c r="F53" i="1"/>
  <c r="G54" i="1"/>
  <c r="J52" i="1"/>
  <c r="J51" i="1"/>
  <c r="K52" i="1"/>
  <c r="F52" i="1"/>
  <c r="F51" i="1"/>
  <c r="G52" i="1"/>
  <c r="Q50" i="1"/>
  <c r="J50" i="1"/>
  <c r="F50" i="1"/>
  <c r="Q8" i="3"/>
  <c r="Q16" i="3"/>
  <c r="Q24" i="3"/>
  <c r="Q38" i="3"/>
  <c r="Q32" i="3"/>
  <c r="J39" i="3"/>
  <c r="K40" i="3"/>
  <c r="J37" i="3"/>
  <c r="J34" i="3"/>
  <c r="J33" i="3"/>
  <c r="K34" i="3"/>
  <c r="F39" i="3"/>
  <c r="G40" i="3"/>
  <c r="F34" i="3"/>
  <c r="F33" i="3"/>
  <c r="G34" i="3"/>
  <c r="Q42" i="1"/>
  <c r="J49" i="1"/>
  <c r="K50" i="1"/>
  <c r="F49" i="1"/>
  <c r="G50" i="1"/>
  <c r="J48" i="1"/>
  <c r="J47" i="1"/>
  <c r="K48" i="1"/>
  <c r="F48" i="1"/>
  <c r="F47" i="1"/>
  <c r="J46" i="1"/>
  <c r="J45" i="1"/>
  <c r="K46" i="1"/>
  <c r="F46" i="1"/>
  <c r="F45" i="1"/>
  <c r="J44" i="1"/>
  <c r="F44" i="1"/>
  <c r="G46" i="1"/>
  <c r="G48" i="1"/>
  <c r="J43" i="1"/>
  <c r="K44" i="1"/>
  <c r="F43" i="1"/>
  <c r="G44" i="1"/>
  <c r="J42" i="1"/>
  <c r="F42" i="1"/>
  <c r="Q36" i="1"/>
  <c r="Q28" i="1"/>
  <c r="Q20" i="1"/>
  <c r="Q10" i="1"/>
  <c r="J41" i="1"/>
  <c r="K42" i="1"/>
  <c r="F41" i="1"/>
  <c r="G42" i="1"/>
  <c r="J40" i="1"/>
  <c r="J39" i="1"/>
  <c r="K40" i="1"/>
  <c r="F40" i="1"/>
  <c r="F39" i="1"/>
  <c r="J38" i="1"/>
  <c r="J37" i="1"/>
  <c r="K38" i="1"/>
  <c r="F38" i="1"/>
  <c r="F37" i="1"/>
  <c r="J36" i="1"/>
  <c r="F36" i="1"/>
  <c r="G38" i="1"/>
  <c r="G40" i="1"/>
  <c r="J30" i="3"/>
  <c r="F30" i="3"/>
  <c r="J29" i="3"/>
  <c r="F29" i="3"/>
  <c r="J28" i="3"/>
  <c r="F28" i="3"/>
  <c r="J27" i="3"/>
  <c r="F27" i="3"/>
  <c r="J26" i="3"/>
  <c r="J25" i="3"/>
  <c r="K26" i="3"/>
  <c r="F26" i="3"/>
  <c r="F25" i="3"/>
  <c r="G26" i="3"/>
  <c r="J22" i="3"/>
  <c r="J21" i="3"/>
  <c r="K22" i="3"/>
  <c r="F22" i="3"/>
  <c r="F21" i="3"/>
  <c r="G22" i="3"/>
  <c r="J20" i="3"/>
  <c r="J19" i="3"/>
  <c r="K20" i="3"/>
  <c r="F20" i="3"/>
  <c r="F19" i="3"/>
  <c r="J18" i="3"/>
  <c r="F18" i="3"/>
  <c r="J17" i="3"/>
  <c r="F17" i="3"/>
  <c r="J14" i="3"/>
  <c r="F14" i="3"/>
  <c r="F13" i="3"/>
  <c r="G14" i="3"/>
  <c r="J13" i="3"/>
  <c r="J12" i="3"/>
  <c r="J11" i="3"/>
  <c r="K12" i="3"/>
  <c r="F12" i="3"/>
  <c r="F11" i="3"/>
  <c r="G12" i="3"/>
  <c r="J10" i="3"/>
  <c r="J9" i="3"/>
  <c r="K10" i="3"/>
  <c r="F10" i="3"/>
  <c r="F9" i="3"/>
  <c r="J6" i="3"/>
  <c r="F6" i="3"/>
  <c r="J5" i="3"/>
  <c r="F5" i="3"/>
  <c r="G6" i="3"/>
  <c r="G10" i="3"/>
  <c r="G18" i="3"/>
  <c r="G20" i="3"/>
  <c r="G28" i="3"/>
  <c r="G30" i="3"/>
  <c r="K6" i="3"/>
  <c r="K14" i="3"/>
  <c r="K18" i="3"/>
  <c r="K28" i="3"/>
  <c r="K30" i="3"/>
  <c r="J35" i="1"/>
  <c r="K36" i="1"/>
  <c r="F35" i="1"/>
  <c r="G36" i="1"/>
  <c r="J34" i="1"/>
  <c r="J33" i="1"/>
  <c r="K34" i="1"/>
  <c r="F34" i="1"/>
  <c r="F33" i="1"/>
  <c r="J32" i="1"/>
  <c r="J31" i="1"/>
  <c r="K32" i="1"/>
  <c r="F32" i="1"/>
  <c r="F31" i="1"/>
  <c r="J30" i="1"/>
  <c r="J29" i="1"/>
  <c r="K30" i="1"/>
  <c r="F30" i="1"/>
  <c r="F29" i="1"/>
  <c r="J28" i="1"/>
  <c r="F28" i="1"/>
  <c r="F27" i="1"/>
  <c r="G28" i="1"/>
  <c r="G30" i="1"/>
  <c r="G32" i="1"/>
  <c r="G34" i="1"/>
  <c r="F20" i="1"/>
  <c r="F21" i="1"/>
  <c r="F22" i="1"/>
  <c r="F23" i="1"/>
  <c r="F24" i="1"/>
  <c r="G24" i="1"/>
  <c r="F25" i="1"/>
  <c r="F26" i="1"/>
  <c r="G26" i="1"/>
  <c r="G22" i="1"/>
  <c r="J27" i="1"/>
  <c r="K28" i="1"/>
  <c r="J26" i="1"/>
  <c r="J25" i="1"/>
  <c r="J24" i="1"/>
  <c r="J23" i="1"/>
  <c r="K24" i="1"/>
  <c r="J22" i="1"/>
  <c r="J21" i="1"/>
  <c r="J20" i="1"/>
  <c r="J19" i="1"/>
  <c r="F19" i="1"/>
  <c r="J17" i="1"/>
  <c r="F17" i="1"/>
  <c r="J9" i="1"/>
  <c r="F9" i="1"/>
  <c r="J7" i="1"/>
  <c r="F7" i="1"/>
  <c r="J18" i="1"/>
  <c r="K20" i="1"/>
  <c r="K22" i="1"/>
  <c r="K26" i="1"/>
  <c r="F18" i="1"/>
  <c r="G20" i="1"/>
  <c r="J16" i="1"/>
  <c r="J15" i="1"/>
  <c r="K16" i="1"/>
  <c r="F16" i="1"/>
  <c r="F15" i="1"/>
  <c r="G16" i="1"/>
  <c r="J14" i="1"/>
  <c r="J13" i="1"/>
  <c r="K14" i="1"/>
  <c r="F14" i="1"/>
  <c r="F13" i="1"/>
  <c r="G14" i="1"/>
  <c r="J12" i="1"/>
  <c r="J11" i="1"/>
  <c r="K12" i="1"/>
  <c r="F12" i="1"/>
  <c r="F11" i="1"/>
  <c r="G12" i="1"/>
  <c r="J10" i="1"/>
  <c r="F4" i="1"/>
  <c r="F5" i="1"/>
  <c r="J5" i="1"/>
  <c r="J4" i="1"/>
  <c r="J8" i="1"/>
  <c r="K10" i="1"/>
  <c r="F8" i="1"/>
  <c r="G10" i="1"/>
  <c r="J6" i="1"/>
  <c r="K6" i="1"/>
  <c r="F6" i="1"/>
  <c r="G6" i="1"/>
</calcChain>
</file>

<file path=xl/sharedStrings.xml><?xml version="1.0" encoding="utf-8"?>
<sst xmlns="http://schemas.openxmlformats.org/spreadsheetml/2006/main" count="260" uniqueCount="26">
  <si>
    <t>PO4-P</t>
  </si>
  <si>
    <t>TNb [mg/l]</t>
  </si>
  <si>
    <t>after</t>
  </si>
  <si>
    <t>before</t>
  </si>
  <si>
    <t xml:space="preserve">after </t>
  </si>
  <si>
    <t>Date</t>
  </si>
  <si>
    <t>Dilution PO4-P</t>
  </si>
  <si>
    <t>Dilution TNb</t>
  </si>
  <si>
    <t>TNb*Dil.</t>
  </si>
  <si>
    <t>PO4-P*Dil. [mg/l]</t>
  </si>
  <si>
    <t>ATS Treatment</t>
  </si>
  <si>
    <t>frozen</t>
  </si>
  <si>
    <t>Time</t>
  </si>
  <si>
    <t>not frozen</t>
  </si>
  <si>
    <t>day of analyse</t>
  </si>
  <si>
    <t>commend</t>
  </si>
  <si>
    <t>after weekend</t>
  </si>
  <si>
    <t>biomass wet [g]</t>
  </si>
  <si>
    <t>biomass dry [g]</t>
  </si>
  <si>
    <t>reduction [%]</t>
  </si>
  <si>
    <t>after 48 h</t>
  </si>
  <si>
    <t>TNb out of range (too low)</t>
  </si>
  <si>
    <t>pH</t>
  </si>
  <si>
    <t>remark</t>
  </si>
  <si>
    <t>biomass dry [%]</t>
  </si>
  <si>
    <t>TNb*Dil.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</si>
</sst>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0" fillId="0" borderId="1" xfId="0" applyBorder="1"/>
    <xf numFmtId="14" fontId="0" fillId="0" borderId="1" xfId="0" applyNumberFormat="1" applyBorder="1"/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14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5" fillId="2" borderId="1" xfId="0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14" fontId="0" fillId="0" borderId="1" xfId="0" applyNumberFormat="1" applyFill="1" applyBorder="1" applyAlignment="1">
      <alignment vertical="top"/>
    </xf>
    <xf numFmtId="0" fontId="5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20" fontId="0" fillId="0" borderId="1" xfId="0" applyNumberFormat="1" applyFill="1" applyBorder="1" applyAlignment="1">
      <alignment vertical="top"/>
    </xf>
    <xf numFmtId="14" fontId="0" fillId="0" borderId="1" xfId="0" applyNumberFormat="1" applyFill="1" applyBorder="1"/>
    <xf numFmtId="20" fontId="0" fillId="2" borderId="1" xfId="0" applyNumberFormat="1" applyFill="1" applyBorder="1" applyAlignment="1">
      <alignment vertical="top"/>
    </xf>
    <xf numFmtId="14" fontId="1" fillId="0" borderId="1" xfId="0" applyNumberFormat="1" applyFont="1" applyFill="1" applyBorder="1" applyAlignment="1">
      <alignment vertical="top"/>
    </xf>
    <xf numFmtId="20" fontId="1" fillId="0" borderId="1" xfId="0" applyNumberFormat="1" applyFont="1" applyFill="1" applyBorder="1" applyAlignment="1">
      <alignment vertical="top"/>
    </xf>
    <xf numFmtId="2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/>
    <xf numFmtId="14" fontId="1" fillId="0" borderId="1" xfId="0" applyNumberFormat="1" applyFont="1" applyFill="1" applyBorder="1"/>
    <xf numFmtId="14" fontId="1" fillId="2" borderId="1" xfId="0" applyNumberFormat="1" applyFont="1" applyFill="1" applyBorder="1" applyAlignment="1">
      <alignment vertical="top"/>
    </xf>
    <xf numFmtId="20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/>
    <xf numFmtId="0" fontId="5" fillId="0" borderId="0" xfId="0" applyFont="1" applyFill="1"/>
    <xf numFmtId="164" fontId="0" fillId="0" borderId="1" xfId="0" applyNumberFormat="1" applyFill="1" applyBorder="1"/>
    <xf numFmtId="164" fontId="1" fillId="0" borderId="1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1" fontId="5" fillId="0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/>
    <xf numFmtId="1" fontId="1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Tabelle1!$F$3</c:f>
              <c:strCache>
                <c:ptCount val="1"/>
                <c:pt idx="0">
                  <c:v>PO4-P*Dil. [mg/l]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Tabelle1!$A$4:$A$58</c:f>
              <c:numCache>
                <c:formatCode>yy.mm.dd</c:formatCode>
                <c:ptCount val="55"/>
                <c:pt idx="0">
                  <c:v>43348.0</c:v>
                </c:pt>
                <c:pt idx="1">
                  <c:v>43348.0</c:v>
                </c:pt>
                <c:pt idx="2">
                  <c:v>43349.0</c:v>
                </c:pt>
                <c:pt idx="3">
                  <c:v>43349.0</c:v>
                </c:pt>
                <c:pt idx="4">
                  <c:v>43349.0</c:v>
                </c:pt>
                <c:pt idx="5">
                  <c:v>43349.0</c:v>
                </c:pt>
                <c:pt idx="6">
                  <c:v>43353.0</c:v>
                </c:pt>
                <c:pt idx="7">
                  <c:v>43353.0</c:v>
                </c:pt>
                <c:pt idx="8">
                  <c:v>43354.0</c:v>
                </c:pt>
                <c:pt idx="9">
                  <c:v>43354.0</c:v>
                </c:pt>
                <c:pt idx="10">
                  <c:v>43355.0</c:v>
                </c:pt>
                <c:pt idx="11">
                  <c:v>43355.0</c:v>
                </c:pt>
                <c:pt idx="12">
                  <c:v>43356.0</c:v>
                </c:pt>
                <c:pt idx="13">
                  <c:v>43356.0</c:v>
                </c:pt>
                <c:pt idx="14">
                  <c:v>43356.0</c:v>
                </c:pt>
                <c:pt idx="15">
                  <c:v>43356.0</c:v>
                </c:pt>
                <c:pt idx="16">
                  <c:v>43360.0</c:v>
                </c:pt>
                <c:pt idx="17">
                  <c:v>43360.0</c:v>
                </c:pt>
                <c:pt idx="18">
                  <c:v>43361.0</c:v>
                </c:pt>
                <c:pt idx="19">
                  <c:v>43361.0</c:v>
                </c:pt>
                <c:pt idx="20">
                  <c:v>43362.0</c:v>
                </c:pt>
                <c:pt idx="21">
                  <c:v>43362.0</c:v>
                </c:pt>
                <c:pt idx="22">
                  <c:v>43363.0</c:v>
                </c:pt>
                <c:pt idx="23">
                  <c:v>43363.0</c:v>
                </c:pt>
                <c:pt idx="24">
                  <c:v>43367.0</c:v>
                </c:pt>
                <c:pt idx="25">
                  <c:v>43367.0</c:v>
                </c:pt>
                <c:pt idx="26">
                  <c:v>43368.0</c:v>
                </c:pt>
                <c:pt idx="27">
                  <c:v>43368.0</c:v>
                </c:pt>
                <c:pt idx="28">
                  <c:v>43369.0</c:v>
                </c:pt>
                <c:pt idx="29">
                  <c:v>43369.0</c:v>
                </c:pt>
                <c:pt idx="30">
                  <c:v>43370.0</c:v>
                </c:pt>
                <c:pt idx="31">
                  <c:v>43370.0</c:v>
                </c:pt>
                <c:pt idx="32">
                  <c:v>43374.0</c:v>
                </c:pt>
                <c:pt idx="33">
                  <c:v>43374.0</c:v>
                </c:pt>
                <c:pt idx="34">
                  <c:v>43375.0</c:v>
                </c:pt>
                <c:pt idx="35">
                  <c:v>43375.0</c:v>
                </c:pt>
                <c:pt idx="36">
                  <c:v>43377.0</c:v>
                </c:pt>
                <c:pt idx="37">
                  <c:v>43377.0</c:v>
                </c:pt>
                <c:pt idx="38">
                  <c:v>43381.0</c:v>
                </c:pt>
                <c:pt idx="39">
                  <c:v>43381.0</c:v>
                </c:pt>
                <c:pt idx="40">
                  <c:v>43382.0</c:v>
                </c:pt>
                <c:pt idx="41">
                  <c:v>43382.0</c:v>
                </c:pt>
                <c:pt idx="42">
                  <c:v>43383.0</c:v>
                </c:pt>
                <c:pt idx="43">
                  <c:v>43383.0</c:v>
                </c:pt>
                <c:pt idx="44">
                  <c:v>43384.0</c:v>
                </c:pt>
                <c:pt idx="45">
                  <c:v>43384.0</c:v>
                </c:pt>
                <c:pt idx="46">
                  <c:v>43388.0</c:v>
                </c:pt>
                <c:pt idx="47">
                  <c:v>43388.0</c:v>
                </c:pt>
                <c:pt idx="48">
                  <c:v>43389.0</c:v>
                </c:pt>
                <c:pt idx="49">
                  <c:v>43389.0</c:v>
                </c:pt>
                <c:pt idx="50">
                  <c:v>43390.0</c:v>
                </c:pt>
                <c:pt idx="51">
                  <c:v>43390.0</c:v>
                </c:pt>
                <c:pt idx="52">
                  <c:v>43391.0</c:v>
                </c:pt>
                <c:pt idx="53">
                  <c:v>43391.0</c:v>
                </c:pt>
                <c:pt idx="54">
                  <c:v>43395.0</c:v>
                </c:pt>
              </c:numCache>
            </c:numRef>
          </c:cat>
          <c:val>
            <c:numRef>
              <c:f>Tabelle1!$F$4:$F$58</c:f>
              <c:numCache>
                <c:formatCode>General</c:formatCode>
                <c:ptCount val="55"/>
                <c:pt idx="0">
                  <c:v>4.51</c:v>
                </c:pt>
                <c:pt idx="1">
                  <c:v>9.81</c:v>
                </c:pt>
                <c:pt idx="2">
                  <c:v>6.89</c:v>
                </c:pt>
                <c:pt idx="3">
                  <c:v>7.29</c:v>
                </c:pt>
                <c:pt idx="4">
                  <c:v>10.5</c:v>
                </c:pt>
                <c:pt idx="5">
                  <c:v>10.4</c:v>
                </c:pt>
                <c:pt idx="6">
                  <c:v>1.37</c:v>
                </c:pt>
                <c:pt idx="7">
                  <c:v>10.1</c:v>
                </c:pt>
                <c:pt idx="8">
                  <c:v>5.35</c:v>
                </c:pt>
                <c:pt idx="9">
                  <c:v>9.96</c:v>
                </c:pt>
                <c:pt idx="10">
                  <c:v>5.550000000000001</c:v>
                </c:pt>
                <c:pt idx="11">
                  <c:v>10.1</c:v>
                </c:pt>
                <c:pt idx="12">
                  <c:v>6.81</c:v>
                </c:pt>
                <c:pt idx="13">
                  <c:v>6.54</c:v>
                </c:pt>
                <c:pt idx="14">
                  <c:v>10.1</c:v>
                </c:pt>
                <c:pt idx="15">
                  <c:v>9.93</c:v>
                </c:pt>
                <c:pt idx="16">
                  <c:v>2.05</c:v>
                </c:pt>
                <c:pt idx="17">
                  <c:v>10.7</c:v>
                </c:pt>
                <c:pt idx="18">
                  <c:v>4.069999999999999</c:v>
                </c:pt>
                <c:pt idx="19">
                  <c:v>9.15</c:v>
                </c:pt>
                <c:pt idx="20">
                  <c:v>4.58</c:v>
                </c:pt>
                <c:pt idx="21">
                  <c:v>7.69</c:v>
                </c:pt>
                <c:pt idx="22">
                  <c:v>5.41</c:v>
                </c:pt>
                <c:pt idx="23">
                  <c:v>8.87</c:v>
                </c:pt>
                <c:pt idx="24">
                  <c:v>4.35</c:v>
                </c:pt>
                <c:pt idx="25">
                  <c:v>8.43</c:v>
                </c:pt>
                <c:pt idx="26">
                  <c:v>5.84</c:v>
                </c:pt>
                <c:pt idx="27">
                  <c:v>7.65</c:v>
                </c:pt>
                <c:pt idx="28">
                  <c:v>5.35</c:v>
                </c:pt>
                <c:pt idx="29">
                  <c:v>7.84</c:v>
                </c:pt>
                <c:pt idx="30">
                  <c:v>6.3</c:v>
                </c:pt>
                <c:pt idx="31">
                  <c:v>8.74</c:v>
                </c:pt>
                <c:pt idx="32">
                  <c:v>2.18</c:v>
                </c:pt>
                <c:pt idx="33">
                  <c:v>9.15</c:v>
                </c:pt>
                <c:pt idx="34">
                  <c:v>4.29</c:v>
                </c:pt>
                <c:pt idx="35">
                  <c:v>8.16</c:v>
                </c:pt>
                <c:pt idx="36">
                  <c:v>3.02</c:v>
                </c:pt>
                <c:pt idx="37">
                  <c:v>7.58</c:v>
                </c:pt>
                <c:pt idx="38">
                  <c:v>1.8</c:v>
                </c:pt>
                <c:pt idx="39">
                  <c:v>9.8</c:v>
                </c:pt>
                <c:pt idx="40">
                  <c:v>5.04</c:v>
                </c:pt>
                <c:pt idx="41">
                  <c:v>9.02</c:v>
                </c:pt>
                <c:pt idx="42">
                  <c:v>5.6</c:v>
                </c:pt>
                <c:pt idx="43">
                  <c:v>8.94</c:v>
                </c:pt>
                <c:pt idx="44">
                  <c:v>5.36</c:v>
                </c:pt>
                <c:pt idx="45">
                  <c:v>8.91</c:v>
                </c:pt>
                <c:pt idx="46">
                  <c:v>3.19</c:v>
                </c:pt>
                <c:pt idx="47">
                  <c:v>11.1</c:v>
                </c:pt>
                <c:pt idx="48">
                  <c:v>5.67</c:v>
                </c:pt>
                <c:pt idx="49">
                  <c:v>9.91</c:v>
                </c:pt>
                <c:pt idx="50">
                  <c:v>5.95</c:v>
                </c:pt>
                <c:pt idx="51">
                  <c:v>9.73</c:v>
                </c:pt>
                <c:pt idx="52">
                  <c:v>8.53</c:v>
                </c:pt>
                <c:pt idx="53">
                  <c:v>10.3</c:v>
                </c:pt>
                <c:pt idx="54">
                  <c:v>3.439999999999999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99544"/>
        <c:axId val="-2140695736"/>
      </c:lineChart>
      <c:dateAx>
        <c:axId val="-2140699544"/>
        <c:scaling>
          <c:orientation val="minMax"/>
        </c:scaling>
        <c:delete val="0"/>
        <c:axPos val="b"/>
        <c:numFmt formatCode="yy.mm.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95736"/>
        <c:crosses val="autoZero"/>
        <c:auto val="1"/>
        <c:lblOffset val="100"/>
        <c:baseTimeUnit val="days"/>
      </c:dateAx>
      <c:valAx>
        <c:axId val="-21406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9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5414569080504"/>
          <c:y val="0.162453703703704"/>
          <c:w val="0.873403898283206"/>
          <c:h val="0.581836905803441"/>
        </c:manualLayout>
      </c:layout>
      <c:lineChart>
        <c:grouping val="standard"/>
        <c:varyColors val="0"/>
        <c:ser>
          <c:idx val="0"/>
          <c:order val="0"/>
          <c:tx>
            <c:strRef>
              <c:f>Tabelle1!$J$3</c:f>
              <c:strCache>
                <c:ptCount val="1"/>
                <c:pt idx="0">
                  <c:v>TNb*Dil.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Tabelle1!$A$4:$A$58</c:f>
              <c:numCache>
                <c:formatCode>yy.mm.dd</c:formatCode>
                <c:ptCount val="55"/>
                <c:pt idx="0">
                  <c:v>43348.0</c:v>
                </c:pt>
                <c:pt idx="1">
                  <c:v>43348.0</c:v>
                </c:pt>
                <c:pt idx="2">
                  <c:v>43349.0</c:v>
                </c:pt>
                <c:pt idx="3">
                  <c:v>43349.0</c:v>
                </c:pt>
                <c:pt idx="4">
                  <c:v>43349.0</c:v>
                </c:pt>
                <c:pt idx="5">
                  <c:v>43349.0</c:v>
                </c:pt>
                <c:pt idx="6">
                  <c:v>43353.0</c:v>
                </c:pt>
                <c:pt idx="7">
                  <c:v>43353.0</c:v>
                </c:pt>
                <c:pt idx="8">
                  <c:v>43354.0</c:v>
                </c:pt>
                <c:pt idx="9">
                  <c:v>43354.0</c:v>
                </c:pt>
                <c:pt idx="10">
                  <c:v>43355.0</c:v>
                </c:pt>
                <c:pt idx="11">
                  <c:v>43355.0</c:v>
                </c:pt>
                <c:pt idx="12">
                  <c:v>43356.0</c:v>
                </c:pt>
                <c:pt idx="13">
                  <c:v>43356.0</c:v>
                </c:pt>
                <c:pt idx="14">
                  <c:v>43356.0</c:v>
                </c:pt>
                <c:pt idx="15">
                  <c:v>43356.0</c:v>
                </c:pt>
                <c:pt idx="16">
                  <c:v>43360.0</c:v>
                </c:pt>
                <c:pt idx="17">
                  <c:v>43360.0</c:v>
                </c:pt>
                <c:pt idx="18">
                  <c:v>43361.0</c:v>
                </c:pt>
                <c:pt idx="19">
                  <c:v>43361.0</c:v>
                </c:pt>
                <c:pt idx="20">
                  <c:v>43362.0</c:v>
                </c:pt>
                <c:pt idx="21">
                  <c:v>43362.0</c:v>
                </c:pt>
                <c:pt idx="22">
                  <c:v>43363.0</c:v>
                </c:pt>
                <c:pt idx="23">
                  <c:v>43363.0</c:v>
                </c:pt>
                <c:pt idx="24">
                  <c:v>43367.0</c:v>
                </c:pt>
                <c:pt idx="25">
                  <c:v>43367.0</c:v>
                </c:pt>
                <c:pt idx="26">
                  <c:v>43368.0</c:v>
                </c:pt>
                <c:pt idx="27">
                  <c:v>43368.0</c:v>
                </c:pt>
                <c:pt idx="28">
                  <c:v>43369.0</c:v>
                </c:pt>
                <c:pt idx="29">
                  <c:v>43369.0</c:v>
                </c:pt>
                <c:pt idx="30">
                  <c:v>43370.0</c:v>
                </c:pt>
                <c:pt idx="31">
                  <c:v>43370.0</c:v>
                </c:pt>
                <c:pt idx="32">
                  <c:v>43374.0</c:v>
                </c:pt>
                <c:pt idx="33">
                  <c:v>43374.0</c:v>
                </c:pt>
                <c:pt idx="34">
                  <c:v>43375.0</c:v>
                </c:pt>
                <c:pt idx="35">
                  <c:v>43375.0</c:v>
                </c:pt>
                <c:pt idx="36">
                  <c:v>43377.0</c:v>
                </c:pt>
                <c:pt idx="37">
                  <c:v>43377.0</c:v>
                </c:pt>
                <c:pt idx="38">
                  <c:v>43381.0</c:v>
                </c:pt>
                <c:pt idx="39">
                  <c:v>43381.0</c:v>
                </c:pt>
                <c:pt idx="40">
                  <c:v>43382.0</c:v>
                </c:pt>
                <c:pt idx="41">
                  <c:v>43382.0</c:v>
                </c:pt>
                <c:pt idx="42">
                  <c:v>43383.0</c:v>
                </c:pt>
                <c:pt idx="43">
                  <c:v>43383.0</c:v>
                </c:pt>
                <c:pt idx="44">
                  <c:v>43384.0</c:v>
                </c:pt>
                <c:pt idx="45">
                  <c:v>43384.0</c:v>
                </c:pt>
                <c:pt idx="46">
                  <c:v>43388.0</c:v>
                </c:pt>
                <c:pt idx="47">
                  <c:v>43388.0</c:v>
                </c:pt>
                <c:pt idx="48">
                  <c:v>43389.0</c:v>
                </c:pt>
                <c:pt idx="49">
                  <c:v>43389.0</c:v>
                </c:pt>
                <c:pt idx="50">
                  <c:v>43390.0</c:v>
                </c:pt>
                <c:pt idx="51">
                  <c:v>43390.0</c:v>
                </c:pt>
                <c:pt idx="52">
                  <c:v>43391.0</c:v>
                </c:pt>
                <c:pt idx="53">
                  <c:v>43391.0</c:v>
                </c:pt>
                <c:pt idx="54">
                  <c:v>43395.0</c:v>
                </c:pt>
              </c:numCache>
            </c:numRef>
          </c:cat>
          <c:val>
            <c:numRef>
              <c:f>Tabelle1!$J$4:$J$58</c:f>
              <c:numCache>
                <c:formatCode>0.00</c:formatCode>
                <c:ptCount val="55"/>
                <c:pt idx="0">
                  <c:v>5.02</c:v>
                </c:pt>
                <c:pt idx="1">
                  <c:v>9.82</c:v>
                </c:pt>
                <c:pt idx="2">
                  <c:v>8.54</c:v>
                </c:pt>
                <c:pt idx="3">
                  <c:v>8.83</c:v>
                </c:pt>
                <c:pt idx="4">
                  <c:v>9.19</c:v>
                </c:pt>
                <c:pt idx="5">
                  <c:v>9.29</c:v>
                </c:pt>
                <c:pt idx="6">
                  <c:v>4.72</c:v>
                </c:pt>
                <c:pt idx="7">
                  <c:v>1.85</c:v>
                </c:pt>
                <c:pt idx="8">
                  <c:v>1.22</c:v>
                </c:pt>
                <c:pt idx="9">
                  <c:v>5.58</c:v>
                </c:pt>
                <c:pt idx="10">
                  <c:v>3.95</c:v>
                </c:pt>
                <c:pt idx="11">
                  <c:v>9.42</c:v>
                </c:pt>
                <c:pt idx="12">
                  <c:v>7.91</c:v>
                </c:pt>
                <c:pt idx="13">
                  <c:v>8.38</c:v>
                </c:pt>
                <c:pt idx="14">
                  <c:v>9.73</c:v>
                </c:pt>
                <c:pt idx="15">
                  <c:v>9.75</c:v>
                </c:pt>
                <c:pt idx="16">
                  <c:v>5.43</c:v>
                </c:pt>
                <c:pt idx="17">
                  <c:v>2.31</c:v>
                </c:pt>
                <c:pt idx="18">
                  <c:v>1.17</c:v>
                </c:pt>
                <c:pt idx="19">
                  <c:v>6.3</c:v>
                </c:pt>
                <c:pt idx="20">
                  <c:v>4.56</c:v>
                </c:pt>
                <c:pt idx="21">
                  <c:v>9.720000000000001</c:v>
                </c:pt>
                <c:pt idx="22">
                  <c:v>8.1</c:v>
                </c:pt>
                <c:pt idx="23">
                  <c:v>8.09</c:v>
                </c:pt>
                <c:pt idx="24">
                  <c:v>4.4</c:v>
                </c:pt>
                <c:pt idx="25">
                  <c:v>1.19</c:v>
                </c:pt>
                <c:pt idx="26">
                  <c:v>0.993</c:v>
                </c:pt>
                <c:pt idx="27">
                  <c:v>6.68</c:v>
                </c:pt>
                <c:pt idx="28">
                  <c:v>4.67</c:v>
                </c:pt>
                <c:pt idx="29">
                  <c:v>11.4</c:v>
                </c:pt>
                <c:pt idx="30">
                  <c:v>9.68</c:v>
                </c:pt>
                <c:pt idx="31">
                  <c:v>11.9</c:v>
                </c:pt>
                <c:pt idx="32">
                  <c:v>8.15</c:v>
                </c:pt>
                <c:pt idx="33">
                  <c:v>1.26</c:v>
                </c:pt>
                <c:pt idx="34">
                  <c:v>1.02</c:v>
                </c:pt>
                <c:pt idx="35">
                  <c:v>6.05</c:v>
                </c:pt>
                <c:pt idx="36">
                  <c:v>3.55</c:v>
                </c:pt>
                <c:pt idx="37">
                  <c:v>3.55</c:v>
                </c:pt>
                <c:pt idx="38">
                  <c:v>1.19</c:v>
                </c:pt>
                <c:pt idx="39">
                  <c:v>1.47</c:v>
                </c:pt>
                <c:pt idx="40">
                  <c:v>1.19</c:v>
                </c:pt>
                <c:pt idx="41">
                  <c:v>8.43</c:v>
                </c:pt>
                <c:pt idx="42">
                  <c:v>6.06</c:v>
                </c:pt>
                <c:pt idx="43">
                  <c:v>13.4</c:v>
                </c:pt>
                <c:pt idx="44">
                  <c:v>12.1</c:v>
                </c:pt>
                <c:pt idx="45">
                  <c:v>12.5</c:v>
                </c:pt>
                <c:pt idx="46">
                  <c:v>9.79</c:v>
                </c:pt>
                <c:pt idx="47">
                  <c:v>1.58</c:v>
                </c:pt>
                <c:pt idx="48">
                  <c:v>1.27</c:v>
                </c:pt>
                <c:pt idx="49">
                  <c:v>4.55</c:v>
                </c:pt>
                <c:pt idx="50">
                  <c:v>4.15</c:v>
                </c:pt>
                <c:pt idx="51">
                  <c:v>9.630000000000001</c:v>
                </c:pt>
                <c:pt idx="52">
                  <c:v>8.98</c:v>
                </c:pt>
                <c:pt idx="53">
                  <c:v>6.2</c:v>
                </c:pt>
                <c:pt idx="54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55592"/>
        <c:axId val="-2140651832"/>
      </c:lineChart>
      <c:dateAx>
        <c:axId val="-2140655592"/>
        <c:scaling>
          <c:orientation val="minMax"/>
        </c:scaling>
        <c:delete val="0"/>
        <c:axPos val="b"/>
        <c:numFmt formatCode="yy.mm.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51832"/>
        <c:crosses val="autoZero"/>
        <c:auto val="1"/>
        <c:lblOffset val="100"/>
        <c:baseTimeUnit val="days"/>
      </c:dateAx>
      <c:valAx>
        <c:axId val="-21406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5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only 24 h treatment'!$F$3</c:f>
              <c:strCache>
                <c:ptCount val="1"/>
                <c:pt idx="0">
                  <c:v>PO4-P*Dil. [mg/l]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only 24 h treatment'!$A$4:$A$53</c:f>
              <c:numCache>
                <c:formatCode>yy.mm.dd</c:formatCode>
                <c:ptCount val="50"/>
                <c:pt idx="0">
                  <c:v>43348.0</c:v>
                </c:pt>
                <c:pt idx="1">
                  <c:v>43348.0</c:v>
                </c:pt>
                <c:pt idx="2">
                  <c:v>43349.0</c:v>
                </c:pt>
                <c:pt idx="3">
                  <c:v>43349.0</c:v>
                </c:pt>
                <c:pt idx="4">
                  <c:v>43353.0</c:v>
                </c:pt>
                <c:pt idx="5">
                  <c:v>43353.0</c:v>
                </c:pt>
                <c:pt idx="6">
                  <c:v>43354.0</c:v>
                </c:pt>
                <c:pt idx="7">
                  <c:v>43354.0</c:v>
                </c:pt>
                <c:pt idx="8">
                  <c:v>43355.0</c:v>
                </c:pt>
                <c:pt idx="9">
                  <c:v>43355.0</c:v>
                </c:pt>
                <c:pt idx="10">
                  <c:v>43356.0</c:v>
                </c:pt>
                <c:pt idx="11">
                  <c:v>43356.0</c:v>
                </c:pt>
                <c:pt idx="12">
                  <c:v>43360.0</c:v>
                </c:pt>
                <c:pt idx="13">
                  <c:v>43360.0</c:v>
                </c:pt>
                <c:pt idx="14">
                  <c:v>43361.0</c:v>
                </c:pt>
                <c:pt idx="15">
                  <c:v>43361.0</c:v>
                </c:pt>
                <c:pt idx="16">
                  <c:v>43362.0</c:v>
                </c:pt>
                <c:pt idx="17">
                  <c:v>43362.0</c:v>
                </c:pt>
                <c:pt idx="18">
                  <c:v>43363.0</c:v>
                </c:pt>
                <c:pt idx="19">
                  <c:v>43363.0</c:v>
                </c:pt>
                <c:pt idx="20">
                  <c:v>43367.0</c:v>
                </c:pt>
                <c:pt idx="21">
                  <c:v>43367.0</c:v>
                </c:pt>
                <c:pt idx="22">
                  <c:v>43368.0</c:v>
                </c:pt>
                <c:pt idx="23">
                  <c:v>43368.0</c:v>
                </c:pt>
                <c:pt idx="24">
                  <c:v>43369.0</c:v>
                </c:pt>
                <c:pt idx="25">
                  <c:v>43369.0</c:v>
                </c:pt>
                <c:pt idx="26">
                  <c:v>43370.0</c:v>
                </c:pt>
                <c:pt idx="27">
                  <c:v>43370.0</c:v>
                </c:pt>
                <c:pt idx="28">
                  <c:v>43374.0</c:v>
                </c:pt>
                <c:pt idx="29">
                  <c:v>43374.0</c:v>
                </c:pt>
                <c:pt idx="30">
                  <c:v>43375.0</c:v>
                </c:pt>
                <c:pt idx="31">
                  <c:v>43375.0</c:v>
                </c:pt>
                <c:pt idx="32">
                  <c:v>43377.0</c:v>
                </c:pt>
                <c:pt idx="33">
                  <c:v>43377.0</c:v>
                </c:pt>
                <c:pt idx="34">
                  <c:v>43381.0</c:v>
                </c:pt>
                <c:pt idx="35">
                  <c:v>43381.0</c:v>
                </c:pt>
                <c:pt idx="36">
                  <c:v>43382.0</c:v>
                </c:pt>
                <c:pt idx="37">
                  <c:v>43382.0</c:v>
                </c:pt>
                <c:pt idx="38">
                  <c:v>43383.0</c:v>
                </c:pt>
                <c:pt idx="39">
                  <c:v>43383.0</c:v>
                </c:pt>
                <c:pt idx="40">
                  <c:v>43384.0</c:v>
                </c:pt>
                <c:pt idx="41">
                  <c:v>43384.0</c:v>
                </c:pt>
                <c:pt idx="42">
                  <c:v>43388.0</c:v>
                </c:pt>
                <c:pt idx="43">
                  <c:v>43388.0</c:v>
                </c:pt>
                <c:pt idx="44">
                  <c:v>43389.0</c:v>
                </c:pt>
                <c:pt idx="45">
                  <c:v>43389.0</c:v>
                </c:pt>
                <c:pt idx="46">
                  <c:v>43390.0</c:v>
                </c:pt>
                <c:pt idx="47">
                  <c:v>43390.0</c:v>
                </c:pt>
                <c:pt idx="48">
                  <c:v>43391.0</c:v>
                </c:pt>
                <c:pt idx="49">
                  <c:v>43391.0</c:v>
                </c:pt>
              </c:numCache>
            </c:numRef>
          </c:cat>
          <c:val>
            <c:numRef>
              <c:f>'data only 24 h treatment'!$F$4:$F$53</c:f>
              <c:numCache>
                <c:formatCode>General</c:formatCode>
                <c:ptCount val="50"/>
                <c:pt idx="1">
                  <c:v>9.81</c:v>
                </c:pt>
                <c:pt idx="2">
                  <c:v>6.89</c:v>
                </c:pt>
                <c:pt idx="5">
                  <c:v>10.1</c:v>
                </c:pt>
                <c:pt idx="6">
                  <c:v>5.35</c:v>
                </c:pt>
                <c:pt idx="7">
                  <c:v>9.96</c:v>
                </c:pt>
                <c:pt idx="8">
                  <c:v>5.550000000000001</c:v>
                </c:pt>
                <c:pt idx="9">
                  <c:v>10.1</c:v>
                </c:pt>
                <c:pt idx="10">
                  <c:v>6.81</c:v>
                </c:pt>
                <c:pt idx="13">
                  <c:v>10.7</c:v>
                </c:pt>
                <c:pt idx="14">
                  <c:v>4.069999999999999</c:v>
                </c:pt>
                <c:pt idx="15">
                  <c:v>9.15</c:v>
                </c:pt>
                <c:pt idx="16">
                  <c:v>4.58</c:v>
                </c:pt>
                <c:pt idx="17">
                  <c:v>7.69</c:v>
                </c:pt>
                <c:pt idx="18">
                  <c:v>5.41</c:v>
                </c:pt>
                <c:pt idx="21">
                  <c:v>8.43</c:v>
                </c:pt>
                <c:pt idx="22">
                  <c:v>5.84</c:v>
                </c:pt>
                <c:pt idx="23">
                  <c:v>7.65</c:v>
                </c:pt>
                <c:pt idx="24">
                  <c:v>5.35</c:v>
                </c:pt>
                <c:pt idx="25">
                  <c:v>7.84</c:v>
                </c:pt>
                <c:pt idx="26">
                  <c:v>6.3</c:v>
                </c:pt>
                <c:pt idx="29">
                  <c:v>9.15</c:v>
                </c:pt>
                <c:pt idx="30">
                  <c:v>4.29</c:v>
                </c:pt>
                <c:pt idx="35">
                  <c:v>9.8</c:v>
                </c:pt>
                <c:pt idx="36">
                  <c:v>5.04</c:v>
                </c:pt>
                <c:pt idx="37">
                  <c:v>9.02</c:v>
                </c:pt>
                <c:pt idx="38">
                  <c:v>5.6</c:v>
                </c:pt>
                <c:pt idx="39">
                  <c:v>8.94</c:v>
                </c:pt>
                <c:pt idx="40">
                  <c:v>5.36</c:v>
                </c:pt>
                <c:pt idx="43">
                  <c:v>11.1</c:v>
                </c:pt>
                <c:pt idx="44">
                  <c:v>5.67</c:v>
                </c:pt>
                <c:pt idx="45">
                  <c:v>9.91</c:v>
                </c:pt>
                <c:pt idx="46">
                  <c:v>5.95</c:v>
                </c:pt>
                <c:pt idx="47">
                  <c:v>9.73</c:v>
                </c:pt>
                <c:pt idx="48">
                  <c:v>8.53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08248"/>
        <c:axId val="-2140604488"/>
      </c:lineChart>
      <c:dateAx>
        <c:axId val="-2140608248"/>
        <c:scaling>
          <c:orientation val="minMax"/>
        </c:scaling>
        <c:delete val="0"/>
        <c:axPos val="b"/>
        <c:numFmt formatCode="yy.mm.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04488"/>
        <c:crosses val="autoZero"/>
        <c:auto val="1"/>
        <c:lblOffset val="100"/>
        <c:baseTimeUnit val="days"/>
      </c:dateAx>
      <c:valAx>
        <c:axId val="-214060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0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only 24 h treatment'!$J$3</c:f>
              <c:strCache>
                <c:ptCount val="1"/>
                <c:pt idx="0">
                  <c:v>TNb*Dil. [mg/l]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only 24 h treatment'!$A$4:$A$53</c:f>
              <c:numCache>
                <c:formatCode>yy.mm.dd</c:formatCode>
                <c:ptCount val="50"/>
                <c:pt idx="0">
                  <c:v>43348.0</c:v>
                </c:pt>
                <c:pt idx="1">
                  <c:v>43348.0</c:v>
                </c:pt>
                <c:pt idx="2">
                  <c:v>43349.0</c:v>
                </c:pt>
                <c:pt idx="3">
                  <c:v>43349.0</c:v>
                </c:pt>
                <c:pt idx="4">
                  <c:v>43353.0</c:v>
                </c:pt>
                <c:pt idx="5">
                  <c:v>43353.0</c:v>
                </c:pt>
                <c:pt idx="6">
                  <c:v>43354.0</c:v>
                </c:pt>
                <c:pt idx="7">
                  <c:v>43354.0</c:v>
                </c:pt>
                <c:pt idx="8">
                  <c:v>43355.0</c:v>
                </c:pt>
                <c:pt idx="9">
                  <c:v>43355.0</c:v>
                </c:pt>
                <c:pt idx="10">
                  <c:v>43356.0</c:v>
                </c:pt>
                <c:pt idx="11">
                  <c:v>43356.0</c:v>
                </c:pt>
                <c:pt idx="12">
                  <c:v>43360.0</c:v>
                </c:pt>
                <c:pt idx="13">
                  <c:v>43360.0</c:v>
                </c:pt>
                <c:pt idx="14">
                  <c:v>43361.0</c:v>
                </c:pt>
                <c:pt idx="15">
                  <c:v>43361.0</c:v>
                </c:pt>
                <c:pt idx="16">
                  <c:v>43362.0</c:v>
                </c:pt>
                <c:pt idx="17">
                  <c:v>43362.0</c:v>
                </c:pt>
                <c:pt idx="18">
                  <c:v>43363.0</c:v>
                </c:pt>
                <c:pt idx="19">
                  <c:v>43363.0</c:v>
                </c:pt>
                <c:pt idx="20">
                  <c:v>43367.0</c:v>
                </c:pt>
                <c:pt idx="21">
                  <c:v>43367.0</c:v>
                </c:pt>
                <c:pt idx="22">
                  <c:v>43368.0</c:v>
                </c:pt>
                <c:pt idx="23">
                  <c:v>43368.0</c:v>
                </c:pt>
                <c:pt idx="24">
                  <c:v>43369.0</c:v>
                </c:pt>
                <c:pt idx="25">
                  <c:v>43369.0</c:v>
                </c:pt>
                <c:pt idx="26">
                  <c:v>43370.0</c:v>
                </c:pt>
                <c:pt idx="27">
                  <c:v>43370.0</c:v>
                </c:pt>
                <c:pt idx="28">
                  <c:v>43374.0</c:v>
                </c:pt>
                <c:pt idx="29">
                  <c:v>43374.0</c:v>
                </c:pt>
                <c:pt idx="30">
                  <c:v>43375.0</c:v>
                </c:pt>
                <c:pt idx="31">
                  <c:v>43375.0</c:v>
                </c:pt>
                <c:pt idx="32">
                  <c:v>43377.0</c:v>
                </c:pt>
                <c:pt idx="33">
                  <c:v>43377.0</c:v>
                </c:pt>
                <c:pt idx="34">
                  <c:v>43381.0</c:v>
                </c:pt>
                <c:pt idx="35">
                  <c:v>43381.0</c:v>
                </c:pt>
                <c:pt idx="36">
                  <c:v>43382.0</c:v>
                </c:pt>
                <c:pt idx="37">
                  <c:v>43382.0</c:v>
                </c:pt>
                <c:pt idx="38">
                  <c:v>43383.0</c:v>
                </c:pt>
                <c:pt idx="39">
                  <c:v>43383.0</c:v>
                </c:pt>
                <c:pt idx="40">
                  <c:v>43384.0</c:v>
                </c:pt>
                <c:pt idx="41">
                  <c:v>43384.0</c:v>
                </c:pt>
                <c:pt idx="42">
                  <c:v>43388.0</c:v>
                </c:pt>
                <c:pt idx="43">
                  <c:v>43388.0</c:v>
                </c:pt>
                <c:pt idx="44">
                  <c:v>43389.0</c:v>
                </c:pt>
                <c:pt idx="45">
                  <c:v>43389.0</c:v>
                </c:pt>
                <c:pt idx="46">
                  <c:v>43390.0</c:v>
                </c:pt>
                <c:pt idx="47">
                  <c:v>43390.0</c:v>
                </c:pt>
                <c:pt idx="48">
                  <c:v>43391.0</c:v>
                </c:pt>
                <c:pt idx="49">
                  <c:v>43391.0</c:v>
                </c:pt>
              </c:numCache>
            </c:numRef>
          </c:cat>
          <c:val>
            <c:numRef>
              <c:f>'data only 24 h treatment'!$J$4:$J$53</c:f>
              <c:numCache>
                <c:formatCode>0.00</c:formatCode>
                <c:ptCount val="50"/>
                <c:pt idx="1">
                  <c:v>9.82</c:v>
                </c:pt>
                <c:pt idx="2">
                  <c:v>8.54</c:v>
                </c:pt>
                <c:pt idx="5">
                  <c:v>1.85</c:v>
                </c:pt>
                <c:pt idx="6">
                  <c:v>1.22</c:v>
                </c:pt>
                <c:pt idx="7">
                  <c:v>5.58</c:v>
                </c:pt>
                <c:pt idx="8">
                  <c:v>3.95</c:v>
                </c:pt>
                <c:pt idx="9">
                  <c:v>9.42</c:v>
                </c:pt>
                <c:pt idx="10">
                  <c:v>7.91</c:v>
                </c:pt>
                <c:pt idx="13">
                  <c:v>2.31</c:v>
                </c:pt>
                <c:pt idx="14">
                  <c:v>1.17</c:v>
                </c:pt>
                <c:pt idx="15">
                  <c:v>6.3</c:v>
                </c:pt>
                <c:pt idx="16">
                  <c:v>4.56</c:v>
                </c:pt>
                <c:pt idx="17">
                  <c:v>9.720000000000001</c:v>
                </c:pt>
                <c:pt idx="18">
                  <c:v>8.1</c:v>
                </c:pt>
                <c:pt idx="21">
                  <c:v>1.19</c:v>
                </c:pt>
                <c:pt idx="22">
                  <c:v>0.993</c:v>
                </c:pt>
                <c:pt idx="23">
                  <c:v>6.68</c:v>
                </c:pt>
                <c:pt idx="24">
                  <c:v>4.67</c:v>
                </c:pt>
                <c:pt idx="25">
                  <c:v>11.4</c:v>
                </c:pt>
                <c:pt idx="26">
                  <c:v>9.68</c:v>
                </c:pt>
                <c:pt idx="29">
                  <c:v>1.26</c:v>
                </c:pt>
                <c:pt idx="30">
                  <c:v>1.02</c:v>
                </c:pt>
                <c:pt idx="33">
                  <c:v>3.55</c:v>
                </c:pt>
                <c:pt idx="35">
                  <c:v>1.47</c:v>
                </c:pt>
                <c:pt idx="36">
                  <c:v>1.19</c:v>
                </c:pt>
                <c:pt idx="37">
                  <c:v>8.43</c:v>
                </c:pt>
                <c:pt idx="38">
                  <c:v>6.06</c:v>
                </c:pt>
                <c:pt idx="39">
                  <c:v>13.4</c:v>
                </c:pt>
                <c:pt idx="40">
                  <c:v>12.1</c:v>
                </c:pt>
                <c:pt idx="43">
                  <c:v>1.58</c:v>
                </c:pt>
                <c:pt idx="44">
                  <c:v>1.27</c:v>
                </c:pt>
                <c:pt idx="45">
                  <c:v>4.55</c:v>
                </c:pt>
                <c:pt idx="46">
                  <c:v>4.15</c:v>
                </c:pt>
                <c:pt idx="47">
                  <c:v>9.630000000000001</c:v>
                </c:pt>
                <c:pt idx="48">
                  <c:v>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71320"/>
        <c:axId val="-2140567560"/>
      </c:lineChart>
      <c:dateAx>
        <c:axId val="-2140571320"/>
        <c:scaling>
          <c:orientation val="minMax"/>
        </c:scaling>
        <c:delete val="0"/>
        <c:axPos val="b"/>
        <c:numFmt formatCode="yy.mm.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67560"/>
        <c:crosses val="autoZero"/>
        <c:auto val="1"/>
        <c:lblOffset val="100"/>
        <c:baseTimeUnit val="days"/>
      </c:dateAx>
      <c:valAx>
        <c:axId val="-21405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7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59</xdr:row>
      <xdr:rowOff>147637</xdr:rowOff>
    </xdr:from>
    <xdr:to>
      <xdr:col>9</xdr:col>
      <xdr:colOff>266700</xdr:colOff>
      <xdr:row>74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514349</xdr:colOff>
      <xdr:row>60</xdr:row>
      <xdr:rowOff>38100</xdr:rowOff>
    </xdr:from>
    <xdr:to>
      <xdr:col>19</xdr:col>
      <xdr:colOff>600074</xdr:colOff>
      <xdr:row>74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157162</xdr:rowOff>
    </xdr:from>
    <xdr:to>
      <xdr:col>7</xdr:col>
      <xdr:colOff>19050</xdr:colOff>
      <xdr:row>73</xdr:row>
      <xdr:rowOff>42862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58</xdr:row>
      <xdr:rowOff>133350</xdr:rowOff>
    </xdr:from>
    <xdr:to>
      <xdr:col>15</xdr:col>
      <xdr:colOff>457200</xdr:colOff>
      <xdr:row>73</xdr:row>
      <xdr:rowOff>19050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B35" workbookViewId="0">
      <selection activeCell="U61" sqref="U61"/>
    </sheetView>
  </sheetViews>
  <sheetFormatPr baseColWidth="10" defaultRowHeight="14" x14ac:dyDescent="0"/>
  <cols>
    <col min="2" max="2" width="7.83203125" customWidth="1"/>
    <col min="4" max="4" width="8.1640625" bestFit="1" customWidth="1"/>
    <col min="5" max="5" width="6.5" bestFit="1" customWidth="1"/>
    <col min="6" max="6" width="10.5" bestFit="1" customWidth="1"/>
    <col min="7" max="7" width="10.5" customWidth="1"/>
    <col min="8" max="8" width="8.1640625" bestFit="1" customWidth="1"/>
    <col min="9" max="9" width="10.5" bestFit="1" customWidth="1"/>
    <col min="10" max="10" width="8.5" bestFit="1" customWidth="1"/>
    <col min="11" max="11" width="9.6640625" customWidth="1"/>
    <col min="12" max="12" width="10.1640625" bestFit="1" customWidth="1"/>
    <col min="13" max="13" width="24.5" bestFit="1" customWidth="1"/>
    <col min="14" max="14" width="10.1640625" bestFit="1" customWidth="1"/>
    <col min="15" max="16" width="8.33203125" bestFit="1" customWidth="1"/>
    <col min="18" max="18" width="5.6640625" customWidth="1"/>
  </cols>
  <sheetData>
    <row r="1" spans="1:18" ht="18">
      <c r="A1" s="2" t="s">
        <v>10</v>
      </c>
      <c r="B1" s="2"/>
    </row>
    <row r="3" spans="1:18" s="1" customFormat="1" ht="28">
      <c r="A3" s="8" t="s">
        <v>5</v>
      </c>
      <c r="B3" s="8" t="s">
        <v>12</v>
      </c>
      <c r="C3" s="9"/>
      <c r="D3" s="10" t="s">
        <v>6</v>
      </c>
      <c r="E3" s="11" t="s">
        <v>0</v>
      </c>
      <c r="F3" s="11" t="s">
        <v>9</v>
      </c>
      <c r="G3" s="11" t="s">
        <v>19</v>
      </c>
      <c r="H3" s="12" t="s">
        <v>7</v>
      </c>
      <c r="I3" s="13" t="s">
        <v>1</v>
      </c>
      <c r="J3" s="13" t="s">
        <v>8</v>
      </c>
      <c r="K3" s="11" t="s">
        <v>19</v>
      </c>
      <c r="L3" s="9" t="s">
        <v>15</v>
      </c>
      <c r="M3" s="9" t="s">
        <v>23</v>
      </c>
      <c r="N3" s="9" t="s">
        <v>14</v>
      </c>
      <c r="O3" s="14" t="s">
        <v>17</v>
      </c>
      <c r="P3" s="14" t="s">
        <v>18</v>
      </c>
      <c r="Q3" s="14" t="s">
        <v>24</v>
      </c>
      <c r="R3" s="14" t="s">
        <v>22</v>
      </c>
    </row>
    <row r="4" spans="1:18">
      <c r="A4" s="15">
        <v>43348</v>
      </c>
      <c r="B4" s="15"/>
      <c r="C4" s="16" t="s">
        <v>2</v>
      </c>
      <c r="D4" s="17">
        <v>10</v>
      </c>
      <c r="E4" s="18">
        <v>0.45100000000000001</v>
      </c>
      <c r="F4" s="18">
        <f>D4*E4</f>
        <v>4.51</v>
      </c>
      <c r="G4" s="18"/>
      <c r="H4" s="19">
        <v>1</v>
      </c>
      <c r="I4" s="20">
        <v>5.0199999999999996</v>
      </c>
      <c r="J4" s="20">
        <f t="shared" ref="J4:J6" si="0">H4*I4</f>
        <v>5.0199999999999996</v>
      </c>
      <c r="K4" s="20"/>
      <c r="L4" s="6" t="s">
        <v>11</v>
      </c>
      <c r="M4" s="6"/>
      <c r="N4" s="7">
        <v>43349</v>
      </c>
      <c r="O4" s="6"/>
      <c r="P4" s="6"/>
      <c r="Q4" s="6"/>
      <c r="R4" s="6"/>
    </row>
    <row r="5" spans="1:18" s="3" customFormat="1">
      <c r="A5" s="21">
        <v>43348</v>
      </c>
      <c r="B5" s="21"/>
      <c r="C5" s="22" t="s">
        <v>3</v>
      </c>
      <c r="D5" s="23">
        <v>10</v>
      </c>
      <c r="E5" s="24">
        <v>0.98099999999999998</v>
      </c>
      <c r="F5" s="24">
        <f t="shared" ref="F5:F6" si="1">D5*E5</f>
        <v>9.81</v>
      </c>
      <c r="G5" s="24"/>
      <c r="H5" s="23">
        <v>1</v>
      </c>
      <c r="I5" s="25">
        <v>9.82</v>
      </c>
      <c r="J5" s="26">
        <f t="shared" si="0"/>
        <v>9.82</v>
      </c>
      <c r="K5" s="26"/>
      <c r="L5" s="27" t="s">
        <v>11</v>
      </c>
      <c r="M5" s="27"/>
      <c r="N5" s="28">
        <v>43349</v>
      </c>
      <c r="O5" s="29"/>
      <c r="P5" s="29"/>
      <c r="Q5" s="29"/>
      <c r="R5" s="29"/>
    </row>
    <row r="6" spans="1:18" s="4" customFormat="1">
      <c r="A6" s="21">
        <v>43349</v>
      </c>
      <c r="B6" s="21"/>
      <c r="C6" s="22" t="s">
        <v>4</v>
      </c>
      <c r="D6" s="23">
        <v>10</v>
      </c>
      <c r="E6" s="24">
        <v>0.68899999999999995</v>
      </c>
      <c r="F6" s="30">
        <f t="shared" si="1"/>
        <v>6.89</v>
      </c>
      <c r="G6" s="49">
        <f>100-((F6*100)/F5)</f>
        <v>29.765545361875638</v>
      </c>
      <c r="H6" s="22">
        <v>1</v>
      </c>
      <c r="I6" s="26">
        <v>8.5399999999999991</v>
      </c>
      <c r="J6" s="31">
        <f t="shared" si="0"/>
        <v>8.5399999999999991</v>
      </c>
      <c r="K6" s="49">
        <f>100-((J6*100)/J5)</f>
        <v>13.034623217922615</v>
      </c>
      <c r="L6" s="32" t="s">
        <v>13</v>
      </c>
      <c r="M6" s="27"/>
      <c r="N6" s="28">
        <v>43349</v>
      </c>
      <c r="O6" s="29"/>
      <c r="P6" s="29"/>
      <c r="Q6" s="29"/>
      <c r="R6" s="29"/>
    </row>
    <row r="7" spans="1:18" s="4" customFormat="1">
      <c r="A7" s="21">
        <v>43349</v>
      </c>
      <c r="B7" s="21"/>
      <c r="C7" s="22" t="s">
        <v>4</v>
      </c>
      <c r="D7" s="23">
        <v>10</v>
      </c>
      <c r="E7" s="24">
        <v>0.72899999999999998</v>
      </c>
      <c r="F7" s="30">
        <f t="shared" ref="F7" si="2">D7*E7</f>
        <v>7.29</v>
      </c>
      <c r="G7" s="49"/>
      <c r="H7" s="22">
        <v>1</v>
      </c>
      <c r="I7" s="26">
        <v>8.83</v>
      </c>
      <c r="J7" s="31">
        <f t="shared" ref="J7" si="3">H7*I7</f>
        <v>8.83</v>
      </c>
      <c r="K7" s="49"/>
      <c r="L7" s="32" t="s">
        <v>11</v>
      </c>
      <c r="M7" s="27"/>
      <c r="N7" s="28">
        <v>43360</v>
      </c>
      <c r="O7" s="29"/>
      <c r="P7" s="29"/>
      <c r="Q7" s="29"/>
      <c r="R7" s="29"/>
    </row>
    <row r="8" spans="1:18" s="3" customFormat="1">
      <c r="A8" s="33">
        <v>43349</v>
      </c>
      <c r="B8" s="33"/>
      <c r="C8" s="19" t="s">
        <v>3</v>
      </c>
      <c r="D8" s="17">
        <v>10</v>
      </c>
      <c r="E8" s="18">
        <v>1.05</v>
      </c>
      <c r="F8" s="34">
        <f>D8*E8</f>
        <v>10.5</v>
      </c>
      <c r="G8" s="50"/>
      <c r="H8" s="19">
        <v>1</v>
      </c>
      <c r="I8" s="18">
        <v>9.19</v>
      </c>
      <c r="J8" s="35">
        <f>H8*I8</f>
        <v>9.19</v>
      </c>
      <c r="K8" s="50"/>
      <c r="L8" s="36" t="s">
        <v>13</v>
      </c>
      <c r="M8" s="29"/>
      <c r="N8" s="7">
        <v>43349</v>
      </c>
      <c r="O8" s="29"/>
      <c r="P8" s="29"/>
      <c r="Q8" s="29"/>
      <c r="R8" s="29"/>
    </row>
    <row r="9" spans="1:18" s="3" customFormat="1">
      <c r="A9" s="33">
        <v>43349</v>
      </c>
      <c r="B9" s="33"/>
      <c r="C9" s="19" t="s">
        <v>3</v>
      </c>
      <c r="D9" s="17">
        <v>10</v>
      </c>
      <c r="E9" s="18">
        <v>1.04</v>
      </c>
      <c r="F9" s="34">
        <f>D9*E9</f>
        <v>10.4</v>
      </c>
      <c r="G9" s="50"/>
      <c r="H9" s="19">
        <v>1</v>
      </c>
      <c r="I9" s="18">
        <v>9.2899999999999991</v>
      </c>
      <c r="J9" s="35">
        <f>H9*I9</f>
        <v>9.2899999999999991</v>
      </c>
      <c r="K9" s="50"/>
      <c r="L9" s="36" t="s">
        <v>11</v>
      </c>
      <c r="M9" s="29"/>
      <c r="N9" s="7">
        <v>43360</v>
      </c>
      <c r="O9" s="29"/>
      <c r="P9" s="29"/>
      <c r="Q9" s="29"/>
      <c r="R9" s="29"/>
    </row>
    <row r="10" spans="1:18" s="3" customFormat="1">
      <c r="A10" s="33">
        <v>43353</v>
      </c>
      <c r="B10" s="37">
        <v>0.33333333333333331</v>
      </c>
      <c r="C10" s="19" t="s">
        <v>2</v>
      </c>
      <c r="D10" s="17">
        <v>10</v>
      </c>
      <c r="E10" s="18">
        <v>0.13700000000000001</v>
      </c>
      <c r="F10" s="18">
        <f>D10*E10</f>
        <v>1.37</v>
      </c>
      <c r="G10" s="60">
        <f>100-((F10*100)/F8)</f>
        <v>86.952380952380949</v>
      </c>
      <c r="H10" s="19">
        <v>1</v>
      </c>
      <c r="I10" s="20">
        <v>4.72</v>
      </c>
      <c r="J10" s="20">
        <f t="shared" ref="J10" si="4">H10*I10</f>
        <v>4.72</v>
      </c>
      <c r="K10" s="60">
        <f>100-((J10*100)/J8)</f>
        <v>48.639825897714907</v>
      </c>
      <c r="L10" s="29" t="s">
        <v>11</v>
      </c>
      <c r="M10" s="61" t="s">
        <v>16</v>
      </c>
      <c r="N10" s="38">
        <v>43356</v>
      </c>
      <c r="O10" s="29">
        <v>2233</v>
      </c>
      <c r="P10" s="29">
        <v>68.459999999999994</v>
      </c>
      <c r="Q10" s="53">
        <f>(P10*100)/O10</f>
        <v>3.0658307210031346</v>
      </c>
      <c r="R10" s="29"/>
    </row>
    <row r="11" spans="1:18" s="3" customFormat="1">
      <c r="A11" s="21">
        <v>43353</v>
      </c>
      <c r="B11" s="39">
        <v>0.38541666666666669</v>
      </c>
      <c r="C11" s="22" t="s">
        <v>3</v>
      </c>
      <c r="D11" s="23">
        <v>10</v>
      </c>
      <c r="E11" s="24">
        <v>1.01</v>
      </c>
      <c r="F11" s="24">
        <f t="shared" ref="F11:F13" si="5">D11*E11</f>
        <v>10.1</v>
      </c>
      <c r="G11" s="49"/>
      <c r="H11" s="23">
        <v>1</v>
      </c>
      <c r="I11" s="25">
        <v>1.85</v>
      </c>
      <c r="J11" s="26">
        <f t="shared" ref="J11:J27" si="6">H11*I11</f>
        <v>1.85</v>
      </c>
      <c r="K11" s="49"/>
      <c r="L11" s="27" t="s">
        <v>11</v>
      </c>
      <c r="M11" s="27"/>
      <c r="N11" s="28">
        <v>43356</v>
      </c>
      <c r="O11" s="29"/>
      <c r="P11" s="29"/>
      <c r="Q11" s="29"/>
      <c r="R11" s="29"/>
    </row>
    <row r="12" spans="1:18" s="4" customFormat="1">
      <c r="A12" s="21">
        <v>43354</v>
      </c>
      <c r="B12" s="39">
        <v>0.33333333333333331</v>
      </c>
      <c r="C12" s="22" t="s">
        <v>4</v>
      </c>
      <c r="D12" s="23">
        <v>10</v>
      </c>
      <c r="E12" s="24">
        <v>0.53500000000000003</v>
      </c>
      <c r="F12" s="24">
        <f t="shared" si="5"/>
        <v>5.3500000000000005</v>
      </c>
      <c r="G12" s="49">
        <f t="shared" ref="G12:G58" si="7">100-((F12*100)/F11)</f>
        <v>47.029702970297031</v>
      </c>
      <c r="H12" s="22">
        <v>1</v>
      </c>
      <c r="I12" s="26">
        <v>1.22</v>
      </c>
      <c r="J12" s="26">
        <f t="shared" si="6"/>
        <v>1.22</v>
      </c>
      <c r="K12" s="49">
        <f t="shared" ref="K12:K58" si="8">100-((J12*100)/J11)</f>
        <v>34.054054054054063</v>
      </c>
      <c r="L12" s="27" t="s">
        <v>11</v>
      </c>
      <c r="M12" s="27"/>
      <c r="N12" s="28">
        <v>43356</v>
      </c>
      <c r="O12" s="29"/>
      <c r="P12" s="29"/>
      <c r="Q12" s="29"/>
      <c r="R12" s="29"/>
    </row>
    <row r="13" spans="1:18" s="3" customFormat="1">
      <c r="A13" s="33">
        <v>43354</v>
      </c>
      <c r="B13" s="37">
        <v>0.38194444444444442</v>
      </c>
      <c r="C13" s="19" t="s">
        <v>3</v>
      </c>
      <c r="D13" s="17">
        <v>10</v>
      </c>
      <c r="E13" s="18">
        <v>0.996</v>
      </c>
      <c r="F13" s="18">
        <f t="shared" si="5"/>
        <v>9.9600000000000009</v>
      </c>
      <c r="G13" s="50"/>
      <c r="H13" s="19">
        <v>1</v>
      </c>
      <c r="I13" s="18">
        <v>5.58</v>
      </c>
      <c r="J13" s="20">
        <f t="shared" si="6"/>
        <v>5.58</v>
      </c>
      <c r="K13" s="50"/>
      <c r="L13" s="29" t="s">
        <v>11</v>
      </c>
      <c r="M13" s="29"/>
      <c r="N13" s="38">
        <v>43356</v>
      </c>
      <c r="O13" s="29"/>
      <c r="P13" s="29"/>
      <c r="Q13" s="29"/>
      <c r="R13" s="29"/>
    </row>
    <row r="14" spans="1:18" s="3" customFormat="1" ht="13.5" customHeight="1">
      <c r="A14" s="33">
        <v>43355</v>
      </c>
      <c r="B14" s="37">
        <v>0.33333333333333331</v>
      </c>
      <c r="C14" s="19" t="s">
        <v>2</v>
      </c>
      <c r="D14" s="17">
        <v>10</v>
      </c>
      <c r="E14" s="18">
        <v>0.55500000000000005</v>
      </c>
      <c r="F14" s="18">
        <f>D14*E14</f>
        <v>5.5500000000000007</v>
      </c>
      <c r="G14" s="50">
        <f t="shared" si="7"/>
        <v>44.277108433734931</v>
      </c>
      <c r="H14" s="19">
        <v>1</v>
      </c>
      <c r="I14" s="20">
        <v>3.95</v>
      </c>
      <c r="J14" s="20">
        <f t="shared" si="6"/>
        <v>3.95</v>
      </c>
      <c r="K14" s="50">
        <f t="shared" si="8"/>
        <v>29.211469534050181</v>
      </c>
      <c r="L14" s="29" t="s">
        <v>11</v>
      </c>
      <c r="M14" s="29"/>
      <c r="N14" s="38">
        <v>43356</v>
      </c>
      <c r="O14" s="29"/>
      <c r="P14" s="29"/>
      <c r="Q14" s="29"/>
      <c r="R14" s="29"/>
    </row>
    <row r="15" spans="1:18" s="3" customFormat="1">
      <c r="A15" s="21">
        <v>43355</v>
      </c>
      <c r="B15" s="39">
        <v>0.38541666666666669</v>
      </c>
      <c r="C15" s="22" t="s">
        <v>3</v>
      </c>
      <c r="D15" s="23">
        <v>10</v>
      </c>
      <c r="E15" s="24">
        <v>1.01</v>
      </c>
      <c r="F15" s="24">
        <f t="shared" ref="F15:F16" si="9">D15*E15</f>
        <v>10.1</v>
      </c>
      <c r="G15" s="49"/>
      <c r="H15" s="23">
        <v>1</v>
      </c>
      <c r="I15" s="25">
        <v>9.42</v>
      </c>
      <c r="J15" s="26">
        <f t="shared" si="6"/>
        <v>9.42</v>
      </c>
      <c r="K15" s="49"/>
      <c r="L15" s="27" t="s">
        <v>11</v>
      </c>
      <c r="M15" s="27"/>
      <c r="N15" s="28">
        <v>43356</v>
      </c>
      <c r="O15" s="29"/>
      <c r="P15" s="29"/>
      <c r="Q15" s="29"/>
      <c r="R15" s="29"/>
    </row>
    <row r="16" spans="1:18" s="4" customFormat="1">
      <c r="A16" s="21">
        <v>43356</v>
      </c>
      <c r="B16" s="39">
        <v>0.33333333333333331</v>
      </c>
      <c r="C16" s="22" t="s">
        <v>4</v>
      </c>
      <c r="D16" s="23">
        <v>10</v>
      </c>
      <c r="E16" s="24">
        <v>0.68100000000000005</v>
      </c>
      <c r="F16" s="30">
        <f t="shared" si="9"/>
        <v>6.8100000000000005</v>
      </c>
      <c r="G16" s="49">
        <f t="shared" si="7"/>
        <v>32.574257425742573</v>
      </c>
      <c r="H16" s="22">
        <v>1</v>
      </c>
      <c r="I16" s="26">
        <v>7.91</v>
      </c>
      <c r="J16" s="31">
        <f t="shared" si="6"/>
        <v>7.91</v>
      </c>
      <c r="K16" s="49">
        <f t="shared" si="8"/>
        <v>16.029723991507424</v>
      </c>
      <c r="L16" s="32" t="s">
        <v>13</v>
      </c>
      <c r="M16" s="27"/>
      <c r="N16" s="28">
        <v>43356</v>
      </c>
      <c r="O16" s="29"/>
      <c r="P16" s="29"/>
      <c r="Q16" s="29"/>
      <c r="R16" s="29"/>
    </row>
    <row r="17" spans="1:18" s="4" customFormat="1">
      <c r="A17" s="21">
        <v>43356</v>
      </c>
      <c r="B17" s="39">
        <v>0.33333333333333331</v>
      </c>
      <c r="C17" s="22" t="s">
        <v>4</v>
      </c>
      <c r="D17" s="23">
        <v>10</v>
      </c>
      <c r="E17" s="24">
        <v>0.65400000000000003</v>
      </c>
      <c r="F17" s="30">
        <f t="shared" ref="F17" si="10">D17*E17</f>
        <v>6.54</v>
      </c>
      <c r="G17" s="49"/>
      <c r="H17" s="22">
        <v>1</v>
      </c>
      <c r="I17" s="26">
        <v>8.3800000000000008</v>
      </c>
      <c r="J17" s="31">
        <f t="shared" si="6"/>
        <v>8.3800000000000008</v>
      </c>
      <c r="K17" s="49"/>
      <c r="L17" s="32" t="s">
        <v>11</v>
      </c>
      <c r="M17" s="27"/>
      <c r="N17" s="28">
        <v>43360</v>
      </c>
      <c r="O17" s="29"/>
      <c r="P17" s="29"/>
      <c r="Q17" s="29"/>
      <c r="R17" s="29"/>
    </row>
    <row r="18" spans="1:18" s="3" customFormat="1">
      <c r="A18" s="33">
        <v>43356</v>
      </c>
      <c r="B18" s="37">
        <v>0.3888888888888889</v>
      </c>
      <c r="C18" s="19" t="s">
        <v>3</v>
      </c>
      <c r="D18" s="17">
        <v>10</v>
      </c>
      <c r="E18" s="18">
        <v>1.01</v>
      </c>
      <c r="F18" s="34">
        <f>D18*E18</f>
        <v>10.1</v>
      </c>
      <c r="G18" s="50"/>
      <c r="H18" s="19">
        <v>1</v>
      </c>
      <c r="I18" s="18">
        <v>9.73</v>
      </c>
      <c r="J18" s="35">
        <f t="shared" si="6"/>
        <v>9.73</v>
      </c>
      <c r="K18" s="50"/>
      <c r="L18" s="36" t="s">
        <v>13</v>
      </c>
      <c r="M18" s="29"/>
      <c r="N18" s="38">
        <v>43356</v>
      </c>
      <c r="O18" s="29"/>
      <c r="P18" s="29"/>
      <c r="Q18" s="29"/>
      <c r="R18" s="29"/>
    </row>
    <row r="19" spans="1:18" s="3" customFormat="1">
      <c r="A19" s="33">
        <v>43356</v>
      </c>
      <c r="B19" s="37">
        <v>0.3888888888888889</v>
      </c>
      <c r="C19" s="19" t="s">
        <v>3</v>
      </c>
      <c r="D19" s="17">
        <v>10</v>
      </c>
      <c r="E19" s="18">
        <v>0.99299999999999999</v>
      </c>
      <c r="F19" s="34">
        <f>D19*E19</f>
        <v>9.93</v>
      </c>
      <c r="G19" s="50"/>
      <c r="H19" s="19">
        <v>1</v>
      </c>
      <c r="I19" s="18">
        <v>9.75</v>
      </c>
      <c r="J19" s="35">
        <f t="shared" si="6"/>
        <v>9.75</v>
      </c>
      <c r="K19" s="50"/>
      <c r="L19" s="36" t="s">
        <v>11</v>
      </c>
      <c r="M19" s="29"/>
      <c r="N19" s="38">
        <v>43360</v>
      </c>
      <c r="O19" s="29"/>
      <c r="P19" s="29"/>
      <c r="Q19" s="29"/>
      <c r="R19" s="29"/>
    </row>
    <row r="20" spans="1:18" s="5" customFormat="1">
      <c r="A20" s="40">
        <v>43360</v>
      </c>
      <c r="B20" s="41">
        <v>0.33333333333333331</v>
      </c>
      <c r="C20" s="17" t="s">
        <v>2</v>
      </c>
      <c r="D20" s="17">
        <v>10</v>
      </c>
      <c r="E20" s="18">
        <v>0.20499999999999999</v>
      </c>
      <c r="F20" s="18">
        <f t="shared" ref="F20:F27" si="11">D20*E20</f>
        <v>2.0499999999999998</v>
      </c>
      <c r="G20" s="60">
        <f>100-((F20*100)/F18)</f>
        <v>79.702970297029708</v>
      </c>
      <c r="H20" s="17">
        <v>1</v>
      </c>
      <c r="I20" s="18">
        <v>5.43</v>
      </c>
      <c r="J20" s="42">
        <f t="shared" si="6"/>
        <v>5.43</v>
      </c>
      <c r="K20" s="60">
        <f>100-((J20*100)/J18)</f>
        <v>44.193216855087364</v>
      </c>
      <c r="L20" s="43" t="s">
        <v>11</v>
      </c>
      <c r="M20" s="61" t="s">
        <v>16</v>
      </c>
      <c r="N20" s="44">
        <v>43363</v>
      </c>
      <c r="O20" s="43">
        <v>1160</v>
      </c>
      <c r="P20" s="43">
        <v>40.700000000000003</v>
      </c>
      <c r="Q20" s="53">
        <f>(P20*100)/O20</f>
        <v>3.5086206896551726</v>
      </c>
      <c r="R20" s="43"/>
    </row>
    <row r="21" spans="1:18" s="5" customFormat="1">
      <c r="A21" s="45">
        <v>43360</v>
      </c>
      <c r="B21" s="46">
        <v>0.37847222222222227</v>
      </c>
      <c r="C21" s="23" t="s">
        <v>3</v>
      </c>
      <c r="D21" s="23">
        <v>10</v>
      </c>
      <c r="E21" s="24">
        <v>1.07</v>
      </c>
      <c r="F21" s="24">
        <f t="shared" si="11"/>
        <v>10.700000000000001</v>
      </c>
      <c r="G21" s="49"/>
      <c r="H21" s="23">
        <v>1</v>
      </c>
      <c r="I21" s="24">
        <v>2.31</v>
      </c>
      <c r="J21" s="25">
        <f t="shared" si="6"/>
        <v>2.31</v>
      </c>
      <c r="K21" s="49"/>
      <c r="L21" s="47" t="s">
        <v>11</v>
      </c>
      <c r="M21" s="47"/>
      <c r="N21" s="48">
        <v>43363</v>
      </c>
      <c r="O21" s="43"/>
      <c r="P21" s="43"/>
      <c r="Q21" s="43"/>
      <c r="R21" s="43"/>
    </row>
    <row r="22" spans="1:18" s="5" customFormat="1">
      <c r="A22" s="45">
        <v>43361</v>
      </c>
      <c r="B22" s="46">
        <v>0.33333333333333331</v>
      </c>
      <c r="C22" s="23" t="s">
        <v>2</v>
      </c>
      <c r="D22" s="23">
        <v>10</v>
      </c>
      <c r="E22" s="24">
        <v>0.40699999999999997</v>
      </c>
      <c r="F22" s="24">
        <f t="shared" si="11"/>
        <v>4.0699999999999994</v>
      </c>
      <c r="G22" s="49">
        <f t="shared" si="7"/>
        <v>61.962616822429915</v>
      </c>
      <c r="H22" s="23">
        <v>1</v>
      </c>
      <c r="I22" s="24">
        <v>1.17</v>
      </c>
      <c r="J22" s="25">
        <f t="shared" si="6"/>
        <v>1.17</v>
      </c>
      <c r="K22" s="49">
        <f>100-((J22*100)/J21)</f>
        <v>49.350649350649348</v>
      </c>
      <c r="L22" s="47" t="s">
        <v>11</v>
      </c>
      <c r="M22" s="47"/>
      <c r="N22" s="48">
        <v>43363</v>
      </c>
      <c r="O22" s="43"/>
      <c r="P22" s="43"/>
      <c r="Q22" s="43"/>
      <c r="R22" s="43"/>
    </row>
    <row r="23" spans="1:18" s="5" customFormat="1">
      <c r="A23" s="40">
        <v>43361</v>
      </c>
      <c r="B23" s="41">
        <v>0.38194444444444442</v>
      </c>
      <c r="C23" s="17" t="s">
        <v>3</v>
      </c>
      <c r="D23" s="17">
        <v>10</v>
      </c>
      <c r="E23" s="18">
        <v>0.91500000000000004</v>
      </c>
      <c r="F23" s="18">
        <f t="shared" si="11"/>
        <v>9.15</v>
      </c>
      <c r="G23" s="50"/>
      <c r="H23" s="17">
        <v>1</v>
      </c>
      <c r="I23" s="18">
        <v>6.3</v>
      </c>
      <c r="J23" s="42">
        <f t="shared" si="6"/>
        <v>6.3</v>
      </c>
      <c r="K23" s="50"/>
      <c r="L23" s="43" t="s">
        <v>11</v>
      </c>
      <c r="M23" s="43"/>
      <c r="N23" s="44">
        <v>43363</v>
      </c>
      <c r="O23" s="43"/>
      <c r="P23" s="43"/>
      <c r="Q23" s="43"/>
      <c r="R23" s="43"/>
    </row>
    <row r="24" spans="1:18" s="5" customFormat="1">
      <c r="A24" s="40">
        <v>43362</v>
      </c>
      <c r="B24" s="41">
        <v>0.33333333333333331</v>
      </c>
      <c r="C24" s="17" t="s">
        <v>2</v>
      </c>
      <c r="D24" s="17">
        <v>10</v>
      </c>
      <c r="E24" s="18">
        <v>0.45800000000000002</v>
      </c>
      <c r="F24" s="18">
        <f t="shared" si="11"/>
        <v>4.58</v>
      </c>
      <c r="G24" s="50">
        <f t="shared" si="7"/>
        <v>49.94535519125683</v>
      </c>
      <c r="H24" s="17">
        <v>1</v>
      </c>
      <c r="I24" s="18">
        <v>4.5599999999999996</v>
      </c>
      <c r="J24" s="42">
        <f t="shared" si="6"/>
        <v>4.5599999999999996</v>
      </c>
      <c r="K24" s="50">
        <f>100-((J24*100)/J23)</f>
        <v>27.61904761904762</v>
      </c>
      <c r="L24" s="43" t="s">
        <v>11</v>
      </c>
      <c r="M24" s="43"/>
      <c r="N24" s="44">
        <v>43363</v>
      </c>
      <c r="O24" s="43"/>
      <c r="P24" s="43"/>
      <c r="Q24" s="43"/>
      <c r="R24" s="43"/>
    </row>
    <row r="25" spans="1:18" s="5" customFormat="1">
      <c r="A25" s="45">
        <v>43362</v>
      </c>
      <c r="B25" s="46">
        <v>0.37847222222222227</v>
      </c>
      <c r="C25" s="23" t="s">
        <v>3</v>
      </c>
      <c r="D25" s="23">
        <v>10</v>
      </c>
      <c r="E25" s="24">
        <v>0.76900000000000002</v>
      </c>
      <c r="F25" s="24">
        <f t="shared" si="11"/>
        <v>7.69</v>
      </c>
      <c r="G25" s="49"/>
      <c r="H25" s="23">
        <v>1</v>
      </c>
      <c r="I25" s="24">
        <v>9.7200000000000006</v>
      </c>
      <c r="J25" s="25">
        <f t="shared" si="6"/>
        <v>9.7200000000000006</v>
      </c>
      <c r="K25" s="49"/>
      <c r="L25" s="47" t="s">
        <v>11</v>
      </c>
      <c r="M25" s="47"/>
      <c r="N25" s="48">
        <v>43363</v>
      </c>
      <c r="O25" s="43"/>
      <c r="P25" s="43"/>
      <c r="Q25" s="43"/>
      <c r="R25" s="43"/>
    </row>
    <row r="26" spans="1:18" s="5" customFormat="1">
      <c r="A26" s="45">
        <v>43363</v>
      </c>
      <c r="B26" s="46">
        <v>0.33333333333333331</v>
      </c>
      <c r="C26" s="23" t="s">
        <v>2</v>
      </c>
      <c r="D26" s="23">
        <v>10</v>
      </c>
      <c r="E26" s="24">
        <v>0.54100000000000004</v>
      </c>
      <c r="F26" s="24">
        <f t="shared" si="11"/>
        <v>5.41</v>
      </c>
      <c r="G26" s="49">
        <f t="shared" si="7"/>
        <v>29.64889466840053</v>
      </c>
      <c r="H26" s="23">
        <v>1</v>
      </c>
      <c r="I26" s="24">
        <v>8.1</v>
      </c>
      <c r="J26" s="25">
        <f t="shared" si="6"/>
        <v>8.1</v>
      </c>
      <c r="K26" s="49">
        <f>100-((J26*100)/J25)</f>
        <v>16.666666666666671</v>
      </c>
      <c r="L26" s="47" t="s">
        <v>13</v>
      </c>
      <c r="M26" s="47"/>
      <c r="N26" s="48">
        <v>43363</v>
      </c>
      <c r="O26" s="43"/>
      <c r="P26" s="43"/>
      <c r="Q26" s="43"/>
      <c r="R26" s="43"/>
    </row>
    <row r="27" spans="1:18" s="5" customFormat="1">
      <c r="A27" s="40">
        <v>43363</v>
      </c>
      <c r="B27" s="41">
        <v>0.37847222222222227</v>
      </c>
      <c r="C27" s="17" t="s">
        <v>3</v>
      </c>
      <c r="D27" s="17">
        <v>10</v>
      </c>
      <c r="E27" s="18">
        <v>0.88700000000000001</v>
      </c>
      <c r="F27" s="18">
        <f t="shared" si="11"/>
        <v>8.870000000000001</v>
      </c>
      <c r="G27" s="50"/>
      <c r="H27" s="17">
        <v>1</v>
      </c>
      <c r="I27" s="18">
        <v>8.09</v>
      </c>
      <c r="J27" s="42">
        <f t="shared" si="6"/>
        <v>8.09</v>
      </c>
      <c r="K27" s="50"/>
      <c r="L27" s="43" t="s">
        <v>13</v>
      </c>
      <c r="M27" s="43"/>
      <c r="N27" s="44">
        <v>43363</v>
      </c>
      <c r="O27" s="43"/>
      <c r="P27" s="43"/>
      <c r="Q27" s="43"/>
      <c r="R27" s="43"/>
    </row>
    <row r="28" spans="1:18" s="5" customFormat="1">
      <c r="A28" s="40">
        <v>43367</v>
      </c>
      <c r="B28" s="41">
        <v>0.3298611111111111</v>
      </c>
      <c r="C28" s="17" t="s">
        <v>2</v>
      </c>
      <c r="D28" s="17">
        <v>10</v>
      </c>
      <c r="E28" s="18">
        <v>0.435</v>
      </c>
      <c r="F28" s="18">
        <f t="shared" ref="F28:F35" si="12">D28*E28</f>
        <v>4.3499999999999996</v>
      </c>
      <c r="G28" s="60">
        <f t="shared" si="7"/>
        <v>50.958286358511849</v>
      </c>
      <c r="H28" s="17">
        <v>1</v>
      </c>
      <c r="I28" s="18">
        <v>4.4000000000000004</v>
      </c>
      <c r="J28" s="42">
        <f t="shared" ref="J28:J35" si="13">H28*I28</f>
        <v>4.4000000000000004</v>
      </c>
      <c r="K28" s="60">
        <f t="shared" si="8"/>
        <v>45.611866501854131</v>
      </c>
      <c r="L28" s="43" t="s">
        <v>11</v>
      </c>
      <c r="M28" s="61" t="s">
        <v>16</v>
      </c>
      <c r="N28" s="44">
        <v>43370</v>
      </c>
      <c r="O28" s="43">
        <v>1069</v>
      </c>
      <c r="P28" s="43">
        <v>40.799999999999997</v>
      </c>
      <c r="Q28" s="53">
        <f>(P28*100)/O28</f>
        <v>3.8166510757717487</v>
      </c>
      <c r="R28" s="43"/>
    </row>
    <row r="29" spans="1:18" s="5" customFormat="1">
      <c r="A29" s="45">
        <v>43367</v>
      </c>
      <c r="B29" s="46">
        <v>0.38541666666666669</v>
      </c>
      <c r="C29" s="23" t="s">
        <v>3</v>
      </c>
      <c r="D29" s="23">
        <v>10</v>
      </c>
      <c r="E29" s="24">
        <v>0.84299999999999997</v>
      </c>
      <c r="F29" s="24">
        <f t="shared" si="12"/>
        <v>8.43</v>
      </c>
      <c r="G29" s="49"/>
      <c r="H29" s="23">
        <v>1</v>
      </c>
      <c r="I29" s="24">
        <v>1.19</v>
      </c>
      <c r="J29" s="25">
        <f t="shared" si="13"/>
        <v>1.19</v>
      </c>
      <c r="K29" s="49"/>
      <c r="L29" s="47" t="s">
        <v>11</v>
      </c>
      <c r="M29" s="47"/>
      <c r="N29" s="48">
        <v>43370</v>
      </c>
      <c r="O29" s="43"/>
      <c r="P29" s="43"/>
      <c r="Q29" s="43"/>
      <c r="R29" s="43"/>
    </row>
    <row r="30" spans="1:18" s="5" customFormat="1">
      <c r="A30" s="45">
        <v>43368</v>
      </c>
      <c r="B30" s="46">
        <v>0.33333333333333331</v>
      </c>
      <c r="C30" s="23" t="s">
        <v>2</v>
      </c>
      <c r="D30" s="23">
        <v>10</v>
      </c>
      <c r="E30" s="24">
        <v>0.58399999999999996</v>
      </c>
      <c r="F30" s="24">
        <f t="shared" si="12"/>
        <v>5.84</v>
      </c>
      <c r="G30" s="49">
        <f t="shared" si="7"/>
        <v>30.723606168446025</v>
      </c>
      <c r="H30" s="23">
        <v>1</v>
      </c>
      <c r="I30" s="30">
        <v>0.99299999999999999</v>
      </c>
      <c r="J30" s="25">
        <f t="shared" si="13"/>
        <v>0.99299999999999999</v>
      </c>
      <c r="K30" s="49">
        <f t="shared" si="8"/>
        <v>16.554621848739501</v>
      </c>
      <c r="L30" s="47" t="s">
        <v>11</v>
      </c>
      <c r="M30" s="52" t="s">
        <v>21</v>
      </c>
      <c r="N30" s="48">
        <v>43370</v>
      </c>
      <c r="O30" s="43"/>
      <c r="P30" s="43"/>
      <c r="Q30" s="36"/>
      <c r="R30" s="43"/>
    </row>
    <row r="31" spans="1:18" s="5" customFormat="1">
      <c r="A31" s="40">
        <v>43368</v>
      </c>
      <c r="B31" s="41">
        <v>0.38194444444444442</v>
      </c>
      <c r="C31" s="17" t="s">
        <v>3</v>
      </c>
      <c r="D31" s="17">
        <v>10</v>
      </c>
      <c r="E31" s="18">
        <v>0.76500000000000001</v>
      </c>
      <c r="F31" s="18">
        <f t="shared" si="12"/>
        <v>7.65</v>
      </c>
      <c r="G31" s="50"/>
      <c r="H31" s="17">
        <v>1</v>
      </c>
      <c r="I31" s="18">
        <v>6.68</v>
      </c>
      <c r="J31" s="42">
        <f t="shared" si="13"/>
        <v>6.68</v>
      </c>
      <c r="K31" s="50"/>
      <c r="L31" s="43" t="s">
        <v>11</v>
      </c>
      <c r="M31" s="43"/>
      <c r="N31" s="44">
        <v>43370</v>
      </c>
      <c r="O31" s="43"/>
      <c r="P31" s="43"/>
      <c r="Q31" s="43"/>
      <c r="R31" s="43"/>
    </row>
    <row r="32" spans="1:18" s="5" customFormat="1">
      <c r="A32" s="40">
        <v>43369</v>
      </c>
      <c r="B32" s="41">
        <v>0.33333333333333331</v>
      </c>
      <c r="C32" s="17" t="s">
        <v>2</v>
      </c>
      <c r="D32" s="17">
        <v>10</v>
      </c>
      <c r="E32" s="18">
        <v>0.53500000000000003</v>
      </c>
      <c r="F32" s="18">
        <f t="shared" si="12"/>
        <v>5.3500000000000005</v>
      </c>
      <c r="G32" s="50">
        <f t="shared" si="7"/>
        <v>30.06535947712419</v>
      </c>
      <c r="H32" s="17">
        <v>1</v>
      </c>
      <c r="I32" s="18">
        <v>4.67</v>
      </c>
      <c r="J32" s="42">
        <f t="shared" si="13"/>
        <v>4.67</v>
      </c>
      <c r="K32" s="50">
        <f t="shared" si="8"/>
        <v>30.089820359281433</v>
      </c>
      <c r="L32" s="43" t="s">
        <v>11</v>
      </c>
      <c r="M32" s="43"/>
      <c r="N32" s="44">
        <v>43370</v>
      </c>
      <c r="O32" s="43"/>
      <c r="P32" s="43"/>
      <c r="Q32" s="43"/>
      <c r="R32" s="43"/>
    </row>
    <row r="33" spans="1:18" s="5" customFormat="1">
      <c r="A33" s="45">
        <v>43369</v>
      </c>
      <c r="B33" s="46">
        <v>0.38194444444444442</v>
      </c>
      <c r="C33" s="23" t="s">
        <v>3</v>
      </c>
      <c r="D33" s="23">
        <v>10</v>
      </c>
      <c r="E33" s="24">
        <v>0.78400000000000003</v>
      </c>
      <c r="F33" s="24">
        <f t="shared" si="12"/>
        <v>7.84</v>
      </c>
      <c r="G33" s="49"/>
      <c r="H33" s="23">
        <v>1</v>
      </c>
      <c r="I33" s="24">
        <v>11.4</v>
      </c>
      <c r="J33" s="25">
        <f t="shared" si="13"/>
        <v>11.4</v>
      </c>
      <c r="K33" s="49"/>
      <c r="L33" s="47" t="s">
        <v>11</v>
      </c>
      <c r="M33" s="47"/>
      <c r="N33" s="48">
        <v>43370</v>
      </c>
      <c r="O33" s="43"/>
      <c r="P33" s="43"/>
      <c r="Q33" s="43"/>
      <c r="R33" s="43"/>
    </row>
    <row r="34" spans="1:18" s="5" customFormat="1">
      <c r="A34" s="45">
        <v>43370</v>
      </c>
      <c r="B34" s="46">
        <v>0.33333333333333331</v>
      </c>
      <c r="C34" s="23" t="s">
        <v>2</v>
      </c>
      <c r="D34" s="23">
        <v>10</v>
      </c>
      <c r="E34" s="24">
        <v>0.63</v>
      </c>
      <c r="F34" s="24">
        <f t="shared" si="12"/>
        <v>6.3</v>
      </c>
      <c r="G34" s="49">
        <f t="shared" si="7"/>
        <v>19.642857142857139</v>
      </c>
      <c r="H34" s="23">
        <v>1</v>
      </c>
      <c r="I34" s="24">
        <v>9.68</v>
      </c>
      <c r="J34" s="25">
        <f t="shared" si="13"/>
        <v>9.68</v>
      </c>
      <c r="K34" s="49">
        <f t="shared" si="8"/>
        <v>15.087719298245617</v>
      </c>
      <c r="L34" s="47" t="s">
        <v>13</v>
      </c>
      <c r="M34" s="47"/>
      <c r="N34" s="48">
        <v>43370</v>
      </c>
      <c r="O34" s="43"/>
      <c r="P34" s="43"/>
      <c r="Q34" s="43"/>
      <c r="R34" s="43"/>
    </row>
    <row r="35" spans="1:18" s="5" customFormat="1">
      <c r="A35" s="40">
        <v>43370</v>
      </c>
      <c r="B35" s="41">
        <v>0.38194444444444442</v>
      </c>
      <c r="C35" s="17" t="s">
        <v>3</v>
      </c>
      <c r="D35" s="17">
        <v>10</v>
      </c>
      <c r="E35" s="18">
        <v>0.874</v>
      </c>
      <c r="F35" s="18">
        <f t="shared" si="12"/>
        <v>8.74</v>
      </c>
      <c r="G35" s="50"/>
      <c r="H35" s="17">
        <v>1</v>
      </c>
      <c r="I35" s="18">
        <v>11.9</v>
      </c>
      <c r="J35" s="42">
        <f t="shared" si="13"/>
        <v>11.9</v>
      </c>
      <c r="K35" s="50"/>
      <c r="L35" s="43" t="s">
        <v>13</v>
      </c>
      <c r="M35" s="43"/>
      <c r="N35" s="44">
        <v>43370</v>
      </c>
      <c r="O35" s="43"/>
      <c r="P35" s="43"/>
      <c r="Q35" s="43"/>
      <c r="R35" s="43"/>
    </row>
    <row r="36" spans="1:18" s="5" customFormat="1">
      <c r="A36" s="40">
        <v>43374</v>
      </c>
      <c r="B36" s="41">
        <v>0.33333333333333331</v>
      </c>
      <c r="C36" s="17" t="s">
        <v>2</v>
      </c>
      <c r="D36" s="17">
        <v>10</v>
      </c>
      <c r="E36" s="18">
        <v>0.218</v>
      </c>
      <c r="F36" s="18">
        <f t="shared" ref="F36:F41" si="14">D36*E36</f>
        <v>2.1800000000000002</v>
      </c>
      <c r="G36" s="60">
        <f t="shared" si="7"/>
        <v>75.057208237986259</v>
      </c>
      <c r="H36" s="17">
        <v>1</v>
      </c>
      <c r="I36" s="18">
        <v>8.15</v>
      </c>
      <c r="J36" s="42">
        <f t="shared" ref="J36:J41" si="15">H36*I36</f>
        <v>8.15</v>
      </c>
      <c r="K36" s="60">
        <f t="shared" si="8"/>
        <v>31.512605042016816</v>
      </c>
      <c r="L36" s="43" t="s">
        <v>11</v>
      </c>
      <c r="M36" s="61" t="s">
        <v>16</v>
      </c>
      <c r="N36" s="44">
        <v>43382</v>
      </c>
      <c r="O36" s="51">
        <v>698.58</v>
      </c>
      <c r="P36" s="54">
        <v>19.480000000000004</v>
      </c>
      <c r="Q36" s="53">
        <f>(P36*100)/O36</f>
        <v>2.7885138423659428</v>
      </c>
      <c r="R36" s="43">
        <v>8.3000000000000007</v>
      </c>
    </row>
    <row r="37" spans="1:18" s="5" customFormat="1">
      <c r="A37" s="45">
        <v>43374</v>
      </c>
      <c r="B37" s="46">
        <v>0.38541666666666669</v>
      </c>
      <c r="C37" s="23" t="s">
        <v>3</v>
      </c>
      <c r="D37" s="23">
        <v>10</v>
      </c>
      <c r="E37" s="24">
        <v>0.91500000000000004</v>
      </c>
      <c r="F37" s="24">
        <f t="shared" si="14"/>
        <v>9.15</v>
      </c>
      <c r="G37" s="49"/>
      <c r="H37" s="23">
        <v>1</v>
      </c>
      <c r="I37" s="24">
        <v>1.26</v>
      </c>
      <c r="J37" s="25">
        <f t="shared" si="15"/>
        <v>1.26</v>
      </c>
      <c r="K37" s="49"/>
      <c r="L37" s="47" t="s">
        <v>11</v>
      </c>
      <c r="M37" s="47"/>
      <c r="N37" s="48">
        <v>43382</v>
      </c>
      <c r="O37" s="43"/>
      <c r="P37" s="43"/>
      <c r="Q37" s="43"/>
      <c r="R37" s="47">
        <v>6.7</v>
      </c>
    </row>
    <row r="38" spans="1:18" s="5" customFormat="1">
      <c r="A38" s="45">
        <v>43375</v>
      </c>
      <c r="B38" s="46">
        <v>0.33333333333333331</v>
      </c>
      <c r="C38" s="23" t="s">
        <v>2</v>
      </c>
      <c r="D38" s="23">
        <v>10</v>
      </c>
      <c r="E38" s="24">
        <v>0.42899999999999999</v>
      </c>
      <c r="F38" s="24">
        <f t="shared" si="14"/>
        <v>4.29</v>
      </c>
      <c r="G38" s="49">
        <f t="shared" si="7"/>
        <v>53.114754098360656</v>
      </c>
      <c r="H38" s="23">
        <v>1</v>
      </c>
      <c r="I38" s="24">
        <v>1.02</v>
      </c>
      <c r="J38" s="25">
        <f t="shared" si="15"/>
        <v>1.02</v>
      </c>
      <c r="K38" s="49">
        <f t="shared" si="8"/>
        <v>19.047619047619051</v>
      </c>
      <c r="L38" s="47" t="s">
        <v>11</v>
      </c>
      <c r="M38" s="47"/>
      <c r="N38" s="48">
        <v>43382</v>
      </c>
      <c r="O38" s="43"/>
      <c r="P38" s="43"/>
      <c r="Q38" s="43"/>
      <c r="R38" s="47">
        <v>8.1</v>
      </c>
    </row>
    <row r="39" spans="1:18" s="5" customFormat="1">
      <c r="A39" s="40">
        <v>43375</v>
      </c>
      <c r="B39" s="41">
        <v>0.38541666666666669</v>
      </c>
      <c r="C39" s="17" t="s">
        <v>3</v>
      </c>
      <c r="D39" s="17">
        <v>10</v>
      </c>
      <c r="E39" s="18">
        <v>0.81599999999999995</v>
      </c>
      <c r="F39" s="18">
        <f t="shared" si="14"/>
        <v>8.16</v>
      </c>
      <c r="G39" s="50"/>
      <c r="H39" s="17">
        <v>1</v>
      </c>
      <c r="I39" s="18">
        <v>6.05</v>
      </c>
      <c r="J39" s="42">
        <f t="shared" si="15"/>
        <v>6.05</v>
      </c>
      <c r="K39" s="50"/>
      <c r="L39" s="43" t="s">
        <v>11</v>
      </c>
      <c r="M39" s="43"/>
      <c r="N39" s="44">
        <v>43382</v>
      </c>
      <c r="O39" s="43"/>
      <c r="P39" s="43"/>
      <c r="Q39" s="43"/>
      <c r="R39" s="43">
        <v>6.9</v>
      </c>
    </row>
    <row r="40" spans="1:18" s="5" customFormat="1">
      <c r="A40" s="40">
        <v>43377</v>
      </c>
      <c r="B40" s="41">
        <v>0.33333333333333331</v>
      </c>
      <c r="C40" s="17" t="s">
        <v>2</v>
      </c>
      <c r="D40" s="17">
        <v>10</v>
      </c>
      <c r="E40" s="18">
        <v>0.30199999999999999</v>
      </c>
      <c r="F40" s="18">
        <f t="shared" si="14"/>
        <v>3.02</v>
      </c>
      <c r="G40" s="60">
        <f t="shared" si="7"/>
        <v>62.990196078431374</v>
      </c>
      <c r="H40" s="17">
        <v>1</v>
      </c>
      <c r="I40" s="18">
        <v>3.55</v>
      </c>
      <c r="J40" s="42">
        <f t="shared" si="15"/>
        <v>3.55</v>
      </c>
      <c r="K40" s="60">
        <f t="shared" si="8"/>
        <v>41.322314049586772</v>
      </c>
      <c r="L40" s="43" t="s">
        <v>11</v>
      </c>
      <c r="M40" s="62" t="s">
        <v>20</v>
      </c>
      <c r="N40" s="44">
        <v>43382</v>
      </c>
      <c r="O40" s="43"/>
      <c r="P40" s="43"/>
      <c r="Q40" s="43"/>
      <c r="R40" s="43">
        <v>8.3000000000000007</v>
      </c>
    </row>
    <row r="41" spans="1:18" s="5" customFormat="1">
      <c r="A41" s="45">
        <v>43377</v>
      </c>
      <c r="B41" s="46">
        <v>0.38541666666666669</v>
      </c>
      <c r="C41" s="23" t="s">
        <v>3</v>
      </c>
      <c r="D41" s="23">
        <v>10</v>
      </c>
      <c r="E41" s="24">
        <v>0.75800000000000001</v>
      </c>
      <c r="F41" s="24">
        <f t="shared" si="14"/>
        <v>7.58</v>
      </c>
      <c r="G41" s="49"/>
      <c r="H41" s="23">
        <v>1</v>
      </c>
      <c r="I41" s="24">
        <v>3.55</v>
      </c>
      <c r="J41" s="25">
        <f t="shared" si="15"/>
        <v>3.55</v>
      </c>
      <c r="K41" s="49"/>
      <c r="L41" s="47" t="s">
        <v>11</v>
      </c>
      <c r="M41" s="47"/>
      <c r="N41" s="48">
        <v>43382</v>
      </c>
      <c r="O41" s="43"/>
      <c r="P41" s="43"/>
      <c r="Q41" s="43"/>
      <c r="R41" s="47">
        <v>6.8</v>
      </c>
    </row>
    <row r="42" spans="1:18" s="5" customFormat="1">
      <c r="A42" s="45">
        <v>43381</v>
      </c>
      <c r="B42" s="46">
        <v>0.33333333333333331</v>
      </c>
      <c r="C42" s="23" t="s">
        <v>2</v>
      </c>
      <c r="D42" s="23">
        <v>10</v>
      </c>
      <c r="E42" s="24">
        <v>0.18</v>
      </c>
      <c r="F42" s="24">
        <f t="shared" ref="F42:F43" si="16">D42*E42</f>
        <v>1.7999999999999998</v>
      </c>
      <c r="G42" s="60">
        <f t="shared" si="7"/>
        <v>76.253298153034308</v>
      </c>
      <c r="H42" s="23">
        <v>1</v>
      </c>
      <c r="I42" s="24">
        <v>1.19</v>
      </c>
      <c r="J42" s="25">
        <f t="shared" ref="J42:J43" si="17">H42*I42</f>
        <v>1.19</v>
      </c>
      <c r="K42" s="60">
        <f t="shared" si="8"/>
        <v>66.478873239436609</v>
      </c>
      <c r="L42" s="47" t="s">
        <v>11</v>
      </c>
      <c r="M42" s="61" t="s">
        <v>16</v>
      </c>
      <c r="N42" s="48">
        <v>43382</v>
      </c>
      <c r="O42" s="51">
        <v>870.9</v>
      </c>
      <c r="P42" s="43">
        <v>14.6</v>
      </c>
      <c r="Q42" s="53">
        <f>(P42*100)/O42</f>
        <v>1.6764266850384659</v>
      </c>
      <c r="R42" s="47">
        <v>8.5</v>
      </c>
    </row>
    <row r="43" spans="1:18" s="5" customFormat="1">
      <c r="A43" s="40">
        <v>43381</v>
      </c>
      <c r="B43" s="41">
        <v>0.38541666666666669</v>
      </c>
      <c r="C43" s="17" t="s">
        <v>3</v>
      </c>
      <c r="D43" s="17">
        <v>10</v>
      </c>
      <c r="E43" s="18">
        <v>0.98</v>
      </c>
      <c r="F43" s="18">
        <f t="shared" si="16"/>
        <v>9.8000000000000007</v>
      </c>
      <c r="G43" s="50"/>
      <c r="H43" s="17">
        <v>1</v>
      </c>
      <c r="I43" s="18">
        <v>1.47</v>
      </c>
      <c r="J43" s="42">
        <f t="shared" si="17"/>
        <v>1.47</v>
      </c>
      <c r="K43" s="50"/>
      <c r="L43" s="43" t="s">
        <v>11</v>
      </c>
      <c r="M43" s="43"/>
      <c r="N43" s="44">
        <v>43382</v>
      </c>
      <c r="O43" s="43"/>
      <c r="P43" s="43"/>
      <c r="Q43" s="43"/>
      <c r="R43" s="43">
        <v>6.9</v>
      </c>
    </row>
    <row r="44" spans="1:18" s="5" customFormat="1">
      <c r="A44" s="40">
        <v>43382</v>
      </c>
      <c r="B44" s="41">
        <v>0.3298611111111111</v>
      </c>
      <c r="C44" s="17" t="s">
        <v>2</v>
      </c>
      <c r="D44" s="17">
        <v>10</v>
      </c>
      <c r="E44" s="18">
        <v>0.504</v>
      </c>
      <c r="F44" s="18">
        <f t="shared" ref="F44:F47" si="18">D44*E44</f>
        <v>5.04</v>
      </c>
      <c r="G44" s="50">
        <f t="shared" si="7"/>
        <v>48.571428571428577</v>
      </c>
      <c r="H44" s="17">
        <v>1</v>
      </c>
      <c r="I44" s="18">
        <v>1.19</v>
      </c>
      <c r="J44" s="42">
        <f t="shared" ref="J44:J47" si="19">H44*I44</f>
        <v>1.19</v>
      </c>
      <c r="K44" s="50">
        <f t="shared" si="8"/>
        <v>19.047619047619051</v>
      </c>
      <c r="L44" s="43" t="s">
        <v>11</v>
      </c>
      <c r="M44" s="29"/>
      <c r="N44" s="44">
        <v>43389</v>
      </c>
      <c r="O44" s="43"/>
      <c r="P44" s="43"/>
      <c r="Q44" s="43"/>
      <c r="R44" s="43">
        <v>8.1</v>
      </c>
    </row>
    <row r="45" spans="1:18" s="5" customFormat="1">
      <c r="A45" s="45">
        <v>43382</v>
      </c>
      <c r="B45" s="46">
        <v>0.38194444444444442</v>
      </c>
      <c r="C45" s="23" t="s">
        <v>3</v>
      </c>
      <c r="D45" s="23">
        <v>10</v>
      </c>
      <c r="E45" s="24">
        <v>0.90200000000000002</v>
      </c>
      <c r="F45" s="24">
        <f t="shared" si="18"/>
        <v>9.02</v>
      </c>
      <c r="G45" s="49"/>
      <c r="H45" s="23">
        <v>1</v>
      </c>
      <c r="I45" s="24">
        <v>8.43</v>
      </c>
      <c r="J45" s="25">
        <f t="shared" si="19"/>
        <v>8.43</v>
      </c>
      <c r="K45" s="49"/>
      <c r="L45" s="47" t="s">
        <v>11</v>
      </c>
      <c r="M45" s="47"/>
      <c r="N45" s="48">
        <v>43389</v>
      </c>
      <c r="O45" s="43"/>
      <c r="P45" s="43"/>
      <c r="Q45" s="43"/>
      <c r="R45" s="47">
        <v>6.8</v>
      </c>
    </row>
    <row r="46" spans="1:18" s="5" customFormat="1">
      <c r="A46" s="45">
        <v>43383</v>
      </c>
      <c r="B46" s="46">
        <v>0.33333333333333331</v>
      </c>
      <c r="C46" s="23" t="s">
        <v>2</v>
      </c>
      <c r="D46" s="23">
        <v>10</v>
      </c>
      <c r="E46" s="24">
        <v>0.56000000000000005</v>
      </c>
      <c r="F46" s="24">
        <f t="shared" si="18"/>
        <v>5.6000000000000005</v>
      </c>
      <c r="G46" s="49">
        <f t="shared" si="7"/>
        <v>37.915742793791573</v>
      </c>
      <c r="H46" s="23">
        <v>1</v>
      </c>
      <c r="I46" s="24">
        <v>6.06</v>
      </c>
      <c r="J46" s="25">
        <f t="shared" si="19"/>
        <v>6.06</v>
      </c>
      <c r="K46" s="49">
        <f t="shared" si="8"/>
        <v>28.113879003558722</v>
      </c>
      <c r="L46" s="47" t="s">
        <v>11</v>
      </c>
      <c r="M46" s="27"/>
      <c r="N46" s="48">
        <v>43389</v>
      </c>
      <c r="O46" s="43"/>
      <c r="P46" s="43"/>
      <c r="Q46" s="43"/>
      <c r="R46" s="59">
        <v>8</v>
      </c>
    </row>
    <row r="47" spans="1:18" s="5" customFormat="1">
      <c r="A47" s="40">
        <v>43383</v>
      </c>
      <c r="B47" s="41">
        <v>0.38194444444444442</v>
      </c>
      <c r="C47" s="17" t="s">
        <v>3</v>
      </c>
      <c r="D47" s="17">
        <v>10</v>
      </c>
      <c r="E47" s="18">
        <v>0.89400000000000002</v>
      </c>
      <c r="F47" s="18">
        <f t="shared" si="18"/>
        <v>8.94</v>
      </c>
      <c r="G47" s="50"/>
      <c r="H47" s="17">
        <v>1</v>
      </c>
      <c r="I47" s="18">
        <v>13.4</v>
      </c>
      <c r="J47" s="42">
        <f t="shared" si="19"/>
        <v>13.4</v>
      </c>
      <c r="K47" s="50"/>
      <c r="L47" s="43" t="s">
        <v>11</v>
      </c>
      <c r="M47" s="43"/>
      <c r="N47" s="44">
        <v>43389</v>
      </c>
      <c r="O47" s="43"/>
      <c r="P47" s="43"/>
      <c r="Q47" s="43"/>
      <c r="R47" s="43">
        <v>6.7</v>
      </c>
    </row>
    <row r="48" spans="1:18" s="5" customFormat="1">
      <c r="A48" s="40">
        <v>43384</v>
      </c>
      <c r="B48" s="41">
        <v>0.3298611111111111</v>
      </c>
      <c r="C48" s="17" t="s">
        <v>2</v>
      </c>
      <c r="D48" s="17">
        <v>10</v>
      </c>
      <c r="E48" s="18">
        <v>0.53600000000000003</v>
      </c>
      <c r="F48" s="18">
        <f t="shared" ref="F48:F55" si="20">D48*E48</f>
        <v>5.36</v>
      </c>
      <c r="G48" s="50">
        <f t="shared" si="7"/>
        <v>40.044742729306485</v>
      </c>
      <c r="H48" s="17">
        <v>1</v>
      </c>
      <c r="I48" s="18">
        <v>12.1</v>
      </c>
      <c r="J48" s="42">
        <f t="shared" ref="J48:J55" si="21">H48*I48</f>
        <v>12.1</v>
      </c>
      <c r="K48" s="50">
        <f t="shared" si="8"/>
        <v>9.7014925373134417</v>
      </c>
      <c r="L48" s="43" t="s">
        <v>11</v>
      </c>
      <c r="M48" s="43"/>
      <c r="N48" s="44">
        <v>43389</v>
      </c>
      <c r="O48" s="43"/>
      <c r="P48" s="43"/>
      <c r="Q48" s="43"/>
      <c r="R48" s="54">
        <v>8</v>
      </c>
    </row>
    <row r="49" spans="1:19" s="5" customFormat="1">
      <c r="A49" s="45">
        <v>43384</v>
      </c>
      <c r="B49" s="46">
        <v>0.38194444444444442</v>
      </c>
      <c r="C49" s="23" t="s">
        <v>3</v>
      </c>
      <c r="D49" s="23">
        <v>10</v>
      </c>
      <c r="E49" s="24">
        <v>0.89100000000000001</v>
      </c>
      <c r="F49" s="24">
        <f t="shared" si="20"/>
        <v>8.91</v>
      </c>
      <c r="G49" s="49"/>
      <c r="H49" s="23">
        <v>1</v>
      </c>
      <c r="I49" s="24">
        <v>12.5</v>
      </c>
      <c r="J49" s="25">
        <f t="shared" si="21"/>
        <v>12.5</v>
      </c>
      <c r="K49" s="49"/>
      <c r="L49" s="47" t="s">
        <v>11</v>
      </c>
      <c r="M49" s="47"/>
      <c r="N49" s="48">
        <v>43389</v>
      </c>
      <c r="O49" s="43"/>
      <c r="P49" s="43"/>
      <c r="Q49" s="43"/>
      <c r="R49" s="47">
        <v>6.8</v>
      </c>
    </row>
    <row r="50" spans="1:19" s="5" customFormat="1">
      <c r="A50" s="45">
        <v>43388</v>
      </c>
      <c r="B50" s="46">
        <v>0.33333333333333331</v>
      </c>
      <c r="C50" s="23" t="s">
        <v>2</v>
      </c>
      <c r="D50" s="23">
        <v>10</v>
      </c>
      <c r="E50" s="24">
        <v>0.31900000000000001</v>
      </c>
      <c r="F50" s="24">
        <f t="shared" si="20"/>
        <v>3.19</v>
      </c>
      <c r="G50" s="60">
        <f t="shared" si="7"/>
        <v>64.197530864197532</v>
      </c>
      <c r="H50" s="23">
        <v>1</v>
      </c>
      <c r="I50" s="24">
        <v>9.7899999999999991</v>
      </c>
      <c r="J50" s="25">
        <f t="shared" si="21"/>
        <v>9.7899999999999991</v>
      </c>
      <c r="K50" s="60">
        <f t="shared" si="8"/>
        <v>21.680000000000007</v>
      </c>
      <c r="L50" s="47" t="s">
        <v>11</v>
      </c>
      <c r="M50" s="61" t="s">
        <v>16</v>
      </c>
      <c r="N50" s="48">
        <v>43389</v>
      </c>
      <c r="O50" s="43">
        <v>1009</v>
      </c>
      <c r="P50" s="43">
        <v>31.6</v>
      </c>
      <c r="Q50" s="53">
        <f>(P50*100)/O50</f>
        <v>3.1318136769078295</v>
      </c>
      <c r="R50" s="47">
        <v>8.1</v>
      </c>
      <c r="S50" s="52"/>
    </row>
    <row r="51" spans="1:19" s="5" customFormat="1">
      <c r="A51" s="40">
        <v>43388</v>
      </c>
      <c r="B51" s="41">
        <v>0.38541666666666669</v>
      </c>
      <c r="C51" s="17" t="s">
        <v>3</v>
      </c>
      <c r="D51" s="17">
        <v>10</v>
      </c>
      <c r="E51" s="18">
        <v>1.1100000000000001</v>
      </c>
      <c r="F51" s="18">
        <f t="shared" si="20"/>
        <v>11.100000000000001</v>
      </c>
      <c r="G51" s="50"/>
      <c r="H51" s="17">
        <v>1</v>
      </c>
      <c r="I51" s="18">
        <v>1.58</v>
      </c>
      <c r="J51" s="42">
        <f t="shared" si="21"/>
        <v>1.58</v>
      </c>
      <c r="K51" s="50"/>
      <c r="L51" s="43" t="s">
        <v>11</v>
      </c>
      <c r="M51" s="43"/>
      <c r="N51" s="44">
        <v>43389</v>
      </c>
      <c r="O51" s="43"/>
      <c r="P51" s="43"/>
      <c r="Q51" s="43"/>
      <c r="R51" s="43">
        <v>6.8</v>
      </c>
    </row>
    <row r="52" spans="1:19" s="5" customFormat="1">
      <c r="A52" s="40">
        <v>43389</v>
      </c>
      <c r="B52" s="41">
        <v>0.3298611111111111</v>
      </c>
      <c r="C52" s="17" t="s">
        <v>2</v>
      </c>
      <c r="D52" s="17">
        <v>10</v>
      </c>
      <c r="E52" s="18">
        <v>0.56699999999999995</v>
      </c>
      <c r="F52" s="18">
        <f t="shared" si="20"/>
        <v>5.67</v>
      </c>
      <c r="G52" s="50">
        <f t="shared" si="7"/>
        <v>48.918918918918926</v>
      </c>
      <c r="H52" s="17">
        <v>1</v>
      </c>
      <c r="I52" s="18">
        <v>1.27</v>
      </c>
      <c r="J52" s="42">
        <f t="shared" si="21"/>
        <v>1.27</v>
      </c>
      <c r="K52" s="50">
        <f t="shared" si="8"/>
        <v>19.620253164556971</v>
      </c>
      <c r="L52" s="43" t="s">
        <v>11</v>
      </c>
      <c r="M52" s="29"/>
      <c r="N52" s="44">
        <v>43361</v>
      </c>
      <c r="O52" s="43"/>
      <c r="P52" s="43"/>
      <c r="Q52" s="43"/>
      <c r="R52" s="54">
        <v>8</v>
      </c>
    </row>
    <row r="53" spans="1:19" s="5" customFormat="1">
      <c r="A53" s="45">
        <v>43389</v>
      </c>
      <c r="B53" s="46">
        <v>0.38194444444444442</v>
      </c>
      <c r="C53" s="23" t="s">
        <v>3</v>
      </c>
      <c r="D53" s="23">
        <v>10</v>
      </c>
      <c r="E53" s="24">
        <v>0.99099999999999999</v>
      </c>
      <c r="F53" s="24">
        <f t="shared" si="20"/>
        <v>9.91</v>
      </c>
      <c r="G53" s="49"/>
      <c r="H53" s="23">
        <v>1</v>
      </c>
      <c r="I53" s="24">
        <v>4.55</v>
      </c>
      <c r="J53" s="25">
        <f t="shared" si="21"/>
        <v>4.55</v>
      </c>
      <c r="K53" s="49"/>
      <c r="L53" s="47" t="s">
        <v>11</v>
      </c>
      <c r="M53" s="47"/>
      <c r="N53" s="48">
        <v>43361</v>
      </c>
      <c r="O53" s="43"/>
      <c r="P53" s="43"/>
      <c r="Q53" s="43"/>
      <c r="R53" s="47">
        <v>6.8</v>
      </c>
    </row>
    <row r="54" spans="1:19" s="5" customFormat="1">
      <c r="A54" s="45">
        <v>43390</v>
      </c>
      <c r="B54" s="46">
        <v>0.33333333333333331</v>
      </c>
      <c r="C54" s="23" t="s">
        <v>2</v>
      </c>
      <c r="D54" s="23">
        <v>10</v>
      </c>
      <c r="E54" s="24">
        <v>0.59499999999999997</v>
      </c>
      <c r="F54" s="24">
        <f t="shared" si="20"/>
        <v>5.9499999999999993</v>
      </c>
      <c r="G54" s="49">
        <f t="shared" si="7"/>
        <v>39.959636730575191</v>
      </c>
      <c r="H54" s="23">
        <v>1</v>
      </c>
      <c r="I54" s="24">
        <v>4.1500000000000004</v>
      </c>
      <c r="J54" s="25">
        <f t="shared" si="21"/>
        <v>4.1500000000000004</v>
      </c>
      <c r="K54" s="49">
        <f t="shared" si="8"/>
        <v>8.7912087912087742</v>
      </c>
      <c r="L54" s="47" t="s">
        <v>11</v>
      </c>
      <c r="M54" s="27"/>
      <c r="N54" s="48">
        <v>43361</v>
      </c>
      <c r="O54" s="43"/>
      <c r="P54" s="43"/>
      <c r="Q54" s="43"/>
      <c r="R54" s="59">
        <v>8</v>
      </c>
    </row>
    <row r="55" spans="1:19" s="5" customFormat="1">
      <c r="A55" s="40">
        <v>43390</v>
      </c>
      <c r="B55" s="41">
        <v>0.38541666666666669</v>
      </c>
      <c r="C55" s="17" t="s">
        <v>3</v>
      </c>
      <c r="D55" s="17">
        <v>10</v>
      </c>
      <c r="E55" s="18">
        <v>0.97299999999999998</v>
      </c>
      <c r="F55" s="18">
        <f t="shared" si="20"/>
        <v>9.73</v>
      </c>
      <c r="G55" s="50"/>
      <c r="H55" s="17">
        <v>1</v>
      </c>
      <c r="I55" s="18">
        <v>9.6300000000000008</v>
      </c>
      <c r="J55" s="42">
        <f t="shared" si="21"/>
        <v>9.6300000000000008</v>
      </c>
      <c r="K55" s="50"/>
      <c r="L55" s="43" t="s">
        <v>11</v>
      </c>
      <c r="M55" s="43"/>
      <c r="N55" s="44">
        <v>43361</v>
      </c>
      <c r="O55" s="43"/>
      <c r="P55" s="43"/>
      <c r="Q55" s="43"/>
      <c r="R55" s="43">
        <v>6.8</v>
      </c>
    </row>
    <row r="56" spans="1:19" s="5" customFormat="1">
      <c r="A56" s="40">
        <v>43391</v>
      </c>
      <c r="B56" s="41">
        <v>0.33333333333333331</v>
      </c>
      <c r="C56" s="17" t="s">
        <v>2</v>
      </c>
      <c r="D56" s="17">
        <v>10</v>
      </c>
      <c r="E56" s="18">
        <v>0.85299999999999998</v>
      </c>
      <c r="F56" s="18">
        <f t="shared" ref="F56:F58" si="22">D56*E56</f>
        <v>8.5299999999999994</v>
      </c>
      <c r="G56" s="50">
        <f t="shared" si="7"/>
        <v>12.332990750256954</v>
      </c>
      <c r="H56" s="17">
        <v>1</v>
      </c>
      <c r="I56" s="18">
        <v>8.98</v>
      </c>
      <c r="J56" s="42">
        <f t="shared" ref="J56:J58" si="23">H56*I56</f>
        <v>8.98</v>
      </c>
      <c r="K56" s="50">
        <f>100-((J56*100)/J55)</f>
        <v>6.7497403946002095</v>
      </c>
      <c r="L56" s="43" t="s">
        <v>13</v>
      </c>
      <c r="M56" s="43"/>
      <c r="N56" s="44">
        <v>43361</v>
      </c>
      <c r="O56" s="43"/>
      <c r="P56" s="43"/>
      <c r="Q56" s="43"/>
      <c r="R56" s="54">
        <v>8</v>
      </c>
    </row>
    <row r="57" spans="1:19" s="5" customFormat="1">
      <c r="A57" s="45">
        <v>43391</v>
      </c>
      <c r="B57" s="46">
        <v>0.38541666666666669</v>
      </c>
      <c r="C57" s="23" t="s">
        <v>3</v>
      </c>
      <c r="D57" s="23">
        <v>10</v>
      </c>
      <c r="E57" s="24">
        <v>1.03</v>
      </c>
      <c r="F57" s="24">
        <f t="shared" si="22"/>
        <v>10.3</v>
      </c>
      <c r="G57" s="49"/>
      <c r="H57" s="23">
        <v>1</v>
      </c>
      <c r="I57" s="24">
        <v>6.2</v>
      </c>
      <c r="J57" s="25">
        <f t="shared" si="23"/>
        <v>6.2</v>
      </c>
      <c r="K57" s="49"/>
      <c r="L57" s="47" t="s">
        <v>13</v>
      </c>
      <c r="M57" s="47"/>
      <c r="N57" s="48">
        <v>43361</v>
      </c>
      <c r="O57" s="43"/>
      <c r="P57" s="43"/>
      <c r="Q57" s="43"/>
      <c r="R57" s="47">
        <v>6.8</v>
      </c>
    </row>
    <row r="58" spans="1:19" s="5" customFormat="1">
      <c r="A58" s="45">
        <v>43395</v>
      </c>
      <c r="B58" s="46">
        <v>0.3298611111111111</v>
      </c>
      <c r="C58" s="23" t="s">
        <v>2</v>
      </c>
      <c r="D58" s="23">
        <v>10</v>
      </c>
      <c r="E58" s="24">
        <v>0.34399999999999997</v>
      </c>
      <c r="F58" s="24">
        <f t="shared" si="22"/>
        <v>3.4399999999999995</v>
      </c>
      <c r="G58" s="60">
        <f t="shared" si="7"/>
        <v>66.601941747572823</v>
      </c>
      <c r="H58" s="23">
        <v>1</v>
      </c>
      <c r="I58" s="24">
        <v>3.77</v>
      </c>
      <c r="J58" s="25">
        <f t="shared" si="23"/>
        <v>3.77</v>
      </c>
      <c r="K58" s="60">
        <f t="shared" si="8"/>
        <v>39.193548387096776</v>
      </c>
      <c r="L58" s="47" t="s">
        <v>11</v>
      </c>
      <c r="M58" s="61" t="s">
        <v>16</v>
      </c>
      <c r="N58" s="48">
        <v>43396</v>
      </c>
      <c r="O58" s="43">
        <v>943</v>
      </c>
      <c r="P58" s="43">
        <v>29.2</v>
      </c>
      <c r="Q58" s="53">
        <f>(P58*100)/O58</f>
        <v>3.0965005302226936</v>
      </c>
      <c r="R58" s="47">
        <v>8.1</v>
      </c>
    </row>
  </sheetData>
  <pageMargins left="0.7" right="0.7" top="0.78740157499999996" bottom="0.78740157499999996" header="0.3" footer="0.3"/>
  <pageSetup paperSize="9" scale="9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31" workbookViewId="0">
      <selection activeCell="I58" sqref="I58"/>
    </sheetView>
  </sheetViews>
  <sheetFormatPr baseColWidth="10" defaultRowHeight="14" x14ac:dyDescent="0"/>
  <cols>
    <col min="2" max="2" width="7.83203125" customWidth="1"/>
    <col min="4" max="4" width="8.1640625" bestFit="1" customWidth="1"/>
    <col min="5" max="5" width="6.5" bestFit="1" customWidth="1"/>
    <col min="6" max="6" width="10.5" bestFit="1" customWidth="1"/>
    <col min="7" max="7" width="10.5" customWidth="1"/>
    <col min="8" max="8" width="8.1640625" bestFit="1" customWidth="1"/>
    <col min="9" max="9" width="10.5" bestFit="1" customWidth="1"/>
    <col min="10" max="10" width="8.5" bestFit="1" customWidth="1"/>
    <col min="11" max="11" width="9.5" customWidth="1"/>
    <col min="12" max="12" width="10.1640625" bestFit="1" customWidth="1"/>
    <col min="13" max="13" width="14" bestFit="1" customWidth="1"/>
    <col min="14" max="14" width="10.1640625" bestFit="1" customWidth="1"/>
    <col min="15" max="16" width="8.33203125" bestFit="1" customWidth="1"/>
  </cols>
  <sheetData>
    <row r="1" spans="1:18" ht="18">
      <c r="A1" s="2" t="s">
        <v>10</v>
      </c>
      <c r="B1" s="2"/>
    </row>
    <row r="3" spans="1:18" s="1" customFormat="1" ht="28">
      <c r="A3" s="8" t="s">
        <v>5</v>
      </c>
      <c r="B3" s="8" t="s">
        <v>12</v>
      </c>
      <c r="C3" s="9"/>
      <c r="D3" s="10" t="s">
        <v>6</v>
      </c>
      <c r="E3" s="11" t="s">
        <v>0</v>
      </c>
      <c r="F3" s="11" t="s">
        <v>9</v>
      </c>
      <c r="G3" s="11" t="s">
        <v>19</v>
      </c>
      <c r="H3" s="12" t="s">
        <v>7</v>
      </c>
      <c r="I3" s="13" t="s">
        <v>1</v>
      </c>
      <c r="J3" s="13" t="s">
        <v>25</v>
      </c>
      <c r="K3" s="11" t="s">
        <v>19</v>
      </c>
      <c r="L3" s="9" t="s">
        <v>15</v>
      </c>
      <c r="M3" s="9"/>
      <c r="N3" s="9" t="s">
        <v>14</v>
      </c>
      <c r="O3" s="14" t="s">
        <v>17</v>
      </c>
      <c r="P3" s="14" t="s">
        <v>18</v>
      </c>
      <c r="Q3" s="14" t="s">
        <v>24</v>
      </c>
      <c r="R3" s="9" t="s">
        <v>22</v>
      </c>
    </row>
    <row r="4" spans="1:18">
      <c r="A4" s="15">
        <v>43348</v>
      </c>
      <c r="B4" s="15"/>
      <c r="C4" s="16" t="s">
        <v>2</v>
      </c>
      <c r="D4" s="17">
        <v>10</v>
      </c>
      <c r="E4" s="18">
        <v>0.45100000000000001</v>
      </c>
      <c r="F4" s="18"/>
      <c r="G4" s="18"/>
      <c r="H4" s="19">
        <v>1</v>
      </c>
      <c r="I4" s="20">
        <v>5.0199999999999996</v>
      </c>
      <c r="J4" s="20"/>
      <c r="K4" s="20"/>
      <c r="L4" s="6" t="s">
        <v>11</v>
      </c>
      <c r="M4" s="6"/>
      <c r="N4" s="7">
        <v>43349</v>
      </c>
      <c r="O4" s="6"/>
      <c r="P4" s="6"/>
      <c r="Q4" s="6"/>
      <c r="R4" s="6"/>
    </row>
    <row r="5" spans="1:18" s="3" customFormat="1">
      <c r="A5" s="21">
        <v>43348</v>
      </c>
      <c r="B5" s="21"/>
      <c r="C5" s="22" t="s">
        <v>3</v>
      </c>
      <c r="D5" s="23">
        <v>10</v>
      </c>
      <c r="E5" s="24">
        <v>0.98099999999999998</v>
      </c>
      <c r="F5" s="24">
        <f t="shared" ref="F5:F6" si="0">D5*E5</f>
        <v>9.81</v>
      </c>
      <c r="G5" s="24"/>
      <c r="H5" s="23">
        <v>1</v>
      </c>
      <c r="I5" s="25">
        <v>9.82</v>
      </c>
      <c r="J5" s="26">
        <f t="shared" ref="J5:J6" si="1">H5*I5</f>
        <v>9.82</v>
      </c>
      <c r="K5" s="26"/>
      <c r="L5" s="27" t="s">
        <v>11</v>
      </c>
      <c r="M5" s="27"/>
      <c r="N5" s="28">
        <v>43349</v>
      </c>
      <c r="O5" s="29"/>
      <c r="P5" s="29"/>
      <c r="Q5" s="29"/>
      <c r="R5" s="29"/>
    </row>
    <row r="6" spans="1:18" s="4" customFormat="1">
      <c r="A6" s="21">
        <v>43349</v>
      </c>
      <c r="B6" s="21"/>
      <c r="C6" s="22" t="s">
        <v>4</v>
      </c>
      <c r="D6" s="23">
        <v>10</v>
      </c>
      <c r="E6" s="24">
        <v>0.68899999999999995</v>
      </c>
      <c r="F6" s="30">
        <f t="shared" si="0"/>
        <v>6.89</v>
      </c>
      <c r="G6" s="49">
        <f>100-((F6*100)/F5)</f>
        <v>29.765545361875638</v>
      </c>
      <c r="H6" s="22">
        <v>1</v>
      </c>
      <c r="I6" s="26">
        <v>8.5399999999999991</v>
      </c>
      <c r="J6" s="31">
        <f t="shared" si="1"/>
        <v>8.5399999999999991</v>
      </c>
      <c r="K6" s="49">
        <f>100-((J6*100)/J5)</f>
        <v>13.034623217922615</v>
      </c>
      <c r="L6" s="32" t="s">
        <v>13</v>
      </c>
      <c r="M6" s="27"/>
      <c r="N6" s="28">
        <v>43349</v>
      </c>
      <c r="O6" s="29"/>
      <c r="P6" s="29"/>
      <c r="Q6" s="29"/>
      <c r="R6" s="29"/>
    </row>
    <row r="7" spans="1:18" s="3" customFormat="1">
      <c r="A7" s="33">
        <v>43349</v>
      </c>
      <c r="B7" s="33"/>
      <c r="C7" s="19" t="s">
        <v>3</v>
      </c>
      <c r="D7" s="17">
        <v>10</v>
      </c>
      <c r="E7" s="18">
        <v>1.05</v>
      </c>
      <c r="F7" s="34"/>
      <c r="G7" s="18"/>
      <c r="H7" s="19">
        <v>1</v>
      </c>
      <c r="I7" s="18">
        <v>9.19</v>
      </c>
      <c r="J7" s="35"/>
      <c r="K7" s="35"/>
      <c r="L7" s="36"/>
      <c r="M7" s="29"/>
      <c r="N7" s="7">
        <v>43349</v>
      </c>
      <c r="O7" s="29"/>
      <c r="P7" s="29"/>
      <c r="Q7" s="29"/>
      <c r="R7" s="29"/>
    </row>
    <row r="8" spans="1:18" s="3" customFormat="1">
      <c r="A8" s="33">
        <v>43353</v>
      </c>
      <c r="B8" s="37">
        <v>0.33333333333333331</v>
      </c>
      <c r="C8" s="19" t="s">
        <v>2</v>
      </c>
      <c r="D8" s="17">
        <v>10</v>
      </c>
      <c r="E8" s="18">
        <v>0.13700000000000001</v>
      </c>
      <c r="F8" s="18"/>
      <c r="G8" s="18"/>
      <c r="H8" s="19">
        <v>1</v>
      </c>
      <c r="I8" s="20">
        <v>4.72</v>
      </c>
      <c r="J8" s="20"/>
      <c r="K8" s="20"/>
      <c r="L8" s="29" t="s">
        <v>11</v>
      </c>
      <c r="M8" s="29" t="s">
        <v>16</v>
      </c>
      <c r="N8" s="38">
        <v>43356</v>
      </c>
      <c r="O8" s="29">
        <v>2233</v>
      </c>
      <c r="P8" s="29">
        <v>68.459999999999994</v>
      </c>
      <c r="Q8" s="53">
        <f>(P8*100)/O8</f>
        <v>3.0658307210031346</v>
      </c>
      <c r="R8" s="29"/>
    </row>
    <row r="9" spans="1:18" s="3" customFormat="1">
      <c r="A9" s="21">
        <v>43353</v>
      </c>
      <c r="B9" s="39">
        <v>0.38541666666666669</v>
      </c>
      <c r="C9" s="22" t="s">
        <v>3</v>
      </c>
      <c r="D9" s="23">
        <v>10</v>
      </c>
      <c r="E9" s="24">
        <v>1.01</v>
      </c>
      <c r="F9" s="24">
        <f t="shared" ref="F9:F11" si="2">D9*E9</f>
        <v>10.1</v>
      </c>
      <c r="G9" s="24"/>
      <c r="H9" s="23">
        <v>1</v>
      </c>
      <c r="I9" s="25">
        <v>1.85</v>
      </c>
      <c r="J9" s="26">
        <f t="shared" ref="J9:J30" si="3">H9*I9</f>
        <v>1.85</v>
      </c>
      <c r="K9" s="26"/>
      <c r="L9" s="27" t="s">
        <v>11</v>
      </c>
      <c r="M9" s="27"/>
      <c r="N9" s="28">
        <v>43356</v>
      </c>
      <c r="O9" s="29"/>
      <c r="P9" s="29"/>
      <c r="Q9" s="29"/>
      <c r="R9" s="29"/>
    </row>
    <row r="10" spans="1:18" s="4" customFormat="1">
      <c r="A10" s="21">
        <v>43354</v>
      </c>
      <c r="B10" s="39">
        <v>0.33333333333333331</v>
      </c>
      <c r="C10" s="22" t="s">
        <v>4</v>
      </c>
      <c r="D10" s="23">
        <v>10</v>
      </c>
      <c r="E10" s="24">
        <v>0.53500000000000003</v>
      </c>
      <c r="F10" s="24">
        <f t="shared" si="2"/>
        <v>5.3500000000000005</v>
      </c>
      <c r="G10" s="49">
        <f>100-((F10*100)/F9)</f>
        <v>47.029702970297031</v>
      </c>
      <c r="H10" s="22">
        <v>1</v>
      </c>
      <c r="I10" s="26">
        <v>1.22</v>
      </c>
      <c r="J10" s="26">
        <f t="shared" si="3"/>
        <v>1.22</v>
      </c>
      <c r="K10" s="49">
        <f>100-((J10*100)/J9)</f>
        <v>34.054054054054063</v>
      </c>
      <c r="L10" s="27" t="s">
        <v>11</v>
      </c>
      <c r="M10" s="27"/>
      <c r="N10" s="28">
        <v>43356</v>
      </c>
      <c r="O10" s="29"/>
      <c r="P10" s="29"/>
      <c r="Q10" s="29"/>
      <c r="R10" s="29"/>
    </row>
    <row r="11" spans="1:18" s="3" customFormat="1">
      <c r="A11" s="33">
        <v>43354</v>
      </c>
      <c r="B11" s="37">
        <v>0.38194444444444442</v>
      </c>
      <c r="C11" s="19" t="s">
        <v>3</v>
      </c>
      <c r="D11" s="17">
        <v>10</v>
      </c>
      <c r="E11" s="18">
        <v>0.996</v>
      </c>
      <c r="F11" s="18">
        <f t="shared" si="2"/>
        <v>9.9600000000000009</v>
      </c>
      <c r="G11" s="18"/>
      <c r="H11" s="19">
        <v>1</v>
      </c>
      <c r="I11" s="18">
        <v>5.58</v>
      </c>
      <c r="J11" s="20">
        <f t="shared" si="3"/>
        <v>5.58</v>
      </c>
      <c r="K11" s="20"/>
      <c r="L11" s="29" t="s">
        <v>11</v>
      </c>
      <c r="M11" s="29"/>
      <c r="N11" s="38">
        <v>43356</v>
      </c>
      <c r="O11" s="29"/>
      <c r="P11" s="29"/>
      <c r="Q11" s="29"/>
      <c r="R11" s="29"/>
    </row>
    <row r="12" spans="1:18" s="3" customFormat="1" ht="13.5" customHeight="1">
      <c r="A12" s="33">
        <v>43355</v>
      </c>
      <c r="B12" s="37">
        <v>0.33333333333333331</v>
      </c>
      <c r="C12" s="19" t="s">
        <v>2</v>
      </c>
      <c r="D12" s="17">
        <v>10</v>
      </c>
      <c r="E12" s="18">
        <v>0.55500000000000005</v>
      </c>
      <c r="F12" s="18">
        <f>D12*E12</f>
        <v>5.5500000000000007</v>
      </c>
      <c r="G12" s="50">
        <f>100-((F12*100)/F11)</f>
        <v>44.277108433734931</v>
      </c>
      <c r="H12" s="19">
        <v>1</v>
      </c>
      <c r="I12" s="20">
        <v>3.95</v>
      </c>
      <c r="J12" s="20">
        <f t="shared" si="3"/>
        <v>3.95</v>
      </c>
      <c r="K12" s="50">
        <f>100-((J12*100)/J11)</f>
        <v>29.211469534050181</v>
      </c>
      <c r="L12" s="29" t="s">
        <v>11</v>
      </c>
      <c r="M12" s="29"/>
      <c r="N12" s="38">
        <v>43356</v>
      </c>
      <c r="O12" s="29"/>
      <c r="P12" s="29"/>
      <c r="Q12" s="29"/>
      <c r="R12" s="29"/>
    </row>
    <row r="13" spans="1:18" s="3" customFormat="1">
      <c r="A13" s="21">
        <v>43355</v>
      </c>
      <c r="B13" s="39">
        <v>0.38541666666666669</v>
      </c>
      <c r="C13" s="22" t="s">
        <v>3</v>
      </c>
      <c r="D13" s="23">
        <v>10</v>
      </c>
      <c r="E13" s="24">
        <v>1.01</v>
      </c>
      <c r="F13" s="24">
        <f t="shared" ref="F13:F14" si="4">D13*E13</f>
        <v>10.1</v>
      </c>
      <c r="G13" s="24"/>
      <c r="H13" s="23">
        <v>1</v>
      </c>
      <c r="I13" s="25">
        <v>9.42</v>
      </c>
      <c r="J13" s="26">
        <f t="shared" si="3"/>
        <v>9.42</v>
      </c>
      <c r="K13" s="26"/>
      <c r="L13" s="27" t="s">
        <v>11</v>
      </c>
      <c r="M13" s="27"/>
      <c r="N13" s="28">
        <v>43356</v>
      </c>
      <c r="O13" s="29"/>
      <c r="P13" s="29"/>
      <c r="Q13" s="29"/>
      <c r="R13" s="29"/>
    </row>
    <row r="14" spans="1:18" s="4" customFormat="1">
      <c r="A14" s="21">
        <v>43356</v>
      </c>
      <c r="B14" s="39">
        <v>0.33333333333333331</v>
      </c>
      <c r="C14" s="22" t="s">
        <v>4</v>
      </c>
      <c r="D14" s="23">
        <v>10</v>
      </c>
      <c r="E14" s="24">
        <v>0.68100000000000005</v>
      </c>
      <c r="F14" s="30">
        <f t="shared" si="4"/>
        <v>6.8100000000000005</v>
      </c>
      <c r="G14" s="49">
        <f>100-((F14*100)/F13)</f>
        <v>32.574257425742573</v>
      </c>
      <c r="H14" s="22">
        <v>1</v>
      </c>
      <c r="I14" s="26">
        <v>7.91</v>
      </c>
      <c r="J14" s="31">
        <f t="shared" si="3"/>
        <v>7.91</v>
      </c>
      <c r="K14" s="49">
        <f>100-((J14*100)/J13)</f>
        <v>16.029723991507424</v>
      </c>
      <c r="L14" s="32" t="s">
        <v>13</v>
      </c>
      <c r="M14" s="27"/>
      <c r="N14" s="28">
        <v>43356</v>
      </c>
      <c r="O14" s="29"/>
      <c r="P14" s="29"/>
      <c r="Q14" s="29"/>
      <c r="R14" s="29"/>
    </row>
    <row r="15" spans="1:18" s="3" customFormat="1">
      <c r="A15" s="33">
        <v>43356</v>
      </c>
      <c r="B15" s="37">
        <v>0.3888888888888889</v>
      </c>
      <c r="C15" s="19" t="s">
        <v>3</v>
      </c>
      <c r="D15" s="17">
        <v>10</v>
      </c>
      <c r="E15" s="18">
        <v>1.01</v>
      </c>
      <c r="F15" s="18"/>
      <c r="G15" s="18"/>
      <c r="H15" s="19">
        <v>1</v>
      </c>
      <c r="I15" s="18">
        <v>9.73</v>
      </c>
      <c r="J15" s="35"/>
      <c r="K15" s="35"/>
      <c r="L15" s="36" t="s">
        <v>13</v>
      </c>
      <c r="M15" s="29"/>
      <c r="N15" s="38">
        <v>43356</v>
      </c>
      <c r="O15" s="29"/>
      <c r="P15" s="29"/>
      <c r="Q15" s="29"/>
      <c r="R15" s="29"/>
    </row>
    <row r="16" spans="1:18" s="5" customFormat="1">
      <c r="A16" s="40">
        <v>43360</v>
      </c>
      <c r="B16" s="41">
        <v>0.33333333333333331</v>
      </c>
      <c r="C16" s="17" t="s">
        <v>2</v>
      </c>
      <c r="D16" s="17">
        <v>10</v>
      </c>
      <c r="E16" s="18">
        <v>0.20499999999999999</v>
      </c>
      <c r="F16" s="18"/>
      <c r="G16" s="18"/>
      <c r="H16" s="17">
        <v>1</v>
      </c>
      <c r="I16" s="18">
        <v>5.43</v>
      </c>
      <c r="J16" s="42"/>
      <c r="K16" s="42"/>
      <c r="L16" s="43" t="s">
        <v>11</v>
      </c>
      <c r="M16" s="29" t="s">
        <v>16</v>
      </c>
      <c r="N16" s="44">
        <v>43363</v>
      </c>
      <c r="O16" s="43">
        <v>1160</v>
      </c>
      <c r="P16" s="43">
        <v>40.700000000000003</v>
      </c>
      <c r="Q16" s="53">
        <f>(P16*100)/O16</f>
        <v>3.5086206896551726</v>
      </c>
      <c r="R16" s="43"/>
    </row>
    <row r="17" spans="1:18" s="5" customFormat="1">
      <c r="A17" s="45">
        <v>43360</v>
      </c>
      <c r="B17" s="46">
        <v>0.37847222222222227</v>
      </c>
      <c r="C17" s="23" t="s">
        <v>3</v>
      </c>
      <c r="D17" s="23">
        <v>10</v>
      </c>
      <c r="E17" s="24">
        <v>1.07</v>
      </c>
      <c r="F17" s="24">
        <f t="shared" ref="F17:F30" si="5">D17*E17</f>
        <v>10.700000000000001</v>
      </c>
      <c r="G17" s="24"/>
      <c r="H17" s="23">
        <v>1</v>
      </c>
      <c r="I17" s="24">
        <v>2.31</v>
      </c>
      <c r="J17" s="25">
        <f t="shared" si="3"/>
        <v>2.31</v>
      </c>
      <c r="K17" s="25"/>
      <c r="L17" s="47" t="s">
        <v>11</v>
      </c>
      <c r="M17" s="47"/>
      <c r="N17" s="48">
        <v>43363</v>
      </c>
      <c r="O17" s="43"/>
      <c r="P17" s="43"/>
      <c r="Q17" s="43"/>
      <c r="R17" s="43"/>
    </row>
    <row r="18" spans="1:18" s="5" customFormat="1">
      <c r="A18" s="45">
        <v>43361</v>
      </c>
      <c r="B18" s="46">
        <v>0.33333333333333331</v>
      </c>
      <c r="C18" s="23" t="s">
        <v>2</v>
      </c>
      <c r="D18" s="23">
        <v>10</v>
      </c>
      <c r="E18" s="24">
        <v>0.40699999999999997</v>
      </c>
      <c r="F18" s="24">
        <f t="shared" si="5"/>
        <v>4.0699999999999994</v>
      </c>
      <c r="G18" s="49">
        <f>100-((F18*100)/F17)</f>
        <v>61.962616822429915</v>
      </c>
      <c r="H18" s="23">
        <v>1</v>
      </c>
      <c r="I18" s="24">
        <v>1.17</v>
      </c>
      <c r="J18" s="25">
        <f t="shared" si="3"/>
        <v>1.17</v>
      </c>
      <c r="K18" s="49">
        <f>100-((J18*100)/J17)</f>
        <v>49.350649350649348</v>
      </c>
      <c r="L18" s="47" t="s">
        <v>11</v>
      </c>
      <c r="M18" s="47"/>
      <c r="N18" s="48">
        <v>43363</v>
      </c>
      <c r="O18" s="43"/>
      <c r="P18" s="43"/>
      <c r="Q18" s="43"/>
      <c r="R18" s="43"/>
    </row>
    <row r="19" spans="1:18" s="5" customFormat="1">
      <c r="A19" s="40">
        <v>43361</v>
      </c>
      <c r="B19" s="41">
        <v>0.38194444444444442</v>
      </c>
      <c r="C19" s="17" t="s">
        <v>3</v>
      </c>
      <c r="D19" s="17">
        <v>10</v>
      </c>
      <c r="E19" s="18">
        <v>0.91500000000000004</v>
      </c>
      <c r="F19" s="18">
        <f t="shared" si="5"/>
        <v>9.15</v>
      </c>
      <c r="G19" s="18"/>
      <c r="H19" s="17">
        <v>1</v>
      </c>
      <c r="I19" s="18">
        <v>6.3</v>
      </c>
      <c r="J19" s="42">
        <f t="shared" si="3"/>
        <v>6.3</v>
      </c>
      <c r="K19" s="42"/>
      <c r="L19" s="43" t="s">
        <v>11</v>
      </c>
      <c r="M19" s="43"/>
      <c r="N19" s="44">
        <v>43363</v>
      </c>
      <c r="O19" s="43"/>
      <c r="P19" s="43"/>
      <c r="Q19" s="43"/>
      <c r="R19" s="43"/>
    </row>
    <row r="20" spans="1:18" s="5" customFormat="1">
      <c r="A20" s="40">
        <v>43362</v>
      </c>
      <c r="B20" s="41">
        <v>0.33333333333333331</v>
      </c>
      <c r="C20" s="17" t="s">
        <v>2</v>
      </c>
      <c r="D20" s="17">
        <v>10</v>
      </c>
      <c r="E20" s="18">
        <v>0.45800000000000002</v>
      </c>
      <c r="F20" s="18">
        <f t="shared" si="5"/>
        <v>4.58</v>
      </c>
      <c r="G20" s="50">
        <f>100-((F20*100)/F19)</f>
        <v>49.94535519125683</v>
      </c>
      <c r="H20" s="17">
        <v>1</v>
      </c>
      <c r="I20" s="18">
        <v>4.5599999999999996</v>
      </c>
      <c r="J20" s="42">
        <f t="shared" si="3"/>
        <v>4.5599999999999996</v>
      </c>
      <c r="K20" s="50">
        <f>100-((J20*100)/J19)</f>
        <v>27.61904761904762</v>
      </c>
      <c r="L20" s="43" t="s">
        <v>11</v>
      </c>
      <c r="M20" s="43"/>
      <c r="N20" s="44">
        <v>43363</v>
      </c>
      <c r="O20" s="43"/>
      <c r="P20" s="43"/>
      <c r="Q20" s="43"/>
      <c r="R20" s="43"/>
    </row>
    <row r="21" spans="1:18" s="5" customFormat="1">
      <c r="A21" s="45">
        <v>43362</v>
      </c>
      <c r="B21" s="46">
        <v>0.37847222222222227</v>
      </c>
      <c r="C21" s="23" t="s">
        <v>3</v>
      </c>
      <c r="D21" s="23">
        <v>10</v>
      </c>
      <c r="E21" s="24">
        <v>0.76900000000000002</v>
      </c>
      <c r="F21" s="24">
        <f t="shared" si="5"/>
        <v>7.69</v>
      </c>
      <c r="G21" s="24"/>
      <c r="H21" s="23">
        <v>1</v>
      </c>
      <c r="I21" s="24">
        <v>9.7200000000000006</v>
      </c>
      <c r="J21" s="25">
        <f t="shared" si="3"/>
        <v>9.7200000000000006</v>
      </c>
      <c r="K21" s="25"/>
      <c r="L21" s="47" t="s">
        <v>11</v>
      </c>
      <c r="M21" s="47"/>
      <c r="N21" s="48">
        <v>43363</v>
      </c>
      <c r="O21" s="43"/>
      <c r="P21" s="43"/>
      <c r="Q21" s="43"/>
      <c r="R21" s="43"/>
    </row>
    <row r="22" spans="1:18" s="5" customFormat="1">
      <c r="A22" s="45">
        <v>43363</v>
      </c>
      <c r="B22" s="46">
        <v>0.33333333333333331</v>
      </c>
      <c r="C22" s="23" t="s">
        <v>2</v>
      </c>
      <c r="D22" s="23">
        <v>10</v>
      </c>
      <c r="E22" s="24">
        <v>0.54100000000000004</v>
      </c>
      <c r="F22" s="24">
        <f t="shared" si="5"/>
        <v>5.41</v>
      </c>
      <c r="G22" s="49">
        <f>100-((F22*100)/F21)</f>
        <v>29.64889466840053</v>
      </c>
      <c r="H22" s="23">
        <v>1</v>
      </c>
      <c r="I22" s="24">
        <v>8.1</v>
      </c>
      <c r="J22" s="25">
        <f t="shared" si="3"/>
        <v>8.1</v>
      </c>
      <c r="K22" s="49">
        <f>100-((J22*100)/J21)</f>
        <v>16.666666666666671</v>
      </c>
      <c r="L22" s="32" t="s">
        <v>13</v>
      </c>
      <c r="M22" s="47"/>
      <c r="N22" s="48">
        <v>43363</v>
      </c>
      <c r="O22" s="43"/>
      <c r="P22" s="43"/>
      <c r="Q22" s="43"/>
      <c r="R22" s="43"/>
    </row>
    <row r="23" spans="1:18" s="5" customFormat="1">
      <c r="A23" s="40">
        <v>43363</v>
      </c>
      <c r="B23" s="41">
        <v>0.37847222222222227</v>
      </c>
      <c r="C23" s="17" t="s">
        <v>3</v>
      </c>
      <c r="D23" s="17">
        <v>10</v>
      </c>
      <c r="E23" s="18">
        <v>0.88700000000000001</v>
      </c>
      <c r="F23" s="18"/>
      <c r="G23" s="18"/>
      <c r="H23" s="17">
        <v>1</v>
      </c>
      <c r="I23" s="18">
        <v>8.09</v>
      </c>
      <c r="J23" s="42"/>
      <c r="K23" s="42"/>
      <c r="L23" s="36" t="s">
        <v>13</v>
      </c>
      <c r="M23" s="43"/>
      <c r="N23" s="44">
        <v>43363</v>
      </c>
      <c r="O23" s="43"/>
      <c r="P23" s="43"/>
      <c r="Q23" s="43"/>
      <c r="R23" s="43"/>
    </row>
    <row r="24" spans="1:18" s="5" customFormat="1">
      <c r="A24" s="40">
        <v>43367</v>
      </c>
      <c r="B24" s="41">
        <v>0.3298611111111111</v>
      </c>
      <c r="C24" s="17" t="s">
        <v>2</v>
      </c>
      <c r="D24" s="17">
        <v>10</v>
      </c>
      <c r="E24" s="18">
        <v>0.435</v>
      </c>
      <c r="F24" s="18"/>
      <c r="G24" s="18"/>
      <c r="H24" s="17">
        <v>1</v>
      </c>
      <c r="I24" s="18">
        <v>4.4000000000000004</v>
      </c>
      <c r="J24" s="42"/>
      <c r="K24" s="42"/>
      <c r="L24" s="43" t="s">
        <v>11</v>
      </c>
      <c r="M24" s="29" t="s">
        <v>16</v>
      </c>
      <c r="N24" s="44">
        <v>43370</v>
      </c>
      <c r="O24" s="43">
        <v>1069</v>
      </c>
      <c r="P24" s="43">
        <v>40.799999999999997</v>
      </c>
      <c r="Q24" s="53">
        <f>(P24*100)/O24</f>
        <v>3.8166510757717487</v>
      </c>
      <c r="R24" s="43"/>
    </row>
    <row r="25" spans="1:18" s="5" customFormat="1">
      <c r="A25" s="45">
        <v>43367</v>
      </c>
      <c r="B25" s="46">
        <v>0.38541666666666669</v>
      </c>
      <c r="C25" s="23" t="s">
        <v>3</v>
      </c>
      <c r="D25" s="23">
        <v>10</v>
      </c>
      <c r="E25" s="24">
        <v>0.84299999999999997</v>
      </c>
      <c r="F25" s="24">
        <f t="shared" si="5"/>
        <v>8.43</v>
      </c>
      <c r="G25" s="24"/>
      <c r="H25" s="23">
        <v>1</v>
      </c>
      <c r="I25" s="24">
        <v>1.19</v>
      </c>
      <c r="J25" s="25">
        <f t="shared" si="3"/>
        <v>1.19</v>
      </c>
      <c r="K25" s="25"/>
      <c r="L25" s="47" t="s">
        <v>11</v>
      </c>
      <c r="M25" s="47"/>
      <c r="N25" s="48">
        <v>43370</v>
      </c>
      <c r="O25" s="43"/>
      <c r="P25" s="43"/>
      <c r="Q25" s="43"/>
      <c r="R25" s="43"/>
    </row>
    <row r="26" spans="1:18" s="5" customFormat="1">
      <c r="A26" s="45">
        <v>43368</v>
      </c>
      <c r="B26" s="46">
        <v>0.33333333333333331</v>
      </c>
      <c r="C26" s="23" t="s">
        <v>2</v>
      </c>
      <c r="D26" s="23">
        <v>10</v>
      </c>
      <c r="E26" s="24">
        <v>0.58399999999999996</v>
      </c>
      <c r="F26" s="24">
        <f t="shared" si="5"/>
        <v>5.84</v>
      </c>
      <c r="G26" s="49">
        <f>100-((F26*100)/F25)</f>
        <v>30.723606168446025</v>
      </c>
      <c r="H26" s="23">
        <v>1</v>
      </c>
      <c r="I26" s="24">
        <v>0.99299999999999999</v>
      </c>
      <c r="J26" s="25">
        <f t="shared" si="3"/>
        <v>0.99299999999999999</v>
      </c>
      <c r="K26" s="49">
        <f>100-((J26*100)/J25)</f>
        <v>16.554621848739501</v>
      </c>
      <c r="L26" s="47" t="s">
        <v>11</v>
      </c>
      <c r="M26" s="47"/>
      <c r="N26" s="48">
        <v>43370</v>
      </c>
      <c r="O26" s="43"/>
      <c r="P26" s="43"/>
      <c r="Q26" s="43"/>
      <c r="R26" s="43"/>
    </row>
    <row r="27" spans="1:18" s="5" customFormat="1">
      <c r="A27" s="40">
        <v>43368</v>
      </c>
      <c r="B27" s="41">
        <v>0.38194444444444442</v>
      </c>
      <c r="C27" s="17" t="s">
        <v>3</v>
      </c>
      <c r="D27" s="17">
        <v>10</v>
      </c>
      <c r="E27" s="18">
        <v>0.76500000000000001</v>
      </c>
      <c r="F27" s="18">
        <f t="shared" si="5"/>
        <v>7.65</v>
      </c>
      <c r="G27" s="18"/>
      <c r="H27" s="17">
        <v>1</v>
      </c>
      <c r="I27" s="18">
        <v>6.68</v>
      </c>
      <c r="J27" s="42">
        <f t="shared" si="3"/>
        <v>6.68</v>
      </c>
      <c r="K27" s="42"/>
      <c r="L27" s="43" t="s">
        <v>11</v>
      </c>
      <c r="M27" s="43"/>
      <c r="N27" s="44">
        <v>43370</v>
      </c>
      <c r="O27" s="43"/>
      <c r="P27" s="43"/>
      <c r="Q27" s="43"/>
      <c r="R27" s="43"/>
    </row>
    <row r="28" spans="1:18" s="5" customFormat="1">
      <c r="A28" s="40">
        <v>43369</v>
      </c>
      <c r="B28" s="41">
        <v>0.33333333333333331</v>
      </c>
      <c r="C28" s="17" t="s">
        <v>2</v>
      </c>
      <c r="D28" s="17">
        <v>10</v>
      </c>
      <c r="E28" s="18">
        <v>0.53500000000000003</v>
      </c>
      <c r="F28" s="18">
        <f t="shared" si="5"/>
        <v>5.3500000000000005</v>
      </c>
      <c r="G28" s="50">
        <f>100-((F28*100)/F27)</f>
        <v>30.06535947712419</v>
      </c>
      <c r="H28" s="17">
        <v>1</v>
      </c>
      <c r="I28" s="18">
        <v>4.67</v>
      </c>
      <c r="J28" s="42">
        <f t="shared" si="3"/>
        <v>4.67</v>
      </c>
      <c r="K28" s="50">
        <f>100-((J28*100)/J27)</f>
        <v>30.089820359281433</v>
      </c>
      <c r="L28" s="43" t="s">
        <v>11</v>
      </c>
      <c r="M28" s="43"/>
      <c r="N28" s="44">
        <v>43370</v>
      </c>
      <c r="O28" s="43"/>
      <c r="P28" s="43"/>
      <c r="Q28" s="43"/>
      <c r="R28" s="43"/>
    </row>
    <row r="29" spans="1:18" s="5" customFormat="1">
      <c r="A29" s="45">
        <v>43369</v>
      </c>
      <c r="B29" s="46">
        <v>0.38194444444444442</v>
      </c>
      <c r="C29" s="23" t="s">
        <v>3</v>
      </c>
      <c r="D29" s="23">
        <v>10</v>
      </c>
      <c r="E29" s="24">
        <v>0.78400000000000003</v>
      </c>
      <c r="F29" s="24">
        <f t="shared" si="5"/>
        <v>7.84</v>
      </c>
      <c r="G29" s="24"/>
      <c r="H29" s="23">
        <v>1</v>
      </c>
      <c r="I29" s="24">
        <v>11.4</v>
      </c>
      <c r="J29" s="25">
        <f t="shared" si="3"/>
        <v>11.4</v>
      </c>
      <c r="K29" s="25"/>
      <c r="L29" s="47" t="s">
        <v>11</v>
      </c>
      <c r="M29" s="47"/>
      <c r="N29" s="48">
        <v>43370</v>
      </c>
      <c r="O29" s="43"/>
      <c r="P29" s="43"/>
      <c r="Q29" s="43"/>
      <c r="R29" s="43"/>
    </row>
    <row r="30" spans="1:18" s="5" customFormat="1">
      <c r="A30" s="45">
        <v>43370</v>
      </c>
      <c r="B30" s="46">
        <v>0.33333333333333331</v>
      </c>
      <c r="C30" s="23" t="s">
        <v>2</v>
      </c>
      <c r="D30" s="23">
        <v>10</v>
      </c>
      <c r="E30" s="24">
        <v>0.63</v>
      </c>
      <c r="F30" s="24">
        <f t="shared" si="5"/>
        <v>6.3</v>
      </c>
      <c r="G30" s="49">
        <f>100-((F30*100)/F29)</f>
        <v>19.642857142857139</v>
      </c>
      <c r="H30" s="23">
        <v>1</v>
      </c>
      <c r="I30" s="24">
        <v>9.68</v>
      </c>
      <c r="J30" s="25">
        <f t="shared" si="3"/>
        <v>9.68</v>
      </c>
      <c r="K30" s="49">
        <f>100-((J30*100)/J29)</f>
        <v>15.087719298245617</v>
      </c>
      <c r="L30" s="32" t="s">
        <v>13</v>
      </c>
      <c r="M30" s="47"/>
      <c r="N30" s="48">
        <v>43370</v>
      </c>
      <c r="O30" s="43"/>
      <c r="P30" s="43"/>
      <c r="Q30" s="43"/>
      <c r="R30" s="43"/>
    </row>
    <row r="31" spans="1:18" s="5" customFormat="1">
      <c r="A31" s="40">
        <v>43370</v>
      </c>
      <c r="B31" s="41">
        <v>0.38194444444444442</v>
      </c>
      <c r="C31" s="17" t="s">
        <v>3</v>
      </c>
      <c r="D31" s="17">
        <v>10</v>
      </c>
      <c r="E31" s="18">
        <v>0.874</v>
      </c>
      <c r="F31" s="18"/>
      <c r="G31" s="18"/>
      <c r="H31" s="17">
        <v>1</v>
      </c>
      <c r="I31" s="18">
        <v>11.9</v>
      </c>
      <c r="J31" s="42"/>
      <c r="K31" s="42"/>
      <c r="L31" s="36" t="s">
        <v>13</v>
      </c>
      <c r="M31" s="43"/>
      <c r="N31" s="44">
        <v>43370</v>
      </c>
      <c r="O31" s="43"/>
      <c r="P31" s="43"/>
      <c r="Q31" s="43"/>
      <c r="R31" s="43"/>
    </row>
    <row r="32" spans="1:18">
      <c r="A32" s="40">
        <v>43374</v>
      </c>
      <c r="B32" s="41">
        <v>0.33333333333333331</v>
      </c>
      <c r="C32" s="17" t="s">
        <v>2</v>
      </c>
      <c r="D32" s="17">
        <v>10</v>
      </c>
      <c r="E32" s="18">
        <v>0.218</v>
      </c>
      <c r="F32" s="18"/>
      <c r="G32" s="6"/>
      <c r="H32" s="17">
        <v>1</v>
      </c>
      <c r="I32" s="18">
        <v>8.15</v>
      </c>
      <c r="J32" s="42"/>
      <c r="K32" s="6"/>
      <c r="L32" s="43" t="s">
        <v>11</v>
      </c>
      <c r="M32" s="29" t="s">
        <v>16</v>
      </c>
      <c r="N32" s="44">
        <v>43382</v>
      </c>
      <c r="O32" s="51">
        <v>698.58</v>
      </c>
      <c r="P32" s="54">
        <v>19.480000000000004</v>
      </c>
      <c r="Q32" s="53">
        <f>(P32*100)/O32</f>
        <v>2.7885138423659428</v>
      </c>
      <c r="R32" s="43">
        <v>8.3000000000000007</v>
      </c>
    </row>
    <row r="33" spans="1:18">
      <c r="A33" s="45">
        <v>43374</v>
      </c>
      <c r="B33" s="46">
        <v>0.38541666666666669</v>
      </c>
      <c r="C33" s="23" t="s">
        <v>3</v>
      </c>
      <c r="D33" s="23">
        <v>10</v>
      </c>
      <c r="E33" s="24">
        <v>0.91500000000000004</v>
      </c>
      <c r="F33" s="24">
        <f t="shared" ref="F33:F40" si="6">D33*E33</f>
        <v>9.15</v>
      </c>
      <c r="G33" s="27"/>
      <c r="H33" s="23">
        <v>1</v>
      </c>
      <c r="I33" s="24">
        <v>1.26</v>
      </c>
      <c r="J33" s="25">
        <f t="shared" ref="J33:J40" si="7">H33*I33</f>
        <v>1.26</v>
      </c>
      <c r="K33" s="27"/>
      <c r="L33" s="47" t="s">
        <v>11</v>
      </c>
      <c r="M33" s="47"/>
      <c r="N33" s="48">
        <v>43382</v>
      </c>
      <c r="O33" s="43"/>
      <c r="P33" s="43"/>
      <c r="Q33" s="43"/>
      <c r="R33" s="47">
        <v>6.7</v>
      </c>
    </row>
    <row r="34" spans="1:18">
      <c r="A34" s="45">
        <v>43375</v>
      </c>
      <c r="B34" s="46">
        <v>0.33333333333333331</v>
      </c>
      <c r="C34" s="23" t="s">
        <v>2</v>
      </c>
      <c r="D34" s="23">
        <v>10</v>
      </c>
      <c r="E34" s="24">
        <v>0.42899999999999999</v>
      </c>
      <c r="F34" s="24">
        <f t="shared" si="6"/>
        <v>4.29</v>
      </c>
      <c r="G34" s="49">
        <f>100-((F34*100)/F33)</f>
        <v>53.114754098360656</v>
      </c>
      <c r="H34" s="23">
        <v>1</v>
      </c>
      <c r="I34" s="24">
        <v>1.02</v>
      </c>
      <c r="J34" s="25">
        <f t="shared" si="7"/>
        <v>1.02</v>
      </c>
      <c r="K34" s="49">
        <f>100-((J34*100)/J33)</f>
        <v>19.047619047619051</v>
      </c>
      <c r="L34" s="47" t="s">
        <v>11</v>
      </c>
      <c r="M34" s="47"/>
      <c r="N34" s="48">
        <v>43382</v>
      </c>
      <c r="O34" s="43"/>
      <c r="P34" s="43"/>
      <c r="Q34" s="43"/>
      <c r="R34" s="47">
        <v>8.1</v>
      </c>
    </row>
    <row r="35" spans="1:18">
      <c r="A35" s="40">
        <v>43375</v>
      </c>
      <c r="B35" s="41">
        <v>0.38541666666666669</v>
      </c>
      <c r="C35" s="17" t="s">
        <v>3</v>
      </c>
      <c r="D35" s="17">
        <v>10</v>
      </c>
      <c r="E35" s="18">
        <v>0.81599999999999995</v>
      </c>
      <c r="F35" s="18"/>
      <c r="G35" s="55"/>
      <c r="H35" s="17">
        <v>1</v>
      </c>
      <c r="I35" s="18">
        <v>6.05</v>
      </c>
      <c r="J35" s="42"/>
      <c r="K35" s="6"/>
      <c r="L35" s="43" t="s">
        <v>11</v>
      </c>
      <c r="M35" s="43"/>
      <c r="N35" s="44">
        <v>43382</v>
      </c>
      <c r="O35" s="43"/>
      <c r="P35" s="43"/>
      <c r="Q35" s="43"/>
      <c r="R35" s="43">
        <v>6.9</v>
      </c>
    </row>
    <row r="36" spans="1:18">
      <c r="A36" s="40">
        <v>43377</v>
      </c>
      <c r="B36" s="41">
        <v>0.33333333333333331</v>
      </c>
      <c r="C36" s="17" t="s">
        <v>2</v>
      </c>
      <c r="D36" s="17">
        <v>10</v>
      </c>
      <c r="E36" s="18">
        <v>0.30199999999999999</v>
      </c>
      <c r="F36" s="18"/>
      <c r="G36" s="58"/>
      <c r="H36" s="17">
        <v>1</v>
      </c>
      <c r="I36" s="18">
        <v>3.55</v>
      </c>
      <c r="J36" s="42"/>
      <c r="K36" s="58"/>
      <c r="L36" s="43" t="s">
        <v>11</v>
      </c>
      <c r="M36" s="36" t="s">
        <v>20</v>
      </c>
      <c r="N36" s="44">
        <v>43382</v>
      </c>
      <c r="O36" s="43"/>
      <c r="P36" s="43"/>
      <c r="Q36" s="43"/>
      <c r="R36" s="43">
        <v>8.3000000000000007</v>
      </c>
    </row>
    <row r="37" spans="1:18">
      <c r="A37" s="45">
        <v>43377</v>
      </c>
      <c r="B37" s="46">
        <v>0.38541666666666669</v>
      </c>
      <c r="C37" s="23" t="s">
        <v>3</v>
      </c>
      <c r="D37" s="23">
        <v>10</v>
      </c>
      <c r="E37" s="24">
        <v>0.75800000000000001</v>
      </c>
      <c r="F37" s="24"/>
      <c r="G37" s="57"/>
      <c r="H37" s="23">
        <v>1</v>
      </c>
      <c r="I37" s="24">
        <v>3.55</v>
      </c>
      <c r="J37" s="25">
        <f t="shared" si="7"/>
        <v>3.55</v>
      </c>
      <c r="K37" s="27"/>
      <c r="L37" s="47" t="s">
        <v>11</v>
      </c>
      <c r="M37" s="47"/>
      <c r="N37" s="48">
        <v>43382</v>
      </c>
      <c r="O37" s="43"/>
      <c r="P37" s="43"/>
      <c r="Q37" s="43"/>
      <c r="R37" s="47">
        <v>6.8</v>
      </c>
    </row>
    <row r="38" spans="1:18">
      <c r="A38" s="45">
        <v>43381</v>
      </c>
      <c r="B38" s="46">
        <v>0.33333333333333331</v>
      </c>
      <c r="C38" s="23" t="s">
        <v>2</v>
      </c>
      <c r="D38" s="23">
        <v>10</v>
      </c>
      <c r="E38" s="24">
        <v>0.18</v>
      </c>
      <c r="F38" s="24"/>
      <c r="G38" s="49"/>
      <c r="H38" s="23">
        <v>1</v>
      </c>
      <c r="I38" s="24">
        <v>1.19</v>
      </c>
      <c r="J38" s="25"/>
      <c r="K38" s="27"/>
      <c r="L38" s="47" t="s">
        <v>11</v>
      </c>
      <c r="M38" s="27" t="s">
        <v>16</v>
      </c>
      <c r="N38" s="48">
        <v>43382</v>
      </c>
      <c r="O38" s="43">
        <v>870.9</v>
      </c>
      <c r="P38" s="43">
        <v>14.6</v>
      </c>
      <c r="Q38" s="53">
        <f>(P38*100)/O38</f>
        <v>1.6764266850384659</v>
      </c>
      <c r="R38" s="47">
        <v>8.5</v>
      </c>
    </row>
    <row r="39" spans="1:18">
      <c r="A39" s="40">
        <v>43381</v>
      </c>
      <c r="B39" s="41">
        <v>0.38541666666666669</v>
      </c>
      <c r="C39" s="17" t="s">
        <v>3</v>
      </c>
      <c r="D39" s="17">
        <v>10</v>
      </c>
      <c r="E39" s="18">
        <v>0.98</v>
      </c>
      <c r="F39" s="18">
        <f t="shared" si="6"/>
        <v>9.8000000000000007</v>
      </c>
      <c r="G39" s="56"/>
      <c r="H39" s="17">
        <v>1</v>
      </c>
      <c r="I39" s="18">
        <v>1.47</v>
      </c>
      <c r="J39" s="42">
        <f t="shared" si="7"/>
        <v>1.47</v>
      </c>
      <c r="K39" s="6"/>
      <c r="L39" s="43" t="s">
        <v>11</v>
      </c>
      <c r="M39" s="43"/>
      <c r="N39" s="44">
        <v>43382</v>
      </c>
      <c r="O39" s="43"/>
      <c r="P39" s="43"/>
      <c r="Q39" s="43"/>
      <c r="R39" s="43">
        <v>6.9</v>
      </c>
    </row>
    <row r="40" spans="1:18">
      <c r="A40" s="40">
        <v>43382</v>
      </c>
      <c r="B40" s="41">
        <v>0.3298611111111111</v>
      </c>
      <c r="C40" s="17" t="s">
        <v>2</v>
      </c>
      <c r="D40" s="17">
        <v>10</v>
      </c>
      <c r="E40" s="18">
        <v>0.504</v>
      </c>
      <c r="F40" s="18">
        <f t="shared" si="6"/>
        <v>5.04</v>
      </c>
      <c r="G40" s="50">
        <f>100-((F40*100)/F39)</f>
        <v>48.571428571428577</v>
      </c>
      <c r="H40" s="17">
        <v>1</v>
      </c>
      <c r="I40" s="18">
        <v>1.19</v>
      </c>
      <c r="J40" s="42">
        <f t="shared" si="7"/>
        <v>1.19</v>
      </c>
      <c r="K40" s="50">
        <f>100-((J40*100)/J39)</f>
        <v>19.047619047619051</v>
      </c>
      <c r="L40" s="43" t="s">
        <v>11</v>
      </c>
      <c r="M40" s="29"/>
      <c r="N40" s="44">
        <v>43389</v>
      </c>
      <c r="O40" s="43"/>
      <c r="P40" s="43"/>
      <c r="Q40" s="43"/>
      <c r="R40" s="43">
        <v>8.1</v>
      </c>
    </row>
    <row r="41" spans="1:18">
      <c r="A41" s="45">
        <v>43382</v>
      </c>
      <c r="B41" s="46">
        <v>0.38194444444444442</v>
      </c>
      <c r="C41" s="23" t="s">
        <v>3</v>
      </c>
      <c r="D41" s="23">
        <v>10</v>
      </c>
      <c r="E41" s="24">
        <v>0.90200000000000002</v>
      </c>
      <c r="F41" s="24">
        <f>D41*E41</f>
        <v>9.02</v>
      </c>
      <c r="G41" s="49"/>
      <c r="H41" s="23">
        <v>1</v>
      </c>
      <c r="I41" s="24">
        <v>8.43</v>
      </c>
      <c r="J41" s="25">
        <f>H41*I41</f>
        <v>8.43</v>
      </c>
      <c r="K41" s="27"/>
      <c r="L41" s="47" t="s">
        <v>11</v>
      </c>
      <c r="M41" s="47"/>
      <c r="N41" s="48">
        <v>43389</v>
      </c>
      <c r="O41" s="43"/>
      <c r="P41" s="43"/>
      <c r="Q41" s="43"/>
      <c r="R41" s="47">
        <v>6.8</v>
      </c>
    </row>
    <row r="42" spans="1:18">
      <c r="A42" s="45">
        <v>43383</v>
      </c>
      <c r="B42" s="46">
        <v>0.33333333333333331</v>
      </c>
      <c r="C42" s="23" t="s">
        <v>2</v>
      </c>
      <c r="D42" s="23">
        <v>10</v>
      </c>
      <c r="E42" s="24">
        <v>0.56000000000000005</v>
      </c>
      <c r="F42" s="24">
        <f>D42*E42</f>
        <v>5.6000000000000005</v>
      </c>
      <c r="G42" s="49">
        <f>100-((F42*100)/F41)</f>
        <v>37.915742793791573</v>
      </c>
      <c r="H42" s="23">
        <v>1</v>
      </c>
      <c r="I42" s="24">
        <v>6.06</v>
      </c>
      <c r="J42" s="25">
        <f>H42*I42</f>
        <v>6.06</v>
      </c>
      <c r="K42" s="49">
        <f>100-((J42*100)/J41)</f>
        <v>28.113879003558722</v>
      </c>
      <c r="L42" s="47" t="s">
        <v>11</v>
      </c>
      <c r="M42" s="27"/>
      <c r="N42" s="48">
        <v>43389</v>
      </c>
      <c r="O42" s="43"/>
      <c r="P42" s="43"/>
      <c r="Q42" s="43"/>
      <c r="R42" s="59">
        <v>8</v>
      </c>
    </row>
    <row r="43" spans="1:18">
      <c r="A43" s="40">
        <v>43383</v>
      </c>
      <c r="B43" s="41">
        <v>0.38194444444444442</v>
      </c>
      <c r="C43" s="17" t="s">
        <v>3</v>
      </c>
      <c r="D43" s="17">
        <v>10</v>
      </c>
      <c r="E43" s="18">
        <v>0.89400000000000002</v>
      </c>
      <c r="F43" s="18">
        <f>D43*E43</f>
        <v>8.94</v>
      </c>
      <c r="H43" s="17">
        <v>1</v>
      </c>
      <c r="I43" s="18">
        <v>13.4</v>
      </c>
      <c r="J43" s="42">
        <f>H43*I43</f>
        <v>13.4</v>
      </c>
      <c r="L43" s="43" t="s">
        <v>11</v>
      </c>
      <c r="M43" s="43"/>
      <c r="N43" s="44">
        <v>43389</v>
      </c>
      <c r="O43" s="43"/>
      <c r="P43" s="43"/>
      <c r="Q43" s="43"/>
      <c r="R43" s="43">
        <v>6.7</v>
      </c>
    </row>
    <row r="44" spans="1:18">
      <c r="A44" s="40">
        <v>43384</v>
      </c>
      <c r="B44" s="41">
        <v>0.3298611111111111</v>
      </c>
      <c r="C44" s="17" t="s">
        <v>2</v>
      </c>
      <c r="D44" s="17">
        <v>10</v>
      </c>
      <c r="E44" s="18">
        <v>0.53600000000000003</v>
      </c>
      <c r="F44" s="18">
        <f>D44*E44</f>
        <v>5.36</v>
      </c>
      <c r="G44" s="50">
        <f>100-((F44*100)/F43)</f>
        <v>40.044742729306485</v>
      </c>
      <c r="H44" s="17">
        <v>1</v>
      </c>
      <c r="I44" s="18">
        <v>12.1</v>
      </c>
      <c r="J44" s="42">
        <f>H44*I44</f>
        <v>12.1</v>
      </c>
      <c r="K44" s="50">
        <f>100-((J44*100)/J43)</f>
        <v>9.7014925373134417</v>
      </c>
      <c r="L44" s="43" t="s">
        <v>11</v>
      </c>
      <c r="M44" s="43"/>
      <c r="N44" s="44">
        <v>43389</v>
      </c>
      <c r="O44" s="43"/>
      <c r="P44" s="43"/>
      <c r="Q44" s="43"/>
      <c r="R44" s="54">
        <v>8</v>
      </c>
    </row>
    <row r="45" spans="1:18">
      <c r="A45" s="45">
        <v>43384</v>
      </c>
      <c r="B45" s="46">
        <v>0.38194444444444442</v>
      </c>
      <c r="C45" s="23" t="s">
        <v>3</v>
      </c>
      <c r="D45" s="23">
        <v>10</v>
      </c>
      <c r="E45" s="24">
        <v>0.89100000000000001</v>
      </c>
      <c r="F45" s="24"/>
      <c r="G45" s="49"/>
      <c r="H45" s="23">
        <v>1</v>
      </c>
      <c r="I45" s="24">
        <v>12.5</v>
      </c>
      <c r="J45" s="25"/>
      <c r="K45" s="27"/>
      <c r="L45" s="47" t="s">
        <v>11</v>
      </c>
      <c r="M45" s="47"/>
      <c r="N45" s="48">
        <v>43389</v>
      </c>
      <c r="O45" s="43"/>
      <c r="P45" s="43"/>
      <c r="Q45" s="43"/>
      <c r="R45" s="47">
        <v>6.8</v>
      </c>
    </row>
    <row r="46" spans="1:18">
      <c r="A46" s="45">
        <v>43388</v>
      </c>
      <c r="B46" s="46">
        <v>0.33333333333333331</v>
      </c>
      <c r="C46" s="23" t="s">
        <v>2</v>
      </c>
      <c r="D46" s="23">
        <v>10</v>
      </c>
      <c r="E46" s="24">
        <v>0.31900000000000001</v>
      </c>
      <c r="F46" s="30"/>
      <c r="G46" s="49"/>
      <c r="H46" s="23">
        <v>1</v>
      </c>
      <c r="I46" s="24">
        <v>9.7899999999999991</v>
      </c>
      <c r="J46" s="25"/>
      <c r="K46" s="49"/>
      <c r="L46" s="47" t="s">
        <v>11</v>
      </c>
      <c r="M46" s="27" t="s">
        <v>16</v>
      </c>
      <c r="N46" s="48">
        <v>43389</v>
      </c>
      <c r="O46" s="43">
        <v>1009</v>
      </c>
      <c r="P46" s="43">
        <v>31.6</v>
      </c>
      <c r="Q46" s="53">
        <f>(P46*100)/O46</f>
        <v>3.1318136769078295</v>
      </c>
      <c r="R46" s="47">
        <v>8.1</v>
      </c>
    </row>
    <row r="47" spans="1:18">
      <c r="A47" s="40">
        <v>43388</v>
      </c>
      <c r="B47" s="41">
        <v>0.38541666666666669</v>
      </c>
      <c r="C47" s="17" t="s">
        <v>3</v>
      </c>
      <c r="D47" s="17">
        <v>10</v>
      </c>
      <c r="E47" s="18">
        <v>1.1100000000000001</v>
      </c>
      <c r="F47" s="18">
        <f>D47*E47</f>
        <v>11.100000000000001</v>
      </c>
      <c r="G47" s="6"/>
      <c r="H47" s="17">
        <v>1</v>
      </c>
      <c r="I47" s="18">
        <v>1.58</v>
      </c>
      <c r="J47" s="42">
        <f>H47*I47</f>
        <v>1.58</v>
      </c>
      <c r="K47" s="6"/>
      <c r="L47" s="43" t="s">
        <v>11</v>
      </c>
      <c r="M47" s="43"/>
      <c r="N47" s="44">
        <v>43389</v>
      </c>
      <c r="O47" s="43"/>
      <c r="P47" s="43"/>
      <c r="Q47" s="43"/>
      <c r="R47" s="43">
        <v>6.8</v>
      </c>
    </row>
    <row r="48" spans="1:18">
      <c r="A48" s="40">
        <v>43389</v>
      </c>
      <c r="B48" s="41">
        <v>0.3298611111111111</v>
      </c>
      <c r="C48" s="17" t="s">
        <v>2</v>
      </c>
      <c r="D48" s="17">
        <v>10</v>
      </c>
      <c r="E48" s="18">
        <v>0.56699999999999995</v>
      </c>
      <c r="F48" s="18">
        <f t="shared" ref="F48:F52" si="8">D48*E48</f>
        <v>5.67</v>
      </c>
      <c r="G48" s="50">
        <f>100-((F48*100)/F47)</f>
        <v>48.918918918918926</v>
      </c>
      <c r="H48" s="17">
        <v>1</v>
      </c>
      <c r="I48" s="18">
        <v>1.27</v>
      </c>
      <c r="J48" s="42">
        <f t="shared" ref="J48:J52" si="9">H48*I48</f>
        <v>1.27</v>
      </c>
      <c r="K48" s="50">
        <f t="shared" ref="K48:K50" si="10">100-((J48*100)/J47)</f>
        <v>19.620253164556971</v>
      </c>
      <c r="L48" s="43" t="s">
        <v>11</v>
      </c>
      <c r="M48" s="29"/>
      <c r="N48" s="44">
        <v>43361</v>
      </c>
      <c r="O48" s="43"/>
      <c r="P48" s="43"/>
      <c r="Q48" s="43"/>
      <c r="R48" s="54">
        <v>8</v>
      </c>
    </row>
    <row r="49" spans="1:18">
      <c r="A49" s="45">
        <v>43389</v>
      </c>
      <c r="B49" s="46">
        <v>0.38194444444444442</v>
      </c>
      <c r="C49" s="23" t="s">
        <v>3</v>
      </c>
      <c r="D49" s="23">
        <v>10</v>
      </c>
      <c r="E49" s="24">
        <v>0.99099999999999999</v>
      </c>
      <c r="F49" s="24">
        <f t="shared" si="8"/>
        <v>9.91</v>
      </c>
      <c r="H49" s="23">
        <v>1</v>
      </c>
      <c r="I49" s="24">
        <v>4.55</v>
      </c>
      <c r="J49" s="25">
        <f t="shared" si="9"/>
        <v>4.55</v>
      </c>
      <c r="K49" s="49"/>
      <c r="L49" s="47" t="s">
        <v>11</v>
      </c>
      <c r="M49" s="47"/>
      <c r="N49" s="48">
        <v>43361</v>
      </c>
      <c r="O49" s="43"/>
      <c r="P49" s="43"/>
      <c r="Q49" s="43"/>
      <c r="R49" s="47">
        <v>6.8</v>
      </c>
    </row>
    <row r="50" spans="1:18">
      <c r="A50" s="45">
        <v>43390</v>
      </c>
      <c r="B50" s="46">
        <v>0.33333333333333331</v>
      </c>
      <c r="C50" s="23" t="s">
        <v>2</v>
      </c>
      <c r="D50" s="23">
        <v>10</v>
      </c>
      <c r="E50" s="24">
        <v>0.59499999999999997</v>
      </c>
      <c r="F50" s="24">
        <f t="shared" si="8"/>
        <v>5.9499999999999993</v>
      </c>
      <c r="G50" s="49">
        <f>100-((F50*100)/F49)</f>
        <v>39.959636730575191</v>
      </c>
      <c r="H50" s="23">
        <v>1</v>
      </c>
      <c r="I50" s="24">
        <v>4.1500000000000004</v>
      </c>
      <c r="J50" s="25">
        <f t="shared" si="9"/>
        <v>4.1500000000000004</v>
      </c>
      <c r="K50" s="49">
        <f t="shared" si="10"/>
        <v>8.7912087912087742</v>
      </c>
      <c r="L50" s="47" t="s">
        <v>11</v>
      </c>
      <c r="M50" s="27"/>
      <c r="N50" s="48">
        <v>43361</v>
      </c>
      <c r="O50" s="43"/>
      <c r="P50" s="43"/>
      <c r="Q50" s="43"/>
      <c r="R50" s="59">
        <v>8</v>
      </c>
    </row>
    <row r="51" spans="1:18">
      <c r="A51" s="40">
        <v>43390</v>
      </c>
      <c r="B51" s="41">
        <v>0.38541666666666669</v>
      </c>
      <c r="C51" s="17" t="s">
        <v>3</v>
      </c>
      <c r="D51" s="17">
        <v>10</v>
      </c>
      <c r="E51" s="18">
        <v>0.97299999999999998</v>
      </c>
      <c r="F51" s="18">
        <f t="shared" si="8"/>
        <v>9.73</v>
      </c>
      <c r="H51" s="17">
        <v>1</v>
      </c>
      <c r="I51" s="18">
        <v>9.6300000000000008</v>
      </c>
      <c r="J51" s="42">
        <f t="shared" si="9"/>
        <v>9.6300000000000008</v>
      </c>
      <c r="K51" s="50"/>
      <c r="L51" s="43" t="s">
        <v>11</v>
      </c>
      <c r="M51" s="43"/>
      <c r="N51" s="44">
        <v>43361</v>
      </c>
      <c r="O51" s="43"/>
      <c r="P51" s="43"/>
      <c r="Q51" s="43"/>
      <c r="R51" s="43">
        <v>6.8</v>
      </c>
    </row>
    <row r="52" spans="1:18">
      <c r="A52" s="40">
        <v>43391</v>
      </c>
      <c r="B52" s="41">
        <v>0.33333333333333331</v>
      </c>
      <c r="C52" s="17" t="s">
        <v>2</v>
      </c>
      <c r="D52" s="17">
        <v>10</v>
      </c>
      <c r="E52" s="18">
        <v>0.85299999999999998</v>
      </c>
      <c r="F52" s="18">
        <f t="shared" si="8"/>
        <v>8.5299999999999994</v>
      </c>
      <c r="G52" s="50">
        <f>100-((F52*100)/F51)</f>
        <v>12.332990750256954</v>
      </c>
      <c r="H52" s="17">
        <v>1</v>
      </c>
      <c r="I52" s="18">
        <v>8.98</v>
      </c>
      <c r="J52" s="42">
        <f t="shared" si="9"/>
        <v>8.98</v>
      </c>
      <c r="K52" s="50">
        <f>100-((J52*100)/J51)</f>
        <v>6.7497403946002095</v>
      </c>
      <c r="L52" s="43" t="s">
        <v>13</v>
      </c>
      <c r="M52" s="43"/>
      <c r="N52" s="44">
        <v>43361</v>
      </c>
      <c r="O52" s="43"/>
      <c r="P52" s="43"/>
      <c r="Q52" s="43"/>
      <c r="R52" s="54">
        <v>8</v>
      </c>
    </row>
    <row r="53" spans="1:18">
      <c r="A53" s="45">
        <v>43391</v>
      </c>
      <c r="B53" s="46">
        <v>0.38541666666666669</v>
      </c>
      <c r="C53" s="23" t="s">
        <v>3</v>
      </c>
      <c r="D53" s="23">
        <v>10</v>
      </c>
      <c r="E53" s="24">
        <v>1.03</v>
      </c>
      <c r="F53" s="24"/>
      <c r="G53" s="27"/>
      <c r="H53" s="23">
        <v>1</v>
      </c>
      <c r="I53" s="24">
        <v>6.2</v>
      </c>
      <c r="J53" s="25"/>
      <c r="K53" s="49"/>
      <c r="L53" s="47" t="s">
        <v>13</v>
      </c>
      <c r="M53" s="47"/>
      <c r="N53" s="48">
        <v>43361</v>
      </c>
      <c r="O53" s="43"/>
      <c r="P53" s="43"/>
      <c r="Q53" s="43"/>
      <c r="R53" s="47">
        <v>6.8</v>
      </c>
    </row>
  </sheetData>
  <pageMargins left="0.7" right="0.7" top="0.78740157499999996" bottom="0.78740157499999996" header="0.3" footer="0.3"/>
  <pageSetup paperSize="9" scale="9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data only 24 h treatment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Meuser, Isabel</dc:creator>
  <cp:lastModifiedBy>Dean Calahan</cp:lastModifiedBy>
  <cp:lastPrinted>2018-10-16T05:42:25Z</cp:lastPrinted>
  <dcterms:created xsi:type="dcterms:W3CDTF">2018-09-06T10:57:46Z</dcterms:created>
  <dcterms:modified xsi:type="dcterms:W3CDTF">2018-11-26T22:20:17Z</dcterms:modified>
</cp:coreProperties>
</file>