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000" yWindow="0" windowWidth="30040" windowHeight="19020" tabRatio="500"/>
  </bookViews>
  <sheets>
    <sheet name="Table" sheetId="5" r:id="rId1"/>
    <sheet name="Table.old" sheetId="2" r:id="rId2"/>
    <sheet name="References" sheetId="1" r:id="rId3"/>
    <sheet name="Species" sheetId="3" r:id="rId4"/>
    <sheet name="Pollutants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3" l="1"/>
  <c r="C19" i="3"/>
  <c r="C18" i="3"/>
  <c r="B9" i="5"/>
  <c r="C17" i="3"/>
  <c r="C16" i="3"/>
  <c r="B8" i="5"/>
  <c r="B7" i="5"/>
  <c r="B6" i="5"/>
  <c r="B5" i="5"/>
  <c r="B4" i="5"/>
  <c r="C15" i="3"/>
  <c r="C14" i="3"/>
  <c r="C13" i="3"/>
  <c r="C12" i="3"/>
  <c r="W61" i="2"/>
  <c r="X61" i="2"/>
  <c r="W60" i="2"/>
  <c r="X60" i="2"/>
  <c r="W59" i="2"/>
  <c r="X59" i="2"/>
  <c r="W58" i="2"/>
  <c r="X58" i="2"/>
  <c r="W57" i="2"/>
  <c r="X57" i="2"/>
  <c r="W56" i="2"/>
  <c r="X56" i="2"/>
  <c r="W55" i="2"/>
  <c r="X55" i="2"/>
  <c r="W54" i="2"/>
  <c r="X54" i="2"/>
  <c r="W53" i="2"/>
  <c r="X53" i="2"/>
  <c r="W52" i="2"/>
  <c r="X52" i="2"/>
  <c r="W51" i="2"/>
  <c r="X51" i="2"/>
  <c r="W50" i="2"/>
  <c r="X50" i="2"/>
  <c r="W49" i="2"/>
  <c r="X49" i="2"/>
  <c r="W48" i="2"/>
  <c r="X48" i="2"/>
  <c r="W47" i="2"/>
  <c r="X47" i="2"/>
  <c r="W46" i="2"/>
  <c r="X46" i="2"/>
  <c r="W45" i="2"/>
  <c r="X45" i="2"/>
  <c r="W44" i="2"/>
  <c r="X44" i="2"/>
  <c r="W43" i="2"/>
  <c r="X43" i="2"/>
  <c r="W42" i="2"/>
  <c r="X42" i="2"/>
  <c r="W41" i="2"/>
  <c r="X41" i="2"/>
  <c r="W40" i="2"/>
  <c r="X40" i="2"/>
  <c r="W39" i="2"/>
  <c r="X39" i="2"/>
  <c r="W38" i="2"/>
  <c r="X38" i="2"/>
  <c r="W37" i="2"/>
  <c r="X37" i="2"/>
  <c r="W36" i="2"/>
  <c r="X36" i="2"/>
  <c r="W35" i="2"/>
  <c r="X35" i="2"/>
  <c r="W34" i="2"/>
  <c r="X34" i="2"/>
  <c r="W33" i="2"/>
  <c r="X33" i="2"/>
  <c r="W32" i="2"/>
  <c r="X32" i="2"/>
  <c r="W31" i="2"/>
  <c r="X31" i="2"/>
  <c r="W30" i="2"/>
  <c r="X30" i="2"/>
  <c r="W29" i="2"/>
  <c r="X29" i="2"/>
  <c r="W28" i="2"/>
  <c r="X28" i="2"/>
  <c r="W27" i="2"/>
  <c r="X27" i="2"/>
  <c r="W26" i="2"/>
  <c r="X26" i="2"/>
  <c r="W25" i="2"/>
  <c r="X25" i="2"/>
  <c r="W24" i="2"/>
  <c r="X24" i="2"/>
  <c r="W23" i="2"/>
  <c r="X23" i="2"/>
  <c r="W22" i="2"/>
  <c r="X22" i="2"/>
  <c r="W21" i="2"/>
  <c r="X21" i="2"/>
  <c r="W20" i="2"/>
  <c r="X20" i="2"/>
  <c r="W19" i="2"/>
  <c r="X19" i="2"/>
  <c r="W18" i="2"/>
  <c r="X18" i="2"/>
  <c r="W17" i="2"/>
  <c r="X17" i="2"/>
  <c r="W16" i="2"/>
  <c r="X16" i="2"/>
  <c r="W15" i="2"/>
  <c r="X15" i="2"/>
  <c r="W14" i="2"/>
  <c r="X14" i="2"/>
  <c r="W13" i="2"/>
  <c r="X13" i="2"/>
  <c r="W12" i="2"/>
  <c r="X12" i="2"/>
  <c r="W11" i="2"/>
  <c r="X11" i="2"/>
  <c r="W10" i="2"/>
  <c r="X10" i="2"/>
  <c r="W9" i="2"/>
  <c r="X9" i="2"/>
  <c r="W8" i="2"/>
  <c r="X8" i="2"/>
  <c r="W7" i="2"/>
  <c r="X7" i="2"/>
  <c r="W6" i="2"/>
  <c r="X6" i="2"/>
  <c r="W5" i="2"/>
  <c r="X5" i="2"/>
  <c r="W4" i="2"/>
  <c r="X4" i="2"/>
  <c r="W2" i="2"/>
  <c r="X2" i="2"/>
  <c r="I7" i="3"/>
  <c r="I6" i="3"/>
  <c r="I4" i="3"/>
  <c r="I3" i="3"/>
  <c r="I2" i="3"/>
  <c r="C11" i="3"/>
  <c r="C10" i="3"/>
  <c r="C9" i="3"/>
  <c r="C8" i="3"/>
  <c r="C7" i="3"/>
  <c r="C6" i="3"/>
  <c r="C5" i="3"/>
  <c r="C4" i="3"/>
  <c r="C3" i="3"/>
  <c r="C2" i="3"/>
  <c r="M3" i="2"/>
  <c r="E3" i="2"/>
  <c r="M2" i="2"/>
  <c r="E2" i="2"/>
  <c r="B13" i="1"/>
  <c r="B12" i="1"/>
  <c r="B11" i="1"/>
  <c r="B10" i="1"/>
  <c r="B9" i="1"/>
  <c r="B8" i="1"/>
  <c r="B7" i="1"/>
  <c r="B6" i="1"/>
  <c r="B5" i="1"/>
  <c r="B4" i="1"/>
  <c r="B3" i="1"/>
  <c r="B2" i="1"/>
  <c r="B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</calcChain>
</file>

<file path=xl/sharedStrings.xml><?xml version="1.0" encoding="utf-8"?>
<sst xmlns="http://schemas.openxmlformats.org/spreadsheetml/2006/main" count="265" uniqueCount="194">
  <si>
    <t xml:space="preserve"> Adey and Loveland, 2007, #51828</t>
  </si>
  <si>
    <t xml:space="preserve"> Adey et al., 1996, #70566</t>
  </si>
  <si>
    <t xml:space="preserve"> Adey et al., 1996, #59863</t>
  </si>
  <si>
    <t xml:space="preserve"> Adey et al., 2011, #74672</t>
  </si>
  <si>
    <t xml:space="preserve"> Adey et al., 2013, #773</t>
  </si>
  <si>
    <t xml:space="preserve"> Adey and Hackney, 1989, #68795</t>
  </si>
  <si>
    <t xml:space="preserve"> Birkett et al., 2007, #31923</t>
  </si>
  <si>
    <t xml:space="preserve"> Blersch et al., 2013, #61616</t>
  </si>
  <si>
    <t xml:space="preserve"> Blersch et al., 2013, #97473</t>
  </si>
  <si>
    <t xml:space="preserve"> Blersch et al., 2017, #9679</t>
  </si>
  <si>
    <t xml:space="preserve"> Bothwell, 1983, #24121</t>
  </si>
  <si>
    <t xml:space="preserve"> Bothwell, 1985, #61533</t>
  </si>
  <si>
    <t xml:space="preserve"> Bothwell, 1988, #50042</t>
  </si>
  <si>
    <t xml:space="preserve"> Bothwell, 1989, #88089</t>
  </si>
  <si>
    <t xml:space="preserve"> Bothwell et al., 1993, #26897</t>
  </si>
  <si>
    <t xml:space="preserve"> Carpenter et al., 1991, #87446</t>
  </si>
  <si>
    <t xml:space="preserve"> Chang et al., 2011, #74666</t>
  </si>
  <si>
    <t xml:space="preserve"> Chen et al., 2015, #5692</t>
  </si>
  <si>
    <t xml:space="preserve"> Craggs, 2001, #51375</t>
  </si>
  <si>
    <t xml:space="preserve"> Craggs, 2003, #10179</t>
  </si>
  <si>
    <t xml:space="preserve"> Craggs et al., 1996, #78913</t>
  </si>
  <si>
    <t xml:space="preserve"> Craggs et al., 1996, #556</t>
  </si>
  <si>
    <t xml:space="preserve"> D'Aiuto et al., 2015, #56014</t>
  </si>
  <si>
    <t xml:space="preserve"> Dixner, #10525</t>
  </si>
  <si>
    <t xml:space="preserve"> Guzzon et al., 2008, #4910</t>
  </si>
  <si>
    <t xml:space="preserve"> Houser et al., 2014, #39418</t>
  </si>
  <si>
    <t xml:space="preserve"> Huang et al., 2013, #766</t>
  </si>
  <si>
    <t xml:space="preserve"> Jerney et al., 2016, #68492</t>
  </si>
  <si>
    <t xml:space="preserve"> Kangas and Mulbry, 2014, #97963</t>
  </si>
  <si>
    <t xml:space="preserve"> Kangas et al., 2017, #75631</t>
  </si>
  <si>
    <t xml:space="preserve"> Kardel et al., 2015, #39982</t>
  </si>
  <si>
    <t xml:space="preserve"> Kebede-Westhead et al., 2003, #10172</t>
  </si>
  <si>
    <t xml:space="preserve"> Kebede-Westhead et al., 2003, #96182</t>
  </si>
  <si>
    <t xml:space="preserve"> Kebede-Westhead et al., 2004, #72613</t>
  </si>
  <si>
    <t xml:space="preserve"> Keller and Husted, 2015, #77592</t>
  </si>
  <si>
    <t xml:space="preserve"> Kent et al., 2005, #7925</t>
  </si>
  <si>
    <t xml:space="preserve"> Labiod et al., 2007, #83466</t>
  </si>
  <si>
    <t xml:space="preserve"> Liu et al., 2016, #46476</t>
  </si>
  <si>
    <t xml:space="preserve"> Mayr et al., 2015, #17666</t>
  </si>
  <si>
    <t xml:space="preserve"> Mulbry et al., 2010, #528</t>
  </si>
  <si>
    <t xml:space="preserve"> Mulbry et al., 2007, #79242</t>
  </si>
  <si>
    <t xml:space="preserve"> Mulbry et al., 2008, #98411</t>
  </si>
  <si>
    <t xml:space="preserve"> Mulbry et al., 2008, #9987</t>
  </si>
  <si>
    <t xml:space="preserve"> Mulbry and Wilkie, 2001, #68518</t>
  </si>
  <si>
    <t xml:space="preserve"> Ozkan et al., 2012, #40194</t>
  </si>
  <si>
    <t xml:space="preserve"> Pizarro et al., 2002, #70731</t>
  </si>
  <si>
    <t xml:space="preserve"> Ray et al., 2015, #84240</t>
  </si>
  <si>
    <t xml:space="preserve"> Rothman et al., 2013, #23278</t>
  </si>
  <si>
    <t xml:space="preserve"> Sandefur et al., 2014, #73121</t>
  </si>
  <si>
    <t xml:space="preserve"> Sandefur et al., 2011, #789</t>
  </si>
  <si>
    <t xml:space="preserve"> Sindelar et al., 2015, #38897</t>
  </si>
  <si>
    <t xml:space="preserve"> Sukačová et al., 2015, #3065</t>
  </si>
  <si>
    <t xml:space="preserve"> Valeta and Verdegem, 2012, #48126</t>
  </si>
  <si>
    <t xml:space="preserve"> Valeta and Verdegem, 2009, #55210</t>
  </si>
  <si>
    <t xml:space="preserve"> Wilkie and Mulbry, 2002, #43583</t>
  </si>
  <si>
    <t xml:space="preserve"> Yun et al., 2015, #44995</t>
  </si>
  <si>
    <t xml:space="preserve"> Zhang et al., 2015, #86331</t>
  </si>
  <si>
    <t xml:space="preserve"> Zippel et al., 2007, #81216</t>
  </si>
  <si>
    <t>Adey et al., 1993, #62</t>
  </si>
  <si>
    <r>
      <t xml:space="preserve"> </t>
    </r>
    <r>
      <rPr>
        <sz val="12"/>
        <color theme="1"/>
        <rFont val="Libian SC Regular"/>
        <family val="2"/>
      </rPr>
      <t>马沛明</t>
    </r>
    <r>
      <rPr>
        <sz val="12"/>
        <color theme="1"/>
        <rFont val="Calibri"/>
        <family val="2"/>
        <scheme val="minor"/>
      </rPr>
      <t xml:space="preserve"> et al., 2005, #80695</t>
    </r>
  </si>
  <si>
    <t>Citation</t>
  </si>
  <si>
    <t>Floway Count</t>
  </si>
  <si>
    <t>Influent Type</t>
  </si>
  <si>
    <t>N removal Rate</t>
  </si>
  <si>
    <t>Fertilized sugar cane drainage</t>
  </si>
  <si>
    <t>Mean influent [P] (mg L-1)</t>
  </si>
  <si>
    <t>Outdoor subtropical</t>
  </si>
  <si>
    <t>Width</t>
  </si>
  <si>
    <t>Length</t>
  </si>
  <si>
    <t>Floway</t>
  </si>
  <si>
    <t>Flow rate (L min-1)</t>
  </si>
  <si>
    <t>LHLR (L min-1 m-1)</t>
  </si>
  <si>
    <t>2-16</t>
  </si>
  <si>
    <t>Mean Production Harvest Interval (d)</t>
  </si>
  <si>
    <t>Harvest Methods</t>
  </si>
  <si>
    <t>Scraping, Vacuuming</t>
  </si>
  <si>
    <t>Analytes</t>
  </si>
  <si>
    <t>Influent, Biomass, Brownwater</t>
  </si>
  <si>
    <t>Cladophora</t>
  </si>
  <si>
    <t>Enteromorpha</t>
  </si>
  <si>
    <t>micrococca</t>
  </si>
  <si>
    <t>Stigeoclonium</t>
  </si>
  <si>
    <t>tenue</t>
  </si>
  <si>
    <t>Cladophera</t>
  </si>
  <si>
    <t>sp.</t>
  </si>
  <si>
    <t>rispata</t>
  </si>
  <si>
    <t>Spirogyra</t>
  </si>
  <si>
    <t>rivularis</t>
  </si>
  <si>
    <t>Dichotomosiphon</t>
  </si>
  <si>
    <t>tuberosus</t>
  </si>
  <si>
    <t>Eunotia</t>
  </si>
  <si>
    <t>pectinalis</t>
  </si>
  <si>
    <t>Melosira</t>
  </si>
  <si>
    <t>varians</t>
  </si>
  <si>
    <t>subbrevis</t>
  </si>
  <si>
    <t>Oscillatoria</t>
  </si>
  <si>
    <t>Comosopogon</t>
  </si>
  <si>
    <t>coeruleus</t>
  </si>
  <si>
    <t>Algae</t>
  </si>
  <si>
    <t>Fauna</t>
  </si>
  <si>
    <t>Plumatela</t>
  </si>
  <si>
    <t>repens</t>
  </si>
  <si>
    <t>Physella</t>
  </si>
  <si>
    <t>cubensis</t>
  </si>
  <si>
    <t>Hyalella</t>
  </si>
  <si>
    <t>azteca</t>
  </si>
  <si>
    <t>Cladoceran</t>
  </si>
  <si>
    <t>Trichocorixa</t>
  </si>
  <si>
    <t>Baetis</t>
  </si>
  <si>
    <t>Hydrometra</t>
  </si>
  <si>
    <t>Chironomid</t>
  </si>
  <si>
    <t>Surface Area (m2)</t>
  </si>
  <si>
    <t>Class</t>
  </si>
  <si>
    <t>Mean Influent [N] (mg L-1)</t>
  </si>
  <si>
    <t>Mean Gross Productivity g m-2 d-1</t>
  </si>
  <si>
    <t>Biomass P, %</t>
  </si>
  <si>
    <t>Biomass N,  %</t>
  </si>
  <si>
    <t>P removal rate (mg m-2 d-1)</t>
  </si>
  <si>
    <t>Year</t>
  </si>
  <si>
    <t>Other pollutants</t>
  </si>
  <si>
    <t>COD, TSS, TCE, VC, ACE, Mg, Fe, Mn, HM</t>
  </si>
  <si>
    <t>Oligohaline Coral Reef Mesocosm</t>
  </si>
  <si>
    <t>Illumination Power</t>
  </si>
  <si>
    <t>Illumination Cycle</t>
  </si>
  <si>
    <t>2 x 400 W Halide</t>
  </si>
  <si>
    <t>24:0</t>
  </si>
  <si>
    <t>Reference</t>
  </si>
  <si>
    <t>clathrata</t>
  </si>
  <si>
    <t>gracilis</t>
  </si>
  <si>
    <t>{Adey et al., 1996, #59863}</t>
  </si>
  <si>
    <t>{Adey et al., 1993, #62}</t>
  </si>
  <si>
    <t>Anabaena</t>
  </si>
  <si>
    <t>1-4</t>
  </si>
  <si>
    <t>Nitrogen</t>
  </si>
  <si>
    <t>Phosphorus</t>
  </si>
  <si>
    <t>COD</t>
  </si>
  <si>
    <t>Trichloroethylene</t>
  </si>
  <si>
    <t>Dichloroethylene</t>
  </si>
  <si>
    <t>Vinyl Chloride</t>
  </si>
  <si>
    <t>Toluene</t>
  </si>
  <si>
    <t>Acetone</t>
  </si>
  <si>
    <t>Ethyl Ether</t>
  </si>
  <si>
    <t>Isopropanol</t>
  </si>
  <si>
    <t>n-butanol</t>
  </si>
  <si>
    <t>Ethyl acetate</t>
  </si>
  <si>
    <t>Tetrachloroethane</t>
  </si>
  <si>
    <t>Methylene chloride</t>
  </si>
  <si>
    <t>Xylenes</t>
  </si>
  <si>
    <t>Fe</t>
  </si>
  <si>
    <t>Mn</t>
  </si>
  <si>
    <t>SO4--</t>
  </si>
  <si>
    <t>Ba</t>
  </si>
  <si>
    <t>Ni</t>
  </si>
  <si>
    <t>Zn</t>
  </si>
  <si>
    <t>Ca</t>
  </si>
  <si>
    <t>Mg</t>
  </si>
  <si>
    <t>X</t>
  </si>
  <si>
    <t>Type</t>
  </si>
  <si>
    <t>Outdoor</t>
  </si>
  <si>
    <t>P</t>
  </si>
  <si>
    <t>Fresh Fertilized Sugar Cane Drainage</t>
  </si>
  <si>
    <t>Mean Productivity</t>
  </si>
  <si>
    <t>Indoor</t>
  </si>
  <si>
    <t>NA</t>
  </si>
  <si>
    <t>Industrial Waste</t>
  </si>
  <si>
    <t>Metals, Organics</t>
  </si>
  <si>
    <t>{Adey et al., 2013, #773}</t>
  </si>
  <si>
    <t>{Adey et al., 1996, #70566}</t>
  </si>
  <si>
    <t>Mesohaline Estuary</t>
  </si>
  <si>
    <t>N, P</t>
  </si>
  <si>
    <t>{Blersch et al., 2013, #61616}</t>
  </si>
  <si>
    <t>Dairy Manure, Bristol's Solution</t>
  </si>
  <si>
    <t>Pollutant Removal</t>
  </si>
  <si>
    <t>Productivity Optimization</t>
  </si>
  <si>
    <t>Feedback Control</t>
  </si>
  <si>
    <t>{Blersch et al., 2013, #97473}</t>
  </si>
  <si>
    <t>Hydrodynamics</t>
  </si>
  <si>
    <t>Anaerobically Digested Dairy Manure</t>
  </si>
  <si>
    <t>Rhizoclonium</t>
  </si>
  <si>
    <t>Microspora</t>
  </si>
  <si>
    <t>sp</t>
  </si>
  <si>
    <t>{Adey et al., 1996, #59863}{Blersch et al., 2013, #97473}</t>
  </si>
  <si>
    <t>*</t>
  </si>
  <si>
    <t>species list</t>
  </si>
  <si>
    <t>{Chen et al., 2015, #5692}</t>
  </si>
  <si>
    <t>Drinking Water Reservoir</t>
  </si>
  <si>
    <t>24° N, 117° E</t>
  </si>
  <si>
    <t>38° N, 76° W</t>
  </si>
  <si>
    <t>26° N, 80° W</t>
  </si>
  <si>
    <t>Pandorina</t>
  </si>
  <si>
    <t>Synedra</t>
  </si>
  <si>
    <t>Primary Purpose</t>
  </si>
  <si>
    <t>Location</t>
  </si>
  <si>
    <t>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</si>
</sst>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Libian SC Regular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2" xfId="0" applyNumberFormat="1" applyBorder="1"/>
    <xf numFmtId="0" fontId="0" fillId="0" borderId="3" xfId="0" applyBorder="1"/>
    <xf numFmtId="0" fontId="0" fillId="0" borderId="5" xfId="0" quotePrefix="1" applyBorder="1"/>
    <xf numFmtId="0" fontId="0" fillId="0" borderId="5" xfId="0" applyBorder="1"/>
    <xf numFmtId="0" fontId="0" fillId="0" borderId="5" xfId="0" applyBorder="1" applyAlignment="1">
      <alignment horizontal="center"/>
    </xf>
    <xf numFmtId="164" fontId="0" fillId="0" borderId="5" xfId="0" applyNumberFormat="1" applyBorder="1"/>
    <xf numFmtId="0" fontId="0" fillId="0" borderId="6" xfId="0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0" xfId="0" quotePrefix="1" applyNumberFormat="1"/>
    <xf numFmtId="0" fontId="4" fillId="0" borderId="0" xfId="0" applyFont="1"/>
    <xf numFmtId="0" fontId="0" fillId="0" borderId="7" xfId="0" applyBorder="1" applyAlignment="1">
      <alignment horizontal="center"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H3" sqref="H3"/>
    </sheetView>
  </sheetViews>
  <sheetFormatPr baseColWidth="10" defaultRowHeight="15" x14ac:dyDescent="0"/>
  <cols>
    <col min="1" max="1" width="6.83203125" bestFit="1" customWidth="1"/>
    <col min="2" max="3" width="9.1640625" bestFit="1" customWidth="1"/>
    <col min="4" max="4" width="22" bestFit="1" customWidth="1"/>
    <col min="5" max="5" width="11.1640625" bestFit="1" customWidth="1"/>
    <col min="6" max="6" width="31.5" bestFit="1" customWidth="1"/>
    <col min="7" max="7" width="17" bestFit="1" customWidth="1"/>
    <col min="8" max="8" width="11" bestFit="1" customWidth="1"/>
    <col min="9" max="9" width="25" bestFit="1" customWidth="1"/>
  </cols>
  <sheetData>
    <row r="2" spans="2:10" ht="16" thickBot="1">
      <c r="J2" t="s">
        <v>183</v>
      </c>
    </row>
    <row r="3" spans="2:10" s="1" customFormat="1" ht="31" thickTop="1">
      <c r="B3" s="18" t="s">
        <v>118</v>
      </c>
      <c r="C3" s="18" t="s">
        <v>157</v>
      </c>
      <c r="D3" s="18" t="s">
        <v>191</v>
      </c>
      <c r="E3" s="18" t="s">
        <v>192</v>
      </c>
      <c r="F3" s="18" t="s">
        <v>62</v>
      </c>
      <c r="G3" s="18" t="s">
        <v>193</v>
      </c>
      <c r="H3" s="18" t="s">
        <v>161</v>
      </c>
      <c r="I3" s="18" t="s">
        <v>60</v>
      </c>
    </row>
    <row r="4" spans="2:10">
      <c r="B4" t="str">
        <f>MID(I4,FIND(",",I4)+2,4)</f>
        <v>1993</v>
      </c>
      <c r="C4" t="s">
        <v>158</v>
      </c>
      <c r="D4" t="s">
        <v>172</v>
      </c>
      <c r="E4" t="s">
        <v>188</v>
      </c>
      <c r="F4" t="s">
        <v>160</v>
      </c>
      <c r="G4" t="s">
        <v>159</v>
      </c>
      <c r="H4">
        <v>21</v>
      </c>
      <c r="I4" t="s">
        <v>130</v>
      </c>
      <c r="J4" t="s">
        <v>182</v>
      </c>
    </row>
    <row r="5" spans="2:10">
      <c r="B5" t="str">
        <f>MID(I5,FIND(",",I5)+2,4)</f>
        <v>1996</v>
      </c>
      <c r="C5" t="s">
        <v>162</v>
      </c>
      <c r="D5" t="s">
        <v>172</v>
      </c>
      <c r="E5" t="s">
        <v>163</v>
      </c>
      <c r="F5" t="s">
        <v>164</v>
      </c>
      <c r="G5" t="s">
        <v>165</v>
      </c>
      <c r="H5">
        <v>14</v>
      </c>
      <c r="I5" s="17" t="s">
        <v>167</v>
      </c>
      <c r="J5" t="s">
        <v>182</v>
      </c>
    </row>
    <row r="6" spans="2:10">
      <c r="B6" t="str">
        <f>MID(I6,FIND(",",I6)+2,4)</f>
        <v>2013</v>
      </c>
      <c r="C6" t="s">
        <v>158</v>
      </c>
      <c r="D6" t="s">
        <v>173</v>
      </c>
      <c r="E6" t="s">
        <v>187</v>
      </c>
      <c r="F6" t="s">
        <v>168</v>
      </c>
      <c r="G6" t="s">
        <v>169</v>
      </c>
      <c r="H6">
        <v>37</v>
      </c>
      <c r="I6" t="s">
        <v>166</v>
      </c>
    </row>
    <row r="7" spans="2:10">
      <c r="B7" t="str">
        <f>MID(I7,FIND(",",I7)+2,4)</f>
        <v>2013</v>
      </c>
      <c r="C7" t="s">
        <v>162</v>
      </c>
      <c r="D7" t="s">
        <v>174</v>
      </c>
      <c r="E7" t="s">
        <v>163</v>
      </c>
      <c r="F7" t="s">
        <v>171</v>
      </c>
      <c r="G7" t="s">
        <v>163</v>
      </c>
      <c r="H7">
        <v>13</v>
      </c>
      <c r="I7" t="s">
        <v>170</v>
      </c>
    </row>
    <row r="8" spans="2:10">
      <c r="B8" t="str">
        <f>MID(I8,FIND(",",I8)+2,4)</f>
        <v>2013</v>
      </c>
      <c r="C8" t="s">
        <v>162</v>
      </c>
      <c r="D8" t="s">
        <v>176</v>
      </c>
      <c r="E8" t="s">
        <v>163</v>
      </c>
      <c r="F8" t="s">
        <v>177</v>
      </c>
      <c r="G8" t="s">
        <v>169</v>
      </c>
      <c r="H8">
        <v>26</v>
      </c>
      <c r="I8" t="s">
        <v>175</v>
      </c>
      <c r="J8" t="s">
        <v>182</v>
      </c>
    </row>
    <row r="9" spans="2:10">
      <c r="B9" t="str">
        <f>MID(I9,FIND(",",I9)+2,4)</f>
        <v>2015</v>
      </c>
      <c r="C9" t="s">
        <v>158</v>
      </c>
      <c r="D9" t="s">
        <v>172</v>
      </c>
      <c r="E9" t="s">
        <v>186</v>
      </c>
      <c r="F9" t="s">
        <v>185</v>
      </c>
      <c r="G9" t="s">
        <v>169</v>
      </c>
      <c r="H9">
        <v>21</v>
      </c>
      <c r="I9" t="s">
        <v>184</v>
      </c>
      <c r="J9" t="s">
        <v>182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opLeftCell="L1" workbookViewId="0">
      <selection activeCell="W2" sqref="W2"/>
    </sheetView>
  </sheetViews>
  <sheetFormatPr baseColWidth="10" defaultRowHeight="15" x14ac:dyDescent="0"/>
  <cols>
    <col min="1" max="1" width="12.33203125" bestFit="1" customWidth="1"/>
    <col min="2" max="2" width="7" bestFit="1" customWidth="1"/>
    <col min="3" max="3" width="6.1640625" bestFit="1" customWidth="1"/>
    <col min="4" max="4" width="6.83203125" bestFit="1" customWidth="1"/>
    <col min="5" max="5" width="9.33203125" bestFit="1" customWidth="1"/>
    <col min="6" max="6" width="16.83203125" bestFit="1" customWidth="1"/>
    <col min="7" max="7" width="21.33203125" bestFit="1" customWidth="1"/>
    <col min="8" max="8" width="25.33203125" bestFit="1" customWidth="1"/>
    <col min="9" max="9" width="30.5" bestFit="1" customWidth="1"/>
    <col min="10" max="10" width="18" bestFit="1" customWidth="1"/>
    <col min="11" max="11" width="11" bestFit="1" customWidth="1"/>
    <col min="12" max="12" width="8.83203125" bestFit="1" customWidth="1"/>
    <col min="13" max="13" width="10.1640625" bestFit="1" customWidth="1"/>
    <col min="14" max="14" width="20.5" bestFit="1" customWidth="1"/>
    <col min="15" max="15" width="30" bestFit="1" customWidth="1"/>
    <col min="16" max="16" width="12.83203125" bestFit="1" customWidth="1"/>
    <col min="17" max="17" width="10.6640625" bestFit="1" customWidth="1"/>
    <col min="18" max="18" width="13" bestFit="1" customWidth="1"/>
    <col min="19" max="19" width="9.5" bestFit="1" customWidth="1"/>
    <col min="20" max="22" width="9.5" customWidth="1"/>
    <col min="23" max="23" width="34.5" bestFit="1" customWidth="1"/>
  </cols>
  <sheetData>
    <row r="1" spans="1:24" s="1" customFormat="1" ht="30" customHeight="1">
      <c r="A1" s="1" t="s">
        <v>61</v>
      </c>
      <c r="B1" s="1" t="s">
        <v>69</v>
      </c>
      <c r="C1" s="1" t="s">
        <v>67</v>
      </c>
      <c r="D1" s="1" t="s">
        <v>68</v>
      </c>
      <c r="E1" s="1" t="s">
        <v>111</v>
      </c>
      <c r="F1" s="1" t="s">
        <v>73</v>
      </c>
      <c r="G1" s="1" t="s">
        <v>74</v>
      </c>
      <c r="H1" s="1" t="s">
        <v>114</v>
      </c>
      <c r="I1" s="1" t="s">
        <v>76</v>
      </c>
      <c r="J1" s="1" t="s">
        <v>122</v>
      </c>
      <c r="K1" s="1" t="s">
        <v>123</v>
      </c>
      <c r="L1" s="1" t="s">
        <v>70</v>
      </c>
      <c r="M1" s="1" t="s">
        <v>71</v>
      </c>
      <c r="N1" s="1" t="s">
        <v>112</v>
      </c>
      <c r="O1" s="1" t="s">
        <v>62</v>
      </c>
      <c r="P1" s="1" t="s">
        <v>65</v>
      </c>
      <c r="Q1" s="1" t="s">
        <v>113</v>
      </c>
      <c r="R1" s="1" t="s">
        <v>117</v>
      </c>
      <c r="S1" s="1" t="s">
        <v>63</v>
      </c>
      <c r="T1" s="1" t="s">
        <v>115</v>
      </c>
      <c r="U1" s="1" t="s">
        <v>116</v>
      </c>
      <c r="V1" s="1" t="s">
        <v>119</v>
      </c>
      <c r="W1" s="1" t="s">
        <v>60</v>
      </c>
      <c r="X1" s="1" t="s">
        <v>118</v>
      </c>
    </row>
    <row r="2" spans="1:24">
      <c r="A2" s="12">
        <v>17</v>
      </c>
      <c r="B2" s="2">
        <v>1</v>
      </c>
      <c r="C2" s="2">
        <v>0.79</v>
      </c>
      <c r="D2" s="2">
        <v>15.2</v>
      </c>
      <c r="E2" s="2">
        <f>C2*D2</f>
        <v>12.007999999999999</v>
      </c>
      <c r="F2" s="2">
        <v>4.75</v>
      </c>
      <c r="G2" s="14" t="s">
        <v>75</v>
      </c>
      <c r="H2" s="2">
        <v>25.1</v>
      </c>
      <c r="I2" s="14" t="s">
        <v>77</v>
      </c>
      <c r="J2" s="3"/>
      <c r="K2" s="3"/>
      <c r="L2" s="2">
        <v>100</v>
      </c>
      <c r="M2" s="4">
        <f>L2/C2</f>
        <v>126.58227848101265</v>
      </c>
      <c r="N2" s="14" t="s">
        <v>66</v>
      </c>
      <c r="O2" s="14" t="s">
        <v>64</v>
      </c>
      <c r="P2" s="2">
        <v>4.7E-2</v>
      </c>
      <c r="Q2" s="2"/>
      <c r="R2" s="2">
        <v>79</v>
      </c>
      <c r="S2" s="2"/>
      <c r="T2" s="2">
        <v>0.374</v>
      </c>
      <c r="U2" s="2"/>
      <c r="V2" s="2"/>
      <c r="W2" s="2" t="str">
        <f>References!B1</f>
        <v>{Adey et al., 1993, #62}</v>
      </c>
      <c r="X2" s="5" t="str">
        <f>MID(W2,FIND(",",W2)+2,4)</f>
        <v>1993</v>
      </c>
    </row>
    <row r="3" spans="1:24">
      <c r="A3" s="13"/>
      <c r="B3" s="6" t="s">
        <v>72</v>
      </c>
      <c r="C3" s="7">
        <v>0.61</v>
      </c>
      <c r="D3" s="7">
        <v>1.2</v>
      </c>
      <c r="E3" s="7">
        <f>C3*D3</f>
        <v>0.73199999999999998</v>
      </c>
      <c r="F3" s="7">
        <v>7.2</v>
      </c>
      <c r="G3" s="15"/>
      <c r="H3" s="7">
        <v>21.16</v>
      </c>
      <c r="I3" s="15"/>
      <c r="J3" s="8"/>
      <c r="K3" s="8"/>
      <c r="L3" s="7">
        <v>39</v>
      </c>
      <c r="M3" s="9">
        <f>L3/C3</f>
        <v>63.934426229508198</v>
      </c>
      <c r="N3" s="15"/>
      <c r="O3" s="15"/>
      <c r="P3" s="7">
        <v>4.7E-2</v>
      </c>
      <c r="Q3" s="7"/>
      <c r="R3" s="7">
        <v>92</v>
      </c>
      <c r="S3" s="7"/>
      <c r="T3" s="7">
        <v>0.42499999999999999</v>
      </c>
      <c r="U3" s="7"/>
      <c r="V3" s="7"/>
      <c r="W3" s="7"/>
      <c r="X3" s="10"/>
    </row>
    <row r="4" spans="1:24">
      <c r="W4" t="str">
        <f>References!B3</f>
        <v>{ Adey et al., 1996, #70566}</v>
      </c>
      <c r="X4" t="str">
        <f t="shared" ref="X4:X61" si="0">MID(W4,FIND(",",W4)+2,4)</f>
        <v>1996</v>
      </c>
    </row>
    <row r="5" spans="1:24">
      <c r="A5">
        <v>4</v>
      </c>
      <c r="B5" s="16" t="s">
        <v>132</v>
      </c>
      <c r="E5">
        <v>1</v>
      </c>
      <c r="J5" t="s">
        <v>124</v>
      </c>
      <c r="K5" s="11" t="s">
        <v>125</v>
      </c>
      <c r="L5">
        <v>20</v>
      </c>
      <c r="O5" t="s">
        <v>121</v>
      </c>
      <c r="V5" t="s">
        <v>120</v>
      </c>
      <c r="W5" t="str">
        <f>References!B4</f>
        <v>{ Adey et al., 1996, #59863}</v>
      </c>
      <c r="X5" t="str">
        <f t="shared" si="0"/>
        <v>1996</v>
      </c>
    </row>
    <row r="6" spans="1:24">
      <c r="W6" t="str">
        <f>References!B5</f>
        <v>{ Adey et al., 2011, #74672}</v>
      </c>
      <c r="X6" t="str">
        <f t="shared" si="0"/>
        <v>2011</v>
      </c>
    </row>
    <row r="7" spans="1:24">
      <c r="W7" t="str">
        <f>References!B6</f>
        <v>{ Adey et al., 2013, #773}</v>
      </c>
      <c r="X7" t="str">
        <f t="shared" si="0"/>
        <v>2013</v>
      </c>
    </row>
    <row r="8" spans="1:24">
      <c r="W8" t="str">
        <f>References!B7</f>
        <v>{ Adey and Hackney, 1989, #68795}</v>
      </c>
      <c r="X8" t="str">
        <f t="shared" si="0"/>
        <v>1989</v>
      </c>
    </row>
    <row r="9" spans="1:24">
      <c r="W9" t="str">
        <f>References!B8</f>
        <v>{ Birkett et al., 2007, #31923}</v>
      </c>
      <c r="X9" t="str">
        <f t="shared" si="0"/>
        <v>2007</v>
      </c>
    </row>
    <row r="10" spans="1:24">
      <c r="W10" t="str">
        <f>References!B9</f>
        <v>{ Blersch et al., 2013, #61616}</v>
      </c>
      <c r="X10" t="str">
        <f t="shared" si="0"/>
        <v>2013</v>
      </c>
    </row>
    <row r="11" spans="1:24">
      <c r="W11" t="str">
        <f>References!B10</f>
        <v>{ Blersch et al., 2013, #97473}</v>
      </c>
      <c r="X11" t="str">
        <f t="shared" si="0"/>
        <v>2013</v>
      </c>
    </row>
    <row r="12" spans="1:24">
      <c r="W12" t="str">
        <f>References!B11</f>
        <v>{ Blersch et al., 2017, #9679}</v>
      </c>
      <c r="X12" t="str">
        <f t="shared" si="0"/>
        <v>2017</v>
      </c>
    </row>
    <row r="13" spans="1:24">
      <c r="W13" t="str">
        <f>References!B12</f>
        <v>{ Bothwell, 1983, #24121}</v>
      </c>
      <c r="X13" t="str">
        <f t="shared" si="0"/>
        <v>1983</v>
      </c>
    </row>
    <row r="14" spans="1:24">
      <c r="W14" t="str">
        <f>References!B13</f>
        <v>{ Bothwell, 1985, #61533}</v>
      </c>
      <c r="X14" t="str">
        <f t="shared" si="0"/>
        <v>1985</v>
      </c>
    </row>
    <row r="15" spans="1:24">
      <c r="W15" t="str">
        <f>References!B14</f>
        <v>{ Bothwell, 1988, #50042}</v>
      </c>
      <c r="X15" t="str">
        <f t="shared" si="0"/>
        <v>1988</v>
      </c>
    </row>
    <row r="16" spans="1:24">
      <c r="W16" t="str">
        <f>References!B15</f>
        <v>{ Bothwell, 1989, #88089}</v>
      </c>
      <c r="X16" t="str">
        <f t="shared" si="0"/>
        <v>1989</v>
      </c>
    </row>
    <row r="17" spans="23:24">
      <c r="W17" t="str">
        <f>References!B16</f>
        <v>{ Bothwell et al., 1993, #26897}</v>
      </c>
      <c r="X17" t="str">
        <f t="shared" si="0"/>
        <v>1993</v>
      </c>
    </row>
    <row r="18" spans="23:24">
      <c r="W18" t="str">
        <f>References!B17</f>
        <v>{ Carpenter et al., 1991, #87446}</v>
      </c>
      <c r="X18" t="str">
        <f t="shared" si="0"/>
        <v>1991</v>
      </c>
    </row>
    <row r="19" spans="23:24">
      <c r="W19" t="str">
        <f>References!B18</f>
        <v>{ Chang et al., 2011, #74666}</v>
      </c>
      <c r="X19" t="str">
        <f t="shared" si="0"/>
        <v>2011</v>
      </c>
    </row>
    <row r="20" spans="23:24">
      <c r="W20" t="str">
        <f>References!B19</f>
        <v>{ Chen et al., 2015, #5692}</v>
      </c>
      <c r="X20" t="str">
        <f t="shared" si="0"/>
        <v>2015</v>
      </c>
    </row>
    <row r="21" spans="23:24">
      <c r="W21" t="str">
        <f>References!B20</f>
        <v>{ Craggs, 2001, #51375}</v>
      </c>
      <c r="X21" t="str">
        <f t="shared" si="0"/>
        <v>2001</v>
      </c>
    </row>
    <row r="22" spans="23:24">
      <c r="W22" t="str">
        <f>References!B21</f>
        <v>{ Craggs, 2003, #10179}</v>
      </c>
      <c r="X22" t="str">
        <f t="shared" si="0"/>
        <v>2003</v>
      </c>
    </row>
    <row r="23" spans="23:24">
      <c r="W23" t="str">
        <f>References!B22</f>
        <v>{ Craggs et al., 1996, #78913}</v>
      </c>
      <c r="X23" t="str">
        <f t="shared" si="0"/>
        <v>1996</v>
      </c>
    </row>
    <row r="24" spans="23:24">
      <c r="W24" t="str">
        <f>References!B23</f>
        <v>{ Craggs et al., 1996, #556}</v>
      </c>
      <c r="X24" t="str">
        <f t="shared" si="0"/>
        <v>1996</v>
      </c>
    </row>
    <row r="25" spans="23:24">
      <c r="W25" t="str">
        <f>References!B24</f>
        <v>{ D'Aiuto et al., 2015, #56014}</v>
      </c>
      <c r="X25" t="str">
        <f t="shared" si="0"/>
        <v>2015</v>
      </c>
    </row>
    <row r="26" spans="23:24">
      <c r="W26" t="str">
        <f>References!B25</f>
        <v>{ Dixner, #10525}</v>
      </c>
      <c r="X26" t="str">
        <f t="shared" si="0"/>
        <v>#105</v>
      </c>
    </row>
    <row r="27" spans="23:24">
      <c r="W27" t="str">
        <f>References!B26</f>
        <v>{ Guzzon et al., 2008, #4910}</v>
      </c>
      <c r="X27" t="str">
        <f t="shared" si="0"/>
        <v>2008</v>
      </c>
    </row>
    <row r="28" spans="23:24">
      <c r="W28" t="str">
        <f>References!B27</f>
        <v>{ Houser et al., 2014, #39418}</v>
      </c>
      <c r="X28" t="str">
        <f t="shared" si="0"/>
        <v>2014</v>
      </c>
    </row>
    <row r="29" spans="23:24">
      <c r="W29" t="str">
        <f>References!B28</f>
        <v>{ Huang et al., 2013, #766}</v>
      </c>
      <c r="X29" t="str">
        <f t="shared" si="0"/>
        <v>2013</v>
      </c>
    </row>
    <row r="30" spans="23:24">
      <c r="W30" t="str">
        <f>References!B29</f>
        <v>{ Jerney et al., 2016, #68492}</v>
      </c>
      <c r="X30" t="str">
        <f t="shared" si="0"/>
        <v>2016</v>
      </c>
    </row>
    <row r="31" spans="23:24">
      <c r="W31" t="str">
        <f>References!B30</f>
        <v>{ Kangas and Mulbry, 2014, #97963}</v>
      </c>
      <c r="X31" t="str">
        <f t="shared" si="0"/>
        <v>2014</v>
      </c>
    </row>
    <row r="32" spans="23:24">
      <c r="W32" t="str">
        <f>References!B31</f>
        <v>{ Kangas et al., 2017, #75631}</v>
      </c>
      <c r="X32" t="str">
        <f t="shared" si="0"/>
        <v>2017</v>
      </c>
    </row>
    <row r="33" spans="23:24">
      <c r="W33" t="str">
        <f>References!B32</f>
        <v>{ Kardel et al., 2015, #39982}</v>
      </c>
      <c r="X33" t="str">
        <f t="shared" si="0"/>
        <v>2015</v>
      </c>
    </row>
    <row r="34" spans="23:24">
      <c r="W34" t="str">
        <f>References!B33</f>
        <v>{ Kebede-Westhead et al., 2003, #10172}</v>
      </c>
      <c r="X34" t="str">
        <f t="shared" si="0"/>
        <v>2003</v>
      </c>
    </row>
    <row r="35" spans="23:24">
      <c r="W35" t="str">
        <f>References!B34</f>
        <v>{ Kebede-Westhead et al., 2003, #96182}</v>
      </c>
      <c r="X35" t="str">
        <f t="shared" si="0"/>
        <v>2003</v>
      </c>
    </row>
    <row r="36" spans="23:24">
      <c r="W36" t="str">
        <f>References!B35</f>
        <v>{ Kebede-Westhead et al., 2004, #72613}</v>
      </c>
      <c r="X36" t="str">
        <f t="shared" si="0"/>
        <v>2004</v>
      </c>
    </row>
    <row r="37" spans="23:24">
      <c r="W37" t="str">
        <f>References!B36</f>
        <v>{ Keller and Husted, 2015, #77592}</v>
      </c>
      <c r="X37" t="str">
        <f t="shared" si="0"/>
        <v>2015</v>
      </c>
    </row>
    <row r="38" spans="23:24">
      <c r="W38" t="str">
        <f>References!B37</f>
        <v>{ Kent et al., 2005, #7925}</v>
      </c>
      <c r="X38" t="str">
        <f t="shared" si="0"/>
        <v>2005</v>
      </c>
    </row>
    <row r="39" spans="23:24">
      <c r="W39" t="str">
        <f>References!B38</f>
        <v>{ Labiod et al., 2007, #83466}</v>
      </c>
      <c r="X39" t="str">
        <f t="shared" si="0"/>
        <v>2007</v>
      </c>
    </row>
    <row r="40" spans="23:24">
      <c r="W40" t="str">
        <f>References!B39</f>
        <v>{ Liu et al., 2016, #46476}</v>
      </c>
      <c r="X40" t="str">
        <f t="shared" si="0"/>
        <v>2016</v>
      </c>
    </row>
    <row r="41" spans="23:24">
      <c r="W41" t="str">
        <f>References!B40</f>
        <v>{ Mayr et al., 2015, #17666}</v>
      </c>
      <c r="X41" t="str">
        <f t="shared" si="0"/>
        <v>2015</v>
      </c>
    </row>
    <row r="42" spans="23:24">
      <c r="W42" t="str">
        <f>References!B41</f>
        <v>{ Mulbry et al., 2010, #528}</v>
      </c>
      <c r="X42" t="str">
        <f t="shared" si="0"/>
        <v>2010</v>
      </c>
    </row>
    <row r="43" spans="23:24">
      <c r="W43" t="str">
        <f>References!B42</f>
        <v>{ Mulbry et al., 2007, #79242}</v>
      </c>
      <c r="X43" t="str">
        <f t="shared" si="0"/>
        <v>2007</v>
      </c>
    </row>
    <row r="44" spans="23:24">
      <c r="W44" t="str">
        <f>References!B43</f>
        <v>{ Mulbry et al., 2008, #98411}</v>
      </c>
      <c r="X44" t="str">
        <f t="shared" si="0"/>
        <v>2008</v>
      </c>
    </row>
    <row r="45" spans="23:24">
      <c r="W45" t="str">
        <f>References!B44</f>
        <v>{ Mulbry et al., 2008, #9987}</v>
      </c>
      <c r="X45" t="str">
        <f t="shared" si="0"/>
        <v>2008</v>
      </c>
    </row>
    <row r="46" spans="23:24">
      <c r="W46" t="str">
        <f>References!B45</f>
        <v>{ Mulbry and Wilkie, 2001, #68518}</v>
      </c>
      <c r="X46" t="str">
        <f t="shared" si="0"/>
        <v>2001</v>
      </c>
    </row>
    <row r="47" spans="23:24">
      <c r="W47" t="str">
        <f>References!B46</f>
        <v>{ Ozkan et al., 2012, #40194}</v>
      </c>
      <c r="X47" t="str">
        <f t="shared" si="0"/>
        <v>2012</v>
      </c>
    </row>
    <row r="48" spans="23:24">
      <c r="W48" t="str">
        <f>References!B47</f>
        <v>{ Pizarro et al., 2002, #70731}</v>
      </c>
      <c r="X48" t="str">
        <f t="shared" si="0"/>
        <v>2002</v>
      </c>
    </row>
    <row r="49" spans="23:24">
      <c r="W49" t="str">
        <f>References!B48</f>
        <v>{ Ray et al., 2015, #84240}</v>
      </c>
      <c r="X49" t="str">
        <f t="shared" si="0"/>
        <v>2015</v>
      </c>
    </row>
    <row r="50" spans="23:24">
      <c r="W50" t="str">
        <f>References!B49</f>
        <v>{ Rothman et al., 2013, #23278}</v>
      </c>
      <c r="X50" t="str">
        <f t="shared" si="0"/>
        <v>2013</v>
      </c>
    </row>
    <row r="51" spans="23:24">
      <c r="W51" t="str">
        <f>References!B50</f>
        <v>{ Sandefur et al., 2014, #73121}</v>
      </c>
      <c r="X51" t="str">
        <f t="shared" si="0"/>
        <v>2014</v>
      </c>
    </row>
    <row r="52" spans="23:24">
      <c r="W52" t="str">
        <f>References!B51</f>
        <v>{ Sandefur et al., 2011, #789}</v>
      </c>
      <c r="X52" t="str">
        <f t="shared" si="0"/>
        <v>2011</v>
      </c>
    </row>
    <row r="53" spans="23:24">
      <c r="W53" t="str">
        <f>References!B52</f>
        <v>{ Sindelar et al., 2015, #38897}</v>
      </c>
      <c r="X53" t="str">
        <f t="shared" si="0"/>
        <v>2015</v>
      </c>
    </row>
    <row r="54" spans="23:24">
      <c r="W54" t="str">
        <f>References!B53</f>
        <v>{ Sukačová et al., 2015, #3065}</v>
      </c>
      <c r="X54" t="str">
        <f t="shared" si="0"/>
        <v>2015</v>
      </c>
    </row>
    <row r="55" spans="23:24">
      <c r="W55" t="str">
        <f>References!B54</f>
        <v>{ Valeta and Verdegem, 2012, #48126}</v>
      </c>
      <c r="X55" t="str">
        <f t="shared" si="0"/>
        <v>2012</v>
      </c>
    </row>
    <row r="56" spans="23:24">
      <c r="W56" t="str">
        <f>References!B55</f>
        <v>{ Valeta and Verdegem, 2009, #55210}</v>
      </c>
      <c r="X56" t="str">
        <f t="shared" si="0"/>
        <v>2009</v>
      </c>
    </row>
    <row r="57" spans="23:24">
      <c r="W57" t="str">
        <f>References!B56</f>
        <v>{ Wilkie and Mulbry, 2002, #43583}</v>
      </c>
      <c r="X57" t="str">
        <f t="shared" si="0"/>
        <v>2002</v>
      </c>
    </row>
    <row r="58" spans="23:24">
      <c r="W58" t="str">
        <f>References!B57</f>
        <v>{ Yun et al., 2015, #44995}</v>
      </c>
      <c r="X58" t="str">
        <f t="shared" si="0"/>
        <v>2015</v>
      </c>
    </row>
    <row r="59" spans="23:24">
      <c r="W59" t="str">
        <f>References!B58</f>
        <v>{ Zhang et al., 2015, #86331}</v>
      </c>
      <c r="X59" t="str">
        <f t="shared" si="0"/>
        <v>2015</v>
      </c>
    </row>
    <row r="60" spans="23:24">
      <c r="W60" t="str">
        <f>References!B59</f>
        <v>{ Zippel et al., 2007, #81216}</v>
      </c>
      <c r="X60" t="str">
        <f t="shared" si="0"/>
        <v>2007</v>
      </c>
    </row>
    <row r="61" spans="23:24">
      <c r="W61" t="str">
        <f>References!B60</f>
        <v>{ 马沛明 et al., 2005, #80695}</v>
      </c>
      <c r="X61" t="str">
        <f t="shared" si="0"/>
        <v>2005</v>
      </c>
    </row>
  </sheetData>
  <mergeCells count="5">
    <mergeCell ref="A2:A3"/>
    <mergeCell ref="G2:G3"/>
    <mergeCell ref="I2:I3"/>
    <mergeCell ref="N2:N3"/>
    <mergeCell ref="O2:O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C2" sqref="C2"/>
    </sheetView>
  </sheetViews>
  <sheetFormatPr baseColWidth="10" defaultRowHeight="15" x14ac:dyDescent="0"/>
  <cols>
    <col min="1" max="1" width="33.1640625" bestFit="1" customWidth="1"/>
    <col min="2" max="2" width="34.5" bestFit="1" customWidth="1"/>
  </cols>
  <sheetData>
    <row r="1" spans="1:2">
      <c r="A1" t="s">
        <v>58</v>
      </c>
      <c r="B1" t="str">
        <f t="shared" ref="B1:B13" si="0">"{"&amp;A1&amp;"}"</f>
        <v>{Adey et al., 1993, #62}</v>
      </c>
    </row>
    <row r="2" spans="1:2">
      <c r="A2" t="s">
        <v>0</v>
      </c>
      <c r="B2" t="str">
        <f t="shared" si="0"/>
        <v>{ Adey and Loveland, 2007, #51828}</v>
      </c>
    </row>
    <row r="3" spans="1:2">
      <c r="A3" t="s">
        <v>1</v>
      </c>
      <c r="B3" t="str">
        <f t="shared" si="0"/>
        <v>{ Adey et al., 1996, #70566}</v>
      </c>
    </row>
    <row r="4" spans="1:2">
      <c r="A4" t="s">
        <v>2</v>
      </c>
      <c r="B4" t="str">
        <f t="shared" si="0"/>
        <v>{ Adey et al., 1996, #59863}</v>
      </c>
    </row>
    <row r="5" spans="1:2">
      <c r="A5" t="s">
        <v>3</v>
      </c>
      <c r="B5" t="str">
        <f t="shared" si="0"/>
        <v>{ Adey et al., 2011, #74672}</v>
      </c>
    </row>
    <row r="6" spans="1:2">
      <c r="A6" t="s">
        <v>4</v>
      </c>
      <c r="B6" t="str">
        <f t="shared" si="0"/>
        <v>{ Adey et al., 2013, #773}</v>
      </c>
    </row>
    <row r="7" spans="1:2">
      <c r="A7" t="s">
        <v>5</v>
      </c>
      <c r="B7" t="str">
        <f t="shared" si="0"/>
        <v>{ Adey and Hackney, 1989, #68795}</v>
      </c>
    </row>
    <row r="8" spans="1:2">
      <c r="A8" t="s">
        <v>6</v>
      </c>
      <c r="B8" t="str">
        <f t="shared" si="0"/>
        <v>{ Birkett et al., 2007, #31923}</v>
      </c>
    </row>
    <row r="9" spans="1:2">
      <c r="A9" t="s">
        <v>7</v>
      </c>
      <c r="B9" t="str">
        <f t="shared" si="0"/>
        <v>{ Blersch et al., 2013, #61616}</v>
      </c>
    </row>
    <row r="10" spans="1:2">
      <c r="A10" t="s">
        <v>8</v>
      </c>
      <c r="B10" t="str">
        <f t="shared" si="0"/>
        <v>{ Blersch et al., 2013, #97473}</v>
      </c>
    </row>
    <row r="11" spans="1:2">
      <c r="A11" t="s">
        <v>9</v>
      </c>
      <c r="B11" t="str">
        <f t="shared" si="0"/>
        <v>{ Blersch et al., 2017, #9679}</v>
      </c>
    </row>
    <row r="12" spans="1:2">
      <c r="A12" t="s">
        <v>10</v>
      </c>
      <c r="B12" t="str">
        <f t="shared" si="0"/>
        <v>{ Bothwell, 1983, #24121}</v>
      </c>
    </row>
    <row r="13" spans="1:2">
      <c r="A13" t="s">
        <v>11</v>
      </c>
      <c r="B13" t="str">
        <f t="shared" si="0"/>
        <v>{ Bothwell, 1985, #61533}</v>
      </c>
    </row>
    <row r="14" spans="1:2">
      <c r="A14" t="s">
        <v>12</v>
      </c>
      <c r="B14" t="str">
        <f>"{"&amp;A14&amp;"}"</f>
        <v>{ Bothwell, 1988, #50042}</v>
      </c>
    </row>
    <row r="15" spans="1:2">
      <c r="A15" t="s">
        <v>13</v>
      </c>
      <c r="B15" t="str">
        <f t="shared" ref="B15:B60" si="1">"{"&amp;A15&amp;"}"</f>
        <v>{ Bothwell, 1989, #88089}</v>
      </c>
    </row>
    <row r="16" spans="1:2">
      <c r="A16" t="s">
        <v>14</v>
      </c>
      <c r="B16" t="str">
        <f t="shared" si="1"/>
        <v>{ Bothwell et al., 1993, #26897}</v>
      </c>
    </row>
    <row r="17" spans="1:2">
      <c r="A17" t="s">
        <v>15</v>
      </c>
      <c r="B17" t="str">
        <f t="shared" si="1"/>
        <v>{ Carpenter et al., 1991, #87446}</v>
      </c>
    </row>
    <row r="18" spans="1:2">
      <c r="A18" t="s">
        <v>16</v>
      </c>
      <c r="B18" t="str">
        <f t="shared" si="1"/>
        <v>{ Chang et al., 2011, #74666}</v>
      </c>
    </row>
    <row r="19" spans="1:2">
      <c r="A19" t="s">
        <v>17</v>
      </c>
      <c r="B19" t="str">
        <f t="shared" si="1"/>
        <v>{ Chen et al., 2015, #5692}</v>
      </c>
    </row>
    <row r="20" spans="1:2">
      <c r="A20" t="s">
        <v>18</v>
      </c>
      <c r="B20" t="str">
        <f t="shared" si="1"/>
        <v>{ Craggs, 2001, #51375}</v>
      </c>
    </row>
    <row r="21" spans="1:2">
      <c r="A21" t="s">
        <v>19</v>
      </c>
      <c r="B21" t="str">
        <f t="shared" si="1"/>
        <v>{ Craggs, 2003, #10179}</v>
      </c>
    </row>
    <row r="22" spans="1:2">
      <c r="A22" t="s">
        <v>20</v>
      </c>
      <c r="B22" t="str">
        <f t="shared" si="1"/>
        <v>{ Craggs et al., 1996, #78913}</v>
      </c>
    </row>
    <row r="23" spans="1:2">
      <c r="A23" t="s">
        <v>21</v>
      </c>
      <c r="B23" t="str">
        <f t="shared" si="1"/>
        <v>{ Craggs et al., 1996, #556}</v>
      </c>
    </row>
    <row r="24" spans="1:2">
      <c r="A24" t="s">
        <v>22</v>
      </c>
      <c r="B24" t="str">
        <f t="shared" si="1"/>
        <v>{ D'Aiuto et al., 2015, #56014}</v>
      </c>
    </row>
    <row r="25" spans="1:2">
      <c r="A25" t="s">
        <v>23</v>
      </c>
      <c r="B25" t="str">
        <f t="shared" si="1"/>
        <v>{ Dixner, #10525}</v>
      </c>
    </row>
    <row r="26" spans="1:2">
      <c r="A26" t="s">
        <v>24</v>
      </c>
      <c r="B26" t="str">
        <f t="shared" si="1"/>
        <v>{ Guzzon et al., 2008, #4910}</v>
      </c>
    </row>
    <row r="27" spans="1:2">
      <c r="A27" t="s">
        <v>25</v>
      </c>
      <c r="B27" t="str">
        <f t="shared" si="1"/>
        <v>{ Houser et al., 2014, #39418}</v>
      </c>
    </row>
    <row r="28" spans="1:2">
      <c r="A28" t="s">
        <v>26</v>
      </c>
      <c r="B28" t="str">
        <f t="shared" si="1"/>
        <v>{ Huang et al., 2013, #766}</v>
      </c>
    </row>
    <row r="29" spans="1:2">
      <c r="A29" t="s">
        <v>27</v>
      </c>
      <c r="B29" t="str">
        <f t="shared" si="1"/>
        <v>{ Jerney et al., 2016, #68492}</v>
      </c>
    </row>
    <row r="30" spans="1:2">
      <c r="A30" t="s">
        <v>28</v>
      </c>
      <c r="B30" t="str">
        <f t="shared" si="1"/>
        <v>{ Kangas and Mulbry, 2014, #97963}</v>
      </c>
    </row>
    <row r="31" spans="1:2">
      <c r="A31" t="s">
        <v>29</v>
      </c>
      <c r="B31" t="str">
        <f t="shared" si="1"/>
        <v>{ Kangas et al., 2017, #75631}</v>
      </c>
    </row>
    <row r="32" spans="1:2">
      <c r="A32" t="s">
        <v>30</v>
      </c>
      <c r="B32" t="str">
        <f t="shared" si="1"/>
        <v>{ Kardel et al., 2015, #39982}</v>
      </c>
    </row>
    <row r="33" spans="1:2">
      <c r="A33" t="s">
        <v>31</v>
      </c>
      <c r="B33" t="str">
        <f t="shared" si="1"/>
        <v>{ Kebede-Westhead et al., 2003, #10172}</v>
      </c>
    </row>
    <row r="34" spans="1:2">
      <c r="A34" t="s">
        <v>32</v>
      </c>
      <c r="B34" t="str">
        <f t="shared" si="1"/>
        <v>{ Kebede-Westhead et al., 2003, #96182}</v>
      </c>
    </row>
    <row r="35" spans="1:2">
      <c r="A35" t="s">
        <v>33</v>
      </c>
      <c r="B35" t="str">
        <f t="shared" si="1"/>
        <v>{ Kebede-Westhead et al., 2004, #72613}</v>
      </c>
    </row>
    <row r="36" spans="1:2">
      <c r="A36" t="s">
        <v>34</v>
      </c>
      <c r="B36" t="str">
        <f t="shared" si="1"/>
        <v>{ Keller and Husted, 2015, #77592}</v>
      </c>
    </row>
    <row r="37" spans="1:2">
      <c r="A37" t="s">
        <v>35</v>
      </c>
      <c r="B37" t="str">
        <f t="shared" si="1"/>
        <v>{ Kent et al., 2005, #7925}</v>
      </c>
    </row>
    <row r="38" spans="1:2">
      <c r="A38" t="s">
        <v>36</v>
      </c>
      <c r="B38" t="str">
        <f t="shared" si="1"/>
        <v>{ Labiod et al., 2007, #83466}</v>
      </c>
    </row>
    <row r="39" spans="1:2">
      <c r="A39" t="s">
        <v>37</v>
      </c>
      <c r="B39" t="str">
        <f t="shared" si="1"/>
        <v>{ Liu et al., 2016, #46476}</v>
      </c>
    </row>
    <row r="40" spans="1:2">
      <c r="A40" t="s">
        <v>38</v>
      </c>
      <c r="B40" t="str">
        <f t="shared" si="1"/>
        <v>{ Mayr et al., 2015, #17666}</v>
      </c>
    </row>
    <row r="41" spans="1:2">
      <c r="A41" t="s">
        <v>39</v>
      </c>
      <c r="B41" t="str">
        <f t="shared" si="1"/>
        <v>{ Mulbry et al., 2010, #528}</v>
      </c>
    </row>
    <row r="42" spans="1:2">
      <c r="A42" t="s">
        <v>40</v>
      </c>
      <c r="B42" t="str">
        <f t="shared" si="1"/>
        <v>{ Mulbry et al., 2007, #79242}</v>
      </c>
    </row>
    <row r="43" spans="1:2">
      <c r="A43" t="s">
        <v>41</v>
      </c>
      <c r="B43" t="str">
        <f t="shared" si="1"/>
        <v>{ Mulbry et al., 2008, #98411}</v>
      </c>
    </row>
    <row r="44" spans="1:2">
      <c r="A44" t="s">
        <v>42</v>
      </c>
      <c r="B44" t="str">
        <f t="shared" si="1"/>
        <v>{ Mulbry et al., 2008, #9987}</v>
      </c>
    </row>
    <row r="45" spans="1:2">
      <c r="A45" t="s">
        <v>43</v>
      </c>
      <c r="B45" t="str">
        <f t="shared" si="1"/>
        <v>{ Mulbry and Wilkie, 2001, #68518}</v>
      </c>
    </row>
    <row r="46" spans="1:2">
      <c r="A46" t="s">
        <v>44</v>
      </c>
      <c r="B46" t="str">
        <f t="shared" si="1"/>
        <v>{ Ozkan et al., 2012, #40194}</v>
      </c>
    </row>
    <row r="47" spans="1:2">
      <c r="A47" t="s">
        <v>45</v>
      </c>
      <c r="B47" t="str">
        <f t="shared" si="1"/>
        <v>{ Pizarro et al., 2002, #70731}</v>
      </c>
    </row>
    <row r="48" spans="1:2">
      <c r="A48" t="s">
        <v>46</v>
      </c>
      <c r="B48" t="str">
        <f t="shared" si="1"/>
        <v>{ Ray et al., 2015, #84240}</v>
      </c>
    </row>
    <row r="49" spans="1:2">
      <c r="A49" t="s">
        <v>47</v>
      </c>
      <c r="B49" t="str">
        <f t="shared" si="1"/>
        <v>{ Rothman et al., 2013, #23278}</v>
      </c>
    </row>
    <row r="50" spans="1:2">
      <c r="A50" t="s">
        <v>48</v>
      </c>
      <c r="B50" t="str">
        <f t="shared" si="1"/>
        <v>{ Sandefur et al., 2014, #73121}</v>
      </c>
    </row>
    <row r="51" spans="1:2">
      <c r="A51" t="s">
        <v>49</v>
      </c>
      <c r="B51" t="str">
        <f t="shared" si="1"/>
        <v>{ Sandefur et al., 2011, #789}</v>
      </c>
    </row>
    <row r="52" spans="1:2">
      <c r="A52" t="s">
        <v>50</v>
      </c>
      <c r="B52" t="str">
        <f t="shared" si="1"/>
        <v>{ Sindelar et al., 2015, #38897}</v>
      </c>
    </row>
    <row r="53" spans="1:2">
      <c r="A53" t="s">
        <v>51</v>
      </c>
      <c r="B53" t="str">
        <f t="shared" si="1"/>
        <v>{ Sukačová et al., 2015, #3065}</v>
      </c>
    </row>
    <row r="54" spans="1:2">
      <c r="A54" t="s">
        <v>52</v>
      </c>
      <c r="B54" t="str">
        <f t="shared" si="1"/>
        <v>{ Valeta and Verdegem, 2012, #48126}</v>
      </c>
    </row>
    <row r="55" spans="1:2">
      <c r="A55" t="s">
        <v>53</v>
      </c>
      <c r="B55" t="str">
        <f t="shared" si="1"/>
        <v>{ Valeta and Verdegem, 2009, #55210}</v>
      </c>
    </row>
    <row r="56" spans="1:2">
      <c r="A56" t="s">
        <v>54</v>
      </c>
      <c r="B56" t="str">
        <f t="shared" si="1"/>
        <v>{ Wilkie and Mulbry, 2002, #43583}</v>
      </c>
    </row>
    <row r="57" spans="1:2">
      <c r="A57" t="s">
        <v>55</v>
      </c>
      <c r="B57" t="str">
        <f t="shared" si="1"/>
        <v>{ Yun et al., 2015, #44995}</v>
      </c>
    </row>
    <row r="58" spans="1:2">
      <c r="A58" t="s">
        <v>56</v>
      </c>
      <c r="B58" t="str">
        <f t="shared" si="1"/>
        <v>{ Zhang et al., 2015, #86331}</v>
      </c>
    </row>
    <row r="59" spans="1:2">
      <c r="A59" t="s">
        <v>57</v>
      </c>
      <c r="B59" t="str">
        <f t="shared" si="1"/>
        <v>{ Zippel et al., 2007, #81216}</v>
      </c>
    </row>
    <row r="60" spans="1:2" ht="18">
      <c r="A60" t="s">
        <v>59</v>
      </c>
      <c r="B60" t="str">
        <f t="shared" si="1"/>
        <v>{ 马沛明 et al., 2005, #80695}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1" sqref="D21"/>
    </sheetView>
  </sheetViews>
  <sheetFormatPr baseColWidth="10" defaultRowHeight="15" x14ac:dyDescent="0"/>
  <cols>
    <col min="1" max="1" width="15.6640625" bestFit="1" customWidth="1"/>
    <col min="2" max="2" width="10.5" bestFit="1" customWidth="1"/>
    <col min="3" max="3" width="10.5" customWidth="1"/>
    <col min="4" max="4" width="23.1640625" bestFit="1" customWidth="1"/>
    <col min="5" max="5" width="10.5" customWidth="1"/>
  </cols>
  <sheetData>
    <row r="1" spans="1:9">
      <c r="A1" t="s">
        <v>98</v>
      </c>
      <c r="D1" t="s">
        <v>126</v>
      </c>
      <c r="G1" t="s">
        <v>99</v>
      </c>
    </row>
    <row r="2" spans="1:9">
      <c r="A2" t="s">
        <v>78</v>
      </c>
      <c r="B2" t="s">
        <v>85</v>
      </c>
      <c r="C2" t="str">
        <f t="shared" ref="C2:C20" si="0">LEFT(A2,1)&amp;LEFT(B2,2)</f>
        <v>Cri</v>
      </c>
      <c r="D2" t="s">
        <v>130</v>
      </c>
      <c r="G2" t="s">
        <v>100</v>
      </c>
      <c r="H2" t="s">
        <v>101</v>
      </c>
      <c r="I2" t="str">
        <f>LEFT(G2,1)&amp;LEFT(H2,2)</f>
        <v>Pre</v>
      </c>
    </row>
    <row r="3" spans="1:9">
      <c r="A3" t="s">
        <v>79</v>
      </c>
      <c r="B3" t="s">
        <v>80</v>
      </c>
      <c r="C3" t="str">
        <f t="shared" si="0"/>
        <v>Emi</v>
      </c>
      <c r="D3" t="s">
        <v>130</v>
      </c>
      <c r="G3" t="s">
        <v>102</v>
      </c>
      <c r="H3" t="s">
        <v>103</v>
      </c>
      <c r="I3" t="str">
        <f>LEFT(G3,1)&amp;LEFT(H3,2)</f>
        <v>Pcu</v>
      </c>
    </row>
    <row r="4" spans="1:9">
      <c r="A4" t="s">
        <v>81</v>
      </c>
      <c r="B4" t="s">
        <v>82</v>
      </c>
      <c r="C4" t="str">
        <f t="shared" si="0"/>
        <v>Ste</v>
      </c>
      <c r="D4" t="s">
        <v>130</v>
      </c>
      <c r="G4" t="s">
        <v>104</v>
      </c>
      <c r="H4" t="s">
        <v>105</v>
      </c>
      <c r="I4" t="str">
        <f>LEFT(G4,1)&amp;LEFT(H4,2)</f>
        <v>Haz</v>
      </c>
    </row>
    <row r="5" spans="1:9">
      <c r="A5" t="s">
        <v>83</v>
      </c>
      <c r="B5" t="s">
        <v>84</v>
      </c>
      <c r="C5" t="str">
        <f t="shared" si="0"/>
        <v>Csp</v>
      </c>
      <c r="D5" t="s">
        <v>130</v>
      </c>
      <c r="G5" t="s">
        <v>106</v>
      </c>
    </row>
    <row r="6" spans="1:9">
      <c r="A6" t="s">
        <v>86</v>
      </c>
      <c r="B6" t="s">
        <v>87</v>
      </c>
      <c r="C6" t="str">
        <f t="shared" si="0"/>
        <v>Sri</v>
      </c>
      <c r="D6" t="s">
        <v>130</v>
      </c>
      <c r="G6" t="s">
        <v>107</v>
      </c>
      <c r="H6" t="s">
        <v>84</v>
      </c>
      <c r="I6" t="str">
        <f>LEFT(G6,1)&amp;LEFT(H6,2)</f>
        <v>Tsp</v>
      </c>
    </row>
    <row r="7" spans="1:9">
      <c r="A7" t="s">
        <v>88</v>
      </c>
      <c r="B7" t="s">
        <v>89</v>
      </c>
      <c r="C7" t="str">
        <f t="shared" si="0"/>
        <v>Dtu</v>
      </c>
      <c r="D7" t="s">
        <v>130</v>
      </c>
      <c r="G7" t="s">
        <v>108</v>
      </c>
      <c r="H7" t="s">
        <v>84</v>
      </c>
      <c r="I7" t="str">
        <f>LEFT(G7,1)&amp;LEFT(H7,2)</f>
        <v>Bsp</v>
      </c>
    </row>
    <row r="8" spans="1:9">
      <c r="A8" t="s">
        <v>90</v>
      </c>
      <c r="B8" t="s">
        <v>91</v>
      </c>
      <c r="C8" t="str">
        <f t="shared" si="0"/>
        <v>Epe</v>
      </c>
      <c r="D8" t="s">
        <v>130</v>
      </c>
      <c r="G8" t="s">
        <v>109</v>
      </c>
    </row>
    <row r="9" spans="1:9">
      <c r="A9" t="s">
        <v>92</v>
      </c>
      <c r="B9" t="s">
        <v>93</v>
      </c>
      <c r="C9" t="str">
        <f t="shared" si="0"/>
        <v>Mva</v>
      </c>
      <c r="D9" t="s">
        <v>130</v>
      </c>
      <c r="G9" t="s">
        <v>110</v>
      </c>
    </row>
    <row r="10" spans="1:9">
      <c r="A10" t="s">
        <v>95</v>
      </c>
      <c r="B10" t="s">
        <v>94</v>
      </c>
      <c r="C10" t="str">
        <f t="shared" si="0"/>
        <v>Osu</v>
      </c>
      <c r="D10" t="s">
        <v>130</v>
      </c>
    </row>
    <row r="11" spans="1:9">
      <c r="A11" t="s">
        <v>96</v>
      </c>
      <c r="B11" t="s">
        <v>97</v>
      </c>
      <c r="C11" t="str">
        <f t="shared" si="0"/>
        <v>Cco</v>
      </c>
      <c r="D11" t="s">
        <v>130</v>
      </c>
    </row>
    <row r="12" spans="1:9">
      <c r="A12" t="s">
        <v>79</v>
      </c>
      <c r="B12" t="s">
        <v>127</v>
      </c>
      <c r="C12" t="str">
        <f t="shared" si="0"/>
        <v>Ecl</v>
      </c>
      <c r="D12" t="s">
        <v>129</v>
      </c>
    </row>
    <row r="13" spans="1:9">
      <c r="A13" t="s">
        <v>78</v>
      </c>
      <c r="B13" t="s">
        <v>128</v>
      </c>
      <c r="C13" t="str">
        <f t="shared" si="0"/>
        <v>Cgr</v>
      </c>
      <c r="D13" t="s">
        <v>129</v>
      </c>
    </row>
    <row r="14" spans="1:9">
      <c r="A14" t="s">
        <v>95</v>
      </c>
      <c r="B14" t="s">
        <v>84</v>
      </c>
      <c r="C14" t="str">
        <f t="shared" si="0"/>
        <v>Osp</v>
      </c>
      <c r="D14" t="s">
        <v>181</v>
      </c>
    </row>
    <row r="15" spans="1:9">
      <c r="A15" t="s">
        <v>131</v>
      </c>
      <c r="B15" t="s">
        <v>84</v>
      </c>
      <c r="C15" t="str">
        <f t="shared" si="0"/>
        <v>Asp</v>
      </c>
      <c r="D15" t="s">
        <v>129</v>
      </c>
    </row>
    <row r="16" spans="1:9">
      <c r="A16" t="s">
        <v>178</v>
      </c>
      <c r="B16" t="s">
        <v>84</v>
      </c>
      <c r="C16" t="str">
        <f t="shared" si="0"/>
        <v>Rsp</v>
      </c>
      <c r="D16" t="s">
        <v>175</v>
      </c>
    </row>
    <row r="17" spans="1:4">
      <c r="A17" t="s">
        <v>179</v>
      </c>
      <c r="B17" t="s">
        <v>84</v>
      </c>
      <c r="C17" t="str">
        <f t="shared" si="0"/>
        <v>Msp</v>
      </c>
      <c r="D17" t="s">
        <v>175</v>
      </c>
    </row>
    <row r="18" spans="1:4">
      <c r="A18" t="s">
        <v>92</v>
      </c>
      <c r="B18" t="s">
        <v>84</v>
      </c>
      <c r="C18" t="str">
        <f t="shared" si="0"/>
        <v>Msp</v>
      </c>
      <c r="D18" t="s">
        <v>184</v>
      </c>
    </row>
    <row r="19" spans="1:4">
      <c r="A19" t="s">
        <v>189</v>
      </c>
      <c r="B19" t="s">
        <v>84</v>
      </c>
      <c r="C19" t="str">
        <f t="shared" si="0"/>
        <v>Psp</v>
      </c>
      <c r="D19" t="s">
        <v>184</v>
      </c>
    </row>
    <row r="20" spans="1:4">
      <c r="A20" t="s">
        <v>190</v>
      </c>
      <c r="B20" t="s">
        <v>180</v>
      </c>
      <c r="C20" t="str">
        <f t="shared" si="0"/>
        <v>Ssp</v>
      </c>
      <c r="D20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" sqref="C1"/>
    </sheetView>
  </sheetViews>
  <sheetFormatPr baseColWidth="10" defaultRowHeight="15" x14ac:dyDescent="0"/>
  <cols>
    <col min="1" max="1" width="16.5" bestFit="1" customWidth="1"/>
    <col min="2" max="2" width="20.1640625" bestFit="1" customWidth="1"/>
    <col min="3" max="3" width="23.1640625" bestFit="1" customWidth="1"/>
  </cols>
  <sheetData>
    <row r="1" spans="1:3">
      <c r="B1" t="s">
        <v>130</v>
      </c>
      <c r="C1" t="s">
        <v>129</v>
      </c>
    </row>
    <row r="2" spans="1:3">
      <c r="A2" t="s">
        <v>133</v>
      </c>
      <c r="C2" t="s">
        <v>156</v>
      </c>
    </row>
    <row r="3" spans="1:3">
      <c r="A3" t="s">
        <v>134</v>
      </c>
      <c r="B3" t="s">
        <v>156</v>
      </c>
      <c r="C3" t="s">
        <v>156</v>
      </c>
    </row>
    <row r="4" spans="1:3">
      <c r="A4" t="s">
        <v>135</v>
      </c>
      <c r="C4" t="s">
        <v>156</v>
      </c>
    </row>
    <row r="5" spans="1:3">
      <c r="A5" t="s">
        <v>136</v>
      </c>
      <c r="C5" t="s">
        <v>156</v>
      </c>
    </row>
    <row r="6" spans="1:3">
      <c r="A6" t="s">
        <v>137</v>
      </c>
      <c r="C6" t="s">
        <v>156</v>
      </c>
    </row>
    <row r="7" spans="1:3">
      <c r="A7" t="s">
        <v>145</v>
      </c>
      <c r="C7" t="s">
        <v>156</v>
      </c>
    </row>
    <row r="8" spans="1:3">
      <c r="A8" t="s">
        <v>138</v>
      </c>
      <c r="C8" t="s">
        <v>156</v>
      </c>
    </row>
    <row r="9" spans="1:3">
      <c r="A9" t="s">
        <v>147</v>
      </c>
      <c r="C9" t="s">
        <v>156</v>
      </c>
    </row>
    <row r="10" spans="1:3">
      <c r="A10" t="s">
        <v>139</v>
      </c>
      <c r="C10" t="s">
        <v>156</v>
      </c>
    </row>
    <row r="11" spans="1:3">
      <c r="A11" t="s">
        <v>140</v>
      </c>
      <c r="C11" t="s">
        <v>156</v>
      </c>
    </row>
    <row r="12" spans="1:3">
      <c r="A12" t="s">
        <v>141</v>
      </c>
      <c r="C12" t="s">
        <v>156</v>
      </c>
    </row>
    <row r="13" spans="1:3">
      <c r="A13" t="s">
        <v>142</v>
      </c>
      <c r="C13" t="s">
        <v>156</v>
      </c>
    </row>
    <row r="14" spans="1:3">
      <c r="A14" t="s">
        <v>143</v>
      </c>
      <c r="C14" t="s">
        <v>156</v>
      </c>
    </row>
    <row r="15" spans="1:3">
      <c r="A15" t="s">
        <v>144</v>
      </c>
      <c r="C15" t="s">
        <v>156</v>
      </c>
    </row>
    <row r="16" spans="1:3">
      <c r="A16" t="s">
        <v>146</v>
      </c>
      <c r="C16" t="s">
        <v>156</v>
      </c>
    </row>
    <row r="17" spans="1:3">
      <c r="A17" t="s">
        <v>148</v>
      </c>
      <c r="C17" t="s">
        <v>156</v>
      </c>
    </row>
    <row r="18" spans="1:3">
      <c r="A18" t="s">
        <v>149</v>
      </c>
      <c r="C18" t="s">
        <v>156</v>
      </c>
    </row>
    <row r="19" spans="1:3">
      <c r="A19" t="s">
        <v>150</v>
      </c>
      <c r="C19" t="s">
        <v>156</v>
      </c>
    </row>
    <row r="20" spans="1:3">
      <c r="A20" t="s">
        <v>151</v>
      </c>
      <c r="C20" t="s">
        <v>156</v>
      </c>
    </row>
    <row r="21" spans="1:3">
      <c r="A21" t="s">
        <v>152</v>
      </c>
      <c r="C21" t="s">
        <v>156</v>
      </c>
    </row>
    <row r="22" spans="1:3">
      <c r="A22" t="s">
        <v>153</v>
      </c>
      <c r="C22" t="s">
        <v>156</v>
      </c>
    </row>
    <row r="23" spans="1:3">
      <c r="A23" t="s">
        <v>154</v>
      </c>
      <c r="C23" t="s">
        <v>156</v>
      </c>
    </row>
    <row r="24" spans="1:3">
      <c r="A24" t="s">
        <v>155</v>
      </c>
      <c r="C24" t="s">
        <v>156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Table.old</vt:lpstr>
      <vt:lpstr>References</vt:lpstr>
      <vt:lpstr>Species</vt:lpstr>
      <vt:lpstr>Pollutants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Calahan</dc:creator>
  <cp:lastModifiedBy>Dean Calahan</cp:lastModifiedBy>
  <dcterms:created xsi:type="dcterms:W3CDTF">2018-11-04T13:02:54Z</dcterms:created>
  <dcterms:modified xsi:type="dcterms:W3CDTF">2018-11-05T21:50:46Z</dcterms:modified>
</cp:coreProperties>
</file>