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4"/>
  </bookViews>
  <sheets>
    <sheet name="Resumen" sheetId="2" r:id="rId1"/>
    <sheet name="Mandy- David Lipovetzky" sheetId="8" r:id="rId2"/>
    <sheet name="LHO Otranto" sheetId="4" r:id="rId3"/>
    <sheet name="Pastora Neuquen S.A." sheetId="6" r:id="rId4"/>
    <sheet name="Pastora Rioja S.A." sheetId="3" r:id="rId5"/>
    <sheet name="Lartex SRL" sheetId="9" r:id="rId6"/>
    <sheet name="Lanhil S.A." sheetId="5" r:id="rId7"/>
    <sheet name="Rontaltex S.A." sheetId="7" r:id="rId8"/>
    <sheet name="Panromar S.R.L." sheetId="24" r:id="rId9"/>
    <sheet name="Enod S.A." sheetId="27" r:id="rId10"/>
    <sheet name="Veccio Cierres" sheetId="1" r:id="rId11"/>
    <sheet name="Grupo Avios" sheetId="11" r:id="rId12"/>
    <sheet name="Onena" sheetId="14" r:id="rId13"/>
    <sheet name="Bouzyk" sheetId="18" r:id="rId14"/>
    <sheet name="Zalaquett S.A." sheetId="13" r:id="rId15"/>
    <sheet name="Temco - $" sheetId="12" r:id="rId16"/>
    <sheet name="Temco - USD" sheetId="17" r:id="rId17"/>
    <sheet name="Veira" sheetId="15" r:id="rId18"/>
    <sheet name="Martin Tejedor" sheetId="16" r:id="rId19"/>
    <sheet name="Melisa" sheetId="22" r:id="rId20"/>
    <sheet name="Marcelo Manzo" sheetId="25" r:id="rId21"/>
    <sheet name="Dipolitto" sheetId="28" r:id="rId22"/>
    <sheet name="Victor Colaccio" sheetId="26" r:id="rId23"/>
    <sheet name="ORCA S.A." sheetId="20" r:id="rId24"/>
    <sheet name="EZ-Trez" sheetId="23" r:id="rId25"/>
  </sheets>
  <externalReferences>
    <externalReference r:id="rId26"/>
  </externalReferences>
  <definedNames>
    <definedName name="_xlnm.Print_Area" localSheetId="13">Bouzyk!$A$1:$E$37</definedName>
    <definedName name="_xlnm.Print_Area" localSheetId="21">Dipolitto!$A$1:$E$75</definedName>
    <definedName name="_xlnm.Print_Area" localSheetId="20">'Marcelo Manzo'!$A$1:$E$78</definedName>
    <definedName name="_xlnm.Print_Area" localSheetId="18">'Martin Tejedor'!$A$1:$E$21</definedName>
    <definedName name="_xlnm.Print_Area" localSheetId="19">Melisa!$A$1:$E$16</definedName>
    <definedName name="_xlnm.Print_Area" localSheetId="10">'Veccio Cierres'!$A$1:$E$94</definedName>
    <definedName name="_xlnm.Print_Area" localSheetId="17">Veira!$A$1:$E$49</definedName>
    <definedName name="_xlnm.Print_Area" localSheetId="22">'Victor Colaccio'!$A$1:$E$36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2" l="1"/>
  <c r="M15" i="14" l="1"/>
  <c r="D34" i="26" l="1"/>
  <c r="I34" i="26"/>
  <c r="O77" i="25" l="1"/>
  <c r="H42" i="4" l="1"/>
  <c r="D32" i="26" l="1"/>
  <c r="I32" i="26"/>
  <c r="L7" i="20" l="1"/>
  <c r="L5" i="28" l="1"/>
  <c r="I5" i="28"/>
  <c r="C3" i="28"/>
  <c r="E3" i="28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O2" i="28"/>
  <c r="G18" i="2" s="1"/>
  <c r="E26" i="28" l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232" i="28" s="1"/>
  <c r="E233" i="28" s="1"/>
  <c r="E234" i="28" s="1"/>
  <c r="E235" i="28" s="1"/>
  <c r="E236" i="28" s="1"/>
  <c r="E237" i="28" s="1"/>
  <c r="E238" i="28" s="1"/>
  <c r="E239" i="28" s="1"/>
  <c r="E240" i="28" s="1"/>
  <c r="E241" i="28" s="1"/>
  <c r="E242" i="28" s="1"/>
  <c r="E243" i="28" s="1"/>
  <c r="E244" i="28" s="1"/>
  <c r="E245" i="28" s="1"/>
  <c r="E246" i="28" s="1"/>
  <c r="E247" i="28" s="1"/>
  <c r="E248" i="28" s="1"/>
  <c r="E249" i="28" s="1"/>
  <c r="E250" i="28" s="1"/>
  <c r="E251" i="28" s="1"/>
  <c r="E252" i="28" s="1"/>
  <c r="E253" i="28" s="1"/>
  <c r="E254" i="28" s="1"/>
  <c r="E255" i="28" s="1"/>
  <c r="E256" i="28" s="1"/>
  <c r="E257" i="28" s="1"/>
  <c r="E258" i="28" s="1"/>
  <c r="E259" i="28" s="1"/>
  <c r="E260" i="28" s="1"/>
  <c r="E261" i="28" s="1"/>
  <c r="E262" i="28" s="1"/>
  <c r="E263" i="28" s="1"/>
  <c r="E264" i="28" s="1"/>
  <c r="E265" i="28" s="1"/>
  <c r="E266" i="28" s="1"/>
  <c r="E267" i="28" s="1"/>
  <c r="E268" i="28" s="1"/>
  <c r="E269" i="28" s="1"/>
  <c r="E270" i="28" s="1"/>
  <c r="E271" i="28" s="1"/>
  <c r="E272" i="28" s="1"/>
  <c r="E273" i="28" s="1"/>
  <c r="E274" i="28" s="1"/>
  <c r="E275" i="28" s="1"/>
  <c r="E276" i="28" s="1"/>
  <c r="E277" i="28" s="1"/>
  <c r="E278" i="28" s="1"/>
  <c r="E279" i="28" s="1"/>
  <c r="E280" i="28" s="1"/>
  <c r="E281" i="28" s="1"/>
  <c r="E282" i="28" s="1"/>
  <c r="E283" i="28" s="1"/>
  <c r="E284" i="28" s="1"/>
  <c r="E285" i="28" s="1"/>
  <c r="E286" i="28" s="1"/>
  <c r="E287" i="28" s="1"/>
  <c r="E288" i="28" s="1"/>
  <c r="E289" i="28" s="1"/>
  <c r="E290" i="28" s="1"/>
  <c r="E291" i="28" s="1"/>
  <c r="E292" i="28" s="1"/>
  <c r="E293" i="28" s="1"/>
  <c r="E294" i="28" s="1"/>
  <c r="E295" i="28" s="1"/>
  <c r="E296" i="28" s="1"/>
  <c r="E297" i="28" s="1"/>
  <c r="E298" i="28" s="1"/>
  <c r="E299" i="28" s="1"/>
  <c r="E300" i="28" s="1"/>
  <c r="E301" i="28" s="1"/>
  <c r="E302" i="28" s="1"/>
  <c r="E303" i="28" s="1"/>
  <c r="E304" i="28" s="1"/>
  <c r="E305" i="28" s="1"/>
  <c r="E306" i="28" s="1"/>
  <c r="E307" i="28" s="1"/>
  <c r="E308" i="28" s="1"/>
  <c r="E309" i="28" s="1"/>
  <c r="E310" i="28" s="1"/>
  <c r="E311" i="28" s="1"/>
  <c r="E312" i="28" s="1"/>
  <c r="E313" i="28" s="1"/>
  <c r="E314" i="28" s="1"/>
  <c r="E315" i="28" s="1"/>
  <c r="E316" i="28" s="1"/>
  <c r="E317" i="28" s="1"/>
  <c r="E318" i="28" s="1"/>
  <c r="E319" i="28" s="1"/>
  <c r="E320" i="28" s="1"/>
  <c r="E321" i="28" s="1"/>
  <c r="E322" i="28" s="1"/>
  <c r="E323" i="28" s="1"/>
  <c r="E324" i="28" s="1"/>
  <c r="E325" i="28" s="1"/>
  <c r="E326" i="28" s="1"/>
  <c r="E327" i="28" s="1"/>
  <c r="E328" i="28" s="1"/>
  <c r="E329" i="28" s="1"/>
  <c r="E330" i="28" s="1"/>
  <c r="E331" i="28" s="1"/>
  <c r="E332" i="28" s="1"/>
  <c r="E333" i="28" s="1"/>
  <c r="E334" i="28" s="1"/>
  <c r="E335" i="28" s="1"/>
  <c r="E336" i="28" s="1"/>
  <c r="E337" i="28" s="1"/>
  <c r="E338" i="28" s="1"/>
  <c r="E339" i="28" s="1"/>
  <c r="E340" i="28" s="1"/>
  <c r="E341" i="28" s="1"/>
  <c r="E342" i="28" s="1"/>
  <c r="E343" i="28" s="1"/>
  <c r="E344" i="28" s="1"/>
  <c r="E345" i="28" s="1"/>
  <c r="E346" i="28" s="1"/>
  <c r="E347" i="28" s="1"/>
  <c r="E348" i="28" s="1"/>
  <c r="E349" i="28" s="1"/>
  <c r="E350" i="28" s="1"/>
  <c r="E351" i="28" s="1"/>
  <c r="E352" i="28" s="1"/>
  <c r="E353" i="28" s="1"/>
  <c r="E354" i="28" s="1"/>
  <c r="E355" i="28" s="1"/>
  <c r="E356" i="28" s="1"/>
  <c r="E357" i="28" s="1"/>
  <c r="E358" i="28" s="1"/>
  <c r="E359" i="28" s="1"/>
  <c r="E360" i="28" s="1"/>
  <c r="E361" i="28" s="1"/>
  <c r="E362" i="28" s="1"/>
  <c r="E363" i="28" s="1"/>
  <c r="E364" i="28" s="1"/>
  <c r="E365" i="28" s="1"/>
  <c r="E366" i="28" s="1"/>
  <c r="E367" i="28" s="1"/>
  <c r="E368" i="28" s="1"/>
  <c r="E369" i="28" s="1"/>
  <c r="E370" i="28" s="1"/>
  <c r="E371" i="28" s="1"/>
  <c r="E372" i="28" s="1"/>
  <c r="E373" i="28" s="1"/>
  <c r="E374" i="28" s="1"/>
  <c r="E375" i="28" s="1"/>
  <c r="E376" i="28" s="1"/>
  <c r="E377" i="28" s="1"/>
  <c r="E378" i="28" s="1"/>
  <c r="E379" i="28" s="1"/>
  <c r="E380" i="28" s="1"/>
  <c r="E381" i="28" s="1"/>
  <c r="E382" i="28" s="1"/>
  <c r="E383" i="28" s="1"/>
  <c r="E384" i="28" s="1"/>
  <c r="E385" i="28" s="1"/>
  <c r="E386" i="28" s="1"/>
  <c r="E387" i="28" s="1"/>
  <c r="E388" i="28" s="1"/>
  <c r="E389" i="28" s="1"/>
  <c r="E390" i="28" s="1"/>
  <c r="E391" i="28" s="1"/>
  <c r="E392" i="28" s="1"/>
  <c r="E393" i="28" s="1"/>
  <c r="E394" i="28" s="1"/>
  <c r="E395" i="28" s="1"/>
  <c r="E396" i="28" s="1"/>
  <c r="E397" i="28" s="1"/>
  <c r="E398" i="28" s="1"/>
  <c r="E399" i="28" s="1"/>
  <c r="E400" i="28" s="1"/>
  <c r="E401" i="28" s="1"/>
  <c r="E402" i="28" s="1"/>
  <c r="E403" i="28" s="1"/>
  <c r="E404" i="28" s="1"/>
  <c r="E405" i="28" s="1"/>
  <c r="E406" i="28" s="1"/>
  <c r="E407" i="28" s="1"/>
  <c r="E408" i="28" s="1"/>
  <c r="E409" i="28" s="1"/>
  <c r="E410" i="28" s="1"/>
  <c r="E411" i="28" s="1"/>
  <c r="E412" i="28" s="1"/>
  <c r="E413" i="28" s="1"/>
  <c r="E414" i="28" s="1"/>
  <c r="E415" i="28" s="1"/>
  <c r="E416" i="28" s="1"/>
  <c r="E417" i="28" s="1"/>
  <c r="E418" i="28" s="1"/>
  <c r="E419" i="28" s="1"/>
  <c r="E420" i="28" s="1"/>
  <c r="E421" i="28" s="1"/>
  <c r="E422" i="28" s="1"/>
  <c r="E423" i="28" s="1"/>
  <c r="E424" i="28" s="1"/>
  <c r="E425" i="28" s="1"/>
  <c r="E426" i="28" s="1"/>
  <c r="E427" i="28" s="1"/>
  <c r="E428" i="28" s="1"/>
  <c r="E429" i="28" s="1"/>
  <c r="E430" i="28" s="1"/>
  <c r="E431" i="28" s="1"/>
  <c r="E432" i="28" s="1"/>
  <c r="E433" i="28" s="1"/>
  <c r="E434" i="28" s="1"/>
  <c r="E435" i="28" s="1"/>
  <c r="E436" i="28" s="1"/>
  <c r="E437" i="28" s="1"/>
  <c r="E438" i="28" s="1"/>
  <c r="E439" i="28" s="1"/>
  <c r="E440" i="28" s="1"/>
  <c r="E441" i="28" s="1"/>
  <c r="E442" i="28" s="1"/>
  <c r="E443" i="28" s="1"/>
  <c r="E444" i="28" s="1"/>
  <c r="E445" i="28" s="1"/>
  <c r="E446" i="28" s="1"/>
  <c r="E447" i="28" s="1"/>
  <c r="E448" i="28" s="1"/>
  <c r="E449" i="28" s="1"/>
  <c r="E450" i="28" s="1"/>
  <c r="E451" i="28" s="1"/>
  <c r="E452" i="28" s="1"/>
  <c r="E453" i="28" s="1"/>
  <c r="E454" i="28" s="1"/>
  <c r="E455" i="28" s="1"/>
  <c r="E456" i="28" s="1"/>
  <c r="E457" i="28" s="1"/>
  <c r="E458" i="28" s="1"/>
  <c r="E459" i="28" s="1"/>
  <c r="E460" i="28" s="1"/>
  <c r="E461" i="28" s="1"/>
  <c r="E462" i="28" s="1"/>
  <c r="E463" i="28" s="1"/>
  <c r="E464" i="28" s="1"/>
  <c r="E465" i="28" s="1"/>
  <c r="E466" i="28" s="1"/>
  <c r="E467" i="28" s="1"/>
  <c r="E468" i="28" s="1"/>
  <c r="E469" i="28" s="1"/>
  <c r="E470" i="28" s="1"/>
  <c r="E471" i="28" s="1"/>
  <c r="E472" i="28" s="1"/>
  <c r="E473" i="28" s="1"/>
  <c r="E474" i="28" s="1"/>
  <c r="E475" i="28" s="1"/>
  <c r="E476" i="28" s="1"/>
  <c r="E477" i="28" s="1"/>
  <c r="E478" i="28" s="1"/>
  <c r="E479" i="28" s="1"/>
  <c r="E480" i="28" s="1"/>
  <c r="E481" i="28" s="1"/>
  <c r="E482" i="28" s="1"/>
  <c r="E483" i="28" s="1"/>
  <c r="E484" i="28" s="1"/>
  <c r="E485" i="28" s="1"/>
  <c r="E486" i="28" s="1"/>
  <c r="E487" i="28" s="1"/>
  <c r="E488" i="28" s="1"/>
  <c r="E489" i="28" s="1"/>
  <c r="E490" i="28" s="1"/>
  <c r="E491" i="28" s="1"/>
  <c r="E492" i="28" s="1"/>
  <c r="E493" i="28" s="1"/>
  <c r="E494" i="28" s="1"/>
  <c r="E495" i="28" s="1"/>
  <c r="E496" i="28" s="1"/>
  <c r="E497" i="28" s="1"/>
  <c r="E498" i="28" s="1"/>
  <c r="E499" i="28" s="1"/>
  <c r="E500" i="28" s="1"/>
  <c r="E501" i="28" s="1"/>
  <c r="O1" i="28" s="1"/>
  <c r="G17" i="2" s="1"/>
  <c r="D47" i="15"/>
  <c r="I31" i="26"/>
  <c r="I28" i="26" l="1"/>
  <c r="AC29" i="27" l="1"/>
  <c r="AG14" i="27"/>
  <c r="AC21" i="27"/>
  <c r="AG11" i="27"/>
  <c r="AC26" i="27"/>
  <c r="AC16" i="27"/>
  <c r="AC15" i="27"/>
  <c r="AG7" i="27"/>
  <c r="AC18" i="27" s="1"/>
  <c r="AG6" i="27"/>
  <c r="AG3" i="27"/>
  <c r="AD2" i="27"/>
  <c r="V23" i="27"/>
  <c r="V21" i="27"/>
  <c r="Z11" i="27"/>
  <c r="Z8" i="27"/>
  <c r="Z7" i="27"/>
  <c r="V18" i="27"/>
  <c r="V17" i="27"/>
  <c r="V16" i="27"/>
  <c r="Z6" i="27"/>
  <c r="V26" i="27"/>
  <c r="V15" i="27"/>
  <c r="AC19" i="27" l="1"/>
  <c r="AC22" i="27" s="1"/>
  <c r="AG9" i="27"/>
  <c r="AG12" i="27" s="1"/>
  <c r="AC23" i="27" s="1"/>
  <c r="V19" i="27"/>
  <c r="V22" i="27" s="1"/>
  <c r="V25" i="27" s="1"/>
  <c r="V27" i="27" s="1"/>
  <c r="Z9" i="27"/>
  <c r="Z12" i="27" s="1"/>
  <c r="L60" i="8"/>
  <c r="C18" i="3"/>
  <c r="K16" i="3"/>
  <c r="AC25" i="27" l="1"/>
  <c r="AC27" i="27" s="1"/>
  <c r="AC30" i="27" s="1"/>
  <c r="Z3" i="27"/>
  <c r="W2" i="27"/>
  <c r="J6" i="2" l="1"/>
  <c r="J5" i="2"/>
  <c r="E3" i="27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227" i="27" s="1"/>
  <c r="E228" i="27" s="1"/>
  <c r="E229" i="27" s="1"/>
  <c r="E230" i="27" s="1"/>
  <c r="E231" i="27" s="1"/>
  <c r="E232" i="27" s="1"/>
  <c r="E233" i="27" s="1"/>
  <c r="E234" i="27" s="1"/>
  <c r="E235" i="27" s="1"/>
  <c r="E236" i="27" s="1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58" i="27" s="1"/>
  <c r="E259" i="27" s="1"/>
  <c r="E260" i="27" s="1"/>
  <c r="E261" i="27" s="1"/>
  <c r="E262" i="27" s="1"/>
  <c r="E263" i="27" s="1"/>
  <c r="E264" i="27" s="1"/>
  <c r="E265" i="27" s="1"/>
  <c r="E266" i="27" s="1"/>
  <c r="E267" i="27" s="1"/>
  <c r="E268" i="27" s="1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89" i="27" s="1"/>
  <c r="E290" i="27" s="1"/>
  <c r="E291" i="27" s="1"/>
  <c r="E292" i="27" s="1"/>
  <c r="E293" i="27" s="1"/>
  <c r="E294" i="27" s="1"/>
  <c r="E295" i="27" s="1"/>
  <c r="E296" i="27" s="1"/>
  <c r="E297" i="27" s="1"/>
  <c r="E298" i="27" s="1"/>
  <c r="E299" i="27" s="1"/>
  <c r="E300" i="27" s="1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E314" i="27" s="1"/>
  <c r="E315" i="27" s="1"/>
  <c r="E316" i="27" s="1"/>
  <c r="E317" i="27" s="1"/>
  <c r="E318" i="27" s="1"/>
  <c r="E319" i="27" s="1"/>
  <c r="E320" i="27" s="1"/>
  <c r="E321" i="27" s="1"/>
  <c r="E322" i="27" s="1"/>
  <c r="E323" i="27" s="1"/>
  <c r="E324" i="27" s="1"/>
  <c r="E325" i="27" s="1"/>
  <c r="E326" i="27" s="1"/>
  <c r="E327" i="27" s="1"/>
  <c r="E328" i="27" s="1"/>
  <c r="E329" i="27" s="1"/>
  <c r="E330" i="27" s="1"/>
  <c r="E331" i="27" s="1"/>
  <c r="E332" i="27" s="1"/>
  <c r="E333" i="27" s="1"/>
  <c r="E334" i="27" s="1"/>
  <c r="E335" i="27" s="1"/>
  <c r="E336" i="27" s="1"/>
  <c r="E337" i="27" s="1"/>
  <c r="E338" i="27" s="1"/>
  <c r="E339" i="27" s="1"/>
  <c r="E340" i="27" s="1"/>
  <c r="E341" i="27" s="1"/>
  <c r="E342" i="27" s="1"/>
  <c r="E343" i="27" s="1"/>
  <c r="E344" i="27" s="1"/>
  <c r="E345" i="27" s="1"/>
  <c r="E346" i="27" s="1"/>
  <c r="E347" i="27" s="1"/>
  <c r="E348" i="27" s="1"/>
  <c r="E349" i="27" s="1"/>
  <c r="E350" i="27" s="1"/>
  <c r="E351" i="27" s="1"/>
  <c r="E352" i="27" s="1"/>
  <c r="E353" i="27" s="1"/>
  <c r="E354" i="27" s="1"/>
  <c r="E355" i="27" s="1"/>
  <c r="E356" i="27" s="1"/>
  <c r="E357" i="27" s="1"/>
  <c r="E358" i="27" s="1"/>
  <c r="E359" i="27" s="1"/>
  <c r="E360" i="27" s="1"/>
  <c r="E361" i="27" s="1"/>
  <c r="E362" i="27" s="1"/>
  <c r="E363" i="27" s="1"/>
  <c r="E364" i="27" s="1"/>
  <c r="E365" i="27" s="1"/>
  <c r="E366" i="27" s="1"/>
  <c r="E367" i="27" s="1"/>
  <c r="E368" i="27" s="1"/>
  <c r="E369" i="27" s="1"/>
  <c r="E370" i="27" s="1"/>
  <c r="E371" i="27" s="1"/>
  <c r="E372" i="27" s="1"/>
  <c r="E373" i="27" s="1"/>
  <c r="E374" i="27" s="1"/>
  <c r="E375" i="27" s="1"/>
  <c r="E376" i="27" s="1"/>
  <c r="E377" i="27" s="1"/>
  <c r="E378" i="27" s="1"/>
  <c r="E379" i="27" s="1"/>
  <c r="E380" i="27" s="1"/>
  <c r="E381" i="27" s="1"/>
  <c r="E382" i="27" s="1"/>
  <c r="E383" i="27" s="1"/>
  <c r="E384" i="27" s="1"/>
  <c r="E385" i="27" s="1"/>
  <c r="E386" i="27" s="1"/>
  <c r="E387" i="27" s="1"/>
  <c r="E388" i="27" s="1"/>
  <c r="E389" i="27" s="1"/>
  <c r="E390" i="27" s="1"/>
  <c r="E391" i="27" s="1"/>
  <c r="E392" i="27" s="1"/>
  <c r="E393" i="27" s="1"/>
  <c r="E394" i="27" s="1"/>
  <c r="E395" i="27" s="1"/>
  <c r="E396" i="27" s="1"/>
  <c r="E397" i="27" s="1"/>
  <c r="E398" i="27" s="1"/>
  <c r="E399" i="27" s="1"/>
  <c r="E400" i="27" s="1"/>
  <c r="E401" i="27" s="1"/>
  <c r="E402" i="27" s="1"/>
  <c r="E403" i="27" s="1"/>
  <c r="E404" i="27" s="1"/>
  <c r="E405" i="27" s="1"/>
  <c r="E406" i="27" s="1"/>
  <c r="E407" i="27" s="1"/>
  <c r="E408" i="27" s="1"/>
  <c r="E409" i="27" s="1"/>
  <c r="E410" i="27" s="1"/>
  <c r="E411" i="27" s="1"/>
  <c r="E412" i="27" s="1"/>
  <c r="E413" i="27" s="1"/>
  <c r="E414" i="27" s="1"/>
  <c r="E415" i="27" s="1"/>
  <c r="E416" i="27" s="1"/>
  <c r="E417" i="27" s="1"/>
  <c r="E418" i="27" s="1"/>
  <c r="E419" i="27" s="1"/>
  <c r="E420" i="27" s="1"/>
  <c r="E421" i="27" s="1"/>
  <c r="E422" i="27" s="1"/>
  <c r="E423" i="27" s="1"/>
  <c r="E424" i="27" s="1"/>
  <c r="E425" i="27" s="1"/>
  <c r="E426" i="27" s="1"/>
  <c r="E427" i="27" s="1"/>
  <c r="E428" i="27" s="1"/>
  <c r="E429" i="27" s="1"/>
  <c r="E430" i="27" s="1"/>
  <c r="E431" i="27" s="1"/>
  <c r="E432" i="27" s="1"/>
  <c r="E433" i="27" s="1"/>
  <c r="E434" i="27" s="1"/>
  <c r="E435" i="27" s="1"/>
  <c r="E436" i="27" s="1"/>
  <c r="E437" i="27" s="1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1" i="27" s="1"/>
  <c r="E452" i="27" s="1"/>
  <c r="E453" i="27" s="1"/>
  <c r="E454" i="27" s="1"/>
  <c r="E455" i="27" s="1"/>
  <c r="E456" i="27" s="1"/>
  <c r="E457" i="27" s="1"/>
  <c r="E458" i="27" s="1"/>
  <c r="E459" i="27" s="1"/>
  <c r="E460" i="27" s="1"/>
  <c r="E461" i="27" s="1"/>
  <c r="E462" i="27" s="1"/>
  <c r="E463" i="27" s="1"/>
  <c r="E464" i="27" s="1"/>
  <c r="E465" i="27" s="1"/>
  <c r="E466" i="27" s="1"/>
  <c r="E467" i="27" s="1"/>
  <c r="E468" i="27" s="1"/>
  <c r="E469" i="27" s="1"/>
  <c r="E470" i="27" s="1"/>
  <c r="E471" i="27" s="1"/>
  <c r="E472" i="27" s="1"/>
  <c r="E473" i="27" s="1"/>
  <c r="E474" i="27" s="1"/>
  <c r="E475" i="27" s="1"/>
  <c r="E476" i="27" s="1"/>
  <c r="E477" i="27" s="1"/>
  <c r="E478" i="27" s="1"/>
  <c r="E479" i="27" s="1"/>
  <c r="E480" i="27" s="1"/>
  <c r="E481" i="27" s="1"/>
  <c r="E482" i="27" s="1"/>
  <c r="E483" i="27" s="1"/>
  <c r="E484" i="27" s="1"/>
  <c r="E485" i="27" s="1"/>
  <c r="E486" i="27" s="1"/>
  <c r="E487" i="27" s="1"/>
  <c r="E488" i="27" s="1"/>
  <c r="E489" i="27" s="1"/>
  <c r="E490" i="27" s="1"/>
  <c r="E491" i="27" s="1"/>
  <c r="E492" i="27" s="1"/>
  <c r="E493" i="27" s="1"/>
  <c r="E494" i="27" s="1"/>
  <c r="E495" i="27" s="1"/>
  <c r="E496" i="27" s="1"/>
  <c r="E497" i="27" s="1"/>
  <c r="E498" i="27" s="1"/>
  <c r="E499" i="27" s="1"/>
  <c r="E500" i="27" s="1"/>
  <c r="N1" i="27" s="1"/>
  <c r="N2" i="27"/>
  <c r="J4" i="13" l="1"/>
  <c r="K38" i="15" l="1"/>
  <c r="H38" i="15"/>
  <c r="D37" i="18" l="1"/>
  <c r="H17" i="24" l="1"/>
  <c r="H89" i="1" l="1"/>
  <c r="I29" i="18" l="1"/>
  <c r="I28" i="18"/>
  <c r="I30" i="18"/>
  <c r="I27" i="18" l="1"/>
  <c r="M32" i="15"/>
  <c r="C61" i="25" l="1"/>
  <c r="C58" i="25"/>
  <c r="C57" i="25"/>
  <c r="P54" i="25"/>
  <c r="P55" i="25"/>
  <c r="P57" i="25" s="1"/>
  <c r="P53" i="25"/>
  <c r="C53" i="25"/>
  <c r="C47" i="25" l="1"/>
  <c r="P47" i="25"/>
  <c r="P48" i="25" s="1"/>
  <c r="P46" i="25"/>
  <c r="C45" i="25"/>
  <c r="M10" i="14"/>
  <c r="L12" i="26"/>
  <c r="H12" i="26"/>
  <c r="M4" i="14"/>
  <c r="M5" i="14"/>
  <c r="M6" i="14"/>
  <c r="M7" i="14"/>
  <c r="M8" i="14"/>
  <c r="M9" i="14"/>
  <c r="M3" i="14"/>
  <c r="E10" i="26" l="1"/>
  <c r="D7" i="26"/>
  <c r="C6" i="26"/>
  <c r="J14" i="24" l="1"/>
  <c r="E4" i="26" l="1"/>
  <c r="E5" i="26" s="1"/>
  <c r="E6" i="26" s="1"/>
  <c r="E7" i="26" s="1"/>
  <c r="E8" i="26" s="1"/>
  <c r="E9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8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E314" i="26" s="1"/>
  <c r="E315" i="26" s="1"/>
  <c r="E316" i="26" s="1"/>
  <c r="E317" i="26" s="1"/>
  <c r="E318" i="26" s="1"/>
  <c r="E319" i="26" s="1"/>
  <c r="E320" i="26" s="1"/>
  <c r="E321" i="26" s="1"/>
  <c r="E322" i="26" s="1"/>
  <c r="E323" i="26" s="1"/>
  <c r="E324" i="26" s="1"/>
  <c r="E325" i="26" s="1"/>
  <c r="E326" i="26" s="1"/>
  <c r="E327" i="26" s="1"/>
  <c r="E328" i="26" s="1"/>
  <c r="E329" i="26" s="1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E340" i="26" s="1"/>
  <c r="E341" i="26" s="1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E352" i="26" s="1"/>
  <c r="E353" i="26" s="1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E364" i="26" s="1"/>
  <c r="E365" i="26" s="1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E376" i="26" s="1"/>
  <c r="E377" i="26" s="1"/>
  <c r="E378" i="26" s="1"/>
  <c r="E379" i="26" s="1"/>
  <c r="E380" i="26" s="1"/>
  <c r="E381" i="26" s="1"/>
  <c r="E382" i="26" s="1"/>
  <c r="E383" i="26" s="1"/>
  <c r="E384" i="26" s="1"/>
  <c r="E385" i="26" s="1"/>
  <c r="E386" i="26" s="1"/>
  <c r="E387" i="26" s="1"/>
  <c r="E388" i="26" s="1"/>
  <c r="E389" i="26" s="1"/>
  <c r="E390" i="26" s="1"/>
  <c r="E391" i="26" s="1"/>
  <c r="E392" i="26" s="1"/>
  <c r="E393" i="26" s="1"/>
  <c r="E394" i="26" s="1"/>
  <c r="E395" i="26" s="1"/>
  <c r="E396" i="26" s="1"/>
  <c r="E397" i="26" s="1"/>
  <c r="E398" i="26" s="1"/>
  <c r="E399" i="26" s="1"/>
  <c r="E400" i="26" s="1"/>
  <c r="E401" i="26" s="1"/>
  <c r="E402" i="26" s="1"/>
  <c r="E403" i="26" s="1"/>
  <c r="E404" i="26" s="1"/>
  <c r="E405" i="26" s="1"/>
  <c r="E406" i="26" s="1"/>
  <c r="E407" i="26" s="1"/>
  <c r="E408" i="26" s="1"/>
  <c r="E409" i="26" s="1"/>
  <c r="E410" i="26" s="1"/>
  <c r="E411" i="26" s="1"/>
  <c r="E412" i="26" s="1"/>
  <c r="E413" i="26" s="1"/>
  <c r="E414" i="26" s="1"/>
  <c r="E415" i="26" s="1"/>
  <c r="E416" i="26" s="1"/>
  <c r="E417" i="26" s="1"/>
  <c r="E418" i="26" s="1"/>
  <c r="E419" i="26" s="1"/>
  <c r="E420" i="26" s="1"/>
  <c r="E421" i="26" s="1"/>
  <c r="E422" i="26" s="1"/>
  <c r="E423" i="26" s="1"/>
  <c r="E424" i="26" s="1"/>
  <c r="E425" i="26" s="1"/>
  <c r="E426" i="26" s="1"/>
  <c r="E427" i="26" s="1"/>
  <c r="E428" i="26" s="1"/>
  <c r="E429" i="26" s="1"/>
  <c r="E430" i="26" s="1"/>
  <c r="E431" i="26" s="1"/>
  <c r="E432" i="26" s="1"/>
  <c r="E433" i="26" s="1"/>
  <c r="E434" i="26" s="1"/>
  <c r="E435" i="26" s="1"/>
  <c r="E436" i="26" s="1"/>
  <c r="E437" i="26" s="1"/>
  <c r="E438" i="26" s="1"/>
  <c r="E439" i="26" s="1"/>
  <c r="E440" i="26" s="1"/>
  <c r="E441" i="26" s="1"/>
  <c r="E442" i="26" s="1"/>
  <c r="E443" i="26" s="1"/>
  <c r="E444" i="26" s="1"/>
  <c r="E445" i="26" s="1"/>
  <c r="E446" i="26" s="1"/>
  <c r="E447" i="26" s="1"/>
  <c r="E448" i="26" s="1"/>
  <c r="E449" i="26" s="1"/>
  <c r="E450" i="26" s="1"/>
  <c r="E451" i="26" s="1"/>
  <c r="E452" i="26" s="1"/>
  <c r="E453" i="26" s="1"/>
  <c r="E454" i="26" s="1"/>
  <c r="E455" i="26" s="1"/>
  <c r="E456" i="26" s="1"/>
  <c r="E457" i="26" s="1"/>
  <c r="E458" i="26" s="1"/>
  <c r="E459" i="26" s="1"/>
  <c r="E460" i="26" s="1"/>
  <c r="E461" i="26" s="1"/>
  <c r="E462" i="26" s="1"/>
  <c r="E463" i="26" s="1"/>
  <c r="E464" i="26" s="1"/>
  <c r="E465" i="26" s="1"/>
  <c r="E466" i="26" s="1"/>
  <c r="E467" i="26" s="1"/>
  <c r="E468" i="26" s="1"/>
  <c r="E469" i="26" s="1"/>
  <c r="E470" i="26" s="1"/>
  <c r="E471" i="26" s="1"/>
  <c r="E472" i="26" s="1"/>
  <c r="E473" i="26" s="1"/>
  <c r="E474" i="26" s="1"/>
  <c r="E475" i="26" s="1"/>
  <c r="E476" i="26" s="1"/>
  <c r="E477" i="26" s="1"/>
  <c r="E478" i="26" s="1"/>
  <c r="E479" i="26" s="1"/>
  <c r="E480" i="26" s="1"/>
  <c r="E481" i="26" s="1"/>
  <c r="E482" i="26" s="1"/>
  <c r="E483" i="26" s="1"/>
  <c r="E484" i="26" s="1"/>
  <c r="E485" i="26" s="1"/>
  <c r="E486" i="26" s="1"/>
  <c r="E487" i="26" s="1"/>
  <c r="E488" i="26" s="1"/>
  <c r="E489" i="26" s="1"/>
  <c r="E490" i="26" s="1"/>
  <c r="E491" i="26" s="1"/>
  <c r="E492" i="26" s="1"/>
  <c r="E493" i="26" s="1"/>
  <c r="E494" i="26" s="1"/>
  <c r="E495" i="26" s="1"/>
  <c r="E496" i="26" s="1"/>
  <c r="E497" i="26" s="1"/>
  <c r="E498" i="26" s="1"/>
  <c r="E499" i="26" s="1"/>
  <c r="E500" i="26" s="1"/>
  <c r="E501" i="26" s="1"/>
  <c r="E3" i="26"/>
  <c r="O2" i="26"/>
  <c r="F18" i="2" s="1"/>
  <c r="O1" i="26" l="1"/>
  <c r="F17" i="2" s="1"/>
  <c r="I26" i="18" l="1"/>
  <c r="J84" i="1" l="1"/>
  <c r="H84" i="1"/>
  <c r="C25" i="25" l="1"/>
  <c r="K16" i="25" l="1"/>
  <c r="H21" i="25"/>
  <c r="H83" i="1" l="1"/>
  <c r="H80" i="1" l="1"/>
  <c r="K7" i="23" l="1"/>
  <c r="K5" i="14" l="1"/>
  <c r="I5" i="14"/>
  <c r="H23" i="18" l="1"/>
  <c r="J10" i="24" l="1"/>
  <c r="H10" i="24"/>
  <c r="H78" i="1" l="1"/>
  <c r="C15" i="25" l="1"/>
  <c r="H77" i="1" l="1"/>
  <c r="H76" i="1"/>
  <c r="H74" i="1" l="1"/>
  <c r="H39" i="4" l="1"/>
  <c r="K9" i="25" l="1"/>
  <c r="H72" i="1" l="1"/>
  <c r="U7" i="25" l="1"/>
  <c r="T7" i="25"/>
  <c r="Q3" i="25"/>
  <c r="H17" i="18" l="1"/>
  <c r="H18" i="18"/>
  <c r="O29" i="18" l="1"/>
  <c r="O27" i="18"/>
  <c r="O16" i="18"/>
  <c r="O17" i="18"/>
  <c r="O18" i="18"/>
  <c r="O19" i="18"/>
  <c r="O20" i="18"/>
  <c r="O21" i="18"/>
  <c r="O22" i="18"/>
  <c r="O23" i="18"/>
  <c r="O24" i="18"/>
  <c r="O25" i="18"/>
  <c r="O26" i="18"/>
  <c r="O15" i="18"/>
  <c r="O28" i="18" l="1"/>
  <c r="C5" i="25" l="1"/>
  <c r="H3" i="25" l="1"/>
  <c r="Q2" i="25" s="1"/>
  <c r="E3" i="25"/>
  <c r="E4" i="25" s="1"/>
  <c r="E5" i="25" s="1"/>
  <c r="O2" i="25"/>
  <c r="E18" i="2" s="1"/>
  <c r="E6" i="25" l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K37" i="4"/>
  <c r="E26" i="25" l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E233" i="25" s="1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E254" i="25" s="1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E288" i="25" s="1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E306" i="25" s="1"/>
  <c r="E307" i="25" s="1"/>
  <c r="E308" i="25" s="1"/>
  <c r="E309" i="25" s="1"/>
  <c r="E310" i="25" s="1"/>
  <c r="E311" i="25" s="1"/>
  <c r="E312" i="25" s="1"/>
  <c r="E313" i="25" s="1"/>
  <c r="E314" i="25" s="1"/>
  <c r="E315" i="25" s="1"/>
  <c r="E316" i="25" s="1"/>
  <c r="E317" i="25" s="1"/>
  <c r="E318" i="25" s="1"/>
  <c r="E319" i="25" s="1"/>
  <c r="E320" i="25" s="1"/>
  <c r="E321" i="25" s="1"/>
  <c r="E322" i="25" s="1"/>
  <c r="E323" i="25" s="1"/>
  <c r="E324" i="25" s="1"/>
  <c r="E325" i="25" s="1"/>
  <c r="E326" i="25" s="1"/>
  <c r="E327" i="25" s="1"/>
  <c r="E328" i="25" s="1"/>
  <c r="E329" i="25" s="1"/>
  <c r="E330" i="25" s="1"/>
  <c r="E331" i="25" s="1"/>
  <c r="E332" i="25" s="1"/>
  <c r="E333" i="25" s="1"/>
  <c r="E334" i="25" s="1"/>
  <c r="E335" i="25" s="1"/>
  <c r="E336" i="25" s="1"/>
  <c r="E337" i="25" s="1"/>
  <c r="E338" i="25" s="1"/>
  <c r="E339" i="25" s="1"/>
  <c r="E340" i="25" s="1"/>
  <c r="E341" i="25" s="1"/>
  <c r="E342" i="25" s="1"/>
  <c r="E343" i="25" s="1"/>
  <c r="E344" i="25" s="1"/>
  <c r="E345" i="25" s="1"/>
  <c r="E346" i="25" s="1"/>
  <c r="E347" i="25" s="1"/>
  <c r="E348" i="25" s="1"/>
  <c r="E349" i="25" s="1"/>
  <c r="E350" i="25" s="1"/>
  <c r="E351" i="25" s="1"/>
  <c r="E352" i="25" s="1"/>
  <c r="E353" i="25" s="1"/>
  <c r="E354" i="25" s="1"/>
  <c r="E355" i="25" s="1"/>
  <c r="E356" i="25" s="1"/>
  <c r="E357" i="25" s="1"/>
  <c r="E358" i="25" s="1"/>
  <c r="E359" i="25" s="1"/>
  <c r="E360" i="25" s="1"/>
  <c r="E361" i="25" s="1"/>
  <c r="E362" i="25" s="1"/>
  <c r="E363" i="25" s="1"/>
  <c r="E364" i="25" s="1"/>
  <c r="E365" i="25" s="1"/>
  <c r="E366" i="25" s="1"/>
  <c r="E367" i="25" s="1"/>
  <c r="E368" i="25" s="1"/>
  <c r="E369" i="25" s="1"/>
  <c r="E370" i="25" s="1"/>
  <c r="E371" i="25" s="1"/>
  <c r="E372" i="25" s="1"/>
  <c r="E373" i="25" s="1"/>
  <c r="E374" i="25" s="1"/>
  <c r="E375" i="25" s="1"/>
  <c r="E376" i="25" s="1"/>
  <c r="E377" i="25" s="1"/>
  <c r="E378" i="25" s="1"/>
  <c r="E379" i="25" s="1"/>
  <c r="E380" i="25" s="1"/>
  <c r="E381" i="25" s="1"/>
  <c r="E382" i="25" s="1"/>
  <c r="E383" i="25" s="1"/>
  <c r="E384" i="25" s="1"/>
  <c r="E385" i="25" s="1"/>
  <c r="E386" i="25" s="1"/>
  <c r="E387" i="25" s="1"/>
  <c r="E388" i="25" s="1"/>
  <c r="E389" i="25" s="1"/>
  <c r="E390" i="25" s="1"/>
  <c r="E391" i="25" s="1"/>
  <c r="E392" i="25" s="1"/>
  <c r="E393" i="25" s="1"/>
  <c r="E394" i="25" s="1"/>
  <c r="E395" i="25" s="1"/>
  <c r="E396" i="25" s="1"/>
  <c r="E397" i="25" s="1"/>
  <c r="E398" i="25" s="1"/>
  <c r="E399" i="25" s="1"/>
  <c r="E400" i="25" s="1"/>
  <c r="E401" i="25" s="1"/>
  <c r="E402" i="25" s="1"/>
  <c r="E403" i="25" s="1"/>
  <c r="E404" i="25" s="1"/>
  <c r="E405" i="25" s="1"/>
  <c r="E406" i="25" s="1"/>
  <c r="E407" i="25" s="1"/>
  <c r="E408" i="25" s="1"/>
  <c r="E409" i="25" s="1"/>
  <c r="E410" i="25" s="1"/>
  <c r="E411" i="25" s="1"/>
  <c r="E412" i="25" s="1"/>
  <c r="E413" i="25" s="1"/>
  <c r="E414" i="25" s="1"/>
  <c r="E415" i="25" s="1"/>
  <c r="E416" i="25" s="1"/>
  <c r="E417" i="25" s="1"/>
  <c r="E418" i="25" s="1"/>
  <c r="E419" i="25" s="1"/>
  <c r="E420" i="25" s="1"/>
  <c r="E421" i="25" s="1"/>
  <c r="E422" i="25" s="1"/>
  <c r="E423" i="25" s="1"/>
  <c r="E424" i="25" s="1"/>
  <c r="E425" i="25" s="1"/>
  <c r="E426" i="25" s="1"/>
  <c r="E427" i="25" s="1"/>
  <c r="E428" i="25" s="1"/>
  <c r="E429" i="25" s="1"/>
  <c r="E430" i="25" s="1"/>
  <c r="E431" i="25" s="1"/>
  <c r="E432" i="25" s="1"/>
  <c r="E433" i="25" s="1"/>
  <c r="E434" i="25" s="1"/>
  <c r="E435" i="25" s="1"/>
  <c r="E436" i="25" s="1"/>
  <c r="E437" i="25" s="1"/>
  <c r="E438" i="25" s="1"/>
  <c r="E439" i="25" s="1"/>
  <c r="E440" i="25" s="1"/>
  <c r="E441" i="25" s="1"/>
  <c r="E442" i="25" s="1"/>
  <c r="E443" i="25" s="1"/>
  <c r="E444" i="25" s="1"/>
  <c r="E445" i="25" s="1"/>
  <c r="E446" i="25" s="1"/>
  <c r="E447" i="25" s="1"/>
  <c r="E448" i="25" s="1"/>
  <c r="E449" i="25" s="1"/>
  <c r="E450" i="25" s="1"/>
  <c r="E451" i="25" s="1"/>
  <c r="E452" i="25" s="1"/>
  <c r="E453" i="25" s="1"/>
  <c r="E454" i="25" s="1"/>
  <c r="E455" i="25" s="1"/>
  <c r="E456" i="25" s="1"/>
  <c r="E457" i="25" s="1"/>
  <c r="E458" i="25" s="1"/>
  <c r="E459" i="25" s="1"/>
  <c r="E460" i="25" s="1"/>
  <c r="E461" i="25" s="1"/>
  <c r="E462" i="25" s="1"/>
  <c r="E463" i="25" s="1"/>
  <c r="E464" i="25" s="1"/>
  <c r="E465" i="25" s="1"/>
  <c r="E466" i="25" s="1"/>
  <c r="E467" i="25" s="1"/>
  <c r="E468" i="25" s="1"/>
  <c r="E469" i="25" s="1"/>
  <c r="E470" i="25" s="1"/>
  <c r="E471" i="25" s="1"/>
  <c r="E472" i="25" s="1"/>
  <c r="E473" i="25" s="1"/>
  <c r="E474" i="25" s="1"/>
  <c r="E475" i="25" s="1"/>
  <c r="E476" i="25" s="1"/>
  <c r="E477" i="25" s="1"/>
  <c r="E478" i="25" s="1"/>
  <c r="E479" i="25" s="1"/>
  <c r="E480" i="25" s="1"/>
  <c r="E481" i="25" s="1"/>
  <c r="E482" i="25" s="1"/>
  <c r="E483" i="25" s="1"/>
  <c r="E484" i="25" s="1"/>
  <c r="E485" i="25" s="1"/>
  <c r="E486" i="25" s="1"/>
  <c r="E487" i="25" s="1"/>
  <c r="E488" i="25" s="1"/>
  <c r="E489" i="25" s="1"/>
  <c r="E490" i="25" s="1"/>
  <c r="E491" i="25" s="1"/>
  <c r="E492" i="25" s="1"/>
  <c r="E493" i="25" s="1"/>
  <c r="E494" i="25" s="1"/>
  <c r="E495" i="25" s="1"/>
  <c r="E496" i="25" s="1"/>
  <c r="E497" i="25" s="1"/>
  <c r="E498" i="25" s="1"/>
  <c r="E499" i="25" s="1"/>
  <c r="E500" i="25" s="1"/>
  <c r="E501" i="25" s="1"/>
  <c r="O1" i="25" s="1"/>
  <c r="E17" i="2" s="1"/>
  <c r="F25" i="25"/>
  <c r="H68" i="1"/>
  <c r="H5" i="23" l="1"/>
  <c r="M11" i="24" l="1"/>
  <c r="E3" i="24" l="1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N1" i="24" s="1"/>
  <c r="I5" i="2" s="1"/>
  <c r="N2" i="24"/>
  <c r="I6" i="2" s="1"/>
  <c r="H3" i="23" l="1"/>
  <c r="E3" i="23" l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12" i="23" s="1"/>
  <c r="E313" i="23" s="1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E330" i="23" s="1"/>
  <c r="E331" i="23" s="1"/>
  <c r="E332" i="23" s="1"/>
  <c r="E333" i="23" s="1"/>
  <c r="E334" i="23" s="1"/>
  <c r="E335" i="23" s="1"/>
  <c r="E336" i="23" s="1"/>
  <c r="E337" i="23" s="1"/>
  <c r="E338" i="23" s="1"/>
  <c r="E339" i="23" s="1"/>
  <c r="E340" i="23" s="1"/>
  <c r="E341" i="23" s="1"/>
  <c r="E342" i="23" s="1"/>
  <c r="E343" i="23" s="1"/>
  <c r="E344" i="23" s="1"/>
  <c r="E345" i="23" s="1"/>
  <c r="E346" i="23" s="1"/>
  <c r="E347" i="23" s="1"/>
  <c r="E348" i="23" s="1"/>
  <c r="E349" i="23" s="1"/>
  <c r="E350" i="23" s="1"/>
  <c r="E351" i="23" s="1"/>
  <c r="E352" i="23" s="1"/>
  <c r="E353" i="23" s="1"/>
  <c r="E354" i="23" s="1"/>
  <c r="E355" i="23" s="1"/>
  <c r="E356" i="23" s="1"/>
  <c r="E357" i="23" s="1"/>
  <c r="E358" i="23" s="1"/>
  <c r="E359" i="23" s="1"/>
  <c r="E360" i="23" s="1"/>
  <c r="E361" i="23" s="1"/>
  <c r="E362" i="23" s="1"/>
  <c r="E363" i="23" s="1"/>
  <c r="E364" i="23" s="1"/>
  <c r="E365" i="23" s="1"/>
  <c r="E366" i="23" s="1"/>
  <c r="E367" i="23" s="1"/>
  <c r="E368" i="23" s="1"/>
  <c r="E369" i="23" s="1"/>
  <c r="E370" i="23" s="1"/>
  <c r="E371" i="23" s="1"/>
  <c r="E372" i="23" s="1"/>
  <c r="E373" i="23" s="1"/>
  <c r="E374" i="23" s="1"/>
  <c r="E375" i="23" s="1"/>
  <c r="E376" i="23" s="1"/>
  <c r="E377" i="23" s="1"/>
  <c r="E378" i="23" s="1"/>
  <c r="E379" i="23" s="1"/>
  <c r="E380" i="23" s="1"/>
  <c r="E381" i="23" s="1"/>
  <c r="E382" i="23" s="1"/>
  <c r="E383" i="23" s="1"/>
  <c r="E384" i="23" s="1"/>
  <c r="E385" i="23" s="1"/>
  <c r="E386" i="23" s="1"/>
  <c r="E387" i="23" s="1"/>
  <c r="E388" i="23" s="1"/>
  <c r="E389" i="23" s="1"/>
  <c r="E390" i="23" s="1"/>
  <c r="E391" i="23" s="1"/>
  <c r="E392" i="23" s="1"/>
  <c r="E393" i="23" s="1"/>
  <c r="E394" i="23" s="1"/>
  <c r="E395" i="23" s="1"/>
  <c r="E396" i="23" s="1"/>
  <c r="E397" i="23" s="1"/>
  <c r="E398" i="23" s="1"/>
  <c r="E399" i="23" s="1"/>
  <c r="E400" i="23" s="1"/>
  <c r="E401" i="23" s="1"/>
  <c r="E402" i="23" s="1"/>
  <c r="E403" i="23" s="1"/>
  <c r="E404" i="23" s="1"/>
  <c r="E405" i="23" s="1"/>
  <c r="E406" i="23" s="1"/>
  <c r="E407" i="23" s="1"/>
  <c r="E408" i="23" s="1"/>
  <c r="E409" i="23" s="1"/>
  <c r="E410" i="23" s="1"/>
  <c r="E411" i="23" s="1"/>
  <c r="E412" i="23" s="1"/>
  <c r="E413" i="23" s="1"/>
  <c r="E414" i="23" s="1"/>
  <c r="E415" i="23" s="1"/>
  <c r="E416" i="23" s="1"/>
  <c r="E417" i="23" s="1"/>
  <c r="E418" i="23" s="1"/>
  <c r="E419" i="23" s="1"/>
  <c r="E420" i="23" s="1"/>
  <c r="E421" i="23" s="1"/>
  <c r="E422" i="23" s="1"/>
  <c r="E423" i="23" s="1"/>
  <c r="E424" i="23" s="1"/>
  <c r="E425" i="23" s="1"/>
  <c r="E426" i="23" s="1"/>
  <c r="E427" i="23" s="1"/>
  <c r="E428" i="23" s="1"/>
  <c r="E429" i="23" s="1"/>
  <c r="E430" i="23" s="1"/>
  <c r="E431" i="23" s="1"/>
  <c r="E432" i="23" s="1"/>
  <c r="E433" i="23" s="1"/>
  <c r="E434" i="23" s="1"/>
  <c r="E435" i="23" s="1"/>
  <c r="E436" i="23" s="1"/>
  <c r="E437" i="23" s="1"/>
  <c r="E438" i="23" s="1"/>
  <c r="E439" i="23" s="1"/>
  <c r="E440" i="23" s="1"/>
  <c r="E441" i="23" s="1"/>
  <c r="E442" i="23" s="1"/>
  <c r="E443" i="23" s="1"/>
  <c r="E444" i="23" s="1"/>
  <c r="E445" i="23" s="1"/>
  <c r="E446" i="23" s="1"/>
  <c r="E447" i="23" s="1"/>
  <c r="E448" i="23" s="1"/>
  <c r="E449" i="23" s="1"/>
  <c r="E450" i="23" s="1"/>
  <c r="E451" i="23" s="1"/>
  <c r="E452" i="23" s="1"/>
  <c r="E453" i="23" s="1"/>
  <c r="E454" i="23" s="1"/>
  <c r="E455" i="23" s="1"/>
  <c r="E456" i="23" s="1"/>
  <c r="E457" i="23" s="1"/>
  <c r="E458" i="23" s="1"/>
  <c r="E459" i="23" s="1"/>
  <c r="E460" i="23" s="1"/>
  <c r="E461" i="23" s="1"/>
  <c r="E462" i="23" s="1"/>
  <c r="E463" i="23" s="1"/>
  <c r="E464" i="23" s="1"/>
  <c r="E465" i="23" s="1"/>
  <c r="E466" i="23" s="1"/>
  <c r="E467" i="23" s="1"/>
  <c r="E468" i="23" s="1"/>
  <c r="E469" i="23" s="1"/>
  <c r="E470" i="23" s="1"/>
  <c r="E471" i="23" s="1"/>
  <c r="E472" i="23" s="1"/>
  <c r="E473" i="23" s="1"/>
  <c r="E474" i="23" s="1"/>
  <c r="E475" i="23" s="1"/>
  <c r="E476" i="23" s="1"/>
  <c r="E477" i="23" s="1"/>
  <c r="E478" i="23" s="1"/>
  <c r="E479" i="23" s="1"/>
  <c r="E480" i="23" s="1"/>
  <c r="E481" i="23" s="1"/>
  <c r="E482" i="23" s="1"/>
  <c r="E483" i="23" s="1"/>
  <c r="E484" i="23" s="1"/>
  <c r="E485" i="23" s="1"/>
  <c r="E486" i="23" s="1"/>
  <c r="E487" i="23" s="1"/>
  <c r="E488" i="23" s="1"/>
  <c r="E489" i="23" s="1"/>
  <c r="E490" i="23" s="1"/>
  <c r="E491" i="23" s="1"/>
  <c r="E492" i="23" s="1"/>
  <c r="E493" i="23" s="1"/>
  <c r="E494" i="23" s="1"/>
  <c r="E495" i="23" s="1"/>
  <c r="E496" i="23" s="1"/>
  <c r="E497" i="23" s="1"/>
  <c r="E498" i="23" s="1"/>
  <c r="E499" i="23" s="1"/>
  <c r="E500" i="23" s="1"/>
  <c r="O1" i="23" s="1"/>
  <c r="I17" i="2" s="1"/>
  <c r="O2" i="23"/>
  <c r="I18" i="2" s="1"/>
  <c r="H30" i="4" l="1"/>
  <c r="H63" i="1" l="1"/>
  <c r="D40" i="8" l="1"/>
  <c r="H62" i="1" l="1"/>
  <c r="H61" i="1"/>
  <c r="F18" i="17" l="1"/>
  <c r="D28" i="4" l="1"/>
  <c r="H16" i="17" l="1"/>
  <c r="H15" i="17"/>
  <c r="D20" i="22" l="1"/>
  <c r="F7" i="16"/>
  <c r="D6" i="16"/>
  <c r="E5" i="22" l="1"/>
  <c r="E6" i="22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27" i="22" s="1"/>
  <c r="E228" i="22" s="1"/>
  <c r="E229" i="22" s="1"/>
  <c r="E230" i="22" s="1"/>
  <c r="E231" i="22" s="1"/>
  <c r="E232" i="22" s="1"/>
  <c r="E233" i="22" s="1"/>
  <c r="E234" i="22" s="1"/>
  <c r="E235" i="22" s="1"/>
  <c r="E236" i="22" s="1"/>
  <c r="E237" i="22" s="1"/>
  <c r="E238" i="22" s="1"/>
  <c r="E239" i="22" s="1"/>
  <c r="E240" i="22" s="1"/>
  <c r="E241" i="22" s="1"/>
  <c r="E242" i="22" s="1"/>
  <c r="E243" i="22" s="1"/>
  <c r="E244" i="22" s="1"/>
  <c r="E245" i="22" s="1"/>
  <c r="E246" i="22" s="1"/>
  <c r="E247" i="22" s="1"/>
  <c r="E248" i="22" s="1"/>
  <c r="E249" i="22" s="1"/>
  <c r="E250" i="22" s="1"/>
  <c r="E251" i="22" s="1"/>
  <c r="E252" i="22" s="1"/>
  <c r="E253" i="22" s="1"/>
  <c r="E254" i="22" s="1"/>
  <c r="E255" i="22" s="1"/>
  <c r="E256" i="22" s="1"/>
  <c r="E257" i="22" s="1"/>
  <c r="E258" i="22" s="1"/>
  <c r="E259" i="22" s="1"/>
  <c r="E260" i="22" s="1"/>
  <c r="E261" i="22" s="1"/>
  <c r="E262" i="22" s="1"/>
  <c r="E263" i="22" s="1"/>
  <c r="E264" i="22" s="1"/>
  <c r="E265" i="22" s="1"/>
  <c r="E266" i="22" s="1"/>
  <c r="E267" i="22" s="1"/>
  <c r="E268" i="22" s="1"/>
  <c r="E269" i="22" s="1"/>
  <c r="E270" i="22" s="1"/>
  <c r="E271" i="22" s="1"/>
  <c r="E272" i="22" s="1"/>
  <c r="E273" i="22" s="1"/>
  <c r="E274" i="22" s="1"/>
  <c r="E275" i="22" s="1"/>
  <c r="E276" i="22" s="1"/>
  <c r="E277" i="22" s="1"/>
  <c r="E278" i="22" s="1"/>
  <c r="E279" i="22" s="1"/>
  <c r="E280" i="22" s="1"/>
  <c r="E281" i="22" s="1"/>
  <c r="E282" i="22" s="1"/>
  <c r="E283" i="22" s="1"/>
  <c r="E284" i="22" s="1"/>
  <c r="E285" i="22" s="1"/>
  <c r="E286" i="22" s="1"/>
  <c r="E287" i="22" s="1"/>
  <c r="E288" i="22" s="1"/>
  <c r="E289" i="22" s="1"/>
  <c r="E290" i="22" s="1"/>
  <c r="E291" i="22" s="1"/>
  <c r="E292" i="22" s="1"/>
  <c r="E293" i="22" s="1"/>
  <c r="E294" i="22" s="1"/>
  <c r="E295" i="22" s="1"/>
  <c r="E296" i="22" s="1"/>
  <c r="E297" i="22" s="1"/>
  <c r="E298" i="22" s="1"/>
  <c r="E299" i="22" s="1"/>
  <c r="E300" i="22" s="1"/>
  <c r="E301" i="22" s="1"/>
  <c r="E302" i="22" s="1"/>
  <c r="E303" i="22" s="1"/>
  <c r="E304" i="22" s="1"/>
  <c r="E305" i="22" s="1"/>
  <c r="E306" i="22" s="1"/>
  <c r="E307" i="22" s="1"/>
  <c r="E308" i="22" s="1"/>
  <c r="E309" i="22" s="1"/>
  <c r="E310" i="22" s="1"/>
  <c r="E311" i="22" s="1"/>
  <c r="E312" i="22" s="1"/>
  <c r="E313" i="22" s="1"/>
  <c r="E314" i="22" s="1"/>
  <c r="E315" i="22" s="1"/>
  <c r="E316" i="22" s="1"/>
  <c r="E317" i="22" s="1"/>
  <c r="E318" i="22" s="1"/>
  <c r="E319" i="22" s="1"/>
  <c r="E320" i="22" s="1"/>
  <c r="E321" i="22" s="1"/>
  <c r="E322" i="22" s="1"/>
  <c r="E323" i="22" s="1"/>
  <c r="E324" i="22" s="1"/>
  <c r="E325" i="22" s="1"/>
  <c r="E326" i="22" s="1"/>
  <c r="E327" i="22" s="1"/>
  <c r="E328" i="22" s="1"/>
  <c r="E329" i="22" s="1"/>
  <c r="E330" i="22" s="1"/>
  <c r="E331" i="22" s="1"/>
  <c r="E332" i="22" s="1"/>
  <c r="E333" i="22" s="1"/>
  <c r="E334" i="22" s="1"/>
  <c r="E335" i="22" s="1"/>
  <c r="E336" i="22" s="1"/>
  <c r="E337" i="22" s="1"/>
  <c r="E338" i="22" s="1"/>
  <c r="E339" i="22" s="1"/>
  <c r="E340" i="22" s="1"/>
  <c r="E341" i="22" s="1"/>
  <c r="E342" i="22" s="1"/>
  <c r="E343" i="22" s="1"/>
  <c r="E344" i="22" s="1"/>
  <c r="E345" i="22" s="1"/>
  <c r="E346" i="22" s="1"/>
  <c r="E347" i="22" s="1"/>
  <c r="E348" i="22" s="1"/>
  <c r="E349" i="22" s="1"/>
  <c r="E350" i="22" s="1"/>
  <c r="E351" i="22" s="1"/>
  <c r="E352" i="22" s="1"/>
  <c r="E353" i="22" s="1"/>
  <c r="E354" i="22" s="1"/>
  <c r="E355" i="22" s="1"/>
  <c r="E356" i="22" s="1"/>
  <c r="E357" i="22" s="1"/>
  <c r="E358" i="22" s="1"/>
  <c r="E359" i="22" s="1"/>
  <c r="E360" i="22" s="1"/>
  <c r="E361" i="22" s="1"/>
  <c r="E362" i="22" s="1"/>
  <c r="E363" i="22" s="1"/>
  <c r="E364" i="22" s="1"/>
  <c r="E365" i="22" s="1"/>
  <c r="E366" i="22" s="1"/>
  <c r="E367" i="22" s="1"/>
  <c r="E368" i="22" s="1"/>
  <c r="E369" i="22" s="1"/>
  <c r="E370" i="22" s="1"/>
  <c r="E371" i="22" s="1"/>
  <c r="E372" i="22" s="1"/>
  <c r="E373" i="22" s="1"/>
  <c r="E374" i="22" s="1"/>
  <c r="E375" i="22" s="1"/>
  <c r="E376" i="22" s="1"/>
  <c r="E377" i="22" s="1"/>
  <c r="E378" i="22" s="1"/>
  <c r="E379" i="22" s="1"/>
  <c r="E380" i="22" s="1"/>
  <c r="E381" i="22" s="1"/>
  <c r="E382" i="22" s="1"/>
  <c r="E383" i="22" s="1"/>
  <c r="E384" i="22" s="1"/>
  <c r="E385" i="22" s="1"/>
  <c r="E386" i="22" s="1"/>
  <c r="E387" i="22" s="1"/>
  <c r="E388" i="22" s="1"/>
  <c r="E389" i="22" s="1"/>
  <c r="E390" i="22" s="1"/>
  <c r="E391" i="22" s="1"/>
  <c r="E392" i="22" s="1"/>
  <c r="E393" i="22" s="1"/>
  <c r="E394" i="22" s="1"/>
  <c r="E395" i="22" s="1"/>
  <c r="E396" i="22" s="1"/>
  <c r="E397" i="22" s="1"/>
  <c r="E398" i="22" s="1"/>
  <c r="E399" i="22" s="1"/>
  <c r="E400" i="22" s="1"/>
  <c r="E401" i="22" s="1"/>
  <c r="E402" i="22" s="1"/>
  <c r="E403" i="22" s="1"/>
  <c r="E404" i="22" s="1"/>
  <c r="E405" i="22" s="1"/>
  <c r="E406" i="22" s="1"/>
  <c r="E407" i="22" s="1"/>
  <c r="E408" i="22" s="1"/>
  <c r="E409" i="22" s="1"/>
  <c r="E410" i="22" s="1"/>
  <c r="E411" i="22" s="1"/>
  <c r="E412" i="22" s="1"/>
  <c r="E413" i="22" s="1"/>
  <c r="E414" i="22" s="1"/>
  <c r="E415" i="22" s="1"/>
  <c r="E416" i="22" s="1"/>
  <c r="E417" i="22" s="1"/>
  <c r="E418" i="22" s="1"/>
  <c r="E419" i="22" s="1"/>
  <c r="E420" i="22" s="1"/>
  <c r="E421" i="22" s="1"/>
  <c r="E422" i="22" s="1"/>
  <c r="E423" i="22" s="1"/>
  <c r="E424" i="22" s="1"/>
  <c r="E425" i="22" s="1"/>
  <c r="E426" i="22" s="1"/>
  <c r="E427" i="22" s="1"/>
  <c r="E428" i="22" s="1"/>
  <c r="E429" i="22" s="1"/>
  <c r="E430" i="22" s="1"/>
  <c r="E431" i="22" s="1"/>
  <c r="E432" i="22" s="1"/>
  <c r="E433" i="22" s="1"/>
  <c r="E434" i="22" s="1"/>
  <c r="E435" i="22" s="1"/>
  <c r="E436" i="22" s="1"/>
  <c r="E437" i="22" s="1"/>
  <c r="E438" i="22" s="1"/>
  <c r="E439" i="22" s="1"/>
  <c r="E440" i="22" s="1"/>
  <c r="E441" i="22" s="1"/>
  <c r="E442" i="22" s="1"/>
  <c r="E443" i="22" s="1"/>
  <c r="E444" i="22" s="1"/>
  <c r="E445" i="22" s="1"/>
  <c r="E446" i="22" s="1"/>
  <c r="E447" i="22" s="1"/>
  <c r="E448" i="22" s="1"/>
  <c r="E449" i="22" s="1"/>
  <c r="E450" i="22" s="1"/>
  <c r="E451" i="22" s="1"/>
  <c r="E452" i="22" s="1"/>
  <c r="E453" i="22" s="1"/>
  <c r="E454" i="22" s="1"/>
  <c r="E455" i="22" s="1"/>
  <c r="E456" i="22" s="1"/>
  <c r="E457" i="22" s="1"/>
  <c r="E458" i="22" s="1"/>
  <c r="E459" i="22" s="1"/>
  <c r="E460" i="22" s="1"/>
  <c r="E461" i="22" s="1"/>
  <c r="E462" i="22" s="1"/>
  <c r="E463" i="22" s="1"/>
  <c r="E464" i="22" s="1"/>
  <c r="E465" i="22" s="1"/>
  <c r="E466" i="22" s="1"/>
  <c r="E467" i="22" s="1"/>
  <c r="E468" i="22" s="1"/>
  <c r="E469" i="22" s="1"/>
  <c r="E470" i="22" s="1"/>
  <c r="E471" i="22" s="1"/>
  <c r="E472" i="22" s="1"/>
  <c r="E473" i="22" s="1"/>
  <c r="E474" i="22" s="1"/>
  <c r="E475" i="22" s="1"/>
  <c r="E476" i="22" s="1"/>
  <c r="E477" i="22" s="1"/>
  <c r="E478" i="22" s="1"/>
  <c r="E479" i="22" s="1"/>
  <c r="E480" i="22" s="1"/>
  <c r="E481" i="22" s="1"/>
  <c r="E482" i="22" s="1"/>
  <c r="E483" i="22" s="1"/>
  <c r="E484" i="22" s="1"/>
  <c r="E485" i="22" s="1"/>
  <c r="E486" i="22" s="1"/>
  <c r="E487" i="22" s="1"/>
  <c r="E488" i="22" s="1"/>
  <c r="E489" i="22" s="1"/>
  <c r="E490" i="22" s="1"/>
  <c r="E491" i="22" s="1"/>
  <c r="E492" i="22" s="1"/>
  <c r="E493" i="22" s="1"/>
  <c r="E494" i="22" s="1"/>
  <c r="E495" i="22" s="1"/>
  <c r="O1" i="22" s="1"/>
  <c r="D17" i="2" s="1"/>
  <c r="E4" i="22"/>
  <c r="E3" i="22"/>
  <c r="H8" i="16"/>
  <c r="K5" i="16"/>
  <c r="E5" i="16"/>
  <c r="E6" i="16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E233" i="16" s="1"/>
  <c r="E234" i="16" s="1"/>
  <c r="E235" i="16" s="1"/>
  <c r="E236" i="16" s="1"/>
  <c r="E237" i="16" s="1"/>
  <c r="E238" i="16" s="1"/>
  <c r="E239" i="16" s="1"/>
  <c r="E240" i="16" s="1"/>
  <c r="E241" i="16" s="1"/>
  <c r="E242" i="16" s="1"/>
  <c r="E243" i="16" s="1"/>
  <c r="E244" i="16" s="1"/>
  <c r="E245" i="16" s="1"/>
  <c r="E246" i="16" s="1"/>
  <c r="E247" i="16" s="1"/>
  <c r="E248" i="16" s="1"/>
  <c r="E249" i="16" s="1"/>
  <c r="E250" i="16" s="1"/>
  <c r="E251" i="16" s="1"/>
  <c r="E252" i="16" s="1"/>
  <c r="E253" i="16" s="1"/>
  <c r="E254" i="16" s="1"/>
  <c r="E255" i="16" s="1"/>
  <c r="E256" i="16" s="1"/>
  <c r="E257" i="16" s="1"/>
  <c r="E258" i="16" s="1"/>
  <c r="E259" i="16" s="1"/>
  <c r="E260" i="16" s="1"/>
  <c r="E261" i="16" s="1"/>
  <c r="E262" i="16" s="1"/>
  <c r="E263" i="16" s="1"/>
  <c r="E264" i="16" s="1"/>
  <c r="E265" i="16" s="1"/>
  <c r="E266" i="16" s="1"/>
  <c r="E267" i="16" s="1"/>
  <c r="E268" i="16" s="1"/>
  <c r="E269" i="16" s="1"/>
  <c r="E270" i="16" s="1"/>
  <c r="E271" i="16" s="1"/>
  <c r="E272" i="16" s="1"/>
  <c r="E273" i="16" s="1"/>
  <c r="E274" i="16" s="1"/>
  <c r="E275" i="16" s="1"/>
  <c r="E276" i="16" s="1"/>
  <c r="E277" i="16" s="1"/>
  <c r="E278" i="16" s="1"/>
  <c r="E279" i="16" s="1"/>
  <c r="E280" i="16" s="1"/>
  <c r="E281" i="16" s="1"/>
  <c r="E282" i="16" s="1"/>
  <c r="E283" i="16" s="1"/>
  <c r="E284" i="16" s="1"/>
  <c r="E285" i="16" s="1"/>
  <c r="E286" i="16" s="1"/>
  <c r="E287" i="16" s="1"/>
  <c r="E288" i="16" s="1"/>
  <c r="E289" i="16" s="1"/>
  <c r="E290" i="16" s="1"/>
  <c r="E291" i="16" s="1"/>
  <c r="E292" i="16" s="1"/>
  <c r="E293" i="16" s="1"/>
  <c r="E294" i="16" s="1"/>
  <c r="E295" i="16" s="1"/>
  <c r="E296" i="16" s="1"/>
  <c r="E297" i="16" s="1"/>
  <c r="E298" i="16" s="1"/>
  <c r="E299" i="16" s="1"/>
  <c r="E300" i="16" s="1"/>
  <c r="E301" i="16" s="1"/>
  <c r="E302" i="16" s="1"/>
  <c r="E303" i="16" s="1"/>
  <c r="E304" i="16" s="1"/>
  <c r="E305" i="16" s="1"/>
  <c r="E306" i="16" s="1"/>
  <c r="E307" i="16" s="1"/>
  <c r="E308" i="16" s="1"/>
  <c r="E309" i="16" s="1"/>
  <c r="E310" i="16" s="1"/>
  <c r="E311" i="16" s="1"/>
  <c r="E312" i="16" s="1"/>
  <c r="E313" i="16" s="1"/>
  <c r="E314" i="16" s="1"/>
  <c r="E315" i="16" s="1"/>
  <c r="E316" i="16" s="1"/>
  <c r="E317" i="16" s="1"/>
  <c r="E318" i="16" s="1"/>
  <c r="E319" i="16" s="1"/>
  <c r="E320" i="16" s="1"/>
  <c r="E321" i="16" s="1"/>
  <c r="E322" i="16" s="1"/>
  <c r="E323" i="16" s="1"/>
  <c r="E324" i="16" s="1"/>
  <c r="E325" i="16" s="1"/>
  <c r="E326" i="16" s="1"/>
  <c r="E327" i="16" s="1"/>
  <c r="E328" i="16" s="1"/>
  <c r="E329" i="16" s="1"/>
  <c r="E330" i="16" s="1"/>
  <c r="E331" i="16" s="1"/>
  <c r="E332" i="16" s="1"/>
  <c r="E333" i="16" s="1"/>
  <c r="E334" i="16" s="1"/>
  <c r="E335" i="16" s="1"/>
  <c r="E336" i="16" s="1"/>
  <c r="E337" i="16" s="1"/>
  <c r="E338" i="16" s="1"/>
  <c r="E339" i="16" s="1"/>
  <c r="E340" i="16" s="1"/>
  <c r="E341" i="16" s="1"/>
  <c r="E342" i="16" s="1"/>
  <c r="E343" i="16" s="1"/>
  <c r="E344" i="16" s="1"/>
  <c r="E345" i="16" s="1"/>
  <c r="E346" i="16" s="1"/>
  <c r="E347" i="16" s="1"/>
  <c r="E348" i="16" s="1"/>
  <c r="E349" i="16" s="1"/>
  <c r="E350" i="16" s="1"/>
  <c r="E351" i="16" s="1"/>
  <c r="E352" i="16" s="1"/>
  <c r="E353" i="16" s="1"/>
  <c r="E354" i="16" s="1"/>
  <c r="E355" i="16" s="1"/>
  <c r="E356" i="16" s="1"/>
  <c r="E357" i="16" s="1"/>
  <c r="E358" i="16" s="1"/>
  <c r="E359" i="16" s="1"/>
  <c r="E360" i="16" s="1"/>
  <c r="E361" i="16" s="1"/>
  <c r="E362" i="16" s="1"/>
  <c r="E363" i="16" s="1"/>
  <c r="E364" i="16" s="1"/>
  <c r="E365" i="16" s="1"/>
  <c r="E366" i="16" s="1"/>
  <c r="E367" i="16" s="1"/>
  <c r="E368" i="16" s="1"/>
  <c r="E369" i="16" s="1"/>
  <c r="E370" i="16" s="1"/>
  <c r="E371" i="16" s="1"/>
  <c r="E372" i="16" s="1"/>
  <c r="E373" i="16" s="1"/>
  <c r="E374" i="16" s="1"/>
  <c r="E375" i="16" s="1"/>
  <c r="E376" i="16" s="1"/>
  <c r="E377" i="16" s="1"/>
  <c r="E378" i="16" s="1"/>
  <c r="E379" i="16" s="1"/>
  <c r="E380" i="16" s="1"/>
  <c r="E381" i="16" s="1"/>
  <c r="E382" i="16" s="1"/>
  <c r="E383" i="16" s="1"/>
  <c r="E384" i="16" s="1"/>
  <c r="E385" i="16" s="1"/>
  <c r="E386" i="16" s="1"/>
  <c r="E387" i="16" s="1"/>
  <c r="E388" i="16" s="1"/>
  <c r="E389" i="16" s="1"/>
  <c r="E390" i="16" s="1"/>
  <c r="E391" i="16" s="1"/>
  <c r="E392" i="16" s="1"/>
  <c r="E393" i="16" s="1"/>
  <c r="E394" i="16" s="1"/>
  <c r="E395" i="16" s="1"/>
  <c r="E396" i="16" s="1"/>
  <c r="E397" i="16" s="1"/>
  <c r="E398" i="16" s="1"/>
  <c r="E399" i="16" s="1"/>
  <c r="E400" i="16" s="1"/>
  <c r="E401" i="16" s="1"/>
  <c r="E402" i="16" s="1"/>
  <c r="E403" i="16" s="1"/>
  <c r="E404" i="16" s="1"/>
  <c r="E405" i="16" s="1"/>
  <c r="E406" i="16" s="1"/>
  <c r="E407" i="16" s="1"/>
  <c r="E408" i="16" s="1"/>
  <c r="E409" i="16" s="1"/>
  <c r="E410" i="16" s="1"/>
  <c r="E411" i="16" s="1"/>
  <c r="E412" i="16" s="1"/>
  <c r="E413" i="16" s="1"/>
  <c r="E414" i="16" s="1"/>
  <c r="E415" i="16" s="1"/>
  <c r="E416" i="16" s="1"/>
  <c r="E417" i="16" s="1"/>
  <c r="E418" i="16" s="1"/>
  <c r="E419" i="16" s="1"/>
  <c r="E420" i="16" s="1"/>
  <c r="E421" i="16" s="1"/>
  <c r="E422" i="16" s="1"/>
  <c r="E423" i="16" s="1"/>
  <c r="E424" i="16" s="1"/>
  <c r="E425" i="16" s="1"/>
  <c r="E426" i="16" s="1"/>
  <c r="E427" i="16" s="1"/>
  <c r="E428" i="16" s="1"/>
  <c r="E429" i="16" s="1"/>
  <c r="E430" i="16" s="1"/>
  <c r="E431" i="16" s="1"/>
  <c r="E432" i="16" s="1"/>
  <c r="E433" i="16" s="1"/>
  <c r="E434" i="16" s="1"/>
  <c r="E435" i="16" s="1"/>
  <c r="E436" i="16" s="1"/>
  <c r="E437" i="16" s="1"/>
  <c r="E438" i="16" s="1"/>
  <c r="E439" i="16" s="1"/>
  <c r="E440" i="16" s="1"/>
  <c r="E441" i="16" s="1"/>
  <c r="E442" i="16" s="1"/>
  <c r="E443" i="16" s="1"/>
  <c r="E444" i="16" s="1"/>
  <c r="E445" i="16" s="1"/>
  <c r="E446" i="16" s="1"/>
  <c r="E447" i="16" s="1"/>
  <c r="E448" i="16" s="1"/>
  <c r="E449" i="16" s="1"/>
  <c r="E450" i="16" s="1"/>
  <c r="E451" i="16" s="1"/>
  <c r="E452" i="16" s="1"/>
  <c r="E453" i="16" s="1"/>
  <c r="E454" i="16" s="1"/>
  <c r="E455" i="16" s="1"/>
  <c r="E456" i="16" s="1"/>
  <c r="E457" i="16" s="1"/>
  <c r="E458" i="16" s="1"/>
  <c r="E459" i="16" s="1"/>
  <c r="E460" i="16" s="1"/>
  <c r="E461" i="16" s="1"/>
  <c r="E462" i="16" s="1"/>
  <c r="E463" i="16" s="1"/>
  <c r="E464" i="16" s="1"/>
  <c r="E465" i="16" s="1"/>
  <c r="E466" i="16" s="1"/>
  <c r="E467" i="16" s="1"/>
  <c r="E468" i="16" s="1"/>
  <c r="E469" i="16" s="1"/>
  <c r="E470" i="16" s="1"/>
  <c r="E471" i="16" s="1"/>
  <c r="E472" i="16" s="1"/>
  <c r="E473" i="16" s="1"/>
  <c r="E474" i="16" s="1"/>
  <c r="E475" i="16" s="1"/>
  <c r="E476" i="16" s="1"/>
  <c r="E477" i="16" s="1"/>
  <c r="E478" i="16" s="1"/>
  <c r="E479" i="16" s="1"/>
  <c r="E480" i="16" s="1"/>
  <c r="E481" i="16" s="1"/>
  <c r="E482" i="16" s="1"/>
  <c r="E483" i="16" s="1"/>
  <c r="E484" i="16" s="1"/>
  <c r="E485" i="16" s="1"/>
  <c r="E486" i="16" s="1"/>
  <c r="E487" i="16" s="1"/>
  <c r="E488" i="16" s="1"/>
  <c r="E489" i="16" s="1"/>
  <c r="E490" i="16" s="1"/>
  <c r="E491" i="16" s="1"/>
  <c r="E492" i="16" s="1"/>
  <c r="E493" i="16" s="1"/>
  <c r="E494" i="16" s="1"/>
  <c r="E495" i="16" s="1"/>
  <c r="E496" i="16" s="1"/>
  <c r="E497" i="16" s="1"/>
  <c r="E498" i="16" s="1"/>
  <c r="E499" i="16" s="1"/>
  <c r="E500" i="16" s="1"/>
  <c r="E4" i="16"/>
  <c r="O2" i="22"/>
  <c r="D18" i="2" s="1"/>
  <c r="M2" i="20" l="1"/>
  <c r="H18" i="2" s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E5" i="20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M1" i="20" s="1"/>
  <c r="H17" i="2" s="1"/>
  <c r="E4" i="20"/>
  <c r="I3" i="20"/>
  <c r="E3" i="20"/>
  <c r="C35" i="8" l="1"/>
  <c r="H9" i="18" l="1"/>
  <c r="H8" i="18"/>
  <c r="H7" i="18"/>
  <c r="H6" i="18"/>
  <c r="H5" i="18"/>
  <c r="H4" i="18"/>
  <c r="H3" i="18"/>
  <c r="E3" i="18"/>
  <c r="E4" i="18" s="1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8" i="18" s="1"/>
  <c r="E239" i="18" s="1"/>
  <c r="E240" i="18" s="1"/>
  <c r="E241" i="18" s="1"/>
  <c r="E242" i="18" s="1"/>
  <c r="E243" i="18" s="1"/>
  <c r="E244" i="18" s="1"/>
  <c r="E245" i="18" s="1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01" i="18" s="1"/>
  <c r="E302" i="18" s="1"/>
  <c r="E303" i="18" s="1"/>
  <c r="E304" i="18" s="1"/>
  <c r="E305" i="18" s="1"/>
  <c r="E306" i="18" s="1"/>
  <c r="E307" i="18" s="1"/>
  <c r="E308" i="18" s="1"/>
  <c r="E309" i="18" s="1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331" i="18" s="1"/>
  <c r="E332" i="18" s="1"/>
  <c r="E333" i="18" s="1"/>
  <c r="E334" i="18" s="1"/>
  <c r="E335" i="18" s="1"/>
  <c r="E336" i="18" s="1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371" i="18" s="1"/>
  <c r="E372" i="18" s="1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386" i="18" s="1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416" i="18" s="1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435" i="18" s="1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458" i="18" s="1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E472" i="18" s="1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E495" i="18" s="1"/>
  <c r="E496" i="18" s="1"/>
  <c r="E497" i="18" s="1"/>
  <c r="E498" i="18" s="1"/>
  <c r="E499" i="18" s="1"/>
  <c r="E500" i="18" s="1"/>
  <c r="O1" i="18" s="1"/>
  <c r="E11" i="2" s="1"/>
  <c r="O2" i="18"/>
  <c r="E12" i="2" s="1"/>
  <c r="H50" i="1" l="1"/>
  <c r="F16" i="17" l="1"/>
  <c r="I3" i="17" l="1"/>
  <c r="F15" i="17"/>
  <c r="G4" i="17"/>
  <c r="E4" i="12"/>
  <c r="R2" i="17"/>
  <c r="G12" i="2" s="1"/>
  <c r="G5" i="17" l="1"/>
  <c r="I4" i="17"/>
  <c r="E3" i="16"/>
  <c r="G6" i="17" l="1"/>
  <c r="I5" i="17"/>
  <c r="O2" i="16"/>
  <c r="C18" i="2" s="1"/>
  <c r="O1" i="16"/>
  <c r="C17" i="2" s="1"/>
  <c r="D5" i="15"/>
  <c r="I5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86" i="15" s="1"/>
  <c r="E387" i="15" s="1"/>
  <c r="E388" i="15" s="1"/>
  <c r="E389" i="15" s="1"/>
  <c r="E390" i="15" s="1"/>
  <c r="E391" i="15" s="1"/>
  <c r="E392" i="15" s="1"/>
  <c r="E393" i="15" s="1"/>
  <c r="E394" i="15" s="1"/>
  <c r="E395" i="15" s="1"/>
  <c r="E396" i="15" s="1"/>
  <c r="E397" i="15" s="1"/>
  <c r="E398" i="15" s="1"/>
  <c r="E399" i="15" s="1"/>
  <c r="E400" i="15" s="1"/>
  <c r="E401" i="15" s="1"/>
  <c r="E402" i="15" s="1"/>
  <c r="E403" i="15" s="1"/>
  <c r="E404" i="15" s="1"/>
  <c r="E405" i="15" s="1"/>
  <c r="E406" i="15" s="1"/>
  <c r="E407" i="15" s="1"/>
  <c r="E408" i="15" s="1"/>
  <c r="E409" i="15" s="1"/>
  <c r="E410" i="15" s="1"/>
  <c r="E411" i="15" s="1"/>
  <c r="E412" i="15" s="1"/>
  <c r="E413" i="15" s="1"/>
  <c r="E414" i="15" s="1"/>
  <c r="E415" i="15" s="1"/>
  <c r="E416" i="15" s="1"/>
  <c r="E417" i="15" s="1"/>
  <c r="E418" i="15" s="1"/>
  <c r="E419" i="15" s="1"/>
  <c r="E420" i="15" s="1"/>
  <c r="E421" i="15" s="1"/>
  <c r="E422" i="15" s="1"/>
  <c r="E423" i="15" s="1"/>
  <c r="E424" i="15" s="1"/>
  <c r="E425" i="15" s="1"/>
  <c r="E426" i="15" s="1"/>
  <c r="E427" i="15" s="1"/>
  <c r="E428" i="15" s="1"/>
  <c r="E429" i="15" s="1"/>
  <c r="E430" i="15" s="1"/>
  <c r="E431" i="15" s="1"/>
  <c r="E432" i="15" s="1"/>
  <c r="E433" i="15" s="1"/>
  <c r="E434" i="15" s="1"/>
  <c r="E435" i="15" s="1"/>
  <c r="E436" i="15" s="1"/>
  <c r="E437" i="15" s="1"/>
  <c r="E438" i="15" s="1"/>
  <c r="E439" i="15" s="1"/>
  <c r="E440" i="15" s="1"/>
  <c r="E441" i="15" s="1"/>
  <c r="E442" i="15" s="1"/>
  <c r="E443" i="15" s="1"/>
  <c r="E444" i="15" s="1"/>
  <c r="E445" i="15" s="1"/>
  <c r="E446" i="15" s="1"/>
  <c r="E447" i="15" s="1"/>
  <c r="E448" i="15" s="1"/>
  <c r="E449" i="15" s="1"/>
  <c r="E450" i="15" s="1"/>
  <c r="E451" i="15" s="1"/>
  <c r="E452" i="15" s="1"/>
  <c r="E453" i="15" s="1"/>
  <c r="E454" i="15" s="1"/>
  <c r="E455" i="15" s="1"/>
  <c r="E456" i="15" s="1"/>
  <c r="E457" i="15" s="1"/>
  <c r="E458" i="15" s="1"/>
  <c r="E459" i="15" s="1"/>
  <c r="E460" i="15" s="1"/>
  <c r="E461" i="15" s="1"/>
  <c r="E462" i="15" s="1"/>
  <c r="E463" i="15" s="1"/>
  <c r="E464" i="15" s="1"/>
  <c r="E465" i="15" s="1"/>
  <c r="E466" i="15" s="1"/>
  <c r="E467" i="15" s="1"/>
  <c r="E468" i="15" s="1"/>
  <c r="E469" i="15" s="1"/>
  <c r="E470" i="15" s="1"/>
  <c r="E471" i="15" s="1"/>
  <c r="E472" i="15" s="1"/>
  <c r="E473" i="15" s="1"/>
  <c r="E474" i="15" s="1"/>
  <c r="E475" i="15" s="1"/>
  <c r="E476" i="15" s="1"/>
  <c r="E477" i="15" s="1"/>
  <c r="E478" i="15" s="1"/>
  <c r="E479" i="15" s="1"/>
  <c r="E480" i="15" s="1"/>
  <c r="E481" i="15" s="1"/>
  <c r="E482" i="15" s="1"/>
  <c r="E483" i="15" s="1"/>
  <c r="E484" i="15" s="1"/>
  <c r="E485" i="15" s="1"/>
  <c r="E486" i="15" s="1"/>
  <c r="E487" i="15" s="1"/>
  <c r="E488" i="15" s="1"/>
  <c r="E489" i="15" s="1"/>
  <c r="E490" i="15" s="1"/>
  <c r="E491" i="15" s="1"/>
  <c r="E492" i="15" s="1"/>
  <c r="E493" i="15" s="1"/>
  <c r="E494" i="15" s="1"/>
  <c r="E495" i="15" s="1"/>
  <c r="E496" i="15" s="1"/>
  <c r="E497" i="15" s="1"/>
  <c r="E498" i="15" s="1"/>
  <c r="E499" i="15" s="1"/>
  <c r="E500" i="15" s="1"/>
  <c r="O1" i="15" s="1"/>
  <c r="B17" i="2" s="1"/>
  <c r="O2" i="15"/>
  <c r="B18" i="2" s="1"/>
  <c r="G7" i="17" l="1"/>
  <c r="I6" i="17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60" i="14" s="1"/>
  <c r="E461" i="14" s="1"/>
  <c r="E462" i="14" s="1"/>
  <c r="E463" i="14" s="1"/>
  <c r="E464" i="14" s="1"/>
  <c r="E465" i="14" s="1"/>
  <c r="E466" i="14" s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84" i="14" s="1"/>
  <c r="E485" i="14" s="1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O1" i="14" s="1"/>
  <c r="D11" i="2" s="1"/>
  <c r="O2" i="14"/>
  <c r="D12" i="2" s="1"/>
  <c r="G8" i="17" l="1"/>
  <c r="I7" i="17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4" i="13" s="1"/>
  <c r="E445" i="13" s="1"/>
  <c r="E446" i="13" s="1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1" i="13" s="1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8" i="13" s="1"/>
  <c r="E479" i="13" s="1"/>
  <c r="E480" i="13" s="1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O1" i="13" s="1"/>
  <c r="H11" i="2" s="1"/>
  <c r="O2" i="13"/>
  <c r="H12" i="2" s="1"/>
  <c r="G9" i="17" l="1"/>
  <c r="I8" i="17"/>
  <c r="J46" i="1"/>
  <c r="H46" i="1"/>
  <c r="G10" i="17" l="1"/>
  <c r="I9" i="17"/>
  <c r="J43" i="1"/>
  <c r="H43" i="1"/>
  <c r="G11" i="17" l="1"/>
  <c r="I10" i="17"/>
  <c r="E10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G12" i="17" l="1"/>
  <c r="I11" i="17"/>
  <c r="G4" i="5"/>
  <c r="G3" i="5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409" i="12" s="1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E454" i="12" s="1"/>
  <c r="E455" i="12" s="1"/>
  <c r="E456" i="12" s="1"/>
  <c r="E457" i="12" s="1"/>
  <c r="E458" i="12" s="1"/>
  <c r="E459" i="12" s="1"/>
  <c r="E460" i="12" s="1"/>
  <c r="E461" i="12" s="1"/>
  <c r="E462" i="12" s="1"/>
  <c r="E463" i="12" s="1"/>
  <c r="E464" i="12" s="1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75" i="12" s="1"/>
  <c r="E476" i="12" s="1"/>
  <c r="E477" i="12" s="1"/>
  <c r="E478" i="12" s="1"/>
  <c r="E479" i="12" s="1"/>
  <c r="E480" i="12" s="1"/>
  <c r="E481" i="12" s="1"/>
  <c r="E482" i="12" s="1"/>
  <c r="E483" i="12" s="1"/>
  <c r="E484" i="12" s="1"/>
  <c r="E485" i="12" s="1"/>
  <c r="E486" i="12" s="1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97" i="12" s="1"/>
  <c r="E498" i="12" s="1"/>
  <c r="E499" i="12" s="1"/>
  <c r="E500" i="12" s="1"/>
  <c r="E501" i="12" s="1"/>
  <c r="O1" i="12" s="1"/>
  <c r="F11" i="2" s="1"/>
  <c r="O2" i="12"/>
  <c r="F12" i="2" s="1"/>
  <c r="C12" i="2"/>
  <c r="C11" i="2"/>
  <c r="G13" i="17" l="1"/>
  <c r="I12" i="17"/>
  <c r="J41" i="1"/>
  <c r="H41" i="1"/>
  <c r="G14" i="17" l="1"/>
  <c r="I13" i="17"/>
  <c r="E5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E383" i="11" s="1"/>
  <c r="E384" i="11" s="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E414" i="11" s="1"/>
  <c r="E415" i="11" s="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E445" i="11" s="1"/>
  <c r="E446" i="11" s="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60" i="11" s="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E476" i="11" s="1"/>
  <c r="E477" i="11" s="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O1" i="11" s="1"/>
  <c r="E4" i="11"/>
  <c r="E3" i="11"/>
  <c r="O2" i="11"/>
  <c r="G15" i="17" l="1"/>
  <c r="I14" i="17"/>
  <c r="F6" i="2"/>
  <c r="N2" i="1"/>
  <c r="B12" i="2" s="1"/>
  <c r="L12" i="2" s="1"/>
  <c r="N4" i="1"/>
  <c r="N2" i="7"/>
  <c r="G6" i="2" s="1"/>
  <c r="N2" i="5"/>
  <c r="N2" i="6"/>
  <c r="E6" i="2" s="1"/>
  <c r="N2" i="3"/>
  <c r="D6" i="2" s="1"/>
  <c r="N2" i="4"/>
  <c r="C6" i="2" s="1"/>
  <c r="N2" i="8"/>
  <c r="B6" i="2" s="1"/>
  <c r="L18" i="2"/>
  <c r="L17" i="2"/>
  <c r="N2" i="9"/>
  <c r="H6" i="2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N1" i="9" s="1"/>
  <c r="H5" i="2" s="1"/>
  <c r="G16" i="17" l="1"/>
  <c r="I15" i="17"/>
  <c r="L6" i="2"/>
  <c r="M17" i="2"/>
  <c r="J38" i="1"/>
  <c r="H38" i="1"/>
  <c r="G17" i="17" l="1"/>
  <c r="I16" i="17"/>
  <c r="E3" i="8"/>
  <c r="E4" i="8" s="1"/>
  <c r="E5" i="8" s="1"/>
  <c r="E6" i="8" s="1"/>
  <c r="E7" i="8" s="1"/>
  <c r="E8" i="8" s="1"/>
  <c r="E9" i="8" s="1"/>
  <c r="N1" i="8" s="1"/>
  <c r="B5" i="2" s="1"/>
  <c r="G18" i="17" l="1"/>
  <c r="I17" i="1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N1" i="6" s="1"/>
  <c r="E5" i="2" s="1"/>
  <c r="G19" i="17" l="1"/>
  <c r="I18" i="17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N1" i="7" s="1"/>
  <c r="G5" i="2" s="1"/>
  <c r="E3" i="7"/>
  <c r="G20" i="17" l="1"/>
  <c r="I19" i="17"/>
  <c r="E3" i="6"/>
  <c r="G21" i="17" l="1"/>
  <c r="I20" i="17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N1" i="5" s="1"/>
  <c r="F5" i="2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l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N1" i="4" s="1"/>
  <c r="C5" i="2" s="1"/>
  <c r="G22" i="17"/>
  <c r="I22" i="17" s="1"/>
  <c r="I21" i="17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N1" i="3" s="1"/>
  <c r="D5" i="2" s="1"/>
  <c r="E7" i="2" s="1"/>
  <c r="G23" i="17" l="1"/>
  <c r="I23" i="17" s="1"/>
  <c r="M5" i="2"/>
  <c r="N5" i="2"/>
  <c r="L5" i="2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G24" i="17" l="1"/>
  <c r="E16" i="1"/>
  <c r="E17" i="1" s="1"/>
  <c r="E18" i="1" s="1"/>
  <c r="E19" i="1" s="1"/>
  <c r="E20" i="1" s="1"/>
  <c r="G25" i="17" l="1"/>
  <c r="I24" i="17"/>
  <c r="E21" i="1"/>
  <c r="E22" i="1" s="1"/>
  <c r="E23" i="1" s="1"/>
  <c r="E24" i="1" s="1"/>
  <c r="E25" i="1" s="1"/>
  <c r="G26" i="17" l="1"/>
  <c r="I25" i="17"/>
  <c r="E26" i="1"/>
  <c r="E27" i="1" s="1"/>
  <c r="G27" i="17" l="1"/>
  <c r="I26" i="17"/>
  <c r="E28" i="1"/>
  <c r="E29" i="1" s="1"/>
  <c r="E30" i="1" s="1"/>
  <c r="E31" i="1" s="1"/>
  <c r="E32" i="1" s="1"/>
  <c r="E33" i="1" s="1"/>
  <c r="G28" i="17" l="1"/>
  <c r="I27" i="17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l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N1" i="1" s="1"/>
  <c r="B11" i="2" s="1"/>
  <c r="G29" i="17"/>
  <c r="I28" i="17"/>
  <c r="G30" i="17" l="1"/>
  <c r="I29" i="17"/>
  <c r="G31" i="17" l="1"/>
  <c r="I30" i="17"/>
  <c r="G32" i="17" l="1"/>
  <c r="I31" i="17"/>
  <c r="G33" i="17" l="1"/>
  <c r="I32" i="17"/>
  <c r="G34" i="17" l="1"/>
  <c r="I33" i="17"/>
  <c r="G35" i="17" l="1"/>
  <c r="I34" i="17"/>
  <c r="G36" i="17" l="1"/>
  <c r="I35" i="17"/>
  <c r="G37" i="17" l="1"/>
  <c r="I36" i="17"/>
  <c r="G38" i="17" l="1"/>
  <c r="I37" i="17"/>
  <c r="G39" i="17" l="1"/>
  <c r="I38" i="17"/>
  <c r="G40" i="17" l="1"/>
  <c r="I39" i="17"/>
  <c r="G41" i="17" l="1"/>
  <c r="I40" i="17"/>
  <c r="G42" i="17" l="1"/>
  <c r="I41" i="17"/>
  <c r="G43" i="17" l="1"/>
  <c r="I42" i="17"/>
  <c r="G44" i="17" l="1"/>
  <c r="I43" i="17"/>
  <c r="G45" i="17" l="1"/>
  <c r="I44" i="17"/>
  <c r="G46" i="17" l="1"/>
  <c r="I45" i="17"/>
  <c r="G47" i="17" l="1"/>
  <c r="I46" i="17"/>
  <c r="G48" i="17" l="1"/>
  <c r="I47" i="17"/>
  <c r="G49" i="17" l="1"/>
  <c r="I48" i="17"/>
  <c r="G50" i="17" l="1"/>
  <c r="I49" i="17"/>
  <c r="G51" i="17" l="1"/>
  <c r="I50" i="17"/>
  <c r="G52" i="17" l="1"/>
  <c r="I51" i="17"/>
  <c r="G53" i="17" l="1"/>
  <c r="I52" i="17"/>
  <c r="G54" i="17" l="1"/>
  <c r="I53" i="17"/>
  <c r="G55" i="17" l="1"/>
  <c r="I54" i="17"/>
  <c r="G56" i="17" l="1"/>
  <c r="I55" i="17"/>
  <c r="G57" i="17" l="1"/>
  <c r="I56" i="17"/>
  <c r="G58" i="17" l="1"/>
  <c r="I57" i="17"/>
  <c r="G59" i="17" l="1"/>
  <c r="I58" i="17"/>
  <c r="G60" i="17" l="1"/>
  <c r="I59" i="17"/>
  <c r="G61" i="17" l="1"/>
  <c r="I60" i="17"/>
  <c r="G62" i="17" l="1"/>
  <c r="I61" i="17"/>
  <c r="G63" i="17" l="1"/>
  <c r="I62" i="17"/>
  <c r="G64" i="17" l="1"/>
  <c r="I63" i="17"/>
  <c r="G65" i="17" l="1"/>
  <c r="I64" i="17"/>
  <c r="G66" i="17" l="1"/>
  <c r="I65" i="17"/>
  <c r="G67" i="17" l="1"/>
  <c r="I66" i="17"/>
  <c r="G68" i="17" l="1"/>
  <c r="I67" i="17"/>
  <c r="G69" i="17" l="1"/>
  <c r="I68" i="17"/>
  <c r="G70" i="17" l="1"/>
  <c r="I69" i="17"/>
  <c r="G71" i="17" l="1"/>
  <c r="I70" i="17"/>
  <c r="G72" i="17" l="1"/>
  <c r="I71" i="17"/>
  <c r="G73" i="17" l="1"/>
  <c r="I72" i="17"/>
  <c r="G74" i="17" l="1"/>
  <c r="I73" i="17"/>
  <c r="G75" i="17" l="1"/>
  <c r="I74" i="17"/>
  <c r="G76" i="17" l="1"/>
  <c r="I75" i="17"/>
  <c r="G77" i="17" l="1"/>
  <c r="I76" i="17"/>
  <c r="G78" i="17" l="1"/>
  <c r="I77" i="17"/>
  <c r="G79" i="17" l="1"/>
  <c r="I78" i="17"/>
  <c r="G80" i="17" l="1"/>
  <c r="I79" i="17"/>
  <c r="G81" i="17" l="1"/>
  <c r="I80" i="17"/>
  <c r="G82" i="17" l="1"/>
  <c r="I81" i="17"/>
  <c r="G83" i="17" l="1"/>
  <c r="I82" i="17"/>
  <c r="G84" i="17" l="1"/>
  <c r="I83" i="17"/>
  <c r="G85" i="17" l="1"/>
  <c r="I84" i="17"/>
  <c r="G86" i="17" l="1"/>
  <c r="I85" i="17"/>
  <c r="G87" i="17" l="1"/>
  <c r="I86" i="17"/>
  <c r="G88" i="17" l="1"/>
  <c r="I87" i="17"/>
  <c r="G89" i="17" l="1"/>
  <c r="I88" i="17"/>
  <c r="G90" i="17" l="1"/>
  <c r="I89" i="17"/>
  <c r="G91" i="17" l="1"/>
  <c r="I90" i="17"/>
  <c r="G92" i="17" l="1"/>
  <c r="I91" i="17"/>
  <c r="G93" i="17" l="1"/>
  <c r="I92" i="17"/>
  <c r="G94" i="17" l="1"/>
  <c r="I93" i="17"/>
  <c r="G95" i="17" l="1"/>
  <c r="I94" i="17"/>
  <c r="G96" i="17" l="1"/>
  <c r="I95" i="17"/>
  <c r="G97" i="17" l="1"/>
  <c r="I96" i="17"/>
  <c r="G98" i="17" l="1"/>
  <c r="I97" i="17"/>
  <c r="G99" i="17" l="1"/>
  <c r="I98" i="17"/>
  <c r="G100" i="17" l="1"/>
  <c r="I99" i="17"/>
  <c r="G101" i="17" l="1"/>
  <c r="I100" i="17"/>
  <c r="G102" i="17" l="1"/>
  <c r="I101" i="17"/>
  <c r="G103" i="17" l="1"/>
  <c r="I102" i="17"/>
  <c r="G104" i="17" l="1"/>
  <c r="I103" i="17"/>
  <c r="G105" i="17" l="1"/>
  <c r="I104" i="17"/>
  <c r="G106" i="17" l="1"/>
  <c r="I105" i="17"/>
  <c r="G107" i="17" l="1"/>
  <c r="I106" i="17"/>
  <c r="G108" i="17" l="1"/>
  <c r="I107" i="17"/>
  <c r="G109" i="17" l="1"/>
  <c r="I108" i="17"/>
  <c r="G110" i="17" l="1"/>
  <c r="I109" i="17"/>
  <c r="G111" i="17" l="1"/>
  <c r="I110" i="17"/>
  <c r="G112" i="17" l="1"/>
  <c r="I111" i="17"/>
  <c r="G113" i="17" l="1"/>
  <c r="I112" i="17"/>
  <c r="G114" i="17" l="1"/>
  <c r="I113" i="17"/>
  <c r="G115" i="17" l="1"/>
  <c r="I114" i="17"/>
  <c r="G116" i="17" l="1"/>
  <c r="I115" i="17"/>
  <c r="G117" i="17" l="1"/>
  <c r="I116" i="17"/>
  <c r="G118" i="17" l="1"/>
  <c r="I117" i="17"/>
  <c r="G119" i="17" l="1"/>
  <c r="I118" i="17"/>
  <c r="G120" i="17" l="1"/>
  <c r="I119" i="17"/>
  <c r="G121" i="17" l="1"/>
  <c r="I120" i="17"/>
  <c r="G122" i="17" l="1"/>
  <c r="I121" i="17"/>
  <c r="G123" i="17" l="1"/>
  <c r="I122" i="17"/>
  <c r="G124" i="17" l="1"/>
  <c r="I123" i="17"/>
  <c r="G125" i="17" l="1"/>
  <c r="I124" i="17"/>
  <c r="G126" i="17" l="1"/>
  <c r="I125" i="17"/>
  <c r="G127" i="17" l="1"/>
  <c r="I126" i="17"/>
  <c r="G128" i="17" l="1"/>
  <c r="I127" i="17"/>
  <c r="G129" i="17" l="1"/>
  <c r="I128" i="17"/>
  <c r="G130" i="17" l="1"/>
  <c r="I129" i="17"/>
  <c r="G131" i="17" l="1"/>
  <c r="I130" i="17"/>
  <c r="G132" i="17" l="1"/>
  <c r="I131" i="17"/>
  <c r="G133" i="17" l="1"/>
  <c r="I132" i="17"/>
  <c r="G134" i="17" l="1"/>
  <c r="I133" i="17"/>
  <c r="G135" i="17" l="1"/>
  <c r="I134" i="17"/>
  <c r="G136" i="17" l="1"/>
  <c r="I135" i="17"/>
  <c r="G137" i="17" l="1"/>
  <c r="I136" i="17"/>
  <c r="G138" i="17" l="1"/>
  <c r="I137" i="17"/>
  <c r="G139" i="17" l="1"/>
  <c r="I138" i="17"/>
  <c r="G140" i="17" l="1"/>
  <c r="I139" i="17"/>
  <c r="G141" i="17" l="1"/>
  <c r="I140" i="17"/>
  <c r="G142" i="17" l="1"/>
  <c r="I141" i="17"/>
  <c r="G143" i="17" l="1"/>
  <c r="I142" i="17"/>
  <c r="G144" i="17" l="1"/>
  <c r="I143" i="17"/>
  <c r="G145" i="17" l="1"/>
  <c r="I144" i="17"/>
  <c r="G146" i="17" l="1"/>
  <c r="I145" i="17"/>
  <c r="G147" i="17" l="1"/>
  <c r="I146" i="17"/>
  <c r="G148" i="17" l="1"/>
  <c r="I147" i="17"/>
  <c r="G149" i="17" l="1"/>
  <c r="I148" i="17"/>
  <c r="G150" i="17" l="1"/>
  <c r="I149" i="17"/>
  <c r="G151" i="17" l="1"/>
  <c r="I150" i="17"/>
  <c r="G152" i="17" l="1"/>
  <c r="I151" i="17"/>
  <c r="G153" i="17" l="1"/>
  <c r="I152" i="17"/>
  <c r="G154" i="17" l="1"/>
  <c r="I153" i="17"/>
  <c r="G155" i="17" l="1"/>
  <c r="I154" i="17"/>
  <c r="G156" i="17" l="1"/>
  <c r="I155" i="17"/>
  <c r="G157" i="17" l="1"/>
  <c r="I156" i="17"/>
  <c r="G158" i="17" l="1"/>
  <c r="I157" i="17"/>
  <c r="G159" i="17" l="1"/>
  <c r="I158" i="17"/>
  <c r="G160" i="17" l="1"/>
  <c r="I159" i="17"/>
  <c r="G161" i="17" l="1"/>
  <c r="I160" i="17"/>
  <c r="G162" i="17" l="1"/>
  <c r="I161" i="17"/>
  <c r="G163" i="17" l="1"/>
  <c r="I162" i="17"/>
  <c r="G164" i="17" l="1"/>
  <c r="I163" i="17"/>
  <c r="G165" i="17" l="1"/>
  <c r="I164" i="17"/>
  <c r="G166" i="17" l="1"/>
  <c r="I165" i="17"/>
  <c r="G167" i="17" l="1"/>
  <c r="I166" i="17"/>
  <c r="G168" i="17" l="1"/>
  <c r="I167" i="17"/>
  <c r="G169" i="17" l="1"/>
  <c r="I168" i="17"/>
  <c r="G170" i="17" l="1"/>
  <c r="I169" i="17"/>
  <c r="G171" i="17" l="1"/>
  <c r="I170" i="17"/>
  <c r="G172" i="17" l="1"/>
  <c r="I171" i="17"/>
  <c r="G173" i="17" l="1"/>
  <c r="I172" i="17"/>
  <c r="G174" i="17" l="1"/>
  <c r="I173" i="17"/>
  <c r="G175" i="17" l="1"/>
  <c r="I174" i="17"/>
  <c r="G176" i="17" l="1"/>
  <c r="I175" i="17"/>
  <c r="G177" i="17" l="1"/>
  <c r="I176" i="17"/>
  <c r="G178" i="17" l="1"/>
  <c r="I177" i="17"/>
  <c r="G179" i="17" l="1"/>
  <c r="I178" i="17"/>
  <c r="G180" i="17" l="1"/>
  <c r="I179" i="17"/>
  <c r="G181" i="17" l="1"/>
  <c r="I180" i="17"/>
  <c r="G182" i="17" l="1"/>
  <c r="I181" i="17"/>
  <c r="G183" i="17" l="1"/>
  <c r="I182" i="17"/>
  <c r="G184" i="17" l="1"/>
  <c r="I183" i="17"/>
  <c r="G185" i="17" l="1"/>
  <c r="I184" i="17"/>
  <c r="G186" i="17" l="1"/>
  <c r="I185" i="17"/>
  <c r="G187" i="17" l="1"/>
  <c r="I186" i="17"/>
  <c r="G188" i="17" l="1"/>
  <c r="I187" i="17"/>
  <c r="G189" i="17" l="1"/>
  <c r="I188" i="17"/>
  <c r="G190" i="17" l="1"/>
  <c r="I189" i="17"/>
  <c r="G191" i="17" l="1"/>
  <c r="I190" i="17"/>
  <c r="G192" i="17" l="1"/>
  <c r="I191" i="17"/>
  <c r="G193" i="17" l="1"/>
  <c r="I192" i="17"/>
  <c r="G194" i="17" l="1"/>
  <c r="I193" i="17"/>
  <c r="G195" i="17" l="1"/>
  <c r="I194" i="17"/>
  <c r="G196" i="17" l="1"/>
  <c r="I195" i="17"/>
  <c r="G197" i="17" l="1"/>
  <c r="I196" i="17"/>
  <c r="G198" i="17" l="1"/>
  <c r="I197" i="17"/>
  <c r="G199" i="17" l="1"/>
  <c r="I198" i="17"/>
  <c r="G200" i="17" l="1"/>
  <c r="I199" i="17"/>
  <c r="G201" i="17" l="1"/>
  <c r="I200" i="17"/>
  <c r="G202" i="17" l="1"/>
  <c r="I201" i="17"/>
  <c r="G203" i="17" l="1"/>
  <c r="I202" i="17"/>
  <c r="G204" i="17" l="1"/>
  <c r="I203" i="17"/>
  <c r="G205" i="17" l="1"/>
  <c r="I204" i="17"/>
  <c r="G206" i="17" l="1"/>
  <c r="I205" i="17"/>
  <c r="G207" i="17" l="1"/>
  <c r="I206" i="17"/>
  <c r="G208" i="17" l="1"/>
  <c r="I207" i="17"/>
  <c r="G209" i="17" l="1"/>
  <c r="I208" i="17"/>
  <c r="G210" i="17" l="1"/>
  <c r="I209" i="17"/>
  <c r="G211" i="17" l="1"/>
  <c r="I210" i="17"/>
  <c r="G212" i="17" l="1"/>
  <c r="I211" i="17"/>
  <c r="G213" i="17" l="1"/>
  <c r="I212" i="17"/>
  <c r="G214" i="17" l="1"/>
  <c r="I213" i="17"/>
  <c r="G215" i="17" l="1"/>
  <c r="I214" i="17"/>
  <c r="G216" i="17" l="1"/>
  <c r="I215" i="17"/>
  <c r="G217" i="17" l="1"/>
  <c r="I216" i="17"/>
  <c r="G218" i="17" l="1"/>
  <c r="I217" i="17"/>
  <c r="G219" i="17" l="1"/>
  <c r="I218" i="17"/>
  <c r="G220" i="17" l="1"/>
  <c r="I219" i="17"/>
  <c r="G221" i="17" l="1"/>
  <c r="I220" i="17"/>
  <c r="G222" i="17" l="1"/>
  <c r="I221" i="17"/>
  <c r="G223" i="17" l="1"/>
  <c r="I222" i="17"/>
  <c r="G224" i="17" l="1"/>
  <c r="I223" i="17"/>
  <c r="G225" i="17" l="1"/>
  <c r="I224" i="17"/>
  <c r="G226" i="17" l="1"/>
  <c r="I225" i="17"/>
  <c r="G227" i="17" l="1"/>
  <c r="I226" i="17"/>
  <c r="G228" i="17" l="1"/>
  <c r="I227" i="17"/>
  <c r="G229" i="17" l="1"/>
  <c r="I228" i="17"/>
  <c r="G230" i="17" l="1"/>
  <c r="I229" i="17"/>
  <c r="G231" i="17" l="1"/>
  <c r="I230" i="17"/>
  <c r="G232" i="17" l="1"/>
  <c r="I231" i="17"/>
  <c r="G233" i="17" l="1"/>
  <c r="I232" i="17"/>
  <c r="G234" i="17" l="1"/>
  <c r="I233" i="17"/>
  <c r="G235" i="17" l="1"/>
  <c r="I234" i="17"/>
  <c r="G236" i="17" l="1"/>
  <c r="I235" i="17"/>
  <c r="G237" i="17" l="1"/>
  <c r="I236" i="17"/>
  <c r="G238" i="17" l="1"/>
  <c r="I237" i="17"/>
  <c r="G239" i="17" l="1"/>
  <c r="I238" i="17"/>
  <c r="G240" i="17" l="1"/>
  <c r="I239" i="17"/>
  <c r="G241" i="17" l="1"/>
  <c r="I240" i="17"/>
  <c r="G242" i="17" l="1"/>
  <c r="I241" i="17"/>
  <c r="G243" i="17" l="1"/>
  <c r="I242" i="17"/>
  <c r="G244" i="17" l="1"/>
  <c r="I243" i="17"/>
  <c r="G245" i="17" l="1"/>
  <c r="I244" i="17"/>
  <c r="G246" i="17" l="1"/>
  <c r="I245" i="17"/>
  <c r="G247" i="17" l="1"/>
  <c r="I246" i="17"/>
  <c r="G248" i="17" l="1"/>
  <c r="I247" i="17"/>
  <c r="G249" i="17" l="1"/>
  <c r="I248" i="17"/>
  <c r="G250" i="17" l="1"/>
  <c r="I249" i="17"/>
  <c r="G251" i="17" l="1"/>
  <c r="I250" i="17"/>
  <c r="G252" i="17" l="1"/>
  <c r="I251" i="17"/>
  <c r="G253" i="17" l="1"/>
  <c r="I252" i="17"/>
  <c r="G254" i="17" l="1"/>
  <c r="I253" i="17"/>
  <c r="G255" i="17" l="1"/>
  <c r="I254" i="17"/>
  <c r="G256" i="17" l="1"/>
  <c r="I255" i="17"/>
  <c r="G257" i="17" l="1"/>
  <c r="I256" i="17"/>
  <c r="G258" i="17" l="1"/>
  <c r="I257" i="17"/>
  <c r="G259" i="17" l="1"/>
  <c r="I258" i="17"/>
  <c r="G260" i="17" l="1"/>
  <c r="I259" i="17"/>
  <c r="G261" i="17" l="1"/>
  <c r="I260" i="17"/>
  <c r="G262" i="17" l="1"/>
  <c r="I261" i="17"/>
  <c r="G263" i="17" l="1"/>
  <c r="I262" i="17"/>
  <c r="G264" i="17" l="1"/>
  <c r="I263" i="17"/>
  <c r="G265" i="17" l="1"/>
  <c r="I264" i="17"/>
  <c r="G266" i="17" l="1"/>
  <c r="I265" i="17"/>
  <c r="G267" i="17" l="1"/>
  <c r="I266" i="17"/>
  <c r="G268" i="17" l="1"/>
  <c r="I267" i="17"/>
  <c r="G269" i="17" l="1"/>
  <c r="I268" i="17"/>
  <c r="G270" i="17" l="1"/>
  <c r="I269" i="17"/>
  <c r="G271" i="17" l="1"/>
  <c r="I270" i="17"/>
  <c r="G272" i="17" l="1"/>
  <c r="I271" i="17"/>
  <c r="G273" i="17" l="1"/>
  <c r="I272" i="17"/>
  <c r="G274" i="17" l="1"/>
  <c r="I273" i="17"/>
  <c r="G275" i="17" l="1"/>
  <c r="I274" i="17"/>
  <c r="G276" i="17" l="1"/>
  <c r="I275" i="17"/>
  <c r="G277" i="17" l="1"/>
  <c r="I276" i="17"/>
  <c r="G278" i="17" l="1"/>
  <c r="I277" i="17"/>
  <c r="G279" i="17" l="1"/>
  <c r="I278" i="17"/>
  <c r="G280" i="17" l="1"/>
  <c r="I279" i="17"/>
  <c r="G281" i="17" l="1"/>
  <c r="I280" i="17"/>
  <c r="G282" i="17" l="1"/>
  <c r="I281" i="17"/>
  <c r="G283" i="17" l="1"/>
  <c r="I282" i="17"/>
  <c r="G284" i="17" l="1"/>
  <c r="I283" i="17"/>
  <c r="G285" i="17" l="1"/>
  <c r="I284" i="17"/>
  <c r="G286" i="17" l="1"/>
  <c r="I285" i="17"/>
  <c r="G287" i="17" l="1"/>
  <c r="I286" i="17"/>
  <c r="G288" i="17" l="1"/>
  <c r="I287" i="17"/>
  <c r="G289" i="17" l="1"/>
  <c r="I288" i="17"/>
  <c r="G290" i="17" l="1"/>
  <c r="I289" i="17"/>
  <c r="G291" i="17" l="1"/>
  <c r="I290" i="17"/>
  <c r="G292" i="17" l="1"/>
  <c r="I291" i="17"/>
  <c r="G293" i="17" l="1"/>
  <c r="I292" i="17"/>
  <c r="G294" i="17" l="1"/>
  <c r="I293" i="17"/>
  <c r="G295" i="17" l="1"/>
  <c r="I294" i="17"/>
  <c r="G296" i="17" l="1"/>
  <c r="I295" i="17"/>
  <c r="G297" i="17" l="1"/>
  <c r="I296" i="17"/>
  <c r="G298" i="17" l="1"/>
  <c r="I297" i="17"/>
  <c r="G299" i="17" l="1"/>
  <c r="I298" i="17"/>
  <c r="G300" i="17" l="1"/>
  <c r="I299" i="17"/>
  <c r="G301" i="17" l="1"/>
  <c r="I300" i="17"/>
  <c r="G302" i="17" l="1"/>
  <c r="I301" i="17"/>
  <c r="G303" i="17" l="1"/>
  <c r="I302" i="17"/>
  <c r="G304" i="17" l="1"/>
  <c r="I303" i="17"/>
  <c r="G305" i="17" l="1"/>
  <c r="I304" i="17"/>
  <c r="G306" i="17" l="1"/>
  <c r="I305" i="17"/>
  <c r="G307" i="17" l="1"/>
  <c r="I306" i="17"/>
  <c r="G308" i="17" l="1"/>
  <c r="I307" i="17"/>
  <c r="G309" i="17" l="1"/>
  <c r="I308" i="17"/>
  <c r="G310" i="17" l="1"/>
  <c r="I309" i="17"/>
  <c r="G311" i="17" l="1"/>
  <c r="I310" i="17"/>
  <c r="G312" i="17" l="1"/>
  <c r="I311" i="17"/>
  <c r="G313" i="17" l="1"/>
  <c r="I312" i="17"/>
  <c r="G314" i="17" l="1"/>
  <c r="I313" i="17"/>
  <c r="G315" i="17" l="1"/>
  <c r="I314" i="17"/>
  <c r="G316" i="17" l="1"/>
  <c r="I315" i="17"/>
  <c r="G317" i="17" l="1"/>
  <c r="I316" i="17"/>
  <c r="G318" i="17" l="1"/>
  <c r="I317" i="17"/>
  <c r="G319" i="17" l="1"/>
  <c r="I318" i="17"/>
  <c r="G320" i="17" l="1"/>
  <c r="I319" i="17"/>
  <c r="G321" i="17" l="1"/>
  <c r="I320" i="17"/>
  <c r="G322" i="17" l="1"/>
  <c r="I321" i="17"/>
  <c r="G323" i="17" l="1"/>
  <c r="I322" i="17"/>
  <c r="G324" i="17" l="1"/>
  <c r="I323" i="17"/>
  <c r="G325" i="17" l="1"/>
  <c r="I324" i="17"/>
  <c r="G326" i="17" l="1"/>
  <c r="I325" i="17"/>
  <c r="G327" i="17" l="1"/>
  <c r="I326" i="17"/>
  <c r="G328" i="17" l="1"/>
  <c r="I327" i="17"/>
  <c r="G329" i="17" l="1"/>
  <c r="I328" i="17"/>
  <c r="G330" i="17" l="1"/>
  <c r="I329" i="17"/>
  <c r="G331" i="17" l="1"/>
  <c r="I330" i="17"/>
  <c r="G332" i="17" l="1"/>
  <c r="I331" i="17"/>
  <c r="G333" i="17" l="1"/>
  <c r="I332" i="17"/>
  <c r="G334" i="17" l="1"/>
  <c r="I333" i="17"/>
  <c r="G335" i="17" l="1"/>
  <c r="I334" i="17"/>
  <c r="G336" i="17" l="1"/>
  <c r="I335" i="17"/>
  <c r="G337" i="17" l="1"/>
  <c r="I336" i="17"/>
  <c r="G338" i="17" l="1"/>
  <c r="I337" i="17"/>
  <c r="G339" i="17" l="1"/>
  <c r="I338" i="17"/>
  <c r="G340" i="17" l="1"/>
  <c r="I339" i="17"/>
  <c r="G341" i="17" l="1"/>
  <c r="I340" i="17"/>
  <c r="G342" i="17" l="1"/>
  <c r="I341" i="17"/>
  <c r="G343" i="17" l="1"/>
  <c r="I342" i="17"/>
  <c r="G344" i="17" l="1"/>
  <c r="I343" i="17"/>
  <c r="G345" i="17" l="1"/>
  <c r="I344" i="17"/>
  <c r="G346" i="17" l="1"/>
  <c r="I345" i="17"/>
  <c r="G347" i="17" l="1"/>
  <c r="I346" i="17"/>
  <c r="G348" i="17" l="1"/>
  <c r="I347" i="17"/>
  <c r="G349" i="17" l="1"/>
  <c r="I348" i="17"/>
  <c r="G350" i="17" l="1"/>
  <c r="I349" i="17"/>
  <c r="G351" i="17" l="1"/>
  <c r="I350" i="17"/>
  <c r="G352" i="17" l="1"/>
  <c r="I351" i="17"/>
  <c r="G353" i="17" l="1"/>
  <c r="I352" i="17"/>
  <c r="G354" i="17" l="1"/>
  <c r="I353" i="17"/>
  <c r="G355" i="17" l="1"/>
  <c r="I354" i="17"/>
  <c r="G356" i="17" l="1"/>
  <c r="I355" i="17"/>
  <c r="G357" i="17" l="1"/>
  <c r="I356" i="17"/>
  <c r="G358" i="17" l="1"/>
  <c r="I357" i="17"/>
  <c r="G359" i="17" l="1"/>
  <c r="I358" i="17"/>
  <c r="G360" i="17" l="1"/>
  <c r="I359" i="17"/>
  <c r="G361" i="17" l="1"/>
  <c r="I360" i="17"/>
  <c r="G362" i="17" l="1"/>
  <c r="I361" i="17"/>
  <c r="G363" i="17" l="1"/>
  <c r="I362" i="17"/>
  <c r="G364" i="17" l="1"/>
  <c r="I363" i="17"/>
  <c r="G365" i="17" l="1"/>
  <c r="I364" i="17"/>
  <c r="G366" i="17" l="1"/>
  <c r="I365" i="17"/>
  <c r="G367" i="17" l="1"/>
  <c r="I366" i="17"/>
  <c r="G368" i="17" l="1"/>
  <c r="I367" i="17"/>
  <c r="G369" i="17" l="1"/>
  <c r="I368" i="17"/>
  <c r="G370" i="17" l="1"/>
  <c r="I369" i="17"/>
  <c r="G371" i="17" l="1"/>
  <c r="I370" i="17"/>
  <c r="G372" i="17" l="1"/>
  <c r="I371" i="17"/>
  <c r="G373" i="17" l="1"/>
  <c r="I372" i="17"/>
  <c r="G374" i="17" l="1"/>
  <c r="I373" i="17"/>
  <c r="G375" i="17" l="1"/>
  <c r="I374" i="17"/>
  <c r="G376" i="17" l="1"/>
  <c r="I375" i="17"/>
  <c r="G377" i="17" l="1"/>
  <c r="I376" i="17"/>
  <c r="G378" i="17" l="1"/>
  <c r="I377" i="17"/>
  <c r="G379" i="17" l="1"/>
  <c r="I378" i="17"/>
  <c r="G380" i="17" l="1"/>
  <c r="I379" i="17"/>
  <c r="G381" i="17" l="1"/>
  <c r="I380" i="17"/>
  <c r="G382" i="17" l="1"/>
  <c r="I381" i="17"/>
  <c r="G383" i="17" l="1"/>
  <c r="I382" i="17"/>
  <c r="G384" i="17" l="1"/>
  <c r="I383" i="17"/>
  <c r="G385" i="17" l="1"/>
  <c r="I384" i="17"/>
  <c r="G386" i="17" l="1"/>
  <c r="I385" i="17"/>
  <c r="G387" i="17" l="1"/>
  <c r="I386" i="17"/>
  <c r="G388" i="17" l="1"/>
  <c r="I387" i="17"/>
  <c r="G389" i="17" l="1"/>
  <c r="I388" i="17"/>
  <c r="G390" i="17" l="1"/>
  <c r="I389" i="17"/>
  <c r="G391" i="17" l="1"/>
  <c r="I390" i="17"/>
  <c r="G392" i="17" l="1"/>
  <c r="I391" i="17"/>
  <c r="G393" i="17" l="1"/>
  <c r="I392" i="17"/>
  <c r="G394" i="17" l="1"/>
  <c r="I393" i="17"/>
  <c r="G395" i="17" l="1"/>
  <c r="I394" i="17"/>
  <c r="G396" i="17" l="1"/>
  <c r="I395" i="17"/>
  <c r="G397" i="17" l="1"/>
  <c r="I396" i="17"/>
  <c r="G398" i="17" l="1"/>
  <c r="I397" i="17"/>
  <c r="G399" i="17" l="1"/>
  <c r="I398" i="17"/>
  <c r="G400" i="17" l="1"/>
  <c r="I399" i="17"/>
  <c r="G401" i="17" l="1"/>
  <c r="I400" i="17"/>
  <c r="G402" i="17" l="1"/>
  <c r="I401" i="17"/>
  <c r="G403" i="17" l="1"/>
  <c r="I402" i="17"/>
  <c r="G404" i="17" l="1"/>
  <c r="I403" i="17"/>
  <c r="G405" i="17" l="1"/>
  <c r="I404" i="17"/>
  <c r="G406" i="17" l="1"/>
  <c r="I405" i="17"/>
  <c r="G407" i="17" l="1"/>
  <c r="I406" i="17"/>
  <c r="G408" i="17" l="1"/>
  <c r="I407" i="17"/>
  <c r="G409" i="17" l="1"/>
  <c r="I408" i="17"/>
  <c r="G410" i="17" l="1"/>
  <c r="I409" i="17"/>
  <c r="G411" i="17" l="1"/>
  <c r="I410" i="17"/>
  <c r="G412" i="17" l="1"/>
  <c r="I411" i="17"/>
  <c r="G413" i="17" l="1"/>
  <c r="I412" i="17"/>
  <c r="G414" i="17" l="1"/>
  <c r="I413" i="17"/>
  <c r="G415" i="17" l="1"/>
  <c r="I414" i="17"/>
  <c r="G416" i="17" l="1"/>
  <c r="I415" i="17"/>
  <c r="G417" i="17" l="1"/>
  <c r="I416" i="17"/>
  <c r="G418" i="17" l="1"/>
  <c r="I417" i="17"/>
  <c r="G419" i="17" l="1"/>
  <c r="I418" i="17"/>
  <c r="G420" i="17" l="1"/>
  <c r="I419" i="17"/>
  <c r="G421" i="17" l="1"/>
  <c r="I420" i="17"/>
  <c r="G422" i="17" l="1"/>
  <c r="I421" i="17"/>
  <c r="G423" i="17" l="1"/>
  <c r="I422" i="17"/>
  <c r="G424" i="17" l="1"/>
  <c r="I423" i="17"/>
  <c r="G425" i="17" l="1"/>
  <c r="I424" i="17"/>
  <c r="G426" i="17" l="1"/>
  <c r="I425" i="17"/>
  <c r="G427" i="17" l="1"/>
  <c r="I426" i="17"/>
  <c r="G428" i="17" l="1"/>
  <c r="I427" i="17"/>
  <c r="G429" i="17" l="1"/>
  <c r="I428" i="17"/>
  <c r="G430" i="17" l="1"/>
  <c r="I429" i="17"/>
  <c r="G431" i="17" l="1"/>
  <c r="I430" i="17"/>
  <c r="G432" i="17" l="1"/>
  <c r="I431" i="17"/>
  <c r="G433" i="17" l="1"/>
  <c r="I432" i="17"/>
  <c r="G434" i="17" l="1"/>
  <c r="I433" i="17"/>
  <c r="G435" i="17" l="1"/>
  <c r="I434" i="17"/>
  <c r="G436" i="17" l="1"/>
  <c r="I435" i="17"/>
  <c r="G437" i="17" l="1"/>
  <c r="I436" i="17"/>
  <c r="G438" i="17" l="1"/>
  <c r="I437" i="17"/>
  <c r="G439" i="17" l="1"/>
  <c r="I438" i="17"/>
  <c r="G440" i="17" l="1"/>
  <c r="I439" i="17"/>
  <c r="G441" i="17" l="1"/>
  <c r="I440" i="17"/>
  <c r="G442" i="17" l="1"/>
  <c r="I441" i="17"/>
  <c r="G443" i="17" l="1"/>
  <c r="I442" i="17"/>
  <c r="G444" i="17" l="1"/>
  <c r="I443" i="17"/>
  <c r="G445" i="17" l="1"/>
  <c r="I444" i="17"/>
  <c r="G446" i="17" l="1"/>
  <c r="I445" i="17"/>
  <c r="G447" i="17" l="1"/>
  <c r="I446" i="17"/>
  <c r="G448" i="17" l="1"/>
  <c r="I447" i="17"/>
  <c r="G449" i="17" l="1"/>
  <c r="I448" i="17"/>
  <c r="G450" i="17" l="1"/>
  <c r="I449" i="17"/>
  <c r="G451" i="17" l="1"/>
  <c r="I450" i="17"/>
  <c r="G452" i="17" l="1"/>
  <c r="I451" i="17"/>
  <c r="G453" i="17" l="1"/>
  <c r="I452" i="17"/>
  <c r="G454" i="17" l="1"/>
  <c r="I453" i="17"/>
  <c r="G455" i="17" l="1"/>
  <c r="I454" i="17"/>
  <c r="G456" i="17" l="1"/>
  <c r="I455" i="17"/>
  <c r="G457" i="17" l="1"/>
  <c r="I456" i="17"/>
  <c r="G458" i="17" l="1"/>
  <c r="I457" i="17"/>
  <c r="G459" i="17" l="1"/>
  <c r="I458" i="17"/>
  <c r="G460" i="17" l="1"/>
  <c r="I459" i="17"/>
  <c r="G461" i="17" l="1"/>
  <c r="I460" i="17"/>
  <c r="G462" i="17" l="1"/>
  <c r="I461" i="17"/>
  <c r="G463" i="17" l="1"/>
  <c r="I462" i="17"/>
  <c r="G464" i="17" l="1"/>
  <c r="I463" i="17"/>
  <c r="G465" i="17" l="1"/>
  <c r="I464" i="17"/>
  <c r="G466" i="17" l="1"/>
  <c r="I465" i="17"/>
  <c r="G467" i="17" l="1"/>
  <c r="I466" i="17"/>
  <c r="G468" i="17" l="1"/>
  <c r="I467" i="17"/>
  <c r="G469" i="17" l="1"/>
  <c r="I468" i="17"/>
  <c r="G470" i="17" l="1"/>
  <c r="I469" i="17"/>
  <c r="G471" i="17" l="1"/>
  <c r="I470" i="17"/>
  <c r="G472" i="17" l="1"/>
  <c r="I471" i="17"/>
  <c r="G473" i="17" l="1"/>
  <c r="I472" i="17"/>
  <c r="G474" i="17" l="1"/>
  <c r="I473" i="17"/>
  <c r="G475" i="17" l="1"/>
  <c r="I474" i="17"/>
  <c r="G476" i="17" l="1"/>
  <c r="I475" i="17"/>
  <c r="G477" i="17" l="1"/>
  <c r="I476" i="17"/>
  <c r="G478" i="17" l="1"/>
  <c r="I477" i="17"/>
  <c r="G479" i="17" l="1"/>
  <c r="I478" i="17"/>
  <c r="G480" i="17" l="1"/>
  <c r="I479" i="17"/>
  <c r="G481" i="17" l="1"/>
  <c r="I480" i="17"/>
  <c r="G482" i="17" l="1"/>
  <c r="I481" i="17"/>
  <c r="G483" i="17" l="1"/>
  <c r="I482" i="17"/>
  <c r="G484" i="17" l="1"/>
  <c r="I483" i="17"/>
  <c r="G485" i="17" l="1"/>
  <c r="I484" i="17"/>
  <c r="G486" i="17" l="1"/>
  <c r="I485" i="17"/>
  <c r="G487" i="17" l="1"/>
  <c r="I486" i="17"/>
  <c r="G488" i="17" l="1"/>
  <c r="I487" i="17"/>
  <c r="G489" i="17" l="1"/>
  <c r="I488" i="17"/>
  <c r="G490" i="17" l="1"/>
  <c r="I489" i="17"/>
  <c r="G491" i="17" l="1"/>
  <c r="I490" i="17"/>
  <c r="G492" i="17" l="1"/>
  <c r="I491" i="17"/>
  <c r="G493" i="17" l="1"/>
  <c r="I492" i="17"/>
  <c r="G494" i="17" l="1"/>
  <c r="I493" i="17"/>
  <c r="G495" i="17" l="1"/>
  <c r="I494" i="17"/>
  <c r="G496" i="17" l="1"/>
  <c r="I495" i="17"/>
  <c r="G497" i="17" l="1"/>
  <c r="R1" i="17" s="1"/>
  <c r="G11" i="2" s="1"/>
  <c r="H13" i="2" s="1"/>
  <c r="I496" i="17"/>
  <c r="L11" i="2" l="1"/>
  <c r="L20" i="2" s="1"/>
  <c r="M11" i="2"/>
  <c r="G498" i="17"/>
  <c r="I497" i="17"/>
  <c r="G499" i="17" l="1"/>
  <c r="I498" i="17"/>
  <c r="G500" i="17" l="1"/>
  <c r="I500" i="17" s="1"/>
  <c r="I499" i="17"/>
</calcChain>
</file>

<file path=xl/comments1.xml><?xml version="1.0" encoding="utf-8"?>
<comments xmlns="http://schemas.openxmlformats.org/spreadsheetml/2006/main">
  <authors>
    <author>Autor</author>
  </authors>
  <commentList>
    <comment ref="E6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David dice q esta todo pago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2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Con IVA incluido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se cuando lo pague</t>
        </r>
      </text>
    </comment>
  </commentList>
</comments>
</file>

<file path=xl/sharedStrings.xml><?xml version="1.0" encoding="utf-8"?>
<sst xmlns="http://schemas.openxmlformats.org/spreadsheetml/2006/main" count="1457" uniqueCount="831">
  <si>
    <t>Fecha</t>
  </si>
  <si>
    <t>Descripcion</t>
  </si>
  <si>
    <t>Debe</t>
  </si>
  <si>
    <t xml:space="preserve">Haber </t>
  </si>
  <si>
    <t>Saldo</t>
  </si>
  <si>
    <t>R.801</t>
  </si>
  <si>
    <t>Saldo a favor</t>
  </si>
  <si>
    <t>F.1850</t>
  </si>
  <si>
    <t>F.1863</t>
  </si>
  <si>
    <t>F.1871</t>
  </si>
  <si>
    <t>F.1880</t>
  </si>
  <si>
    <t>Cheques</t>
  </si>
  <si>
    <t>F.1881</t>
  </si>
  <si>
    <t>F.1882</t>
  </si>
  <si>
    <t>F.1888</t>
  </si>
  <si>
    <t>Veccio CIERRES</t>
  </si>
  <si>
    <t>F.1898</t>
  </si>
  <si>
    <t>F.1908</t>
  </si>
  <si>
    <t>F.1922</t>
  </si>
  <si>
    <t>F.1930</t>
  </si>
  <si>
    <t>F.1960</t>
  </si>
  <si>
    <t>F.1969</t>
  </si>
  <si>
    <t>F.1985</t>
  </si>
  <si>
    <t>F.2008</t>
  </si>
  <si>
    <t>F.2035</t>
  </si>
  <si>
    <t>F.2042</t>
  </si>
  <si>
    <t>F.2088</t>
  </si>
  <si>
    <t>F.2123</t>
  </si>
  <si>
    <t>F.2153</t>
  </si>
  <si>
    <t>F.2222</t>
  </si>
  <si>
    <t>F.2190</t>
  </si>
  <si>
    <t>Detalle general</t>
  </si>
  <si>
    <t>Cantitdad</t>
  </si>
  <si>
    <t>--</t>
  </si>
  <si>
    <t>Cantidad</t>
  </si>
  <si>
    <t>Cierres</t>
  </si>
  <si>
    <t>Botones</t>
  </si>
  <si>
    <t>Cierree</t>
  </si>
  <si>
    <t>Total</t>
  </si>
  <si>
    <t>Pastora Rioja S.A.</t>
  </si>
  <si>
    <t>F.7277</t>
  </si>
  <si>
    <t>Acrilico 2/32 GRIS G50</t>
  </si>
  <si>
    <t>Acrilico 2/32 GRIS G10</t>
  </si>
  <si>
    <t>F.2286</t>
  </si>
  <si>
    <t>F.2287</t>
  </si>
  <si>
    <t>Cursor</t>
  </si>
  <si>
    <t>LHO Otranto</t>
  </si>
  <si>
    <t>Recibo 118213</t>
  </si>
  <si>
    <t>F.16970</t>
  </si>
  <si>
    <t>F.17007</t>
  </si>
  <si>
    <t>F.17055</t>
  </si>
  <si>
    <t>PULL</t>
  </si>
  <si>
    <t>LANHIL S.A.I.y.C.</t>
  </si>
  <si>
    <t>F.4792</t>
  </si>
  <si>
    <t>Importe U$S</t>
  </si>
  <si>
    <t>T.C.</t>
  </si>
  <si>
    <t>Roma 1/23</t>
  </si>
  <si>
    <t>Recibo autorizado 446</t>
  </si>
  <si>
    <t>Pastora Neuquen S.A.</t>
  </si>
  <si>
    <t>F.21598</t>
  </si>
  <si>
    <t>Acrilico 2/32 HB Botella</t>
  </si>
  <si>
    <t>Hil Algodón 24/3 Molinados</t>
  </si>
  <si>
    <t>Hil. Pes/alg Gris</t>
  </si>
  <si>
    <t>Rontaltex S.A.</t>
  </si>
  <si>
    <t>Acrilico 2/32 GRIS G70</t>
  </si>
  <si>
    <t>R.18483/X.31689</t>
  </si>
  <si>
    <t>Ajuste anterior</t>
  </si>
  <si>
    <t>X.18501</t>
  </si>
  <si>
    <t>X.7167</t>
  </si>
  <si>
    <t>F.25174/R.99106</t>
  </si>
  <si>
    <t>R.11163786</t>
  </si>
  <si>
    <t>A cuenta</t>
  </si>
  <si>
    <t>Mandy- David Lipovetzky</t>
  </si>
  <si>
    <t>F.2331</t>
  </si>
  <si>
    <t>centavos mal</t>
  </si>
  <si>
    <t>Lartex SRL</t>
  </si>
  <si>
    <t xml:space="preserve">Deposito Santander Rio </t>
  </si>
  <si>
    <t>Ultima fecha</t>
  </si>
  <si>
    <t>RESUMEN CUENTAS CORRIENTES</t>
  </si>
  <si>
    <t>Promedio</t>
  </si>
  <si>
    <t>Mediana</t>
  </si>
  <si>
    <t>Veccio Cierres</t>
  </si>
  <si>
    <t>Mandy-Lipovetzky</t>
  </si>
  <si>
    <t>Hilanderias</t>
  </si>
  <si>
    <t>Lanhil S.A.</t>
  </si>
  <si>
    <t>Pas. Neuquen S.A.</t>
  </si>
  <si>
    <t>Pas. Rioja S.A.</t>
  </si>
  <si>
    <t>Total:</t>
  </si>
  <si>
    <t>F.21786</t>
  </si>
  <si>
    <t>Acrilico 2/32 HB Blanco marron laurentino camello marino</t>
  </si>
  <si>
    <t>F.7392</t>
  </si>
  <si>
    <t>Acrilico 2/32 GRIS G70+g10+negro39</t>
  </si>
  <si>
    <t>R.444 Charre</t>
  </si>
  <si>
    <t>R.459</t>
  </si>
  <si>
    <t>Pull celeste</t>
  </si>
  <si>
    <t>Remito 6971 falta fact</t>
  </si>
  <si>
    <t>Fact.19754</t>
  </si>
  <si>
    <t>24/3 Peinado</t>
  </si>
  <si>
    <t>Cheque rechazado</t>
  </si>
  <si>
    <t>R.14625 F.7234</t>
  </si>
  <si>
    <t>R.14716 F.7319</t>
  </si>
  <si>
    <t>Ajuste saldo anterior</t>
  </si>
  <si>
    <t>www.hiladoslho.com.ar</t>
  </si>
  <si>
    <t>Area clientes</t>
  </si>
  <si>
    <t>Usuario:</t>
  </si>
  <si>
    <t>Cuit:</t>
  </si>
  <si>
    <t>Nota de debito 1765</t>
  </si>
  <si>
    <t>Nota de debito 1823</t>
  </si>
  <si>
    <t>R.042 Entrego efectivo y cheques</t>
  </si>
  <si>
    <t>F.1758</t>
  </si>
  <si>
    <t>Pull varios</t>
  </si>
  <si>
    <t>R.17838</t>
  </si>
  <si>
    <t>Tira cierres de metal (niquel Brillante)</t>
  </si>
  <si>
    <t>P$ unitario</t>
  </si>
  <si>
    <t>R.17840</t>
  </si>
  <si>
    <t>Grupo Avios</t>
  </si>
  <si>
    <t>F.2452</t>
  </si>
  <si>
    <t>Deslizador</t>
  </si>
  <si>
    <t>R.11163793</t>
  </si>
  <si>
    <t>X.18524</t>
  </si>
  <si>
    <t>X.7127</t>
  </si>
  <si>
    <t xml:space="preserve">R.173 Pago cheque rechazado </t>
  </si>
  <si>
    <t>R.174 Pago x algodón 24/3</t>
  </si>
  <si>
    <t>Nota de debito 141</t>
  </si>
  <si>
    <t>---</t>
  </si>
  <si>
    <t>Ajuste</t>
  </si>
  <si>
    <t>X.6131</t>
  </si>
  <si>
    <t>F.1766</t>
  </si>
  <si>
    <t>Pull azul</t>
  </si>
  <si>
    <t xml:space="preserve">F.1771 </t>
  </si>
  <si>
    <t>Alg. Marino</t>
  </si>
  <si>
    <t>Alg. Negro</t>
  </si>
  <si>
    <t>R.172 / R.120369</t>
  </si>
  <si>
    <t>Nota de debito 2027</t>
  </si>
  <si>
    <t>F.1776</t>
  </si>
  <si>
    <t>Alg. Crudo</t>
  </si>
  <si>
    <t>F.1782</t>
  </si>
  <si>
    <t>Alg. Gris</t>
  </si>
  <si>
    <t>R.236 Cheques</t>
  </si>
  <si>
    <t>RITEX</t>
  </si>
  <si>
    <t>http://ritexweb.com.ar/</t>
  </si>
  <si>
    <t>En clientes:</t>
  </si>
  <si>
    <t>usuario</t>
  </si>
  <si>
    <t>Nº de cliente:</t>
  </si>
  <si>
    <t>Contaseña</t>
  </si>
  <si>
    <t>cuit con guiones</t>
  </si>
  <si>
    <t>20-16987852-9</t>
  </si>
  <si>
    <t>Fact.20052</t>
  </si>
  <si>
    <t>Fact.20051</t>
  </si>
  <si>
    <t>Hilado Carlos</t>
  </si>
  <si>
    <t>F.25652</t>
  </si>
  <si>
    <t>Hil Alg 24/3 PM</t>
  </si>
  <si>
    <t>Transferencia Frances</t>
  </si>
  <si>
    <t>R.251</t>
  </si>
  <si>
    <t>Transferencia Carlos</t>
  </si>
  <si>
    <t>Cheque corona virus 3243</t>
  </si>
  <si>
    <t>R.230 Poleras</t>
  </si>
  <si>
    <t>X</t>
  </si>
  <si>
    <t>F.1790</t>
  </si>
  <si>
    <t>R.267</t>
  </si>
  <si>
    <t xml:space="preserve">R.267 </t>
  </si>
  <si>
    <t>F.1752</t>
  </si>
  <si>
    <t>Pull Negro</t>
  </si>
  <si>
    <t>R.299</t>
  </si>
  <si>
    <t>Pago</t>
  </si>
  <si>
    <t>F.2479</t>
  </si>
  <si>
    <t>R.316</t>
  </si>
  <si>
    <t>Cierre</t>
  </si>
  <si>
    <t>Pedido</t>
  </si>
  <si>
    <t>X.53473709 cheque</t>
  </si>
  <si>
    <t>F.1798</t>
  </si>
  <si>
    <t>Pull verde</t>
  </si>
  <si>
    <t>X.68362154</t>
  </si>
  <si>
    <t>F.18008</t>
  </si>
  <si>
    <t>B.596 Cambio hilado</t>
  </si>
  <si>
    <t>Cambio negro por azul</t>
  </si>
  <si>
    <t>X.68362172</t>
  </si>
  <si>
    <t>F.1986</t>
  </si>
  <si>
    <t>Programa D-Stroy</t>
  </si>
  <si>
    <t>F.2510</t>
  </si>
  <si>
    <t>F.18114</t>
  </si>
  <si>
    <t>Pull</t>
  </si>
  <si>
    <t>F.1819</t>
  </si>
  <si>
    <t>Alg. Gris miel</t>
  </si>
  <si>
    <t>P$ unitario s/iva</t>
  </si>
  <si>
    <t>F.11021</t>
  </si>
  <si>
    <t>Lucania Auto</t>
  </si>
  <si>
    <t>Zalaquett Etiquetas</t>
  </si>
  <si>
    <t>Zalaquett S.A.</t>
  </si>
  <si>
    <t>X.68362209 Cheques</t>
  </si>
  <si>
    <t>X.68362208</t>
  </si>
  <si>
    <t>X.68362202</t>
  </si>
  <si>
    <t>R.68362219</t>
  </si>
  <si>
    <t>X.68362220</t>
  </si>
  <si>
    <t>X.68362232</t>
  </si>
  <si>
    <t>F.27287</t>
  </si>
  <si>
    <t>H Alg 24/3p Azul marino</t>
  </si>
  <si>
    <t>H Alg 24/3p Café c/ leche</t>
  </si>
  <si>
    <t>H. Alg 24/3p Gris acero</t>
  </si>
  <si>
    <t>Tintoreria</t>
  </si>
  <si>
    <t>Onena</t>
  </si>
  <si>
    <t>X.56899</t>
  </si>
  <si>
    <t>Algodón - Nautico (151)</t>
  </si>
  <si>
    <t>Algodón - Acqua (1076)</t>
  </si>
  <si>
    <t>X.68362242</t>
  </si>
  <si>
    <t>F.1830</t>
  </si>
  <si>
    <t>Verde seco</t>
  </si>
  <si>
    <t>X.68362362</t>
  </si>
  <si>
    <t>F.1835</t>
  </si>
  <si>
    <t>F.18286</t>
  </si>
  <si>
    <t>Talleres</t>
  </si>
  <si>
    <t>X.05662</t>
  </si>
  <si>
    <t>EV crudo ritex</t>
  </si>
  <si>
    <t>Chalecos crudo</t>
  </si>
  <si>
    <t>Lv+Pl</t>
  </si>
  <si>
    <t>LV+PL</t>
  </si>
  <si>
    <t>Veira</t>
  </si>
  <si>
    <t>Melisa y Martin</t>
  </si>
  <si>
    <t>X.65156718 tejido</t>
  </si>
  <si>
    <t>X.65156783 costura</t>
  </si>
  <si>
    <t>X.65156785 Costura</t>
  </si>
  <si>
    <t>Bosa pike gris</t>
  </si>
  <si>
    <t>Muestra</t>
  </si>
  <si>
    <t>Bosa pike</t>
  </si>
  <si>
    <t>Muesta</t>
  </si>
  <si>
    <t>X.68362373 orden de pago</t>
  </si>
  <si>
    <t>X.68362374 Orden de pago</t>
  </si>
  <si>
    <t>Nota de credito 283</t>
  </si>
  <si>
    <t>X F.1835</t>
  </si>
  <si>
    <t>para volver a hacer en enero 2021</t>
  </si>
  <si>
    <t>Maiz</t>
  </si>
  <si>
    <t>R.68362376</t>
  </si>
  <si>
    <t>X.68362380</t>
  </si>
  <si>
    <t>X.68362382 Orden de pago</t>
  </si>
  <si>
    <t>X.68362383</t>
  </si>
  <si>
    <t>X.68362384</t>
  </si>
  <si>
    <t>Temco - En pesos</t>
  </si>
  <si>
    <t>Temco USD</t>
  </si>
  <si>
    <t>Debe - USD</t>
  </si>
  <si>
    <t>Haber - USD</t>
  </si>
  <si>
    <t>Saldo - USD</t>
  </si>
  <si>
    <t>F.3285</t>
  </si>
  <si>
    <t>F.3403</t>
  </si>
  <si>
    <t>F.3460</t>
  </si>
  <si>
    <t>Rec</t>
  </si>
  <si>
    <t>F.3468</t>
  </si>
  <si>
    <t>F.3584</t>
  </si>
  <si>
    <t>F.3739</t>
  </si>
  <si>
    <t>TC</t>
  </si>
  <si>
    <t>Orden de pago - $</t>
  </si>
  <si>
    <t>R.6248 - X.68362210</t>
  </si>
  <si>
    <t>Saldo - $</t>
  </si>
  <si>
    <t>Agujas</t>
  </si>
  <si>
    <t>USD/U</t>
  </si>
  <si>
    <t>Brush 60*30</t>
  </si>
  <si>
    <t>Temco - $</t>
  </si>
  <si>
    <t>Temco - USD</t>
  </si>
  <si>
    <t>Tipo de cambio</t>
  </si>
  <si>
    <t>X.68362385</t>
  </si>
  <si>
    <t>F.27681</t>
  </si>
  <si>
    <t>H Alg 24/3 Negro</t>
  </si>
  <si>
    <t>H Alg 24/3 Verde</t>
  </si>
  <si>
    <t>X.65156722 Tejido</t>
  </si>
  <si>
    <t>bosa link</t>
  </si>
  <si>
    <t>panal</t>
  </si>
  <si>
    <t xml:space="preserve">X.65156796 </t>
  </si>
  <si>
    <t>Bosa Pike</t>
  </si>
  <si>
    <t>X.68362398 orden de pago</t>
  </si>
  <si>
    <t>X.5678</t>
  </si>
  <si>
    <t>Chalecos especiales</t>
  </si>
  <si>
    <t>X.31330480 PL</t>
  </si>
  <si>
    <t>X.68362396</t>
  </si>
  <si>
    <t>X.5679</t>
  </si>
  <si>
    <t>F.2546</t>
  </si>
  <si>
    <t>X.68362393 Orden de pago</t>
  </si>
  <si>
    <t>X.5680</t>
  </si>
  <si>
    <t>X.31330481</t>
  </si>
  <si>
    <t>X.31330482</t>
  </si>
  <si>
    <t>X.31330484</t>
  </si>
  <si>
    <t>X.68362256 Cheque devuelto</t>
  </si>
  <si>
    <t>X.5681</t>
  </si>
  <si>
    <t>Bosa pull verde</t>
  </si>
  <si>
    <t>X.5684</t>
  </si>
  <si>
    <t>X.68362262</t>
  </si>
  <si>
    <t>Bouzyk</t>
  </si>
  <si>
    <t>Carlos Bouzyk</t>
  </si>
  <si>
    <t>X.50132</t>
  </si>
  <si>
    <t>X.102252</t>
  </si>
  <si>
    <t>X.102255</t>
  </si>
  <si>
    <t>X.102257</t>
  </si>
  <si>
    <t>X.102263</t>
  </si>
  <si>
    <t>X.102269</t>
  </si>
  <si>
    <t>X.102274</t>
  </si>
  <si>
    <t>R.7239 canje de pull</t>
  </si>
  <si>
    <t>R.7242</t>
  </si>
  <si>
    <t>X.68362267</t>
  </si>
  <si>
    <t>Nota de debito 2081</t>
  </si>
  <si>
    <t>que se entrego en fecha</t>
  </si>
  <si>
    <t>X.65156800</t>
  </si>
  <si>
    <t>1/2 cierre negro</t>
  </si>
  <si>
    <t>1/2 cierre negro beige</t>
  </si>
  <si>
    <t>X.65156799</t>
  </si>
  <si>
    <t>Bosa abeja</t>
  </si>
  <si>
    <t>1/2 cierre</t>
  </si>
  <si>
    <t>X.68362268 Orden de pago</t>
  </si>
  <si>
    <t>X.68362269 Orden de pago</t>
  </si>
  <si>
    <t>X.5683</t>
  </si>
  <si>
    <t>X.5686</t>
  </si>
  <si>
    <t>X.68362271 Orden de pago</t>
  </si>
  <si>
    <t>X.65156852</t>
  </si>
  <si>
    <t>1/2Cierre verde</t>
  </si>
  <si>
    <t>Al cuñado de Melisa.</t>
  </si>
  <si>
    <t>X.65156854</t>
  </si>
  <si>
    <t>1/2cierre azul</t>
  </si>
  <si>
    <t>X.68362278 cheques</t>
  </si>
  <si>
    <t>X.68362278 efectivo</t>
  </si>
  <si>
    <t xml:space="preserve">A cuenta </t>
  </si>
  <si>
    <t>X.68362277</t>
  </si>
  <si>
    <t>X.65156856</t>
  </si>
  <si>
    <t>Transportes</t>
  </si>
  <si>
    <t>Expreso ORCA S.A.</t>
  </si>
  <si>
    <t>Haber</t>
  </si>
  <si>
    <t>Cliente</t>
  </si>
  <si>
    <t>Producto</t>
  </si>
  <si>
    <t>F.14070</t>
  </si>
  <si>
    <t>Otranto S.A.</t>
  </si>
  <si>
    <t>$/KG</t>
  </si>
  <si>
    <t>ORCA S.A.</t>
  </si>
  <si>
    <t>X.31330489 Planchado</t>
  </si>
  <si>
    <t>X.31330490 Planchado</t>
  </si>
  <si>
    <t>X.31330493 Planchado</t>
  </si>
  <si>
    <t>X.65156740</t>
  </si>
  <si>
    <t>X.65156864</t>
  </si>
  <si>
    <t>Nota de debito INT 112</t>
  </si>
  <si>
    <t>Nota de debito INT 113</t>
  </si>
  <si>
    <t>Nota de debito INT 117</t>
  </si>
  <si>
    <t xml:space="preserve">X.5691 </t>
  </si>
  <si>
    <t>Pago en lartex</t>
  </si>
  <si>
    <t>X.65156865</t>
  </si>
  <si>
    <t>Martin</t>
  </si>
  <si>
    <t>Melisa</t>
  </si>
  <si>
    <t>X.65156730</t>
  </si>
  <si>
    <t>X.68362293 orden de pago</t>
  </si>
  <si>
    <t>R.7237 (fact.1870 Enero 2021)</t>
  </si>
  <si>
    <t>REMITO: 7234 (fact 1870 Enero2021)</t>
  </si>
  <si>
    <t>5 hs</t>
  </si>
  <si>
    <t>Service Shima-12 Con dscuento</t>
  </si>
  <si>
    <t>F.2043</t>
  </si>
  <si>
    <t>Service Shima-12 Con dscuento total</t>
  </si>
  <si>
    <t>F.3775</t>
  </si>
  <si>
    <t>Repuestos maquina</t>
  </si>
  <si>
    <t>X.68362297</t>
  </si>
  <si>
    <t>X.31330497 Planchado</t>
  </si>
  <si>
    <t>Cambio x cheque rechazado</t>
  </si>
  <si>
    <t>X.53473719 planchado</t>
  </si>
  <si>
    <t>F.18554</t>
  </si>
  <si>
    <t>Ajuste según RESUMEN OTRANTO</t>
  </si>
  <si>
    <t>X.38362311 Orden de pago</t>
  </si>
  <si>
    <t>X.65156870</t>
  </si>
  <si>
    <t>X.68362310 cheques</t>
  </si>
  <si>
    <t>X.6291</t>
  </si>
  <si>
    <t>X.6292</t>
  </si>
  <si>
    <t>X.68362316</t>
  </si>
  <si>
    <t>Sweaters Andrea</t>
  </si>
  <si>
    <t>X.53473727 Planchado</t>
  </si>
  <si>
    <t>Alg24/3</t>
  </si>
  <si>
    <t>X.68362333</t>
  </si>
  <si>
    <t>X.312 Fact.2701</t>
  </si>
  <si>
    <t>X.68362348 orden de pago</t>
  </si>
  <si>
    <t>X.26114761</t>
  </si>
  <si>
    <t>F.18805</t>
  </si>
  <si>
    <t>X.26114762</t>
  </si>
  <si>
    <t>X.53473745 Algodón</t>
  </si>
  <si>
    <t>F.2065</t>
  </si>
  <si>
    <t>Nota de Service Nº13103</t>
  </si>
  <si>
    <t>F.2063</t>
  </si>
  <si>
    <t>Nota de Service Nº12899</t>
  </si>
  <si>
    <t>X.26114764 cheques</t>
  </si>
  <si>
    <t>EZ-Tres</t>
  </si>
  <si>
    <t>F.3825</t>
  </si>
  <si>
    <t>Agujas 12G</t>
  </si>
  <si>
    <t>Agujas SV-7G</t>
  </si>
  <si>
    <t>Resumen CC</t>
  </si>
  <si>
    <t>Pegar cierres</t>
  </si>
  <si>
    <t>X.7115</t>
  </si>
  <si>
    <t>Cheques Nº600 y 601</t>
  </si>
  <si>
    <t xml:space="preserve">Panromar </t>
  </si>
  <si>
    <t>F.070</t>
  </si>
  <si>
    <t>Hilado-Remitos Varios</t>
  </si>
  <si>
    <t xml:space="preserve">X.26114773 </t>
  </si>
  <si>
    <t>F.8121 R.15855</t>
  </si>
  <si>
    <t>Acrilico 2/32 Marino</t>
  </si>
  <si>
    <t>X.26114778</t>
  </si>
  <si>
    <t>Cheques Signori</t>
  </si>
  <si>
    <t>X.26114785 Cambio de cheques</t>
  </si>
  <si>
    <t>F.074</t>
  </si>
  <si>
    <t>Pagado en efectivo</t>
  </si>
  <si>
    <t>X.26114791</t>
  </si>
  <si>
    <t>Cambio cheques</t>
  </si>
  <si>
    <t>Transferencia</t>
  </si>
  <si>
    <t>Transferencia Riabis</t>
  </si>
  <si>
    <t>F.076</t>
  </si>
  <si>
    <t>X.26114797</t>
  </si>
  <si>
    <t>Marcelo Manzo</t>
  </si>
  <si>
    <t>X.26114799</t>
  </si>
  <si>
    <t>Camp Americana</t>
  </si>
  <si>
    <t>X.26114803</t>
  </si>
  <si>
    <t>X.446432</t>
  </si>
  <si>
    <t>X.26114808 Devolucion</t>
  </si>
  <si>
    <t>X.7316 F.1924</t>
  </si>
  <si>
    <t>X.7337 F.1924</t>
  </si>
  <si>
    <t>X.26114812</t>
  </si>
  <si>
    <t>R.42796</t>
  </si>
  <si>
    <t>Acrilico 2/32 HB Peonia</t>
  </si>
  <si>
    <t>X.26114815</t>
  </si>
  <si>
    <t>Rollo Elastico Alg</t>
  </si>
  <si>
    <t>Talles autoad x1000q</t>
  </si>
  <si>
    <t>X.26114823 Hilado</t>
  </si>
  <si>
    <t>X.65263876</t>
  </si>
  <si>
    <t>Bosa Link T=S</t>
  </si>
  <si>
    <t>X.102281</t>
  </si>
  <si>
    <t>X.331052</t>
  </si>
  <si>
    <t>X.26114829 orden de pagao</t>
  </si>
  <si>
    <t>X.26114833 orden de pago</t>
  </si>
  <si>
    <t>Total entegado</t>
  </si>
  <si>
    <t>Tejido</t>
  </si>
  <si>
    <t>Terminado</t>
  </si>
  <si>
    <t xml:space="preserve">Remallado </t>
  </si>
  <si>
    <t>Overlock</t>
  </si>
  <si>
    <t>Pantalon</t>
  </si>
  <si>
    <t>X.0256 F.2740</t>
  </si>
  <si>
    <t>Cursores</t>
  </si>
  <si>
    <t>Goma blanco</t>
  </si>
  <si>
    <t>Talle M Autoadhesivo</t>
  </si>
  <si>
    <t>X.26114836 Programador</t>
  </si>
  <si>
    <t>X.26114836 Sweaters</t>
  </si>
  <si>
    <t>Chpin liso</t>
  </si>
  <si>
    <t>Chupin liso s/ terminar</t>
  </si>
  <si>
    <t>X.7313 F.1939</t>
  </si>
  <si>
    <t>X.336508 Hilado BM</t>
  </si>
  <si>
    <t>Camp Americana s/terminar</t>
  </si>
  <si>
    <t>X.26114844</t>
  </si>
  <si>
    <t>X.26114847</t>
  </si>
  <si>
    <t>X.26114851 Riabis</t>
  </si>
  <si>
    <t xml:space="preserve"> </t>
  </si>
  <si>
    <t>Cheques por:</t>
  </si>
  <si>
    <t>X.26114852</t>
  </si>
  <si>
    <t>TOTAL</t>
  </si>
  <si>
    <t>X.26114822</t>
  </si>
  <si>
    <t>Deslizadores</t>
  </si>
  <si>
    <t xml:space="preserve">X.336526 </t>
  </si>
  <si>
    <t>X.26114864</t>
  </si>
  <si>
    <t>F.1948</t>
  </si>
  <si>
    <t>Gobla blanca</t>
  </si>
  <si>
    <t>X.55901</t>
  </si>
  <si>
    <t>Tirreno</t>
  </si>
  <si>
    <t>X.26114872</t>
  </si>
  <si>
    <t>X.070 a facturar</t>
  </si>
  <si>
    <t>X.076 a facturar</t>
  </si>
  <si>
    <t>X.26114874</t>
  </si>
  <si>
    <t>Chupin liso terminado</t>
  </si>
  <si>
    <t>X.26114875</t>
  </si>
  <si>
    <t>F.3870</t>
  </si>
  <si>
    <t>Cutter s/34 (tijera)</t>
  </si>
  <si>
    <t>F.2098</t>
  </si>
  <si>
    <t>Nota de Service Nº13108 - hs service</t>
  </si>
  <si>
    <t>F.2101</t>
  </si>
  <si>
    <t>Nota de pedido de programa Nº5651 - Frutilla</t>
  </si>
  <si>
    <t>F.2102</t>
  </si>
  <si>
    <t>F.2103</t>
  </si>
  <si>
    <t>Nota de pedido de programa Nº5652 - Capucha</t>
  </si>
  <si>
    <t>Nota de pedido de programa Nº5655 - Camp  hombre lisa</t>
  </si>
  <si>
    <t>F.2106</t>
  </si>
  <si>
    <t>Parafina importada</t>
  </si>
  <si>
    <t>1,000kg</t>
  </si>
  <si>
    <t>X.26114877</t>
  </si>
  <si>
    <t>X.26114884</t>
  </si>
  <si>
    <t>Chupin trenza terminado</t>
  </si>
  <si>
    <t>X.091 a facturar</t>
  </si>
  <si>
    <t>X.26114878</t>
  </si>
  <si>
    <t>X.26114883</t>
  </si>
  <si>
    <t>X.1475</t>
  </si>
  <si>
    <t>X.3359</t>
  </si>
  <si>
    <t>Hb 2/32 3483rosa</t>
  </si>
  <si>
    <t>HB 2/32 70crudo</t>
  </si>
  <si>
    <t>F.1936</t>
  </si>
  <si>
    <t>X.331060</t>
  </si>
  <si>
    <t>R.1476</t>
  </si>
  <si>
    <t>4/7 Negro</t>
  </si>
  <si>
    <t>4/7 Camel</t>
  </si>
  <si>
    <t>r.16045 f.8281</t>
  </si>
  <si>
    <t>X.26114892 orden de pago</t>
  </si>
  <si>
    <t>X.26114891 orden de pago</t>
  </si>
  <si>
    <t>X.62235</t>
  </si>
  <si>
    <t>Alg BM super medio</t>
  </si>
  <si>
    <t>Alg BM medio</t>
  </si>
  <si>
    <t>X.105 a facturar</t>
  </si>
  <si>
    <t>X.26114895 efectivo</t>
  </si>
  <si>
    <t>X.26114895 hilado</t>
  </si>
  <si>
    <t>Sw trenza terminada</t>
  </si>
  <si>
    <t>Pitucon y tira limpieza</t>
  </si>
  <si>
    <t>Ajuste según La Pastora</t>
  </si>
  <si>
    <t>Panromar S.R.L</t>
  </si>
  <si>
    <t>X.112 a facturar</t>
  </si>
  <si>
    <t>X.26114898 X.3360</t>
  </si>
  <si>
    <t>X.26114897 X.7124</t>
  </si>
  <si>
    <t>4/7 Verde opaco</t>
  </si>
  <si>
    <t xml:space="preserve">X.490 Fact.2807 </t>
  </si>
  <si>
    <t>X.407 F.2807</t>
  </si>
  <si>
    <t>X.334 F.2807</t>
  </si>
  <si>
    <t>X.118 a facturar</t>
  </si>
  <si>
    <t>X.35872301</t>
  </si>
  <si>
    <t>X.123 a facturar</t>
  </si>
  <si>
    <t>X.24993016 orden de pago</t>
  </si>
  <si>
    <t>Sw con dib terminado</t>
  </si>
  <si>
    <t>175$</t>
  </si>
  <si>
    <t>X.24993017</t>
  </si>
  <si>
    <t>Chupin c/trenza terminado</t>
  </si>
  <si>
    <t>X.24993032</t>
  </si>
  <si>
    <t>X.24993033 orden de pago</t>
  </si>
  <si>
    <t>X.26114900 Cassiba</t>
  </si>
  <si>
    <t>X.35872305 Cassiba</t>
  </si>
  <si>
    <t>X.24993018 Cassiba</t>
  </si>
  <si>
    <t>X.24993019 Cassiba</t>
  </si>
  <si>
    <t>X.24993020 Sweaters</t>
  </si>
  <si>
    <t>X.24993026 Sweaters</t>
  </si>
  <si>
    <t>X.24993027 Sweaters</t>
  </si>
  <si>
    <t>X.135 a facturar</t>
  </si>
  <si>
    <t>X.24993041 Cassiba devo</t>
  </si>
  <si>
    <t>X.24993042</t>
  </si>
  <si>
    <t>X.24993043 Cheques Cassiba</t>
  </si>
  <si>
    <t>X.24993048</t>
  </si>
  <si>
    <t>Sw trenza terminado</t>
  </si>
  <si>
    <t>X.52614</t>
  </si>
  <si>
    <t>R.7468 - F.1966</t>
  </si>
  <si>
    <t>Goma Negro</t>
  </si>
  <si>
    <t>Victor Colaccio</t>
  </si>
  <si>
    <t>X.04028</t>
  </si>
  <si>
    <t>Chalecos Mendoza</t>
  </si>
  <si>
    <t>F.117</t>
  </si>
  <si>
    <t>Hb2/32 Varios</t>
  </si>
  <si>
    <t>X.141 a facturar</t>
  </si>
  <si>
    <t>X.24993083 Orden de pago</t>
  </si>
  <si>
    <t>F.2109</t>
  </si>
  <si>
    <t>Nota de pedido de programa Nº5772 - Bosa Niño con retenidos</t>
  </si>
  <si>
    <t>F.2110</t>
  </si>
  <si>
    <t>Nota de pedido de programa Nº5771 - Bosa Niño Jersey</t>
  </si>
  <si>
    <t>X.6399 X.24993069</t>
  </si>
  <si>
    <t>Orden de pago</t>
  </si>
  <si>
    <t>F.2115</t>
  </si>
  <si>
    <t>Nota de Servicio Nº13116</t>
  </si>
  <si>
    <t>X.24993082 Orden de pago</t>
  </si>
  <si>
    <t xml:space="preserve">X.62659 </t>
  </si>
  <si>
    <t>Alg BM Medio</t>
  </si>
  <si>
    <t>X.62777</t>
  </si>
  <si>
    <t>X.04029</t>
  </si>
  <si>
    <t>X.04030</t>
  </si>
  <si>
    <t>Manga Rangla</t>
  </si>
  <si>
    <t>Manga Rangla Devolucion</t>
  </si>
  <si>
    <t>Efectivo</t>
  </si>
  <si>
    <t>Pago Fact Edea</t>
  </si>
  <si>
    <t>X.24993073 Sweaters</t>
  </si>
  <si>
    <t>X.24993070 Efectivo</t>
  </si>
  <si>
    <t>X.24993077 Cassiba</t>
  </si>
  <si>
    <t>X.24993078 Sweaters</t>
  </si>
  <si>
    <t xml:space="preserve">X.24993085 </t>
  </si>
  <si>
    <t>Gorros</t>
  </si>
  <si>
    <t>X.24993089 Sweraters</t>
  </si>
  <si>
    <t>X.24993090</t>
  </si>
  <si>
    <t>X.24993100 Sweaters</t>
  </si>
  <si>
    <t>X.24993110 Sweaters</t>
  </si>
  <si>
    <t>Transferencia Mercado pago</t>
  </si>
  <si>
    <t>Por Borra</t>
  </si>
  <si>
    <t>Miguel le dio 4000$ en efectivo</t>
  </si>
  <si>
    <t>Transferencia Mercado Pago</t>
  </si>
  <si>
    <t>Por borra</t>
  </si>
  <si>
    <t>F.1980</t>
  </si>
  <si>
    <t>X.63000</t>
  </si>
  <si>
    <t>Alg BM</t>
  </si>
  <si>
    <t>X.4032</t>
  </si>
  <si>
    <t>X.63035</t>
  </si>
  <si>
    <t>X.24993132 sweater</t>
  </si>
  <si>
    <t>Sw trenza terminado C/ tub</t>
  </si>
  <si>
    <t>X.24993132 Sw C/trenza</t>
  </si>
  <si>
    <t>X.24993137</t>
  </si>
  <si>
    <t>R.785 MARIA ELENA</t>
  </si>
  <si>
    <t>REVISADO Y TERMINACION</t>
  </si>
  <si>
    <t>X.24993120</t>
  </si>
  <si>
    <t>X.24993120 Sweaters</t>
  </si>
  <si>
    <t>X.24993123</t>
  </si>
  <si>
    <t>X.24993123 Sweaters devolucion</t>
  </si>
  <si>
    <t>X.24993123 Sweaters Efectivo</t>
  </si>
  <si>
    <t>X.24993124 sweaters</t>
  </si>
  <si>
    <t>X.24993138 Orden de pago</t>
  </si>
  <si>
    <t>F.3901</t>
  </si>
  <si>
    <t>X.24993143</t>
  </si>
  <si>
    <t>X.24993149</t>
  </si>
  <si>
    <t>X.24993149 Cheques</t>
  </si>
  <si>
    <t>X.24993149 Devolucion</t>
  </si>
  <si>
    <t>X.24993155</t>
  </si>
  <si>
    <t>X.24993157</t>
  </si>
  <si>
    <t>X.24993159 Sweaters</t>
  </si>
  <si>
    <t>X.24993169 Efectivo</t>
  </si>
  <si>
    <t>X.24993163</t>
  </si>
  <si>
    <t>X.24993172 Hilado</t>
  </si>
  <si>
    <t>Gorro faltante</t>
  </si>
  <si>
    <t>Efectivo a cuenta</t>
  </si>
  <si>
    <t>X.24993178 Hilado</t>
  </si>
  <si>
    <t>X.42648</t>
  </si>
  <si>
    <t>Bosa Crudo</t>
  </si>
  <si>
    <t>EV 2x1 Gris</t>
  </si>
  <si>
    <t>X.53089</t>
  </si>
  <si>
    <t>Rubro</t>
  </si>
  <si>
    <t>X.24993156</t>
  </si>
  <si>
    <t>X.178 a facturar</t>
  </si>
  <si>
    <t xml:space="preserve">X.357 </t>
  </si>
  <si>
    <t>X.360</t>
  </si>
  <si>
    <t>X.372</t>
  </si>
  <si>
    <t xml:space="preserve">X.380 </t>
  </si>
  <si>
    <t>X.381</t>
  </si>
  <si>
    <t xml:space="preserve">X.396 </t>
  </si>
  <si>
    <t xml:space="preserve">X.406 </t>
  </si>
  <si>
    <t xml:space="preserve">X.430 </t>
  </si>
  <si>
    <t>H.B. 2-32</t>
  </si>
  <si>
    <t>X.175 a facturar</t>
  </si>
  <si>
    <t>X.24993188 Hilado</t>
  </si>
  <si>
    <t>X.53100</t>
  </si>
  <si>
    <t>Negro</t>
  </si>
  <si>
    <t>X.53057</t>
  </si>
  <si>
    <t xml:space="preserve">4-7 Negro </t>
  </si>
  <si>
    <t>Algo 24/3 con poli</t>
  </si>
  <si>
    <t>X.53075</t>
  </si>
  <si>
    <t>X.24993184</t>
  </si>
  <si>
    <t>Cambio de cheques</t>
  </si>
  <si>
    <t>X.198 a facturar</t>
  </si>
  <si>
    <t>Fact.21040</t>
  </si>
  <si>
    <t>8/1 Hilado Carlos</t>
  </si>
  <si>
    <t>X.42650</t>
  </si>
  <si>
    <t>EV 2x1 Negro</t>
  </si>
  <si>
    <t>Saldo Plancha</t>
  </si>
  <si>
    <t>Art 517</t>
  </si>
  <si>
    <t>X.42552</t>
  </si>
  <si>
    <t>F.3916</t>
  </si>
  <si>
    <t>Agujas SV-7G: KSN0012</t>
  </si>
  <si>
    <t>Agujas 12G: KAN00481A</t>
  </si>
  <si>
    <t>F.3917</t>
  </si>
  <si>
    <t>Jack NHN0092-A</t>
  </si>
  <si>
    <t>Selector S/25 - NAN0046-A/77-A/78-A/79-A</t>
  </si>
  <si>
    <t>X.6420 X.24993197</t>
  </si>
  <si>
    <t>X.24993196</t>
  </si>
  <si>
    <t>X.8440</t>
  </si>
  <si>
    <t>Acrilico 2/32 negro</t>
  </si>
  <si>
    <t>F.3919</t>
  </si>
  <si>
    <t>Select Jack S/8</t>
  </si>
  <si>
    <t>F.3921</t>
  </si>
  <si>
    <t>Sinker (8/10G) S/14 (PRE-JACK)</t>
  </si>
  <si>
    <t>X.24937907 Sweaters</t>
  </si>
  <si>
    <t>F.19461</t>
  </si>
  <si>
    <t>F.15458</t>
  </si>
  <si>
    <t>X.24937920 Dev</t>
  </si>
  <si>
    <t>X.24937920 Dev Ruta</t>
  </si>
  <si>
    <t>X.24937920 Cheques</t>
  </si>
  <si>
    <t>F.2004</t>
  </si>
  <si>
    <t>X.35872358</t>
  </si>
  <si>
    <t>X.24937948 orden de pago</t>
  </si>
  <si>
    <t>Cambio por cheque rechazado</t>
  </si>
  <si>
    <t>X.24937934 orden de pago</t>
  </si>
  <si>
    <t>X.247 a facturar</t>
  </si>
  <si>
    <t>X.24993402</t>
  </si>
  <si>
    <t>X.435  F.2886</t>
  </si>
  <si>
    <t>X.449 F.2886</t>
  </si>
  <si>
    <t>X.459 F.2886</t>
  </si>
  <si>
    <t>X.489 F.2886</t>
  </si>
  <si>
    <t>X.24937940</t>
  </si>
  <si>
    <t>X.4033</t>
  </si>
  <si>
    <t>Ranglan</t>
  </si>
  <si>
    <t>X.2499304+sweater</t>
  </si>
  <si>
    <t>Cheque p/algo</t>
  </si>
  <si>
    <t>Algodón 159Kg</t>
  </si>
  <si>
    <t>Devolucion cheque</t>
  </si>
  <si>
    <t>Transferencia tipoiti</t>
  </si>
  <si>
    <t>X.24993187 Campera</t>
  </si>
  <si>
    <t>X.24937931</t>
  </si>
  <si>
    <t>F.3936</t>
  </si>
  <si>
    <t>Yarn Guide Spacer (12G) long KCN1646-B</t>
  </si>
  <si>
    <t>F.2148</t>
  </si>
  <si>
    <t>Curso de programacion</t>
  </si>
  <si>
    <t>F.2141</t>
  </si>
  <si>
    <t>Nota de service Nº13118</t>
  </si>
  <si>
    <t>F.2142</t>
  </si>
  <si>
    <t>Nota de service Nº13120</t>
  </si>
  <si>
    <t>F.2139</t>
  </si>
  <si>
    <t>Nota de service Nº13121</t>
  </si>
  <si>
    <t>F.21201</t>
  </si>
  <si>
    <t>X.42555</t>
  </si>
  <si>
    <t>EV azul y negro</t>
  </si>
  <si>
    <t>Bosa negro y bordo</t>
  </si>
  <si>
    <t>X.42556</t>
  </si>
  <si>
    <t>Bosa Gris</t>
  </si>
  <si>
    <t>R.181192</t>
  </si>
  <si>
    <t>F.0162</t>
  </si>
  <si>
    <t>H.B. 2-32 20</t>
  </si>
  <si>
    <t>H.B. 2-32 3577</t>
  </si>
  <si>
    <t>R.1491 F.0152</t>
  </si>
  <si>
    <t>R.1557 F.0152</t>
  </si>
  <si>
    <t>X.24993426 Sweaters</t>
  </si>
  <si>
    <t>X.24993430 Parafina y Jacks</t>
  </si>
  <si>
    <t>X.280 a facturar</t>
  </si>
  <si>
    <t>F.2157</t>
  </si>
  <si>
    <t>F.3946</t>
  </si>
  <si>
    <t>Jack (7*8G)SES-S S/9</t>
  </si>
  <si>
    <t>F.3937</t>
  </si>
  <si>
    <t>Set up needle (12G/14G) S-42</t>
  </si>
  <si>
    <t>Slider (12G/14G) S/32</t>
  </si>
  <si>
    <t>F.6456</t>
  </si>
  <si>
    <t>X.2018</t>
  </si>
  <si>
    <t>X.24993434 Dev Sweaters</t>
  </si>
  <si>
    <t>X.24993431 Sweaters</t>
  </si>
  <si>
    <t>X.24993428 Orden de pago</t>
  </si>
  <si>
    <t>X.24993432 Cambio de cheques</t>
  </si>
  <si>
    <t>X.35872362</t>
  </si>
  <si>
    <t>X.35872363</t>
  </si>
  <si>
    <t>X.42573</t>
  </si>
  <si>
    <t>Ev Cemento</t>
  </si>
  <si>
    <t>Ev Rosa oscuro</t>
  </si>
  <si>
    <t>Ev rosado</t>
  </si>
  <si>
    <t>X.4034</t>
  </si>
  <si>
    <t>Nºpropio: 696</t>
  </si>
  <si>
    <t>X.24993447 Orden de pago</t>
  </si>
  <si>
    <t>X.22266603 Cheque</t>
  </si>
  <si>
    <t>X.35872375</t>
  </si>
  <si>
    <t>X.309 A facturar</t>
  </si>
  <si>
    <t>Enod S.A.</t>
  </si>
  <si>
    <t>F.16130</t>
  </si>
  <si>
    <t>24/3 Bo. Pdo Crudo</t>
  </si>
  <si>
    <t>Horacio</t>
  </si>
  <si>
    <t>Horacio Galicia</t>
  </si>
  <si>
    <t>Transferencia Provincia</t>
  </si>
  <si>
    <t>F.23613 R.43493</t>
  </si>
  <si>
    <t>X.18718 X.87541</t>
  </si>
  <si>
    <t>A cuenta Cheques</t>
  </si>
  <si>
    <t>X.018 F.2942</t>
  </si>
  <si>
    <t>X.038 F.2942</t>
  </si>
  <si>
    <t>X.039 F.2942</t>
  </si>
  <si>
    <t>X.053 F.2942</t>
  </si>
  <si>
    <t>Cajas Miguel</t>
  </si>
  <si>
    <t>Kgs</t>
  </si>
  <si>
    <t>Kgs comprados</t>
  </si>
  <si>
    <t>Kgs Horacio</t>
  </si>
  <si>
    <t>Precio x kilo con iva</t>
  </si>
  <si>
    <t>Total en $</t>
  </si>
  <si>
    <t>Transporte</t>
  </si>
  <si>
    <t>Kilos</t>
  </si>
  <si>
    <t>$/Kg</t>
  </si>
  <si>
    <t>Total transporte</t>
  </si>
  <si>
    <t>Iva Cmprado (8%)</t>
  </si>
  <si>
    <t>Total Final</t>
  </si>
  <si>
    <t>Total Pagado</t>
  </si>
  <si>
    <t>Falta pagar</t>
  </si>
  <si>
    <t>Pagado de mas</t>
  </si>
  <si>
    <t>Pagado de mas de horacio</t>
  </si>
  <si>
    <t>Total falta pagar</t>
  </si>
  <si>
    <t>Saldo CC. Horacio</t>
  </si>
  <si>
    <t>X.35872382</t>
  </si>
  <si>
    <t>R.81321408</t>
  </si>
  <si>
    <t>R.81321407</t>
  </si>
  <si>
    <t>R.16310 F.</t>
  </si>
  <si>
    <t>Ajuste Con Pastora La rioja</t>
  </si>
  <si>
    <t>Ajuste con Pastora Neuquen</t>
  </si>
  <si>
    <t>F. 2037</t>
  </si>
  <si>
    <t>Cheques x goma</t>
  </si>
  <si>
    <t>Transporte Horacio</t>
  </si>
  <si>
    <t>Total con transporte</t>
  </si>
  <si>
    <t>X.22266637</t>
  </si>
  <si>
    <t>Fason Camp pull</t>
  </si>
  <si>
    <t>F.3988</t>
  </si>
  <si>
    <t>F.2167</t>
  </si>
  <si>
    <t>Nota de service Nº13138</t>
  </si>
  <si>
    <t>F.2166</t>
  </si>
  <si>
    <t>Nota de service Nº13137</t>
  </si>
  <si>
    <t>Brush 6030 mix (cepillos importados)</t>
  </si>
  <si>
    <t>Brush 60x30 Mix (normales)</t>
  </si>
  <si>
    <t>F.15744</t>
  </si>
  <si>
    <t>Enod</t>
  </si>
  <si>
    <t>Algodón</t>
  </si>
  <si>
    <t>X.235872388</t>
  </si>
  <si>
    <t>Lv+pl</t>
  </si>
  <si>
    <t>X.35872394</t>
  </si>
  <si>
    <t>X.35872396</t>
  </si>
  <si>
    <t>X.88791003</t>
  </si>
  <si>
    <t>X.42585</t>
  </si>
  <si>
    <t>X.22266559 Sweaters</t>
  </si>
  <si>
    <t>Dipolitto</t>
  </si>
  <si>
    <t>X.69508052</t>
  </si>
  <si>
    <t>Bosa azul</t>
  </si>
  <si>
    <t>tanomanzo@gmail.com</t>
  </si>
  <si>
    <t>R.81321413</t>
  </si>
  <si>
    <t>X.88791009</t>
  </si>
  <si>
    <t>Fason Camp pull Marron</t>
  </si>
  <si>
    <t>X.22266560 Cambio cheque</t>
  </si>
  <si>
    <t>F.4001</t>
  </si>
  <si>
    <t>F.19824</t>
  </si>
  <si>
    <t>X.22266565 Dev</t>
  </si>
  <si>
    <t>X.24993450 Tejido</t>
  </si>
  <si>
    <t>Colegiales: Tejido, corte, overlock y terminacion</t>
  </si>
  <si>
    <t>Colegiales</t>
  </si>
  <si>
    <t>Corte+Over</t>
  </si>
  <si>
    <t>F.23752 R.43632</t>
  </si>
  <si>
    <t>Fason Camp pull Marron TalleS</t>
  </si>
  <si>
    <t>X.22266578</t>
  </si>
  <si>
    <t>Tejido Talle S</t>
  </si>
  <si>
    <t>X.69508054</t>
  </si>
  <si>
    <t>X.64530</t>
  </si>
  <si>
    <t>Algodón Negro y verde militar</t>
  </si>
  <si>
    <t>Algodón Gris y azul marino</t>
  </si>
  <si>
    <t>X.65333</t>
  </si>
  <si>
    <t>Alg blanco optico</t>
  </si>
  <si>
    <t>X.42593</t>
  </si>
  <si>
    <t>Bosa Rojo Marino y Uva</t>
  </si>
  <si>
    <t>X.22266586 Orden de pago</t>
  </si>
  <si>
    <t>X.22266588</t>
  </si>
  <si>
    <t>X.22266584 Orden de pago</t>
  </si>
  <si>
    <t xml:space="preserve">X.22266587 </t>
  </si>
  <si>
    <t xml:space="preserve">Cambio pull </t>
  </si>
  <si>
    <t>F.4008</t>
  </si>
  <si>
    <t>Transfer needle (12G) s/32</t>
  </si>
  <si>
    <t>Jack (12) Sese-S S/9</t>
  </si>
  <si>
    <t>F.4005</t>
  </si>
  <si>
    <t>Sinker With spring G12 S/14</t>
  </si>
  <si>
    <t>X.22266590 Sweaters</t>
  </si>
  <si>
    <t>F.19860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</si>
</sst>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0.000"/>
    <numFmt numFmtId="165" formatCode="_-[$USD]\ * #,##0.00_-;\-[$USD]\ * #,##0.00_-;_-[$USD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14" fontId="2" fillId="0" borderId="1" xfId="0" applyNumberFormat="1" applyFont="1" applyBorder="1"/>
    <xf numFmtId="0" fontId="2" fillId="0" borderId="1" xfId="0" applyFont="1" applyBorder="1"/>
    <xf numFmtId="44" fontId="2" fillId="0" borderId="1" xfId="1" applyFont="1" applyBorder="1"/>
    <xf numFmtId="14" fontId="0" fillId="0" borderId="1" xfId="0" quotePrefix="1" applyNumberFormat="1" applyBorder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2" fillId="0" borderId="2" xfId="1" applyFont="1" applyFill="1" applyBorder="1"/>
    <xf numFmtId="44" fontId="2" fillId="0" borderId="1" xfId="1" applyFont="1" applyFill="1" applyBorder="1"/>
    <xf numFmtId="2" fontId="0" fillId="0" borderId="1" xfId="0" applyNumberFormat="1" applyBorder="1"/>
    <xf numFmtId="2" fontId="2" fillId="0" borderId="1" xfId="1" applyNumberFormat="1" applyFont="1" applyFill="1" applyBorder="1"/>
    <xf numFmtId="0" fontId="0" fillId="0" borderId="1" xfId="0" quotePrefix="1" applyBorder="1"/>
    <xf numFmtId="2" fontId="0" fillId="0" borderId="1" xfId="0" quotePrefix="1" applyNumberForma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1" applyFont="1" applyBorder="1"/>
    <xf numFmtId="44" fontId="3" fillId="0" borderId="0" xfId="0" applyNumberFormat="1" applyFont="1"/>
    <xf numFmtId="2" fontId="3" fillId="0" borderId="1" xfId="0" applyNumberFormat="1" applyFont="1" applyBorder="1"/>
    <xf numFmtId="0" fontId="3" fillId="0" borderId="0" xfId="0" applyFont="1"/>
    <xf numFmtId="0" fontId="6" fillId="0" borderId="1" xfId="0" applyFont="1" applyBorder="1"/>
    <xf numFmtId="44" fontId="6" fillId="0" borderId="1" xfId="0" applyNumberFormat="1" applyFont="1" applyBorder="1"/>
    <xf numFmtId="44" fontId="6" fillId="0" borderId="1" xfId="1" applyFont="1" applyFill="1" applyBorder="1"/>
    <xf numFmtId="14" fontId="6" fillId="0" borderId="1" xfId="0" applyNumberFormat="1" applyFont="1" applyBorder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0" fontId="9" fillId="3" borderId="1" xfId="3" applyFont="1" applyBorder="1"/>
    <xf numFmtId="0" fontId="10" fillId="3" borderId="1" xfId="3" applyFont="1" applyBorder="1"/>
    <xf numFmtId="0" fontId="8" fillId="4" borderId="1" xfId="4" applyFont="1" applyBorder="1"/>
    <xf numFmtId="0" fontId="6" fillId="4" borderId="1" xfId="4" applyFont="1" applyBorder="1"/>
    <xf numFmtId="44" fontId="8" fillId="4" borderId="1" xfId="4" applyNumberFormat="1" applyFont="1" applyBorder="1"/>
    <xf numFmtId="44" fontId="11" fillId="2" borderId="1" xfId="2" applyNumberFormat="1" applyFont="1" applyBorder="1"/>
    <xf numFmtId="44" fontId="6" fillId="4" borderId="1" xfId="4" applyNumberFormat="1" applyFont="1" applyBorder="1"/>
    <xf numFmtId="14" fontId="8" fillId="4" borderId="1" xfId="4" applyNumberFormat="1" applyFont="1" applyBorder="1"/>
    <xf numFmtId="14" fontId="11" fillId="2" borderId="1" xfId="2" applyNumberFormat="1" applyFont="1" applyBorder="1" applyAlignment="1">
      <alignment horizontal="center"/>
    </xf>
    <xf numFmtId="44" fontId="2" fillId="0" borderId="6" xfId="1" applyFont="1" applyFill="1" applyBorder="1"/>
    <xf numFmtId="164" fontId="0" fillId="0" borderId="1" xfId="0" applyNumberFormat="1" applyBorder="1"/>
    <xf numFmtId="164" fontId="2" fillId="0" borderId="1" xfId="1" applyNumberFormat="1" applyFont="1" applyFill="1" applyBorder="1"/>
    <xf numFmtId="164" fontId="0" fillId="0" borderId="1" xfId="0" quotePrefix="1" applyNumberFormat="1" applyBorder="1"/>
    <xf numFmtId="44" fontId="1" fillId="0" borderId="1" xfId="1" applyFont="1" applyBorder="1"/>
    <xf numFmtId="0" fontId="12" fillId="0" borderId="0" xfId="5"/>
    <xf numFmtId="2" fontId="2" fillId="0" borderId="2" xfId="1" applyNumberFormat="1" applyFont="1" applyFill="1" applyBorder="1"/>
    <xf numFmtId="44" fontId="2" fillId="0" borderId="7" xfId="1" applyFont="1" applyFill="1" applyBorder="1"/>
    <xf numFmtId="44" fontId="0" fillId="0" borderId="1" xfId="1" quotePrefix="1" applyFont="1" applyBorder="1"/>
    <xf numFmtId="44" fontId="2" fillId="0" borderId="1" xfId="1" applyNumberFormat="1" applyFont="1" applyBorder="1"/>
    <xf numFmtId="44" fontId="0" fillId="0" borderId="1" xfId="1" applyNumberFormat="1" applyFont="1" applyBorder="1"/>
    <xf numFmtId="44" fontId="0" fillId="0" borderId="1" xfId="1" quotePrefix="1" applyNumberFormat="1" applyFont="1" applyBorder="1"/>
    <xf numFmtId="44" fontId="0" fillId="0" borderId="0" xfId="0" applyNumberFormat="1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2" fontId="0" fillId="0" borderId="1" xfId="0" quotePrefix="1" applyNumberFormat="1" applyFont="1" applyBorder="1"/>
    <xf numFmtId="44" fontId="0" fillId="0" borderId="1" xfId="0" applyNumberFormat="1" applyBorder="1"/>
    <xf numFmtId="44" fontId="2" fillId="0" borderId="0" xfId="1" applyFont="1" applyFill="1" applyBorder="1"/>
    <xf numFmtId="2" fontId="0" fillId="0" borderId="1" xfId="1" applyNumberFormat="1" applyFont="1" applyBorder="1"/>
    <xf numFmtId="2" fontId="0" fillId="0" borderId="1" xfId="1" quotePrefix="1" applyNumberFormat="1" applyFont="1" applyBorder="1"/>
    <xf numFmtId="44" fontId="6" fillId="0" borderId="0" xfId="1" applyFont="1" applyFill="1" applyBorder="1"/>
    <xf numFmtId="14" fontId="6" fillId="0" borderId="0" xfId="0" applyNumberFormat="1" applyFont="1" applyBorder="1"/>
    <xf numFmtId="165" fontId="0" fillId="0" borderId="1" xfId="0" applyNumberFormat="1" applyBorder="1"/>
    <xf numFmtId="165" fontId="0" fillId="0" borderId="1" xfId="1" applyNumberFormat="1" applyFont="1" applyBorder="1"/>
    <xf numFmtId="44" fontId="2" fillId="5" borderId="1" xfId="1" applyNumberFormat="1" applyFont="1" applyFill="1" applyBorder="1"/>
    <xf numFmtId="44" fontId="0" fillId="5" borderId="1" xfId="1" applyNumberFormat="1" applyFont="1" applyFill="1" applyBorder="1"/>
    <xf numFmtId="165" fontId="0" fillId="0" borderId="1" xfId="6" applyNumberFormat="1" applyFont="1" applyBorder="1"/>
    <xf numFmtId="165" fontId="2" fillId="0" borderId="1" xfId="6" applyNumberFormat="1" applyFont="1" applyFill="1" applyBorder="1"/>
    <xf numFmtId="165" fontId="6" fillId="0" borderId="1" xfId="0" applyNumberFormat="1" applyFont="1" applyBorder="1"/>
    <xf numFmtId="0" fontId="8" fillId="0" borderId="1" xfId="0" applyFont="1" applyBorder="1"/>
    <xf numFmtId="165" fontId="8" fillId="0" borderId="1" xfId="0" applyNumberFormat="1" applyFont="1" applyBorder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0" fontId="10" fillId="3" borderId="4" xfId="3" applyFont="1" applyBorder="1" applyAlignment="1"/>
    <xf numFmtId="44" fontId="0" fillId="0" borderId="0" xfId="1" applyFont="1"/>
    <xf numFmtId="0" fontId="0" fillId="0" borderId="1" xfId="0" applyFill="1" applyBorder="1"/>
    <xf numFmtId="164" fontId="0" fillId="0" borderId="0" xfId="0" applyNumberFormat="1"/>
    <xf numFmtId="16" fontId="0" fillId="0" borderId="1" xfId="0" applyNumberFormat="1" applyBorder="1"/>
    <xf numFmtId="44" fontId="8" fillId="0" borderId="0" xfId="0" applyNumberFormat="1" applyFont="1"/>
    <xf numFmtId="9" fontId="0" fillId="0" borderId="1" xfId="6" applyFont="1" applyBorder="1"/>
    <xf numFmtId="44" fontId="0" fillId="7" borderId="1" xfId="1" applyFont="1" applyFill="1" applyBorder="1"/>
    <xf numFmtId="164" fontId="2" fillId="0" borderId="1" xfId="0" applyNumberFormat="1" applyFont="1" applyBorder="1"/>
    <xf numFmtId="164" fontId="0" fillId="0" borderId="8" xfId="0" applyNumberFormat="1" applyBorder="1"/>
    <xf numFmtId="44" fontId="2" fillId="0" borderId="1" xfId="0" applyNumberFormat="1" applyFont="1" applyBorder="1"/>
    <xf numFmtId="0" fontId="2" fillId="0" borderId="1" xfId="0" applyFont="1" applyFill="1" applyBorder="1"/>
    <xf numFmtId="44" fontId="0" fillId="0" borderId="6" xfId="1" applyFont="1" applyBorder="1"/>
    <xf numFmtId="0" fontId="2" fillId="0" borderId="0" xfId="0" applyFont="1" applyFill="1" applyBorder="1"/>
    <xf numFmtId="165" fontId="0" fillId="7" borderId="1" xfId="1" applyNumberFormat="1" applyFont="1" applyFill="1" applyBorder="1"/>
    <xf numFmtId="14" fontId="0" fillId="0" borderId="0" xfId="0" applyNumberFormat="1"/>
    <xf numFmtId="0" fontId="10" fillId="3" borderId="4" xfId="3" applyFont="1" applyBorder="1" applyAlignment="1">
      <alignment horizontal="center"/>
    </xf>
    <xf numFmtId="0" fontId="10" fillId="3" borderId="3" xfId="3" applyFont="1" applyBorder="1" applyAlignment="1">
      <alignment horizontal="center"/>
    </xf>
    <xf numFmtId="0" fontId="10" fillId="3" borderId="5" xfId="3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3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</cellXfs>
  <cellStyles count="7">
    <cellStyle name="40% - Énfasis6" xfId="4" builtinId="51"/>
    <cellStyle name="Hipervínculo" xfId="5" builtinId="8"/>
    <cellStyle name="Incorrecto" xfId="2" builtinId="27"/>
    <cellStyle name="Moneda" xfId="1" builtinId="4"/>
    <cellStyle name="Neutral" xfId="3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S%20CORRELACIONADOS\Cuentas%20Corr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VENTAS"/>
      <sheetName val="Dario Petrich - Ver2022"/>
      <sheetName val="Miguel Cabello"/>
      <sheetName val="Signori Luis Alberto"/>
      <sheetName val="Borra"/>
      <sheetName val="El club del diseño"/>
      <sheetName val="Luciano"/>
      <sheetName val="Alfredo- Deportes de Cordillera"/>
      <sheetName val="Martinez"/>
      <sheetName val="Serra"/>
      <sheetName val="Marina Ferrando"/>
      <sheetName val="Cassibba"/>
      <sheetName val="Raul Carrizo"/>
      <sheetName val="Riabis B"/>
      <sheetName val="Maria Jose Escala"/>
      <sheetName val="Fernando Sosa -Indico-"/>
      <sheetName val="Cristina Elias"/>
      <sheetName val="Sabrina - Borra"/>
      <sheetName val="Tejiendo Arte"/>
      <sheetName val="Dalat"/>
      <sheetName val="Ruben - Yumbel"/>
      <sheetName val="La Casita - Solis Miriam"/>
      <sheetName val="Tifosi"/>
      <sheetName val="Dodero"/>
      <sheetName val="Riabis A"/>
      <sheetName val="Horacio"/>
      <sheetName val="Mirta Aldes- Colegiales"/>
      <sheetName val="Rocio del Mar"/>
      <sheetName val="Eliana Ochoa"/>
      <sheetName val="Belen"/>
      <sheetName val="Rita Ferrando"/>
      <sheetName val="Paracas"/>
      <sheetName val="Magdalena - Mancha HandMade"/>
      <sheetName val="Daniel Veira"/>
      <sheetName val="Andrea Vargas"/>
      <sheetName val="Marcelo Jerez"/>
      <sheetName val="Gustavo Mennilli"/>
      <sheetName val="Bonifacio"/>
      <sheetName val="Majo y German"/>
      <sheetName val="Alejandro Manzo"/>
      <sheetName val="Marcelo Manzo"/>
      <sheetName val="Pablo"/>
      <sheetName val="Jorge Toledo"/>
      <sheetName val="Matias Fernandez"/>
      <sheetName val="BM"/>
      <sheetName val="Dario Petrich - Inv2021"/>
      <sheetName val="Maria Cerone"/>
      <sheetName val="AONI"/>
      <sheetName val="Dario Petrich - Ver20-21"/>
      <sheetName val="Dario Petrich-Inv2020"/>
      <sheetName val="Carlos Bouzyk"/>
      <sheetName val="Virginia - Uniformes San Miguel"/>
      <sheetName val="El Fogon"/>
      <sheetName val="Enrique - Bula"/>
      <sheetName val="Pablo Aguero"/>
      <sheetName val="Monica Alegre"/>
      <sheetName val="D-STROY"/>
      <sheetName val="Pascual Berardo"/>
      <sheetName val="Hand Made SRL A"/>
      <sheetName val="Pablo Gianotti"/>
      <sheetName val="Ricardo Salto "/>
      <sheetName val="Gayone"/>
      <sheetName val="Carlos Class"/>
      <sheetName val="Jorge Marino"/>
      <sheetName val="Dipolit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1">
          <cell r="E101">
            <v>43233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anomanzo@g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iladoslho.com.ar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19" sqref="F19"/>
    </sheetView>
  </sheetViews>
  <sheetFormatPr baseColWidth="10" defaultRowHeight="15" x14ac:dyDescent="0.25"/>
  <cols>
    <col min="2" max="2" width="22.28515625" customWidth="1"/>
    <col min="3" max="3" width="19.42578125" bestFit="1" customWidth="1"/>
    <col min="4" max="4" width="17.28515625" bestFit="1" customWidth="1"/>
    <col min="5" max="5" width="22.140625" bestFit="1" customWidth="1"/>
    <col min="6" max="6" width="18.140625" bestFit="1" customWidth="1"/>
    <col min="7" max="7" width="17.5703125" bestFit="1" customWidth="1"/>
    <col min="8" max="8" width="18" bestFit="1" customWidth="1"/>
    <col min="9" max="9" width="16.5703125" bestFit="1" customWidth="1"/>
    <col min="10" max="10" width="11.85546875" bestFit="1" customWidth="1"/>
    <col min="12" max="12" width="18" bestFit="1" customWidth="1"/>
    <col min="13" max="14" width="16.5703125" bestFit="1" customWidth="1"/>
  </cols>
  <sheetData>
    <row r="1" spans="1:14" ht="18.75" x14ac:dyDescent="0.3">
      <c r="A1" s="24"/>
      <c r="B1" s="92" t="s">
        <v>78</v>
      </c>
      <c r="C1" s="92"/>
      <c r="D1" s="25"/>
      <c r="E1" s="25"/>
      <c r="F1" s="25"/>
      <c r="G1" s="25"/>
      <c r="H1" s="25"/>
      <c r="I1" s="25"/>
      <c r="J1" s="25"/>
      <c r="K1" s="25"/>
      <c r="L1" s="25"/>
      <c r="M1" s="26"/>
      <c r="N1" s="26"/>
    </row>
    <row r="2" spans="1:14" ht="18.75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8.75" x14ac:dyDescent="0.3">
      <c r="A3" s="27"/>
      <c r="B3" s="89" t="s">
        <v>83</v>
      </c>
      <c r="C3" s="90"/>
      <c r="D3" s="90"/>
      <c r="E3" s="90"/>
      <c r="F3" s="90"/>
      <c r="G3" s="90"/>
      <c r="H3" s="90"/>
      <c r="I3" s="90"/>
      <c r="J3" s="90"/>
      <c r="K3" s="91"/>
      <c r="L3" s="24"/>
      <c r="M3" s="24"/>
      <c r="N3" s="26"/>
    </row>
    <row r="4" spans="1:14" ht="18.75" x14ac:dyDescent="0.3">
      <c r="A4" s="29"/>
      <c r="B4" s="30" t="s">
        <v>82</v>
      </c>
      <c r="C4" s="30" t="s">
        <v>46</v>
      </c>
      <c r="D4" s="30" t="s">
        <v>86</v>
      </c>
      <c r="E4" s="30" t="s">
        <v>85</v>
      </c>
      <c r="F4" s="30" t="s">
        <v>84</v>
      </c>
      <c r="G4" s="30" t="s">
        <v>63</v>
      </c>
      <c r="H4" s="30" t="s">
        <v>75</v>
      </c>
      <c r="I4" s="30" t="s">
        <v>386</v>
      </c>
      <c r="J4" s="30" t="s">
        <v>732</v>
      </c>
      <c r="K4" s="30"/>
      <c r="L4" s="30" t="s">
        <v>38</v>
      </c>
      <c r="M4" s="30" t="s">
        <v>79</v>
      </c>
      <c r="N4" s="30" t="s">
        <v>80</v>
      </c>
    </row>
    <row r="5" spans="1:14" ht="18.75" x14ac:dyDescent="0.3">
      <c r="A5" s="30" t="s">
        <v>4</v>
      </c>
      <c r="B5" s="31">
        <f>'Mandy- David Lipovetzky'!N1</f>
        <v>354.7899999999936</v>
      </c>
      <c r="C5" s="31">
        <f>'LHO Otranto'!N1</f>
        <v>128120.84</v>
      </c>
      <c r="D5" s="31">
        <f>'Pastora Rioja S.A.'!N1</f>
        <v>1.8189894035458565E-12</v>
      </c>
      <c r="E5" s="31">
        <f>'Pastora Neuquen S.A.'!N1</f>
        <v>0</v>
      </c>
      <c r="F5" s="31">
        <f>'Lanhil S.A.'!N1</f>
        <v>1.6000000032363459E-3</v>
      </c>
      <c r="G5" s="31">
        <f>'Rontaltex S.A.'!N1</f>
        <v>0</v>
      </c>
      <c r="H5" s="31">
        <f>'Lartex SRL'!N1</f>
        <v>-22.650000000023283</v>
      </c>
      <c r="I5" s="31">
        <f>+'Panromar S.R.L.'!N1</f>
        <v>0</v>
      </c>
      <c r="J5" s="31">
        <f>+'Enod S.A.'!N1</f>
        <v>0</v>
      </c>
      <c r="K5" s="31"/>
      <c r="L5" s="32">
        <f>SUM(B5:K5)</f>
        <v>128452.98159999997</v>
      </c>
      <c r="M5" s="33">
        <f>AVERAGE(B5:K5)</f>
        <v>14272.553511111108</v>
      </c>
      <c r="N5" s="33">
        <f>MEDIAN(B5:K5)</f>
        <v>0</v>
      </c>
    </row>
    <row r="6" spans="1:14" ht="18.75" x14ac:dyDescent="0.3">
      <c r="A6" s="30" t="s">
        <v>0</v>
      </c>
      <c r="B6" s="34">
        <f>'Mandy- David Lipovetzky'!N2</f>
        <v>44483</v>
      </c>
      <c r="C6" s="34">
        <f>'LHO Otranto'!N2</f>
        <v>44484</v>
      </c>
      <c r="D6" s="34">
        <f>'Pastora Rioja S.A.'!N2</f>
        <v>44440</v>
      </c>
      <c r="E6" s="34">
        <f>'Pastora Neuquen S.A.'!N2</f>
        <v>44476</v>
      </c>
      <c r="F6" s="34">
        <f>'Lanhil S.A.'!N2</f>
        <v>43867</v>
      </c>
      <c r="G6" s="34">
        <f>'Rontaltex S.A.'!N2</f>
        <v>44221</v>
      </c>
      <c r="H6" s="34">
        <f>'Lartex SRL'!N2</f>
        <v>44439</v>
      </c>
      <c r="I6" s="34">
        <f>+'Panromar S.R.L.'!N2</f>
        <v>44426</v>
      </c>
      <c r="J6" s="34">
        <f>+'Enod S.A.'!N2</f>
        <v>44441</v>
      </c>
      <c r="K6" s="34"/>
      <c r="L6" s="35">
        <f>MIN(B6:K6)</f>
        <v>43867</v>
      </c>
      <c r="M6" s="24"/>
      <c r="N6" s="26"/>
    </row>
    <row r="7" spans="1:14" ht="18.75" x14ac:dyDescent="0.3">
      <c r="A7" s="26"/>
      <c r="B7" s="26"/>
      <c r="C7" s="26"/>
      <c r="D7" s="26"/>
      <c r="E7" s="78">
        <f>+E5+D5</f>
        <v>1.8189894035458565E-12</v>
      </c>
      <c r="F7" s="26"/>
      <c r="G7" s="26"/>
      <c r="H7" s="26"/>
      <c r="I7" s="26"/>
      <c r="J7" s="26"/>
      <c r="K7" s="26"/>
      <c r="L7" s="26"/>
      <c r="M7" s="26"/>
      <c r="N7" s="26"/>
    </row>
    <row r="8" spans="1:14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8.75" x14ac:dyDescent="0.3">
      <c r="A9" s="27"/>
      <c r="B9" s="93" t="s">
        <v>35</v>
      </c>
      <c r="C9" s="93"/>
      <c r="D9" s="93" t="s">
        <v>199</v>
      </c>
      <c r="E9" s="93"/>
      <c r="F9" s="90"/>
      <c r="G9" s="90"/>
      <c r="H9" s="90"/>
      <c r="I9" s="90"/>
      <c r="J9" s="90"/>
      <c r="K9" s="91"/>
      <c r="L9" s="24"/>
      <c r="M9" s="24"/>
      <c r="N9" s="26"/>
    </row>
    <row r="10" spans="1:14" ht="18.75" x14ac:dyDescent="0.3">
      <c r="A10" s="29"/>
      <c r="B10" s="30" t="s">
        <v>81</v>
      </c>
      <c r="C10" s="30" t="s">
        <v>115</v>
      </c>
      <c r="D10" s="30" t="s">
        <v>200</v>
      </c>
      <c r="E10" s="30" t="s">
        <v>284</v>
      </c>
      <c r="F10" s="30" t="s">
        <v>255</v>
      </c>
      <c r="G10" s="30" t="s">
        <v>256</v>
      </c>
      <c r="H10" s="30" t="s">
        <v>188</v>
      </c>
      <c r="I10" s="30"/>
      <c r="J10" s="30"/>
      <c r="K10" s="30"/>
      <c r="L10" s="30" t="s">
        <v>38</v>
      </c>
      <c r="M10" s="30" t="s">
        <v>79</v>
      </c>
      <c r="N10" s="26"/>
    </row>
    <row r="11" spans="1:14" ht="18.75" x14ac:dyDescent="0.3">
      <c r="A11" s="30" t="s">
        <v>4</v>
      </c>
      <c r="B11" s="31">
        <f>'Veccio Cierres'!N1</f>
        <v>0</v>
      </c>
      <c r="C11" s="31">
        <f>'Grupo Avios'!O1</f>
        <v>0</v>
      </c>
      <c r="D11" s="31">
        <f>Onena!O1</f>
        <v>0</v>
      </c>
      <c r="E11" s="31">
        <f>Bouzyk!O1</f>
        <v>8685.8360000000175</v>
      </c>
      <c r="F11" s="31">
        <f>'Temco - $'!O1</f>
        <v>-15868.449999999997</v>
      </c>
      <c r="G11" s="31">
        <f>'Temco - USD'!R1*G14</f>
        <v>195547.08408251242</v>
      </c>
      <c r="H11" s="31">
        <f>'Zalaquett S.A.'!O1</f>
        <v>17206.2</v>
      </c>
      <c r="I11" s="31"/>
      <c r="J11" s="31"/>
      <c r="K11" s="31"/>
      <c r="L11" s="32">
        <f>SUM(B11:K11)</f>
        <v>205570.67008251246</v>
      </c>
      <c r="M11" s="33">
        <f>AVERAGE(B11:K11)</f>
        <v>29367.238583216065</v>
      </c>
      <c r="N11" s="26"/>
    </row>
    <row r="12" spans="1:14" ht="18.75" x14ac:dyDescent="0.3">
      <c r="A12" s="30" t="s">
        <v>0</v>
      </c>
      <c r="B12" s="34">
        <f>'Veccio Cierres'!N2</f>
        <v>44446</v>
      </c>
      <c r="C12" s="34">
        <f>'Grupo Avios'!O2</f>
        <v>44001</v>
      </c>
      <c r="D12" s="34">
        <f>Onena!O2</f>
        <v>44483</v>
      </c>
      <c r="E12" s="34">
        <f>Bouzyk!O2</f>
        <v>44404</v>
      </c>
      <c r="F12" s="34">
        <f>'Temco - $'!O2</f>
        <v>44439</v>
      </c>
      <c r="G12" s="34">
        <f>'Temco - USD'!R2</f>
        <v>44483</v>
      </c>
      <c r="H12" s="34">
        <f>'Zalaquett S.A.'!O2</f>
        <v>44410</v>
      </c>
      <c r="I12" s="34"/>
      <c r="J12" s="34"/>
      <c r="K12" s="34"/>
      <c r="L12" s="35">
        <f>MIN(B12:K12)</f>
        <v>44001</v>
      </c>
      <c r="M12" s="24"/>
      <c r="N12" s="26"/>
    </row>
    <row r="13" spans="1:14" ht="18.75" x14ac:dyDescent="0.3">
      <c r="A13" s="26"/>
      <c r="B13" s="26"/>
      <c r="C13" s="26"/>
      <c r="D13" s="26"/>
      <c r="E13" s="26"/>
      <c r="F13" s="26"/>
      <c r="G13" s="68" t="s">
        <v>257</v>
      </c>
      <c r="H13" s="78">
        <f>+G11+F11</f>
        <v>179678.63408251241</v>
      </c>
      <c r="I13" s="26"/>
      <c r="J13" s="26"/>
      <c r="K13" s="26"/>
      <c r="L13" s="26"/>
      <c r="M13" s="26"/>
      <c r="N13" s="26"/>
    </row>
    <row r="14" spans="1:14" ht="18.75" x14ac:dyDescent="0.3">
      <c r="A14" s="26"/>
      <c r="B14" s="26"/>
      <c r="C14" s="26"/>
      <c r="D14" s="26"/>
      <c r="E14" s="26"/>
      <c r="F14" s="26"/>
      <c r="G14" s="69">
        <v>103</v>
      </c>
      <c r="H14" s="78"/>
      <c r="I14" s="26"/>
      <c r="J14" s="26"/>
      <c r="K14" s="26"/>
      <c r="L14" s="26"/>
      <c r="M14" s="26"/>
      <c r="N14" s="26"/>
    </row>
    <row r="15" spans="1:14" ht="18.75" x14ac:dyDescent="0.3">
      <c r="A15" s="27"/>
      <c r="B15" s="89" t="s">
        <v>210</v>
      </c>
      <c r="C15" s="90"/>
      <c r="D15" s="90"/>
      <c r="E15" s="90"/>
      <c r="F15" s="90"/>
      <c r="G15" s="91"/>
      <c r="H15" s="73" t="s">
        <v>319</v>
      </c>
      <c r="I15" s="28" t="s">
        <v>35</v>
      </c>
      <c r="J15" s="28"/>
      <c r="K15" s="28"/>
      <c r="L15" s="24"/>
      <c r="M15" s="24"/>
      <c r="N15" s="26"/>
    </row>
    <row r="16" spans="1:14" ht="18.75" x14ac:dyDescent="0.3">
      <c r="A16" s="29"/>
      <c r="B16" s="30" t="s">
        <v>216</v>
      </c>
      <c r="C16" s="30" t="s">
        <v>339</v>
      </c>
      <c r="D16" s="30" t="s">
        <v>340</v>
      </c>
      <c r="E16" s="30" t="s">
        <v>403</v>
      </c>
      <c r="F16" s="30" t="s">
        <v>536</v>
      </c>
      <c r="G16" s="30" t="s">
        <v>792</v>
      </c>
      <c r="H16" s="30" t="s">
        <v>327</v>
      </c>
      <c r="I16" s="30" t="s">
        <v>378</v>
      </c>
      <c r="J16" s="30"/>
      <c r="K16" s="30"/>
      <c r="L16" s="30" t="s">
        <v>38</v>
      </c>
      <c r="M16" s="30" t="s">
        <v>79</v>
      </c>
      <c r="N16" s="26"/>
    </row>
    <row r="17" spans="1:14" ht="18.75" x14ac:dyDescent="0.3">
      <c r="A17" s="30" t="s">
        <v>4</v>
      </c>
      <c r="B17" s="31">
        <f>Veira!O1</f>
        <v>52897.99</v>
      </c>
      <c r="C17" s="31">
        <f>'Martin Tejedor'!O1</f>
        <v>0</v>
      </c>
      <c r="D17" s="31">
        <f>+Melisa!O1</f>
        <v>0</v>
      </c>
      <c r="E17" s="31">
        <f>+'Marcelo Manzo'!O1</f>
        <v>-62090</v>
      </c>
      <c r="F17" s="31">
        <f>+'Victor Colaccio'!O1</f>
        <v>-2626.8100000000049</v>
      </c>
      <c r="G17" s="31">
        <f>+Dipolitto!O1</f>
        <v>9860</v>
      </c>
      <c r="H17" s="31">
        <f>+'ORCA S.A.'!M1</f>
        <v>0</v>
      </c>
      <c r="I17" s="31">
        <f>+'EZ-Trez'!O1</f>
        <v>-4000</v>
      </c>
      <c r="J17" s="31"/>
      <c r="K17" s="31"/>
      <c r="L17" s="32">
        <f>SUM(B17:K17)</f>
        <v>-5958.820000000007</v>
      </c>
      <c r="M17" s="33">
        <f>AVERAGE(B17:K17)</f>
        <v>-744.85250000000087</v>
      </c>
      <c r="N17" s="26"/>
    </row>
    <row r="18" spans="1:14" ht="18.75" x14ac:dyDescent="0.3">
      <c r="A18" s="30" t="s">
        <v>0</v>
      </c>
      <c r="B18" s="34">
        <f>Veira!O2</f>
        <v>44482</v>
      </c>
      <c r="C18" s="34">
        <f>'Martin Tejedor'!O2</f>
        <v>44301</v>
      </c>
      <c r="D18" s="34">
        <f>+Melisa!O2</f>
        <v>44266</v>
      </c>
      <c r="E18" s="34">
        <f>+'Marcelo Manzo'!O2</f>
        <v>44485</v>
      </c>
      <c r="F18" s="34">
        <f>+'Victor Colaccio'!O2</f>
        <v>44483</v>
      </c>
      <c r="G18" s="34">
        <f>+Dipolitto!O2</f>
        <v>44481</v>
      </c>
      <c r="H18" s="34">
        <f>+'ORCA S.A.'!M2</f>
        <v>44474</v>
      </c>
      <c r="I18" s="34">
        <f>+'EZ-Trez'!O2</f>
        <v>44376</v>
      </c>
      <c r="J18" s="34"/>
      <c r="K18" s="34"/>
      <c r="L18" s="35">
        <f>MIN(B18:K18)</f>
        <v>44266</v>
      </c>
      <c r="M18" s="24"/>
      <c r="N18" s="26"/>
    </row>
    <row r="20" spans="1:14" x14ac:dyDescent="0.25">
      <c r="L20" s="48">
        <f>L17+L11+L5</f>
        <v>328064.83168251242</v>
      </c>
    </row>
  </sheetData>
  <mergeCells count="6">
    <mergeCell ref="B15:G15"/>
    <mergeCell ref="B3:K3"/>
    <mergeCell ref="B1:C1"/>
    <mergeCell ref="F9:K9"/>
    <mergeCell ref="B9:C9"/>
    <mergeCell ref="D9:E9"/>
  </mergeCells>
  <conditionalFormatting sqref="I12:J12">
    <cfRule type="colorScale" priority="59">
      <colorScale>
        <cfvo type="min"/>
        <cfvo type="max"/>
        <color rgb="FFF8696B"/>
        <color rgb="FFFCFCFF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E17 B18:C18 G17:K17 H18:J1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52">
      <colorScale>
        <cfvo type="min"/>
        <cfvo type="max"/>
        <color rgb="FFF8696B"/>
        <color rgb="FFFCFCFF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K12">
    <cfRule type="colorScale" priority="38">
      <colorScale>
        <cfvo type="min"/>
        <cfvo type="max"/>
        <color rgb="FFF8696B"/>
        <color rgb="FFFCFCFF"/>
      </colorScale>
    </cfRule>
  </conditionalFormatting>
  <conditionalFormatting sqref="H18:K18 H17">
    <cfRule type="colorScale" priority="46">
      <colorScale>
        <cfvo type="min"/>
        <cfvo type="max"/>
        <color rgb="FFF8696B"/>
        <color rgb="FFFCFCFF"/>
      </colorScale>
    </cfRule>
  </conditionalFormatting>
  <conditionalFormatting sqref="B17:E17 J18 B18:C18 G17:K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 J18 B18:C18 G17:K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K18 C18 H17">
    <cfRule type="colorScale" priority="36">
      <colorScale>
        <cfvo type="min"/>
        <cfvo type="max"/>
        <color rgb="FFF8696B"/>
        <color rgb="FFFCFCFF"/>
      </colorScale>
    </cfRule>
  </conditionalFormatting>
  <conditionalFormatting sqref="B5:K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 C12:G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18">
    <cfRule type="colorScale" priority="28">
      <colorScale>
        <cfvo type="min"/>
        <cfvo type="max"/>
        <color rgb="FFF8696B"/>
        <color rgb="FFFCFCFF"/>
      </colorScale>
    </cfRule>
  </conditionalFormatting>
  <conditionalFormatting sqref="F17:F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11">
      <colorScale>
        <cfvo type="min"/>
        <cfvo type="max"/>
        <color rgb="FFF8696B"/>
        <color rgb="FFFCFCFF"/>
      </colorScale>
    </cfRule>
  </conditionalFormatting>
  <conditionalFormatting sqref="G16:G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0"/>
  <sheetViews>
    <sheetView topLeftCell="V1" workbookViewId="0">
      <selection activeCell="AG30" sqref="AB1:AG30"/>
    </sheetView>
  </sheetViews>
  <sheetFormatPr baseColWidth="10" defaultRowHeight="15" x14ac:dyDescent="0.25"/>
  <cols>
    <col min="1" max="1" width="10.7109375" style="5" customWidth="1"/>
    <col min="2" max="2" width="28.85546875" style="5" bestFit="1" customWidth="1"/>
    <col min="3" max="4" width="13" style="6" bestFit="1" customWidth="1"/>
    <col min="5" max="5" width="13.140625" style="6" customWidth="1"/>
    <col min="6" max="6" width="2.140625" style="5" customWidth="1"/>
    <col min="7" max="7" width="20.140625" style="5" bestFit="1" customWidth="1"/>
    <col min="8" max="8" width="9.5703125" style="5" bestFit="1" customWidth="1"/>
    <col min="9" max="9" width="16.140625" style="5" bestFit="1" customWidth="1"/>
    <col min="10" max="10" width="10.28515625" style="5" bestFit="1" customWidth="1"/>
    <col min="13" max="13" width="17.42578125" bestFit="1" customWidth="1"/>
    <col min="14" max="14" width="16.5703125" bestFit="1" customWidth="1"/>
    <col min="18" max="18" width="16.5703125" bestFit="1" customWidth="1"/>
    <col min="19" max="19" width="13" bestFit="1" customWidth="1"/>
    <col min="21" max="21" width="18.42578125" bestFit="1" customWidth="1"/>
    <col min="22" max="22" width="13" bestFit="1" customWidth="1"/>
    <col min="23" max="23" width="9.42578125" bestFit="1" customWidth="1"/>
    <col min="25" max="25" width="15.140625" bestFit="1" customWidth="1"/>
    <col min="26" max="26" width="13" bestFit="1" customWidth="1"/>
    <col min="28" max="28" width="24.140625" bestFit="1" customWidth="1"/>
    <col min="29" max="29" width="13" bestFit="1" customWidth="1"/>
    <col min="30" max="30" width="9.42578125" bestFit="1" customWidth="1"/>
    <col min="32" max="32" width="15.140625" bestFit="1" customWidth="1"/>
    <col min="33" max="33" width="13" bestFit="1" customWidth="1"/>
  </cols>
  <sheetData>
    <row r="1" spans="1:33" ht="18.75" x14ac:dyDescent="0.3">
      <c r="A1" s="94" t="s">
        <v>732</v>
      </c>
      <c r="B1" s="94"/>
      <c r="C1" s="94"/>
      <c r="D1" s="94"/>
      <c r="E1" s="94"/>
      <c r="H1" s="10"/>
      <c r="M1" s="20" t="s">
        <v>4</v>
      </c>
      <c r="N1" s="21">
        <f>E500</f>
        <v>0</v>
      </c>
      <c r="U1" s="95" t="s">
        <v>747</v>
      </c>
      <c r="V1" s="95"/>
      <c r="W1" s="37">
        <v>761</v>
      </c>
      <c r="Y1" s="5" t="s">
        <v>751</v>
      </c>
      <c r="Z1" s="6">
        <v>24153.08</v>
      </c>
      <c r="AB1" s="95" t="s">
        <v>747</v>
      </c>
      <c r="AC1" s="95"/>
      <c r="AD1" s="37">
        <v>761</v>
      </c>
      <c r="AF1" s="5" t="s">
        <v>751</v>
      </c>
      <c r="AG1" s="6">
        <v>24153.08</v>
      </c>
    </row>
    <row r="2" spans="1:33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M2" s="22" t="s">
        <v>77</v>
      </c>
      <c r="N2" s="23">
        <f>MAX(A3:A500)</f>
        <v>44441</v>
      </c>
      <c r="U2" s="95" t="s">
        <v>749</v>
      </c>
      <c r="V2" s="95"/>
      <c r="W2" s="6">
        <f>755.7025*1.21</f>
        <v>914.40002499999991</v>
      </c>
      <c r="Y2" s="5" t="s">
        <v>752</v>
      </c>
      <c r="Z2" s="5">
        <v>761</v>
      </c>
      <c r="AB2" s="95" t="s">
        <v>749</v>
      </c>
      <c r="AC2" s="95"/>
      <c r="AD2" s="6">
        <f>755.7025*1.21</f>
        <v>914.40002499999991</v>
      </c>
      <c r="AF2" s="5" t="s">
        <v>752</v>
      </c>
      <c r="AG2" s="5">
        <v>761</v>
      </c>
    </row>
    <row r="3" spans="1:33" x14ac:dyDescent="0.25">
      <c r="A3" s="4">
        <v>44439</v>
      </c>
      <c r="B3" s="5" t="s">
        <v>733</v>
      </c>
      <c r="C3" s="6">
        <v>696032.15</v>
      </c>
      <c r="D3" s="6">
        <v>0</v>
      </c>
      <c r="E3" s="3">
        <f>C3-D3</f>
        <v>696032.15</v>
      </c>
      <c r="G3" s="12" t="s">
        <v>734</v>
      </c>
      <c r="H3" s="13">
        <v>761.19</v>
      </c>
      <c r="I3" s="12" t="s">
        <v>33</v>
      </c>
      <c r="J3" s="12" t="s">
        <v>33</v>
      </c>
      <c r="W3" s="76"/>
      <c r="Y3" s="5" t="s">
        <v>753</v>
      </c>
      <c r="Z3" s="6">
        <f>+Z1/Z2</f>
        <v>31.738607095926415</v>
      </c>
      <c r="AD3" s="76"/>
      <c r="AF3" s="5" t="s">
        <v>753</v>
      </c>
      <c r="AG3" s="6">
        <f>+AG1/AG2</f>
        <v>31.738607095926415</v>
      </c>
    </row>
    <row r="4" spans="1:33" x14ac:dyDescent="0.25">
      <c r="A4" s="4">
        <v>44440</v>
      </c>
      <c r="B4" s="5" t="s">
        <v>736</v>
      </c>
      <c r="C4" s="6">
        <v>0</v>
      </c>
      <c r="D4" s="6">
        <v>50600</v>
      </c>
      <c r="E4" s="6">
        <f>E3+C4-D4</f>
        <v>645432.15</v>
      </c>
      <c r="V4" s="5" t="s">
        <v>745</v>
      </c>
      <c r="AC4" s="5" t="s">
        <v>745</v>
      </c>
    </row>
    <row r="5" spans="1:33" x14ac:dyDescent="0.25">
      <c r="A5" s="7">
        <v>44440</v>
      </c>
      <c r="B5" s="5" t="s">
        <v>735</v>
      </c>
      <c r="C5" s="6">
        <v>0</v>
      </c>
      <c r="D5" s="6">
        <v>40000</v>
      </c>
      <c r="E5" s="6">
        <f t="shared" ref="E5:E68" si="0">E4+C5-D5</f>
        <v>605432.15</v>
      </c>
      <c r="V5" s="37">
        <v>30.25</v>
      </c>
      <c r="AC5" s="37">
        <v>30.25</v>
      </c>
    </row>
    <row r="6" spans="1:33" x14ac:dyDescent="0.25">
      <c r="A6" s="7">
        <v>44440</v>
      </c>
      <c r="B6" s="5" t="s">
        <v>735</v>
      </c>
      <c r="C6" s="6">
        <v>0</v>
      </c>
      <c r="D6" s="6">
        <v>40000</v>
      </c>
      <c r="E6" s="6">
        <f t="shared" si="0"/>
        <v>565432.15</v>
      </c>
      <c r="V6" s="37">
        <v>30.44</v>
      </c>
      <c r="Y6" s="5" t="s">
        <v>748</v>
      </c>
      <c r="Z6" s="37">
        <f>+Z2-V15</f>
        <v>456.1</v>
      </c>
      <c r="AC6" s="37">
        <v>30.44</v>
      </c>
      <c r="AF6" s="5" t="s">
        <v>748</v>
      </c>
      <c r="AG6" s="37">
        <f>+AG2-AC15</f>
        <v>456.1</v>
      </c>
    </row>
    <row r="7" spans="1:33" x14ac:dyDescent="0.25">
      <c r="A7" s="7">
        <v>44440</v>
      </c>
      <c r="B7" s="5" t="s">
        <v>735</v>
      </c>
      <c r="C7" s="6">
        <v>0</v>
      </c>
      <c r="D7" s="6">
        <v>302000</v>
      </c>
      <c r="E7" s="6">
        <f t="shared" si="0"/>
        <v>263432.15000000002</v>
      </c>
      <c r="V7" s="37">
        <v>30.53</v>
      </c>
      <c r="Y7" s="5" t="s">
        <v>750</v>
      </c>
      <c r="Z7" s="55">
        <f>+Z6*W2</f>
        <v>417057.8514025</v>
      </c>
      <c r="AC7" s="37">
        <v>30.53</v>
      </c>
      <c r="AF7" s="5" t="s">
        <v>750</v>
      </c>
      <c r="AG7" s="55">
        <f>+AG6*AD2</f>
        <v>417057.8514025</v>
      </c>
    </row>
    <row r="8" spans="1:33" x14ac:dyDescent="0.25">
      <c r="A8" s="7">
        <v>44441</v>
      </c>
      <c r="B8" s="5" t="s">
        <v>737</v>
      </c>
      <c r="C8" s="6">
        <v>0</v>
      </c>
      <c r="D8" s="6">
        <v>100000</v>
      </c>
      <c r="E8" s="6">
        <f t="shared" si="0"/>
        <v>163432.15000000002</v>
      </c>
      <c r="V8" s="37">
        <v>30.82</v>
      </c>
      <c r="Y8" s="5" t="s">
        <v>754</v>
      </c>
      <c r="Z8" s="55">
        <f>+Z6*Z3</f>
        <v>14475.978696452039</v>
      </c>
      <c r="AC8" s="37">
        <v>30.82</v>
      </c>
      <c r="AF8" s="5" t="s">
        <v>754</v>
      </c>
      <c r="AG8" s="55"/>
    </row>
    <row r="9" spans="1:33" x14ac:dyDescent="0.25">
      <c r="A9" s="7">
        <v>44441</v>
      </c>
      <c r="B9" s="5" t="s">
        <v>737</v>
      </c>
      <c r="C9" s="6">
        <v>0</v>
      </c>
      <c r="D9" s="6">
        <v>163432.15</v>
      </c>
      <c r="E9" s="6">
        <f t="shared" si="0"/>
        <v>0</v>
      </c>
      <c r="V9" s="37">
        <v>30.45</v>
      </c>
      <c r="Y9" s="2" t="s">
        <v>756</v>
      </c>
      <c r="Z9" s="3">
        <f>+SUM(Z7:Z8)</f>
        <v>431533.83009895205</v>
      </c>
      <c r="AC9" s="37">
        <v>30.45</v>
      </c>
      <c r="AF9" s="2" t="s">
        <v>756</v>
      </c>
      <c r="AG9" s="3">
        <f>+SUM(AG7:AG8)</f>
        <v>417057.8514025</v>
      </c>
    </row>
    <row r="10" spans="1:33" x14ac:dyDescent="0.25">
      <c r="A10" s="7"/>
      <c r="E10" s="6">
        <f t="shared" si="0"/>
        <v>0</v>
      </c>
      <c r="H10" s="37"/>
      <c r="J10" s="37"/>
      <c r="V10" s="37">
        <v>30.48</v>
      </c>
      <c r="Z10" s="48"/>
      <c r="AC10" s="37">
        <v>30.48</v>
      </c>
      <c r="AG10" s="48"/>
    </row>
    <row r="11" spans="1:33" x14ac:dyDescent="0.25">
      <c r="A11" s="7"/>
      <c r="E11" s="6">
        <f t="shared" si="0"/>
        <v>0</v>
      </c>
      <c r="H11" s="37"/>
      <c r="J11" s="37"/>
      <c r="V11" s="37">
        <v>30.44</v>
      </c>
      <c r="Y11" s="2" t="s">
        <v>757</v>
      </c>
      <c r="Z11" s="55">
        <f>+SUM(D4:D7)</f>
        <v>432600</v>
      </c>
      <c r="AC11" s="37">
        <v>30.44</v>
      </c>
      <c r="AF11" s="2" t="s">
        <v>757</v>
      </c>
      <c r="AG11" s="55">
        <f>+SUM(D4:D7)</f>
        <v>432600</v>
      </c>
    </row>
    <row r="12" spans="1:33" x14ac:dyDescent="0.25">
      <c r="A12" s="7"/>
      <c r="E12" s="6">
        <f t="shared" si="0"/>
        <v>0</v>
      </c>
      <c r="G12" s="77"/>
      <c r="H12" s="37"/>
      <c r="J12" s="37"/>
      <c r="V12" s="37">
        <v>30.6</v>
      </c>
      <c r="Y12" s="2" t="s">
        <v>759</v>
      </c>
      <c r="Z12" s="83">
        <f>+Z11-Z9</f>
        <v>1066.1699010479497</v>
      </c>
      <c r="AC12" s="37">
        <v>30.6</v>
      </c>
      <c r="AF12" s="2" t="s">
        <v>759</v>
      </c>
      <c r="AG12" s="83">
        <f>+AG11-AG9</f>
        <v>15542.148597499996</v>
      </c>
    </row>
    <row r="13" spans="1:33" x14ac:dyDescent="0.25">
      <c r="A13" s="7"/>
      <c r="E13" s="6">
        <f t="shared" si="0"/>
        <v>0</v>
      </c>
      <c r="H13" s="37"/>
      <c r="J13" s="37"/>
      <c r="V13" s="37">
        <v>30.6</v>
      </c>
      <c r="AC13" s="37">
        <v>30.6</v>
      </c>
    </row>
    <row r="14" spans="1:33" x14ac:dyDescent="0.25">
      <c r="A14" s="7"/>
      <c r="E14" s="6">
        <f t="shared" si="0"/>
        <v>0</v>
      </c>
      <c r="G14" s="77"/>
      <c r="H14" s="37"/>
      <c r="J14" s="37"/>
      <c r="V14" s="82">
        <v>30.29</v>
      </c>
      <c r="AC14" s="82">
        <v>30.29</v>
      </c>
      <c r="AF14" s="5" t="s">
        <v>754</v>
      </c>
      <c r="AG14" s="55">
        <f>+AG6*AG3</f>
        <v>14475.978696452039</v>
      </c>
    </row>
    <row r="15" spans="1:33" x14ac:dyDescent="0.25">
      <c r="A15" s="7"/>
      <c r="E15" s="6">
        <f t="shared" si="0"/>
        <v>0</v>
      </c>
      <c r="H15" s="37"/>
      <c r="J15" s="37"/>
      <c r="U15" s="2" t="s">
        <v>38</v>
      </c>
      <c r="V15" s="81">
        <f>+SUM(V5:V14)</f>
        <v>304.89999999999998</v>
      </c>
      <c r="W15" s="2" t="s">
        <v>746</v>
      </c>
      <c r="AB15" s="2" t="s">
        <v>38</v>
      </c>
      <c r="AC15" s="81">
        <f>+SUM(AC5:AC14)</f>
        <v>304.89999999999998</v>
      </c>
      <c r="AD15" s="2" t="s">
        <v>746</v>
      </c>
    </row>
    <row r="16" spans="1:33" x14ac:dyDescent="0.25">
      <c r="A16" s="7"/>
      <c r="E16" s="6">
        <f t="shared" si="0"/>
        <v>0</v>
      </c>
      <c r="H16" s="37"/>
      <c r="J16" s="37"/>
      <c r="U16" s="2" t="s">
        <v>750</v>
      </c>
      <c r="V16" s="83">
        <f>+V15*W2</f>
        <v>278800.56762249995</v>
      </c>
      <c r="AB16" s="2" t="s">
        <v>750</v>
      </c>
      <c r="AC16" s="83">
        <f>+AC15*AD2</f>
        <v>278800.56762249995</v>
      </c>
    </row>
    <row r="17" spans="1:29" x14ac:dyDescent="0.25">
      <c r="A17" s="7"/>
      <c r="E17" s="6">
        <f t="shared" si="0"/>
        <v>0</v>
      </c>
      <c r="H17" s="37"/>
      <c r="J17" s="37"/>
      <c r="U17" s="2" t="s">
        <v>754</v>
      </c>
      <c r="V17" s="83">
        <f>+V15*Z3</f>
        <v>9677.1013035479627</v>
      </c>
      <c r="AB17" s="2" t="s">
        <v>754</v>
      </c>
      <c r="AC17" s="83"/>
    </row>
    <row r="18" spans="1:29" x14ac:dyDescent="0.25">
      <c r="A18" s="7"/>
      <c r="E18" s="6">
        <f t="shared" si="0"/>
        <v>0</v>
      </c>
      <c r="U18" s="2" t="s">
        <v>755</v>
      </c>
      <c r="V18" s="3">
        <f>+Z7*0.08</f>
        <v>33364.6281122</v>
      </c>
      <c r="AB18" s="2" t="s">
        <v>755</v>
      </c>
      <c r="AC18" s="3">
        <f>+AG7*0.08</f>
        <v>33364.6281122</v>
      </c>
    </row>
    <row r="19" spans="1:29" x14ac:dyDescent="0.25">
      <c r="A19" s="7"/>
      <c r="E19" s="6">
        <f t="shared" si="0"/>
        <v>0</v>
      </c>
      <c r="U19" s="2" t="s">
        <v>756</v>
      </c>
      <c r="V19" s="83">
        <f>+SUM(V16:V18)</f>
        <v>321842.29703824793</v>
      </c>
      <c r="AB19" s="2" t="s">
        <v>756</v>
      </c>
      <c r="AC19" s="83">
        <f>+SUM(AC16:AC18)</f>
        <v>312165.19573469996</v>
      </c>
    </row>
    <row r="20" spans="1:29" x14ac:dyDescent="0.25">
      <c r="E20" s="6">
        <f t="shared" si="0"/>
        <v>0</v>
      </c>
    </row>
    <row r="21" spans="1:29" x14ac:dyDescent="0.25">
      <c r="E21" s="6">
        <f t="shared" si="0"/>
        <v>0</v>
      </c>
      <c r="U21" s="2" t="s">
        <v>757</v>
      </c>
      <c r="V21" s="55">
        <f>+SUM(D8:D9)</f>
        <v>263432.15000000002</v>
      </c>
      <c r="AB21" s="2" t="s">
        <v>757</v>
      </c>
      <c r="AC21" s="55">
        <f>+SUM(D8:D9)</f>
        <v>263432.15000000002</v>
      </c>
    </row>
    <row r="22" spans="1:29" x14ac:dyDescent="0.25">
      <c r="E22" s="6">
        <f t="shared" si="0"/>
        <v>0</v>
      </c>
      <c r="U22" s="2" t="s">
        <v>758</v>
      </c>
      <c r="V22" s="3">
        <f>+V19-V21</f>
        <v>58410.147038247902</v>
      </c>
      <c r="AB22" s="2" t="s">
        <v>758</v>
      </c>
      <c r="AC22" s="3">
        <f>+AC19-AC21</f>
        <v>48733.045734699932</v>
      </c>
    </row>
    <row r="23" spans="1:29" x14ac:dyDescent="0.25">
      <c r="E23" s="6">
        <f t="shared" si="0"/>
        <v>0</v>
      </c>
      <c r="U23" s="2" t="s">
        <v>760</v>
      </c>
      <c r="V23" s="83">
        <f>+Z12</f>
        <v>1066.1699010479497</v>
      </c>
      <c r="AB23" s="2" t="s">
        <v>760</v>
      </c>
      <c r="AC23" s="83">
        <f>+AG12</f>
        <v>15542.148597499996</v>
      </c>
    </row>
    <row r="24" spans="1:29" x14ac:dyDescent="0.25">
      <c r="E24" s="6">
        <f t="shared" si="0"/>
        <v>0</v>
      </c>
      <c r="V24" s="85"/>
      <c r="AC24" s="85"/>
    </row>
    <row r="25" spans="1:29" x14ac:dyDescent="0.25">
      <c r="E25" s="6">
        <f t="shared" si="0"/>
        <v>0</v>
      </c>
      <c r="U25" s="84" t="s">
        <v>761</v>
      </c>
      <c r="V25" s="83">
        <f>+SUM(V22:V24)</f>
        <v>59476.316939295852</v>
      </c>
      <c r="AB25" s="84" t="s">
        <v>761</v>
      </c>
      <c r="AC25" s="83">
        <f>+SUM(AC22:AC24)</f>
        <v>64275.194332199928</v>
      </c>
    </row>
    <row r="26" spans="1:29" x14ac:dyDescent="0.25">
      <c r="E26" s="6">
        <f t="shared" si="0"/>
        <v>0</v>
      </c>
      <c r="U26" s="84" t="s">
        <v>762</v>
      </c>
      <c r="V26" s="55">
        <f>+[1]Horacio!$E$101</f>
        <v>43233</v>
      </c>
      <c r="AB26" s="84" t="s">
        <v>762</v>
      </c>
      <c r="AC26" s="55">
        <f>+[1]Horacio!$E$101</f>
        <v>43233</v>
      </c>
    </row>
    <row r="27" spans="1:29" x14ac:dyDescent="0.25">
      <c r="E27" s="6">
        <f t="shared" si="0"/>
        <v>0</v>
      </c>
      <c r="U27" s="84" t="s">
        <v>761</v>
      </c>
      <c r="V27" s="55">
        <f>+V25-V26</f>
        <v>16243.316939295852</v>
      </c>
      <c r="AB27" s="84" t="s">
        <v>761</v>
      </c>
      <c r="AC27" s="55">
        <f>+AC25-AC26</f>
        <v>21042.194332199928</v>
      </c>
    </row>
    <row r="28" spans="1:29" x14ac:dyDescent="0.25">
      <c r="E28" s="6">
        <f t="shared" si="0"/>
        <v>0</v>
      </c>
    </row>
    <row r="29" spans="1:29" x14ac:dyDescent="0.25">
      <c r="E29" s="6">
        <f t="shared" si="0"/>
        <v>0</v>
      </c>
      <c r="AB29" s="86" t="s">
        <v>771</v>
      </c>
      <c r="AC29" s="48">
        <f>+AG14</f>
        <v>14475.978696452039</v>
      </c>
    </row>
    <row r="30" spans="1:29" x14ac:dyDescent="0.25">
      <c r="E30" s="6">
        <f t="shared" si="0"/>
        <v>0</v>
      </c>
      <c r="AB30" s="86" t="s">
        <v>772</v>
      </c>
      <c r="AC30" s="48">
        <f>+AC27-AC29</f>
        <v>6566.2156357478889</v>
      </c>
    </row>
    <row r="31" spans="1:29" x14ac:dyDescent="0.25">
      <c r="E31" s="6">
        <f t="shared" si="0"/>
        <v>0</v>
      </c>
    </row>
    <row r="32" spans="1:29" x14ac:dyDescent="0.25">
      <c r="E32" s="6">
        <f t="shared" si="0"/>
        <v>0</v>
      </c>
    </row>
    <row r="33" spans="5:5" x14ac:dyDescent="0.25">
      <c r="E33" s="6">
        <f t="shared" si="0"/>
        <v>0</v>
      </c>
    </row>
    <row r="34" spans="5:5" x14ac:dyDescent="0.25">
      <c r="E34" s="6">
        <f t="shared" si="0"/>
        <v>0</v>
      </c>
    </row>
    <row r="35" spans="5:5" x14ac:dyDescent="0.25">
      <c r="E35" s="6">
        <f t="shared" si="0"/>
        <v>0</v>
      </c>
    </row>
    <row r="36" spans="5:5" x14ac:dyDescent="0.25">
      <c r="E36" s="6">
        <f t="shared" si="0"/>
        <v>0</v>
      </c>
    </row>
    <row r="37" spans="5:5" x14ac:dyDescent="0.25">
      <c r="E37" s="6">
        <f t="shared" si="0"/>
        <v>0</v>
      </c>
    </row>
    <row r="38" spans="5:5" x14ac:dyDescent="0.25">
      <c r="E38" s="6">
        <f t="shared" si="0"/>
        <v>0</v>
      </c>
    </row>
    <row r="39" spans="5:5" x14ac:dyDescent="0.25">
      <c r="E39" s="6">
        <f t="shared" si="0"/>
        <v>0</v>
      </c>
    </row>
    <row r="40" spans="5:5" x14ac:dyDescent="0.25">
      <c r="E40" s="6">
        <f t="shared" si="0"/>
        <v>0</v>
      </c>
    </row>
    <row r="41" spans="5:5" x14ac:dyDescent="0.25">
      <c r="E41" s="6">
        <f t="shared" si="0"/>
        <v>0</v>
      </c>
    </row>
    <row r="42" spans="5:5" x14ac:dyDescent="0.25">
      <c r="E42" s="6">
        <f t="shared" si="0"/>
        <v>0</v>
      </c>
    </row>
    <row r="43" spans="5:5" x14ac:dyDescent="0.25">
      <c r="E43" s="6">
        <f t="shared" si="0"/>
        <v>0</v>
      </c>
    </row>
    <row r="44" spans="5:5" x14ac:dyDescent="0.25">
      <c r="E44" s="6">
        <f t="shared" si="0"/>
        <v>0</v>
      </c>
    </row>
    <row r="45" spans="5:5" x14ac:dyDescent="0.25">
      <c r="E45" s="6">
        <f t="shared" si="0"/>
        <v>0</v>
      </c>
    </row>
    <row r="46" spans="5:5" x14ac:dyDescent="0.25">
      <c r="E46" s="6">
        <f t="shared" si="0"/>
        <v>0</v>
      </c>
    </row>
    <row r="47" spans="5:5" x14ac:dyDescent="0.25">
      <c r="E47" s="6">
        <f t="shared" si="0"/>
        <v>0</v>
      </c>
    </row>
    <row r="48" spans="5:5" x14ac:dyDescent="0.25">
      <c r="E48" s="6">
        <f t="shared" si="0"/>
        <v>0</v>
      </c>
    </row>
    <row r="49" spans="5:5" x14ac:dyDescent="0.25">
      <c r="E49" s="6">
        <f t="shared" si="0"/>
        <v>0</v>
      </c>
    </row>
    <row r="50" spans="5:5" x14ac:dyDescent="0.25">
      <c r="E50" s="6">
        <f t="shared" si="0"/>
        <v>0</v>
      </c>
    </row>
    <row r="51" spans="5:5" x14ac:dyDescent="0.25">
      <c r="E51" s="6">
        <f t="shared" si="0"/>
        <v>0</v>
      </c>
    </row>
    <row r="52" spans="5:5" x14ac:dyDescent="0.25">
      <c r="E52" s="6">
        <f t="shared" si="0"/>
        <v>0</v>
      </c>
    </row>
    <row r="53" spans="5:5" x14ac:dyDescent="0.25">
      <c r="E53" s="6">
        <f t="shared" si="0"/>
        <v>0</v>
      </c>
    </row>
    <row r="54" spans="5:5" x14ac:dyDescent="0.25">
      <c r="E54" s="6">
        <f t="shared" si="0"/>
        <v>0</v>
      </c>
    </row>
    <row r="55" spans="5:5" x14ac:dyDescent="0.25">
      <c r="E55" s="6">
        <f t="shared" si="0"/>
        <v>0</v>
      </c>
    </row>
    <row r="56" spans="5:5" x14ac:dyDescent="0.25">
      <c r="E56" s="6">
        <f t="shared" si="0"/>
        <v>0</v>
      </c>
    </row>
    <row r="57" spans="5:5" x14ac:dyDescent="0.25">
      <c r="E57" s="6">
        <f t="shared" si="0"/>
        <v>0</v>
      </c>
    </row>
    <row r="58" spans="5:5" x14ac:dyDescent="0.25">
      <c r="E58" s="6">
        <f t="shared" si="0"/>
        <v>0</v>
      </c>
    </row>
    <row r="59" spans="5:5" x14ac:dyDescent="0.25">
      <c r="E59" s="6">
        <f t="shared" si="0"/>
        <v>0</v>
      </c>
    </row>
    <row r="60" spans="5:5" x14ac:dyDescent="0.25">
      <c r="E60" s="6">
        <f t="shared" si="0"/>
        <v>0</v>
      </c>
    </row>
    <row r="61" spans="5:5" x14ac:dyDescent="0.25">
      <c r="E61" s="6">
        <f t="shared" si="0"/>
        <v>0</v>
      </c>
    </row>
    <row r="62" spans="5:5" x14ac:dyDescent="0.25">
      <c r="E62" s="6">
        <f t="shared" si="0"/>
        <v>0</v>
      </c>
    </row>
    <row r="63" spans="5:5" x14ac:dyDescent="0.25">
      <c r="E63" s="6">
        <f t="shared" si="0"/>
        <v>0</v>
      </c>
    </row>
    <row r="64" spans="5:5" x14ac:dyDescent="0.25">
      <c r="E64" s="6">
        <f t="shared" si="0"/>
        <v>0</v>
      </c>
    </row>
    <row r="65" spans="5:5" x14ac:dyDescent="0.25">
      <c r="E65" s="6">
        <f t="shared" si="0"/>
        <v>0</v>
      </c>
    </row>
    <row r="66" spans="5:5" x14ac:dyDescent="0.25">
      <c r="E66" s="6">
        <f t="shared" si="0"/>
        <v>0</v>
      </c>
    </row>
    <row r="67" spans="5:5" x14ac:dyDescent="0.25">
      <c r="E67" s="6">
        <f t="shared" si="0"/>
        <v>0</v>
      </c>
    </row>
    <row r="68" spans="5:5" x14ac:dyDescent="0.25">
      <c r="E68" s="6">
        <f t="shared" si="0"/>
        <v>0</v>
      </c>
    </row>
    <row r="69" spans="5:5" x14ac:dyDescent="0.25">
      <c r="E69" s="6">
        <f t="shared" ref="E69:E132" si="1">E68+C69-D69</f>
        <v>0</v>
      </c>
    </row>
    <row r="70" spans="5:5" x14ac:dyDescent="0.25">
      <c r="E70" s="6">
        <f t="shared" si="1"/>
        <v>0</v>
      </c>
    </row>
    <row r="71" spans="5:5" x14ac:dyDescent="0.25">
      <c r="E71" s="6">
        <f t="shared" si="1"/>
        <v>0</v>
      </c>
    </row>
    <row r="72" spans="5:5" x14ac:dyDescent="0.25">
      <c r="E72" s="6">
        <f t="shared" si="1"/>
        <v>0</v>
      </c>
    </row>
    <row r="73" spans="5:5" x14ac:dyDescent="0.25">
      <c r="E73" s="6">
        <f t="shared" si="1"/>
        <v>0</v>
      </c>
    </row>
    <row r="74" spans="5:5" x14ac:dyDescent="0.25">
      <c r="E74" s="6">
        <f t="shared" si="1"/>
        <v>0</v>
      </c>
    </row>
    <row r="75" spans="5:5" x14ac:dyDescent="0.25">
      <c r="E75" s="6">
        <f t="shared" si="1"/>
        <v>0</v>
      </c>
    </row>
    <row r="76" spans="5:5" x14ac:dyDescent="0.25">
      <c r="E76" s="6">
        <f t="shared" si="1"/>
        <v>0</v>
      </c>
    </row>
    <row r="77" spans="5:5" x14ac:dyDescent="0.25">
      <c r="E77" s="6">
        <f t="shared" si="1"/>
        <v>0</v>
      </c>
    </row>
    <row r="78" spans="5:5" x14ac:dyDescent="0.25">
      <c r="E78" s="6">
        <f t="shared" si="1"/>
        <v>0</v>
      </c>
    </row>
    <row r="79" spans="5:5" x14ac:dyDescent="0.25">
      <c r="E79" s="6">
        <f t="shared" si="1"/>
        <v>0</v>
      </c>
    </row>
    <row r="80" spans="5:5" x14ac:dyDescent="0.25">
      <c r="E80" s="6">
        <f t="shared" si="1"/>
        <v>0</v>
      </c>
    </row>
    <row r="81" spans="5:5" x14ac:dyDescent="0.25">
      <c r="E81" s="6">
        <f t="shared" si="1"/>
        <v>0</v>
      </c>
    </row>
    <row r="82" spans="5:5" x14ac:dyDescent="0.25">
      <c r="E82" s="6">
        <f t="shared" si="1"/>
        <v>0</v>
      </c>
    </row>
    <row r="83" spans="5:5" x14ac:dyDescent="0.25">
      <c r="E83" s="6">
        <f t="shared" si="1"/>
        <v>0</v>
      </c>
    </row>
    <row r="84" spans="5:5" x14ac:dyDescent="0.25">
      <c r="E84" s="6">
        <f t="shared" si="1"/>
        <v>0</v>
      </c>
    </row>
    <row r="85" spans="5:5" x14ac:dyDescent="0.25">
      <c r="E85" s="6">
        <f t="shared" si="1"/>
        <v>0</v>
      </c>
    </row>
    <row r="86" spans="5:5" x14ac:dyDescent="0.25">
      <c r="E86" s="6">
        <f t="shared" si="1"/>
        <v>0</v>
      </c>
    </row>
    <row r="87" spans="5:5" x14ac:dyDescent="0.25">
      <c r="E87" s="6">
        <f t="shared" si="1"/>
        <v>0</v>
      </c>
    </row>
    <row r="88" spans="5:5" x14ac:dyDescent="0.25">
      <c r="E88" s="6">
        <f t="shared" si="1"/>
        <v>0</v>
      </c>
    </row>
    <row r="89" spans="5:5" x14ac:dyDescent="0.25">
      <c r="E89" s="6">
        <f t="shared" si="1"/>
        <v>0</v>
      </c>
    </row>
    <row r="90" spans="5:5" x14ac:dyDescent="0.25">
      <c r="E90" s="6">
        <f t="shared" si="1"/>
        <v>0</v>
      </c>
    </row>
    <row r="91" spans="5:5" x14ac:dyDescent="0.25">
      <c r="E91" s="6">
        <f t="shared" si="1"/>
        <v>0</v>
      </c>
    </row>
    <row r="92" spans="5:5" x14ac:dyDescent="0.25">
      <c r="E92" s="6">
        <f t="shared" si="1"/>
        <v>0</v>
      </c>
    </row>
    <row r="93" spans="5:5" x14ac:dyDescent="0.25">
      <c r="E93" s="6">
        <f t="shared" si="1"/>
        <v>0</v>
      </c>
    </row>
    <row r="94" spans="5:5" x14ac:dyDescent="0.25">
      <c r="E94" s="6">
        <f t="shared" si="1"/>
        <v>0</v>
      </c>
    </row>
    <row r="95" spans="5:5" x14ac:dyDescent="0.25">
      <c r="E95" s="6">
        <f t="shared" si="1"/>
        <v>0</v>
      </c>
    </row>
    <row r="96" spans="5:5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5">
    <mergeCell ref="A1:E1"/>
    <mergeCell ref="U2:V2"/>
    <mergeCell ref="U1:V1"/>
    <mergeCell ref="AB1:AC1"/>
    <mergeCell ref="AB2:AC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view="pageBreakPreview" zoomScaleNormal="100" zoomScaleSheetLayoutView="100" workbookViewId="0">
      <selection activeCell="A95" sqref="A95"/>
    </sheetView>
  </sheetViews>
  <sheetFormatPr baseColWidth="10" defaultColWidth="9.140625" defaultRowHeight="15" x14ac:dyDescent="0.25"/>
  <cols>
    <col min="1" max="1" width="12" style="7" bestFit="1" customWidth="1"/>
    <col min="2" max="2" width="45.28515625" style="5" customWidth="1"/>
    <col min="3" max="3" width="12" style="6" bestFit="1" customWidth="1"/>
    <col min="4" max="4" width="12.7109375" style="6" bestFit="1" customWidth="1"/>
    <col min="5" max="5" width="12" style="6" bestFit="1" customWidth="1"/>
    <col min="6" max="6" width="11" bestFit="1" customWidth="1"/>
    <col min="7" max="7" width="16.140625" style="5" bestFit="1" customWidth="1"/>
    <col min="8" max="8" width="11" style="10" bestFit="1" customWidth="1"/>
    <col min="9" max="9" width="16.140625" style="5" bestFit="1" customWidth="1"/>
    <col min="10" max="10" width="10.28515625" style="5" bestFit="1" customWidth="1"/>
    <col min="11" max="11" width="12.42578125" bestFit="1" customWidth="1"/>
    <col min="12" max="12" width="11" bestFit="1" customWidth="1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15</v>
      </c>
      <c r="B1" s="94"/>
      <c r="C1" s="94"/>
      <c r="D1" s="94"/>
      <c r="E1" s="94"/>
      <c r="M1" s="20" t="s">
        <v>4</v>
      </c>
      <c r="N1" s="21">
        <f>E500</f>
        <v>0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K2" s="36"/>
      <c r="L2" s="8"/>
      <c r="M2" s="22" t="s">
        <v>77</v>
      </c>
      <c r="N2" s="23">
        <f>MAX(A3:A500)</f>
        <v>44446</v>
      </c>
    </row>
    <row r="3" spans="1:14" hidden="1" x14ac:dyDescent="0.25">
      <c r="A3" s="4">
        <v>43446</v>
      </c>
      <c r="B3" s="5" t="s">
        <v>5</v>
      </c>
      <c r="C3" s="6">
        <v>634.5</v>
      </c>
      <c r="D3" s="6">
        <v>0</v>
      </c>
      <c r="E3" s="3">
        <f>C3-D3</f>
        <v>634.5</v>
      </c>
      <c r="G3" s="12" t="s">
        <v>33</v>
      </c>
      <c r="H3" s="13" t="s">
        <v>33</v>
      </c>
      <c r="I3" s="12" t="s">
        <v>33</v>
      </c>
      <c r="J3" s="12" t="s">
        <v>33</v>
      </c>
    </row>
    <row r="4" spans="1:14" hidden="1" x14ac:dyDescent="0.25">
      <c r="B4" s="5" t="s">
        <v>6</v>
      </c>
      <c r="C4" s="6">
        <v>0</v>
      </c>
      <c r="D4" s="6">
        <v>50.26</v>
      </c>
      <c r="E4" s="6">
        <f>E3+C4-D4</f>
        <v>584.24</v>
      </c>
      <c r="G4" s="12" t="s">
        <v>33</v>
      </c>
      <c r="H4" s="13" t="s">
        <v>33</v>
      </c>
      <c r="I4" s="12" t="s">
        <v>33</v>
      </c>
      <c r="J4" s="12" t="s">
        <v>33</v>
      </c>
      <c r="M4" s="36" t="s">
        <v>87</v>
      </c>
      <c r="N4" s="42">
        <f>SUM(H5:H33)</f>
        <v>1390</v>
      </c>
    </row>
    <row r="5" spans="1:14" hidden="1" x14ac:dyDescent="0.25">
      <c r="A5" s="7">
        <v>43495</v>
      </c>
      <c r="B5" s="5" t="s">
        <v>7</v>
      </c>
      <c r="C5" s="6">
        <v>2824.62</v>
      </c>
      <c r="D5" s="6">
        <v>0</v>
      </c>
      <c r="E5" s="6">
        <f t="shared" ref="E5:E68" si="0">E4+C5-D5</f>
        <v>3408.8599999999997</v>
      </c>
      <c r="G5" s="5" t="s">
        <v>37</v>
      </c>
      <c r="H5" s="10">
        <v>101</v>
      </c>
    </row>
    <row r="6" spans="1:14" hidden="1" x14ac:dyDescent="0.25">
      <c r="A6" s="7">
        <v>43504</v>
      </c>
      <c r="B6" s="5" t="s">
        <v>8</v>
      </c>
      <c r="C6" s="6">
        <v>1984.25</v>
      </c>
      <c r="D6" s="6">
        <v>0</v>
      </c>
      <c r="E6" s="6">
        <f t="shared" si="0"/>
        <v>5393.11</v>
      </c>
      <c r="G6" s="5" t="s">
        <v>35</v>
      </c>
      <c r="H6" s="10">
        <v>80</v>
      </c>
    </row>
    <row r="7" spans="1:14" s="19" customFormat="1" hidden="1" x14ac:dyDescent="0.25">
      <c r="A7" s="14">
        <v>43512</v>
      </c>
      <c r="B7" s="15" t="s">
        <v>9</v>
      </c>
      <c r="C7" s="16">
        <v>2375.04</v>
      </c>
      <c r="D7" s="16">
        <v>0</v>
      </c>
      <c r="E7" s="16">
        <f t="shared" si="0"/>
        <v>7768.15</v>
      </c>
      <c r="F7" s="17"/>
      <c r="G7" s="15" t="s">
        <v>35</v>
      </c>
      <c r="H7" s="18">
        <v>93</v>
      </c>
      <c r="I7" s="15"/>
      <c r="J7" s="15"/>
    </row>
    <row r="8" spans="1:14" hidden="1" x14ac:dyDescent="0.25">
      <c r="A8" s="7">
        <v>43517</v>
      </c>
      <c r="B8" s="5" t="s">
        <v>10</v>
      </c>
      <c r="C8" s="6">
        <v>675</v>
      </c>
      <c r="D8" s="6">
        <v>0</v>
      </c>
      <c r="E8" s="6">
        <f t="shared" si="0"/>
        <v>8443.15</v>
      </c>
      <c r="G8" s="5" t="s">
        <v>35</v>
      </c>
      <c r="H8" s="10">
        <v>23</v>
      </c>
    </row>
    <row r="9" spans="1:14" hidden="1" x14ac:dyDescent="0.25">
      <c r="A9" s="7">
        <v>43511</v>
      </c>
      <c r="B9" s="5" t="s">
        <v>11</v>
      </c>
      <c r="C9" s="6">
        <v>0</v>
      </c>
      <c r="D9" s="6">
        <v>8000</v>
      </c>
      <c r="E9" s="6">
        <f t="shared" si="0"/>
        <v>443.14999999999964</v>
      </c>
    </row>
    <row r="10" spans="1:14" hidden="1" x14ac:dyDescent="0.25">
      <c r="A10" s="7">
        <v>43519</v>
      </c>
      <c r="B10" s="5" t="s">
        <v>12</v>
      </c>
      <c r="C10" s="6">
        <v>1197.6400000000001</v>
      </c>
      <c r="D10" s="6">
        <v>0</v>
      </c>
      <c r="E10" s="6">
        <f t="shared" si="0"/>
        <v>1640.7899999999997</v>
      </c>
      <c r="G10" s="5" t="s">
        <v>35</v>
      </c>
      <c r="H10" s="10">
        <v>43</v>
      </c>
    </row>
    <row r="11" spans="1:14" hidden="1" x14ac:dyDescent="0.25">
      <c r="A11" s="7">
        <v>43523</v>
      </c>
      <c r="B11" s="5" t="s">
        <v>13</v>
      </c>
      <c r="C11" s="6">
        <v>1854.11</v>
      </c>
      <c r="D11" s="6">
        <v>0</v>
      </c>
      <c r="E11" s="6">
        <f t="shared" si="0"/>
        <v>3494.8999999999996</v>
      </c>
      <c r="G11" s="5" t="s">
        <v>35</v>
      </c>
      <c r="H11" s="10">
        <v>74</v>
      </c>
    </row>
    <row r="12" spans="1:14" hidden="1" x14ac:dyDescent="0.25">
      <c r="A12" s="7">
        <v>43525</v>
      </c>
      <c r="B12" s="5" t="s">
        <v>14</v>
      </c>
      <c r="C12" s="6">
        <v>996.67</v>
      </c>
      <c r="D12" s="6">
        <v>0</v>
      </c>
      <c r="E12" s="6">
        <f t="shared" si="0"/>
        <v>4491.57</v>
      </c>
      <c r="G12" s="5" t="s">
        <v>35</v>
      </c>
      <c r="H12" s="10">
        <v>36</v>
      </c>
    </row>
    <row r="13" spans="1:14" hidden="1" x14ac:dyDescent="0.25">
      <c r="A13" s="7">
        <v>43532</v>
      </c>
      <c r="B13" s="5" t="s">
        <v>16</v>
      </c>
      <c r="C13" s="6">
        <v>1222.47</v>
      </c>
      <c r="D13" s="6">
        <v>0</v>
      </c>
      <c r="E13" s="6">
        <f t="shared" si="0"/>
        <v>5714.04</v>
      </c>
      <c r="G13" s="5" t="s">
        <v>35</v>
      </c>
      <c r="H13" s="10">
        <v>62</v>
      </c>
    </row>
    <row r="14" spans="1:14" hidden="1" x14ac:dyDescent="0.25">
      <c r="A14" s="7">
        <v>43537</v>
      </c>
      <c r="B14" s="5" t="s">
        <v>17</v>
      </c>
      <c r="C14" s="6">
        <v>814.04</v>
      </c>
      <c r="D14" s="6">
        <v>0</v>
      </c>
      <c r="E14" s="6">
        <f t="shared" si="0"/>
        <v>6528.08</v>
      </c>
      <c r="G14" s="5" t="s">
        <v>35</v>
      </c>
      <c r="H14" s="10">
        <v>29</v>
      </c>
    </row>
    <row r="15" spans="1:14" hidden="1" x14ac:dyDescent="0.25">
      <c r="A15" s="7">
        <v>43550</v>
      </c>
      <c r="B15" s="5" t="s">
        <v>11</v>
      </c>
      <c r="C15" s="6">
        <v>0</v>
      </c>
      <c r="D15" s="6">
        <v>10000</v>
      </c>
      <c r="E15" s="6">
        <f t="shared" si="0"/>
        <v>-3471.92</v>
      </c>
      <c r="F15" s="17"/>
    </row>
    <row r="16" spans="1:14" hidden="1" x14ac:dyDescent="0.25">
      <c r="A16" s="7">
        <v>43551</v>
      </c>
      <c r="B16" s="5" t="s">
        <v>18</v>
      </c>
      <c r="C16" s="6">
        <v>267.72000000000003</v>
      </c>
      <c r="D16" s="6">
        <v>0</v>
      </c>
      <c r="E16" s="6">
        <f t="shared" si="0"/>
        <v>-3204.2</v>
      </c>
      <c r="F16" s="19"/>
      <c r="G16" s="5" t="s">
        <v>35</v>
      </c>
      <c r="H16" s="10">
        <v>13</v>
      </c>
    </row>
    <row r="17" spans="1:10" hidden="1" x14ac:dyDescent="0.25">
      <c r="A17" s="7">
        <v>43558</v>
      </c>
      <c r="B17" s="5" t="s">
        <v>19</v>
      </c>
      <c r="C17" s="6">
        <v>712.21</v>
      </c>
      <c r="D17" s="6">
        <v>0</v>
      </c>
      <c r="E17" s="6">
        <f t="shared" si="0"/>
        <v>-2491.9899999999998</v>
      </c>
      <c r="F17" s="19"/>
      <c r="G17" s="5" t="s">
        <v>35</v>
      </c>
      <c r="H17" s="10">
        <v>22</v>
      </c>
    </row>
    <row r="18" spans="1:10" hidden="1" x14ac:dyDescent="0.25">
      <c r="A18" s="7">
        <v>43578</v>
      </c>
      <c r="B18" s="5" t="s">
        <v>20</v>
      </c>
      <c r="C18" s="6">
        <v>2164.75</v>
      </c>
      <c r="D18" s="6">
        <v>0</v>
      </c>
      <c r="E18" s="6">
        <f t="shared" si="0"/>
        <v>-327.23999999999978</v>
      </c>
      <c r="F18" s="19"/>
      <c r="G18" s="5" t="s">
        <v>35</v>
      </c>
      <c r="H18" s="10">
        <v>66</v>
      </c>
    </row>
    <row r="19" spans="1:10" hidden="1" x14ac:dyDescent="0.25">
      <c r="A19" s="7">
        <v>43585</v>
      </c>
      <c r="B19" s="5" t="s">
        <v>21</v>
      </c>
      <c r="C19" s="6">
        <v>1420.66</v>
      </c>
      <c r="D19" s="6">
        <v>0</v>
      </c>
      <c r="E19" s="6">
        <f t="shared" si="0"/>
        <v>1093.4200000000003</v>
      </c>
      <c r="F19" s="19"/>
      <c r="G19" s="5" t="s">
        <v>35</v>
      </c>
      <c r="H19" s="10">
        <v>59</v>
      </c>
    </row>
    <row r="20" spans="1:10" hidden="1" x14ac:dyDescent="0.25">
      <c r="A20" s="7">
        <v>43592</v>
      </c>
      <c r="B20" s="5" t="s">
        <v>11</v>
      </c>
      <c r="C20" s="6">
        <v>0</v>
      </c>
      <c r="D20" s="6">
        <v>5000</v>
      </c>
      <c r="E20" s="6">
        <f t="shared" si="0"/>
        <v>-3906.58</v>
      </c>
      <c r="F20" s="17"/>
    </row>
    <row r="21" spans="1:10" hidden="1" x14ac:dyDescent="0.25">
      <c r="A21" s="7">
        <v>43596</v>
      </c>
      <c r="B21" s="5" t="s">
        <v>22</v>
      </c>
      <c r="C21" s="6">
        <v>6336.95</v>
      </c>
      <c r="D21" s="6">
        <v>0</v>
      </c>
      <c r="E21" s="6">
        <f t="shared" si="0"/>
        <v>2430.37</v>
      </c>
      <c r="F21" s="19"/>
      <c r="G21" s="5" t="s">
        <v>35</v>
      </c>
      <c r="H21" s="10">
        <v>198</v>
      </c>
    </row>
    <row r="22" spans="1:10" hidden="1" x14ac:dyDescent="0.25">
      <c r="A22" s="7">
        <v>43620</v>
      </c>
      <c r="B22" s="5" t="s">
        <v>23</v>
      </c>
      <c r="C22" s="6">
        <v>4401.03</v>
      </c>
      <c r="D22" s="6">
        <v>0</v>
      </c>
      <c r="E22" s="6">
        <f t="shared" si="0"/>
        <v>6831.4</v>
      </c>
      <c r="F22" s="19"/>
      <c r="G22" s="5" t="s">
        <v>35</v>
      </c>
      <c r="H22" s="10">
        <v>141</v>
      </c>
    </row>
    <row r="23" spans="1:10" hidden="1" x14ac:dyDescent="0.25">
      <c r="A23" s="7">
        <v>43637</v>
      </c>
      <c r="B23" s="5" t="s">
        <v>24</v>
      </c>
      <c r="C23" s="6">
        <v>1742.28</v>
      </c>
      <c r="D23" s="6">
        <v>0</v>
      </c>
      <c r="E23" s="6">
        <f t="shared" si="0"/>
        <v>8573.68</v>
      </c>
      <c r="F23" s="19"/>
      <c r="G23" s="5" t="s">
        <v>35</v>
      </c>
      <c r="H23" s="10">
        <v>52</v>
      </c>
    </row>
    <row r="24" spans="1:10" hidden="1" x14ac:dyDescent="0.25">
      <c r="A24" s="7">
        <v>43645</v>
      </c>
      <c r="B24" s="5" t="s">
        <v>25</v>
      </c>
      <c r="C24" s="6">
        <v>895.58</v>
      </c>
      <c r="D24" s="6">
        <v>0</v>
      </c>
      <c r="E24" s="6">
        <f t="shared" si="0"/>
        <v>9469.26</v>
      </c>
      <c r="F24" s="19"/>
      <c r="G24" s="5" t="s">
        <v>35</v>
      </c>
      <c r="H24" s="10">
        <v>26</v>
      </c>
    </row>
    <row r="25" spans="1:10" hidden="1" x14ac:dyDescent="0.25">
      <c r="A25" s="7">
        <v>43645</v>
      </c>
      <c r="B25" s="5" t="s">
        <v>11</v>
      </c>
      <c r="C25" s="6">
        <v>0</v>
      </c>
      <c r="D25" s="6">
        <v>12000</v>
      </c>
      <c r="E25" s="6">
        <f t="shared" si="0"/>
        <v>-2530.7399999999998</v>
      </c>
      <c r="F25" s="17"/>
    </row>
    <row r="26" spans="1:10" hidden="1" x14ac:dyDescent="0.25">
      <c r="A26" s="7">
        <v>43677</v>
      </c>
      <c r="B26" s="5" t="s">
        <v>26</v>
      </c>
      <c r="C26" s="6">
        <v>3249.75</v>
      </c>
      <c r="D26" s="6">
        <v>0</v>
      </c>
      <c r="E26" s="6">
        <f t="shared" si="0"/>
        <v>719.01000000000022</v>
      </c>
      <c r="F26" s="19"/>
      <c r="G26" s="5" t="s">
        <v>35</v>
      </c>
      <c r="H26" s="10">
        <v>129</v>
      </c>
    </row>
    <row r="27" spans="1:10" hidden="1" x14ac:dyDescent="0.25">
      <c r="A27" s="7">
        <v>43685</v>
      </c>
      <c r="B27" s="5" t="s">
        <v>11</v>
      </c>
      <c r="C27" s="6">
        <v>0</v>
      </c>
      <c r="D27" s="6">
        <v>6000</v>
      </c>
      <c r="E27" s="6">
        <f t="shared" si="0"/>
        <v>-5280.99</v>
      </c>
      <c r="F27" s="17"/>
    </row>
    <row r="28" spans="1:10" hidden="1" x14ac:dyDescent="0.25">
      <c r="A28" s="7">
        <v>43706</v>
      </c>
      <c r="B28" s="5" t="s">
        <v>27</v>
      </c>
      <c r="C28" s="6">
        <v>4312.07</v>
      </c>
      <c r="D28" s="6">
        <v>0</v>
      </c>
      <c r="E28" s="6">
        <f t="shared" si="0"/>
        <v>-968.92000000000007</v>
      </c>
      <c r="F28" s="19"/>
      <c r="G28" s="5" t="s">
        <v>35</v>
      </c>
      <c r="H28" s="10">
        <v>45</v>
      </c>
      <c r="I28" s="5" t="s">
        <v>36</v>
      </c>
      <c r="J28" s="5">
        <v>180</v>
      </c>
    </row>
    <row r="29" spans="1:10" hidden="1" x14ac:dyDescent="0.25">
      <c r="A29" s="7">
        <v>43738</v>
      </c>
      <c r="B29" s="5" t="s">
        <v>28</v>
      </c>
      <c r="C29" s="6">
        <v>3585.6</v>
      </c>
      <c r="D29" s="6">
        <v>0</v>
      </c>
      <c r="E29" s="6">
        <f t="shared" si="0"/>
        <v>2616.6799999999998</v>
      </c>
      <c r="F29" s="19"/>
      <c r="G29" s="5" t="s">
        <v>35</v>
      </c>
      <c r="H29" s="10">
        <v>64</v>
      </c>
    </row>
    <row r="30" spans="1:10" hidden="1" x14ac:dyDescent="0.25">
      <c r="A30" s="7">
        <v>43741</v>
      </c>
      <c r="B30" s="5" t="s">
        <v>11</v>
      </c>
      <c r="C30" s="6">
        <v>0</v>
      </c>
      <c r="D30" s="6">
        <v>6000</v>
      </c>
      <c r="E30" s="6">
        <f t="shared" si="0"/>
        <v>-3383.32</v>
      </c>
      <c r="F30" s="19"/>
    </row>
    <row r="31" spans="1:10" hidden="1" x14ac:dyDescent="0.25">
      <c r="A31" s="7">
        <v>43764</v>
      </c>
      <c r="B31" s="5" t="s">
        <v>30</v>
      </c>
      <c r="C31" s="6">
        <v>2520.7199999999998</v>
      </c>
      <c r="D31" s="6">
        <v>0</v>
      </c>
      <c r="E31" s="6">
        <f t="shared" si="0"/>
        <v>-862.60000000000036</v>
      </c>
      <c r="F31" s="19"/>
      <c r="G31" s="5" t="s">
        <v>35</v>
      </c>
      <c r="H31" s="10">
        <v>34</v>
      </c>
      <c r="I31" s="5" t="s">
        <v>36</v>
      </c>
      <c r="J31" s="5">
        <v>678</v>
      </c>
    </row>
    <row r="32" spans="1:10" hidden="1" x14ac:dyDescent="0.25">
      <c r="A32" s="7">
        <v>43799</v>
      </c>
      <c r="B32" s="5" t="s">
        <v>29</v>
      </c>
      <c r="C32" s="6">
        <v>1735.14</v>
      </c>
      <c r="D32" s="6">
        <v>0</v>
      </c>
      <c r="E32" s="6">
        <f t="shared" si="0"/>
        <v>872.53999999999974</v>
      </c>
      <c r="F32" s="19"/>
    </row>
    <row r="33" spans="1:10" hidden="1" x14ac:dyDescent="0.25">
      <c r="A33" s="7">
        <v>43802</v>
      </c>
      <c r="B33" s="5" t="s">
        <v>11</v>
      </c>
      <c r="C33" s="6">
        <v>0</v>
      </c>
      <c r="D33" s="6">
        <v>5000</v>
      </c>
      <c r="E33" s="6">
        <f t="shared" si="0"/>
        <v>-4127.46</v>
      </c>
      <c r="F33" s="17"/>
    </row>
    <row r="34" spans="1:10" hidden="1" x14ac:dyDescent="0.25">
      <c r="A34" s="7">
        <v>43861</v>
      </c>
      <c r="B34" s="5" t="s">
        <v>43</v>
      </c>
      <c r="C34" s="6">
        <v>10224.290000000001</v>
      </c>
      <c r="D34" s="6">
        <v>0</v>
      </c>
      <c r="E34" s="6">
        <f t="shared" si="0"/>
        <v>6096.8300000000008</v>
      </c>
      <c r="F34" s="19"/>
      <c r="G34" s="5" t="s">
        <v>35</v>
      </c>
      <c r="H34" s="10">
        <v>200</v>
      </c>
      <c r="I34" s="5" t="s">
        <v>45</v>
      </c>
      <c r="J34" s="5">
        <v>258</v>
      </c>
    </row>
    <row r="35" spans="1:10" hidden="1" x14ac:dyDescent="0.25">
      <c r="A35" s="7">
        <v>43861</v>
      </c>
      <c r="B35" s="5" t="s">
        <v>44</v>
      </c>
      <c r="C35" s="6">
        <v>92.86</v>
      </c>
      <c r="D35" s="6">
        <v>0</v>
      </c>
      <c r="E35" s="6">
        <f t="shared" si="0"/>
        <v>6189.6900000000005</v>
      </c>
      <c r="G35" s="5" t="s">
        <v>35</v>
      </c>
      <c r="H35" s="10">
        <v>3</v>
      </c>
    </row>
    <row r="36" spans="1:10" hidden="1" x14ac:dyDescent="0.25">
      <c r="A36" s="7">
        <v>43854</v>
      </c>
      <c r="B36" s="5" t="s">
        <v>11</v>
      </c>
      <c r="C36" s="6">
        <v>0</v>
      </c>
      <c r="D36" s="6">
        <v>10136</v>
      </c>
      <c r="E36" s="6">
        <f t="shared" si="0"/>
        <v>-3946.3099999999995</v>
      </c>
    </row>
    <row r="37" spans="1:10" hidden="1" x14ac:dyDescent="0.25">
      <c r="A37" s="7">
        <v>43857</v>
      </c>
      <c r="B37" s="5" t="s">
        <v>11</v>
      </c>
      <c r="C37" s="6">
        <v>0</v>
      </c>
      <c r="D37" s="6">
        <v>5000.0200000000004</v>
      </c>
      <c r="E37" s="6">
        <f t="shared" si="0"/>
        <v>-8946.33</v>
      </c>
      <c r="F37" t="s">
        <v>74</v>
      </c>
    </row>
    <row r="38" spans="1:10" hidden="1" x14ac:dyDescent="0.25">
      <c r="A38" s="7">
        <v>43889</v>
      </c>
      <c r="B38" s="5" t="s">
        <v>73</v>
      </c>
      <c r="C38" s="6">
        <v>11597.1</v>
      </c>
      <c r="D38" s="6">
        <v>0</v>
      </c>
      <c r="E38" s="6">
        <f t="shared" si="0"/>
        <v>2650.7700000000004</v>
      </c>
      <c r="G38" s="5" t="s">
        <v>35</v>
      </c>
      <c r="H38" s="10">
        <f>8+20+16+35+17+48+17+8+27</f>
        <v>196</v>
      </c>
      <c r="I38" s="5" t="s">
        <v>45</v>
      </c>
      <c r="J38" s="5">
        <f>28+51+82+35</f>
        <v>196</v>
      </c>
    </row>
    <row r="39" spans="1:10" hidden="1" x14ac:dyDescent="0.25">
      <c r="A39" s="7">
        <v>43893</v>
      </c>
      <c r="B39" s="5" t="s">
        <v>11</v>
      </c>
      <c r="C39" s="6">
        <v>0</v>
      </c>
      <c r="D39" s="6">
        <v>5000</v>
      </c>
      <c r="E39" s="6">
        <f t="shared" si="0"/>
        <v>-2349.2299999999996</v>
      </c>
    </row>
    <row r="40" spans="1:10" hidden="1" x14ac:dyDescent="0.25">
      <c r="A40" s="7">
        <v>43981</v>
      </c>
      <c r="B40" s="5" t="s">
        <v>108</v>
      </c>
      <c r="C40" s="6">
        <v>0</v>
      </c>
      <c r="D40" s="6">
        <v>4500</v>
      </c>
      <c r="E40" s="6">
        <f t="shared" si="0"/>
        <v>-6849.23</v>
      </c>
    </row>
    <row r="41" spans="1:10" hidden="1" x14ac:dyDescent="0.25">
      <c r="A41" s="7">
        <v>43995</v>
      </c>
      <c r="B41" s="5" t="s">
        <v>116</v>
      </c>
      <c r="C41" s="6">
        <v>17107.71</v>
      </c>
      <c r="D41" s="6">
        <v>0</v>
      </c>
      <c r="E41" s="6">
        <f t="shared" si="0"/>
        <v>10258.48</v>
      </c>
      <c r="G41" s="5" t="s">
        <v>35</v>
      </c>
      <c r="H41" s="10">
        <f>2+54+38+8+26+20+60+70+40</f>
        <v>318</v>
      </c>
      <c r="I41" s="5" t="s">
        <v>117</v>
      </c>
      <c r="J41" s="5">
        <f>38+34+80+70+40</f>
        <v>262</v>
      </c>
    </row>
    <row r="42" spans="1:10" hidden="1" x14ac:dyDescent="0.25">
      <c r="B42" s="5" t="s">
        <v>164</v>
      </c>
      <c r="C42" s="6">
        <v>0</v>
      </c>
      <c r="D42" s="6">
        <v>11000</v>
      </c>
      <c r="E42" s="6">
        <f t="shared" si="0"/>
        <v>-741.52000000000044</v>
      </c>
    </row>
    <row r="43" spans="1:10" hidden="1" x14ac:dyDescent="0.25">
      <c r="A43" s="7">
        <v>44047</v>
      </c>
      <c r="B43" s="5" t="s">
        <v>165</v>
      </c>
      <c r="C43" s="6">
        <v>7215.78</v>
      </c>
      <c r="D43" s="6">
        <v>0</v>
      </c>
      <c r="E43" s="6">
        <f t="shared" si="0"/>
        <v>6474.2599999999993</v>
      </c>
      <c r="G43" s="5" t="s">
        <v>167</v>
      </c>
      <c r="H43" s="10">
        <f>30+15+1+20+20+30</f>
        <v>116</v>
      </c>
      <c r="I43" s="5" t="s">
        <v>117</v>
      </c>
      <c r="J43" s="5">
        <f>50+20+45</f>
        <v>115</v>
      </c>
    </row>
    <row r="44" spans="1:10" hidden="1" x14ac:dyDescent="0.25">
      <c r="A44" s="7">
        <v>44055</v>
      </c>
      <c r="B44" s="5" t="s">
        <v>166</v>
      </c>
      <c r="C44" s="6">
        <v>0</v>
      </c>
      <c r="D44" s="6">
        <v>8000</v>
      </c>
      <c r="E44" s="6">
        <f t="shared" si="0"/>
        <v>-1525.7400000000007</v>
      </c>
    </row>
    <row r="45" spans="1:10" hidden="1" x14ac:dyDescent="0.25">
      <c r="A45" s="7">
        <v>44065</v>
      </c>
      <c r="B45" s="5" t="s">
        <v>169</v>
      </c>
      <c r="C45" s="6">
        <v>0</v>
      </c>
      <c r="D45" s="6">
        <v>6500</v>
      </c>
      <c r="E45" s="6">
        <f t="shared" si="0"/>
        <v>-8025.7400000000007</v>
      </c>
    </row>
    <row r="46" spans="1:10" hidden="1" x14ac:dyDescent="0.25">
      <c r="A46" s="7">
        <v>44075</v>
      </c>
      <c r="B46" s="5" t="s">
        <v>179</v>
      </c>
      <c r="C46" s="6">
        <v>14499.94</v>
      </c>
      <c r="D46" s="6">
        <v>0</v>
      </c>
      <c r="E46" s="6">
        <f t="shared" si="0"/>
        <v>6474.2</v>
      </c>
      <c r="G46" s="5" t="s">
        <v>167</v>
      </c>
      <c r="H46" s="10">
        <f>79+4+15+2+47+32</f>
        <v>179</v>
      </c>
      <c r="I46" s="5" t="s">
        <v>117</v>
      </c>
      <c r="J46" s="5">
        <f>32+49+85</f>
        <v>166</v>
      </c>
    </row>
    <row r="47" spans="1:10" hidden="1" x14ac:dyDescent="0.25">
      <c r="A47" s="7">
        <v>44102</v>
      </c>
      <c r="B47" s="5" t="s">
        <v>189</v>
      </c>
      <c r="C47" s="6">
        <v>0</v>
      </c>
      <c r="D47" s="6">
        <v>5313</v>
      </c>
      <c r="E47" s="6">
        <f t="shared" si="0"/>
        <v>1161.1999999999998</v>
      </c>
    </row>
    <row r="48" spans="1:10" hidden="1" x14ac:dyDescent="0.25">
      <c r="A48" s="7">
        <v>44104</v>
      </c>
      <c r="B48" s="5" t="s">
        <v>273</v>
      </c>
      <c r="C48" s="6">
        <v>1560.9</v>
      </c>
      <c r="D48" s="6">
        <v>0</v>
      </c>
      <c r="E48" s="6">
        <f t="shared" si="0"/>
        <v>2722.1</v>
      </c>
      <c r="G48" s="5" t="s">
        <v>167</v>
      </c>
      <c r="H48" s="10">
        <v>25</v>
      </c>
      <c r="I48" s="5" t="s">
        <v>117</v>
      </c>
      <c r="J48" s="5">
        <v>25</v>
      </c>
    </row>
    <row r="49" spans="1:10" hidden="1" x14ac:dyDescent="0.25">
      <c r="A49" s="7">
        <v>44152</v>
      </c>
      <c r="B49" s="5" t="s">
        <v>274</v>
      </c>
      <c r="C49" s="6">
        <v>0</v>
      </c>
      <c r="D49" s="6">
        <v>10000</v>
      </c>
      <c r="E49" s="6">
        <f t="shared" si="0"/>
        <v>-7277.9</v>
      </c>
    </row>
    <row r="50" spans="1:10" hidden="1" x14ac:dyDescent="0.25">
      <c r="A50" s="7">
        <v>44154</v>
      </c>
      <c r="B50" s="75" t="s">
        <v>430</v>
      </c>
      <c r="C50" s="6">
        <v>10702.01</v>
      </c>
      <c r="D50" s="6">
        <v>0</v>
      </c>
      <c r="E50" s="6">
        <f t="shared" si="0"/>
        <v>3424.1100000000006</v>
      </c>
      <c r="G50" s="5" t="s">
        <v>167</v>
      </c>
      <c r="H50" s="10">
        <f>5+5+2+28+23+18+6+75</f>
        <v>162</v>
      </c>
      <c r="I50" s="5" t="s">
        <v>117</v>
      </c>
      <c r="J50" s="5">
        <v>170</v>
      </c>
    </row>
    <row r="51" spans="1:10" hidden="1" x14ac:dyDescent="0.25">
      <c r="A51" s="7">
        <v>44176</v>
      </c>
      <c r="B51" s="5" t="s">
        <v>308</v>
      </c>
      <c r="C51" s="6">
        <v>0</v>
      </c>
      <c r="D51" s="6">
        <v>20000</v>
      </c>
      <c r="E51" s="6">
        <f t="shared" si="0"/>
        <v>-16575.89</v>
      </c>
    </row>
    <row r="52" spans="1:10" hidden="1" x14ac:dyDescent="0.25">
      <c r="A52" s="7">
        <v>44180</v>
      </c>
      <c r="B52" s="5" t="s">
        <v>367</v>
      </c>
      <c r="C52" s="6">
        <v>13440.87</v>
      </c>
      <c r="D52" s="6">
        <v>0</v>
      </c>
      <c r="E52" s="6">
        <f>E51+C52-D52</f>
        <v>-3135.0199999999986</v>
      </c>
      <c r="G52" s="5" t="s">
        <v>35</v>
      </c>
      <c r="H52" s="10">
        <v>261</v>
      </c>
      <c r="I52" s="5" t="s">
        <v>117</v>
      </c>
      <c r="J52" s="5">
        <v>261</v>
      </c>
    </row>
    <row r="53" spans="1:10" hidden="1" x14ac:dyDescent="0.25">
      <c r="A53" s="7">
        <v>44202</v>
      </c>
      <c r="B53" s="75" t="s">
        <v>509</v>
      </c>
      <c r="C53" s="6">
        <v>54633.919999999998</v>
      </c>
      <c r="D53" s="6">
        <v>0</v>
      </c>
      <c r="E53" s="6">
        <f t="shared" si="0"/>
        <v>51498.9</v>
      </c>
      <c r="G53" s="5" t="s">
        <v>35</v>
      </c>
      <c r="H53" s="10">
        <v>800</v>
      </c>
      <c r="I53" s="5" t="s">
        <v>117</v>
      </c>
      <c r="J53" s="5">
        <v>800</v>
      </c>
    </row>
    <row r="54" spans="1:10" hidden="1" x14ac:dyDescent="0.25">
      <c r="A54" s="7">
        <v>44206</v>
      </c>
      <c r="B54" s="5" t="s">
        <v>342</v>
      </c>
      <c r="C54" s="6">
        <v>0</v>
      </c>
      <c r="D54" s="6">
        <v>51498.9</v>
      </c>
      <c r="E54" s="6">
        <f t="shared" si="0"/>
        <v>0</v>
      </c>
    </row>
    <row r="55" spans="1:10" hidden="1" x14ac:dyDescent="0.25">
      <c r="A55" s="7">
        <v>44216</v>
      </c>
      <c r="B55" s="75" t="s">
        <v>615</v>
      </c>
      <c r="C55" s="6">
        <v>592.15</v>
      </c>
      <c r="D55" s="6">
        <v>0</v>
      </c>
      <c r="E55" s="6">
        <f t="shared" si="0"/>
        <v>592.15</v>
      </c>
      <c r="G55" s="5" t="s">
        <v>35</v>
      </c>
      <c r="H55" s="10">
        <v>13</v>
      </c>
    </row>
    <row r="56" spans="1:10" hidden="1" x14ac:dyDescent="0.25">
      <c r="A56" s="7">
        <v>44217</v>
      </c>
      <c r="B56" s="75" t="s">
        <v>616</v>
      </c>
      <c r="C56" s="6">
        <v>3002.2</v>
      </c>
      <c r="D56" s="6">
        <v>0</v>
      </c>
      <c r="E56" s="6">
        <f t="shared" si="0"/>
        <v>3594.35</v>
      </c>
      <c r="G56" s="5" t="s">
        <v>35</v>
      </c>
      <c r="H56" s="10">
        <v>44</v>
      </c>
      <c r="I56" s="5" t="s">
        <v>117</v>
      </c>
      <c r="J56" s="5">
        <v>44</v>
      </c>
    </row>
    <row r="57" spans="1:10" hidden="1" x14ac:dyDescent="0.25">
      <c r="A57" s="7">
        <v>44222</v>
      </c>
      <c r="B57" s="75" t="s">
        <v>617</v>
      </c>
      <c r="C57" s="6">
        <v>206.7</v>
      </c>
      <c r="D57" s="6">
        <v>0</v>
      </c>
      <c r="E57" s="6">
        <f t="shared" si="0"/>
        <v>3801.0499999999997</v>
      </c>
      <c r="G57" s="5" t="s">
        <v>35</v>
      </c>
      <c r="H57" s="10">
        <v>3</v>
      </c>
      <c r="I57" s="5" t="s">
        <v>117</v>
      </c>
      <c r="J57" s="5">
        <v>3</v>
      </c>
    </row>
    <row r="58" spans="1:10" hidden="1" x14ac:dyDescent="0.25">
      <c r="A58" s="7">
        <v>44230</v>
      </c>
      <c r="B58" s="75" t="s">
        <v>618</v>
      </c>
      <c r="C58" s="6">
        <v>446.7</v>
      </c>
      <c r="D58" s="6">
        <v>0</v>
      </c>
      <c r="E58" s="6">
        <f t="shared" si="0"/>
        <v>4247.75</v>
      </c>
      <c r="G58" s="5" t="s">
        <v>35</v>
      </c>
      <c r="H58" s="10">
        <v>6</v>
      </c>
      <c r="I58" s="5" t="s">
        <v>117</v>
      </c>
      <c r="J58" s="5">
        <v>6</v>
      </c>
    </row>
    <row r="59" spans="1:10" hidden="1" x14ac:dyDescent="0.25">
      <c r="A59" s="7">
        <v>44231</v>
      </c>
      <c r="B59" s="75" t="s">
        <v>619</v>
      </c>
      <c r="C59" s="6">
        <v>602.54999999999995</v>
      </c>
      <c r="D59" s="6">
        <v>0</v>
      </c>
      <c r="E59" s="6">
        <f t="shared" si="0"/>
        <v>4850.3</v>
      </c>
      <c r="G59" s="5" t="s">
        <v>35</v>
      </c>
      <c r="H59" s="10">
        <v>13</v>
      </c>
    </row>
    <row r="60" spans="1:10" hidden="1" x14ac:dyDescent="0.25">
      <c r="A60" s="7">
        <v>44237</v>
      </c>
      <c r="B60" s="75" t="s">
        <v>620</v>
      </c>
      <c r="C60" s="6">
        <v>297.8</v>
      </c>
      <c r="D60" s="6">
        <v>0</v>
      </c>
      <c r="E60" s="6">
        <f t="shared" si="0"/>
        <v>5148.1000000000004</v>
      </c>
      <c r="G60" s="5" t="s">
        <v>35</v>
      </c>
      <c r="H60" s="10">
        <v>4</v>
      </c>
      <c r="I60" s="5" t="s">
        <v>117</v>
      </c>
      <c r="J60" s="5">
        <v>4</v>
      </c>
    </row>
    <row r="61" spans="1:10" hidden="1" x14ac:dyDescent="0.25">
      <c r="A61" s="7">
        <v>44245</v>
      </c>
      <c r="B61" s="75" t="s">
        <v>621</v>
      </c>
      <c r="C61" s="6">
        <v>4086.55</v>
      </c>
      <c r="D61" s="6">
        <v>0</v>
      </c>
      <c r="E61" s="6">
        <f t="shared" si="0"/>
        <v>9234.6500000000015</v>
      </c>
      <c r="G61" s="5" t="s">
        <v>35</v>
      </c>
      <c r="H61" s="10">
        <f>10+12+35+5+23</f>
        <v>85</v>
      </c>
      <c r="I61" s="5" t="s">
        <v>117</v>
      </c>
      <c r="J61" s="5">
        <v>0</v>
      </c>
    </row>
    <row r="62" spans="1:10" hidden="1" x14ac:dyDescent="0.25">
      <c r="A62" s="7">
        <v>44245</v>
      </c>
      <c r="B62" s="75" t="s">
        <v>508</v>
      </c>
      <c r="C62" s="6">
        <v>0</v>
      </c>
      <c r="D62" s="6">
        <v>5347.85</v>
      </c>
      <c r="E62" s="6">
        <f t="shared" si="0"/>
        <v>3886.8000000000011</v>
      </c>
      <c r="G62" s="5" t="s">
        <v>35</v>
      </c>
      <c r="H62" s="10">
        <f>29+60+20+10</f>
        <v>119</v>
      </c>
    </row>
    <row r="63" spans="1:10" hidden="1" x14ac:dyDescent="0.25">
      <c r="A63" s="7">
        <v>44253</v>
      </c>
      <c r="B63" s="75" t="s">
        <v>622</v>
      </c>
      <c r="C63" s="6">
        <v>1845.65</v>
      </c>
      <c r="D63" s="6">
        <v>0</v>
      </c>
      <c r="E63" s="6">
        <f t="shared" si="0"/>
        <v>5732.4500000000007</v>
      </c>
      <c r="G63" s="5" t="s">
        <v>35</v>
      </c>
      <c r="H63" s="10">
        <f>6+19</f>
        <v>25</v>
      </c>
      <c r="I63" s="5" t="s">
        <v>117</v>
      </c>
      <c r="J63" s="5">
        <v>25</v>
      </c>
    </row>
    <row r="64" spans="1:10" hidden="1" x14ac:dyDescent="0.25">
      <c r="A64" s="7">
        <v>44258</v>
      </c>
      <c r="B64" s="5" t="s">
        <v>368</v>
      </c>
      <c r="C64" s="6">
        <v>0</v>
      </c>
      <c r="D64" s="6">
        <v>8700</v>
      </c>
      <c r="E64" s="6">
        <f t="shared" si="0"/>
        <v>-2967.5499999999993</v>
      </c>
    </row>
    <row r="65" spans="1:13" hidden="1" x14ac:dyDescent="0.25">
      <c r="A65" s="7">
        <v>44258</v>
      </c>
      <c r="B65" s="75" t="s">
        <v>669</v>
      </c>
      <c r="C65" s="6">
        <v>477.1</v>
      </c>
      <c r="D65" s="6">
        <v>0</v>
      </c>
      <c r="E65" s="6">
        <f t="shared" si="0"/>
        <v>-2490.4499999999994</v>
      </c>
      <c r="G65" s="5" t="s">
        <v>167</v>
      </c>
      <c r="H65" s="10">
        <v>10</v>
      </c>
    </row>
    <row r="66" spans="1:13" hidden="1" x14ac:dyDescent="0.25">
      <c r="A66" s="7">
        <v>44264</v>
      </c>
      <c r="B66" s="75" t="s">
        <v>670</v>
      </c>
      <c r="C66" s="6">
        <v>1050.25</v>
      </c>
      <c r="D66" s="6">
        <v>0</v>
      </c>
      <c r="E66" s="6">
        <f t="shared" si="0"/>
        <v>-1440.1999999999994</v>
      </c>
      <c r="G66" s="5" t="s">
        <v>167</v>
      </c>
      <c r="H66" s="10">
        <v>11</v>
      </c>
      <c r="I66" s="5" t="s">
        <v>117</v>
      </c>
      <c r="J66" s="5">
        <v>20</v>
      </c>
    </row>
    <row r="67" spans="1:13" hidden="1" x14ac:dyDescent="0.25">
      <c r="A67" s="7">
        <v>44267</v>
      </c>
      <c r="B67" s="75" t="s">
        <v>671</v>
      </c>
      <c r="C67" s="6">
        <v>1023.75</v>
      </c>
      <c r="D67" s="6">
        <v>0</v>
      </c>
      <c r="E67" s="6">
        <f t="shared" si="0"/>
        <v>-416.44999999999936</v>
      </c>
      <c r="G67" s="5" t="s">
        <v>167</v>
      </c>
      <c r="H67" s="10">
        <v>15</v>
      </c>
      <c r="I67" s="5" t="s">
        <v>117</v>
      </c>
      <c r="J67" s="5">
        <v>15</v>
      </c>
    </row>
    <row r="68" spans="1:13" hidden="1" x14ac:dyDescent="0.25">
      <c r="A68" s="7">
        <v>44281</v>
      </c>
      <c r="B68" s="75" t="s">
        <v>672</v>
      </c>
      <c r="C68" s="6">
        <v>3298.95</v>
      </c>
      <c r="D68" s="6">
        <v>0</v>
      </c>
      <c r="E68" s="6">
        <f t="shared" si="0"/>
        <v>2882.5000000000005</v>
      </c>
      <c r="G68" s="5" t="s">
        <v>167</v>
      </c>
      <c r="H68" s="10">
        <f>24+13</f>
        <v>37</v>
      </c>
      <c r="I68" s="5" t="s">
        <v>117</v>
      </c>
      <c r="J68" s="5">
        <v>37</v>
      </c>
    </row>
    <row r="69" spans="1:13" hidden="1" x14ac:dyDescent="0.25">
      <c r="A69" s="7">
        <v>44281</v>
      </c>
      <c r="B69" s="75" t="s">
        <v>507</v>
      </c>
      <c r="C69" s="6">
        <v>0</v>
      </c>
      <c r="D69" s="6">
        <v>172.4</v>
      </c>
      <c r="E69" s="6">
        <f t="shared" ref="E69:E132" si="1">E68+C69-D69</f>
        <v>2710.1000000000004</v>
      </c>
      <c r="G69" s="5" t="s">
        <v>167</v>
      </c>
      <c r="H69" s="10">
        <v>4</v>
      </c>
    </row>
    <row r="70" spans="1:13" hidden="1" x14ac:dyDescent="0.25">
      <c r="A70" s="7">
        <v>44298</v>
      </c>
      <c r="B70" s="75" t="s">
        <v>741</v>
      </c>
      <c r="C70" s="6">
        <v>1156</v>
      </c>
      <c r="D70" s="6">
        <v>0</v>
      </c>
      <c r="E70" s="6">
        <f t="shared" si="1"/>
        <v>3866.1000000000004</v>
      </c>
      <c r="G70" s="5" t="s">
        <v>415</v>
      </c>
      <c r="H70" s="10">
        <v>1</v>
      </c>
      <c r="I70" s="5" t="s">
        <v>416</v>
      </c>
      <c r="J70" s="5">
        <v>2</v>
      </c>
    </row>
    <row r="71" spans="1:13" hidden="1" x14ac:dyDescent="0.25">
      <c r="A71" s="7">
        <v>44308</v>
      </c>
      <c r="B71" s="75" t="s">
        <v>423</v>
      </c>
      <c r="C71" s="6">
        <v>0</v>
      </c>
      <c r="D71" s="6">
        <v>6360</v>
      </c>
      <c r="E71" s="6">
        <f t="shared" si="1"/>
        <v>-2493.8999999999996</v>
      </c>
      <c r="M71" s="48"/>
    </row>
    <row r="72" spans="1:13" hidden="1" x14ac:dyDescent="0.25">
      <c r="A72" s="7">
        <v>44308</v>
      </c>
      <c r="B72" s="75" t="s">
        <v>742</v>
      </c>
      <c r="C72" s="6">
        <v>4865</v>
      </c>
      <c r="D72" s="6">
        <v>0</v>
      </c>
      <c r="E72" s="6">
        <f t="shared" si="1"/>
        <v>2371.1000000000004</v>
      </c>
      <c r="G72" s="5" t="s">
        <v>167</v>
      </c>
      <c r="H72" s="10">
        <f>4+8+30+10</f>
        <v>52</v>
      </c>
      <c r="I72" s="5" t="s">
        <v>431</v>
      </c>
      <c r="J72" s="5">
        <v>52</v>
      </c>
      <c r="K72" t="s">
        <v>432</v>
      </c>
      <c r="L72" s="76">
        <v>0.4</v>
      </c>
    </row>
    <row r="73" spans="1:13" hidden="1" x14ac:dyDescent="0.25">
      <c r="A73" s="7">
        <v>44308</v>
      </c>
      <c r="B73" s="75" t="s">
        <v>743</v>
      </c>
      <c r="C73" s="6">
        <v>360</v>
      </c>
      <c r="D73" s="6">
        <v>0</v>
      </c>
      <c r="E73" s="6">
        <f t="shared" si="1"/>
        <v>2731.1000000000004</v>
      </c>
      <c r="G73" s="5" t="s">
        <v>433</v>
      </c>
      <c r="H73" s="10">
        <v>1</v>
      </c>
    </row>
    <row r="74" spans="1:13" hidden="1" x14ac:dyDescent="0.25">
      <c r="A74" s="7">
        <v>44315</v>
      </c>
      <c r="B74" s="75" t="s">
        <v>744</v>
      </c>
      <c r="C74" s="6">
        <v>4701</v>
      </c>
      <c r="D74" s="6">
        <v>0</v>
      </c>
      <c r="E74" s="6">
        <f t="shared" si="1"/>
        <v>7432.1</v>
      </c>
      <c r="G74" s="5" t="s">
        <v>167</v>
      </c>
      <c r="H74" s="10">
        <f>20+20+20</f>
        <v>60</v>
      </c>
      <c r="I74" s="5" t="s">
        <v>449</v>
      </c>
      <c r="J74" s="5">
        <v>60</v>
      </c>
    </row>
    <row r="75" spans="1:13" hidden="1" x14ac:dyDescent="0.25">
      <c r="A75" s="7">
        <v>44328</v>
      </c>
      <c r="B75" s="5" t="s">
        <v>11</v>
      </c>
      <c r="C75" s="6">
        <v>0</v>
      </c>
      <c r="D75" s="6">
        <v>7432.1</v>
      </c>
      <c r="E75" s="6">
        <f t="shared" si="1"/>
        <v>0</v>
      </c>
    </row>
    <row r="76" spans="1:13" x14ac:dyDescent="0.25">
      <c r="A76" s="7">
        <v>44327</v>
      </c>
      <c r="B76" s="71" t="s">
        <v>457</v>
      </c>
      <c r="C76" s="6">
        <v>1847.46</v>
      </c>
      <c r="D76" s="6">
        <v>0</v>
      </c>
      <c r="E76" s="6">
        <f t="shared" si="1"/>
        <v>1847.46</v>
      </c>
      <c r="G76" s="5" t="s">
        <v>35</v>
      </c>
      <c r="H76" s="10">
        <f>7+16</f>
        <v>23</v>
      </c>
      <c r="I76" s="5" t="s">
        <v>449</v>
      </c>
      <c r="J76" s="5">
        <v>23</v>
      </c>
    </row>
    <row r="77" spans="1:13" x14ac:dyDescent="0.25">
      <c r="A77" s="7">
        <v>44328</v>
      </c>
      <c r="B77" s="71" t="s">
        <v>458</v>
      </c>
      <c r="C77" s="6">
        <v>1413.15</v>
      </c>
      <c r="D77" s="6">
        <v>0</v>
      </c>
      <c r="E77" s="6">
        <f t="shared" si="1"/>
        <v>3260.61</v>
      </c>
      <c r="G77" s="5" t="s">
        <v>35</v>
      </c>
      <c r="H77" s="10">
        <f>3+24</f>
        <v>27</v>
      </c>
    </row>
    <row r="78" spans="1:13" x14ac:dyDescent="0.25">
      <c r="A78" s="7">
        <v>44335</v>
      </c>
      <c r="B78" s="71" t="s">
        <v>478</v>
      </c>
      <c r="C78" s="6">
        <v>4243.8999999999996</v>
      </c>
      <c r="D78" s="6">
        <v>0</v>
      </c>
      <c r="E78" s="6">
        <f t="shared" si="1"/>
        <v>7504.51</v>
      </c>
      <c r="G78" s="5" t="s">
        <v>35</v>
      </c>
      <c r="H78" s="10">
        <f>7+5+16+22</f>
        <v>50</v>
      </c>
      <c r="I78" s="5" t="s">
        <v>449</v>
      </c>
      <c r="J78" s="5">
        <v>50</v>
      </c>
    </row>
    <row r="79" spans="1:13" x14ac:dyDescent="0.25">
      <c r="A79" s="7">
        <v>44337</v>
      </c>
      <c r="B79" s="71" t="s">
        <v>496</v>
      </c>
      <c r="C79" s="6">
        <v>2403.15</v>
      </c>
      <c r="D79" s="6">
        <v>0</v>
      </c>
      <c r="E79" s="6">
        <f t="shared" si="1"/>
        <v>9907.66</v>
      </c>
      <c r="G79" s="5" t="s">
        <v>35</v>
      </c>
      <c r="H79" s="10">
        <v>31</v>
      </c>
      <c r="I79" s="5" t="s">
        <v>449</v>
      </c>
      <c r="J79" s="5">
        <v>30</v>
      </c>
    </row>
    <row r="80" spans="1:13" x14ac:dyDescent="0.25">
      <c r="A80" s="7">
        <v>44342</v>
      </c>
      <c r="B80" s="71" t="s">
        <v>503</v>
      </c>
      <c r="C80" s="6">
        <v>4337.2</v>
      </c>
      <c r="D80" s="6">
        <v>0</v>
      </c>
      <c r="E80" s="6">
        <f t="shared" si="1"/>
        <v>14244.86</v>
      </c>
      <c r="G80" s="5" t="s">
        <v>35</v>
      </c>
      <c r="H80" s="10">
        <f>18+38</f>
        <v>56</v>
      </c>
      <c r="I80" s="5" t="s">
        <v>449</v>
      </c>
      <c r="J80" s="5">
        <v>56</v>
      </c>
    </row>
    <row r="81" spans="1:10" x14ac:dyDescent="0.25">
      <c r="A81" s="7">
        <v>44344</v>
      </c>
      <c r="B81" s="71" t="s">
        <v>510</v>
      </c>
      <c r="C81" s="6">
        <v>3435.75</v>
      </c>
      <c r="D81" s="6">
        <v>0</v>
      </c>
      <c r="E81" s="6">
        <f t="shared" si="1"/>
        <v>17680.61</v>
      </c>
      <c r="G81" s="5" t="s">
        <v>35</v>
      </c>
      <c r="H81" s="10">
        <v>25</v>
      </c>
      <c r="I81" s="5" t="s">
        <v>449</v>
      </c>
      <c r="J81" s="5">
        <v>50</v>
      </c>
    </row>
    <row r="82" spans="1:10" x14ac:dyDescent="0.25">
      <c r="A82" s="7">
        <v>44346</v>
      </c>
      <c r="B82" s="5" t="s">
        <v>513</v>
      </c>
      <c r="C82" s="6">
        <v>0</v>
      </c>
      <c r="D82" s="6">
        <v>17680.61</v>
      </c>
      <c r="E82" s="6">
        <f t="shared" si="1"/>
        <v>0</v>
      </c>
    </row>
    <row r="83" spans="1:10" x14ac:dyDescent="0.25">
      <c r="A83" s="7">
        <v>44348</v>
      </c>
      <c r="B83" s="71" t="s">
        <v>512</v>
      </c>
      <c r="C83" s="6">
        <v>3324.4</v>
      </c>
      <c r="D83" s="6">
        <v>0</v>
      </c>
      <c r="E83" s="6">
        <f t="shared" si="1"/>
        <v>3324.4</v>
      </c>
      <c r="G83" s="5" t="s">
        <v>35</v>
      </c>
      <c r="H83" s="10">
        <f>30+10</f>
        <v>40</v>
      </c>
      <c r="I83" s="5" t="s">
        <v>449</v>
      </c>
      <c r="J83" s="5">
        <v>40</v>
      </c>
    </row>
    <row r="84" spans="1:10" x14ac:dyDescent="0.25">
      <c r="A84" s="7">
        <v>44351</v>
      </c>
      <c r="B84" s="71" t="s">
        <v>527</v>
      </c>
      <c r="C84" s="6">
        <v>4180.6499999999996</v>
      </c>
      <c r="D84" s="6">
        <v>0</v>
      </c>
      <c r="E84" s="6">
        <f t="shared" si="1"/>
        <v>7505.0499999999993</v>
      </c>
      <c r="G84" s="5" t="s">
        <v>35</v>
      </c>
      <c r="H84" s="10">
        <f>5+12+32</f>
        <v>49</v>
      </c>
      <c r="I84" s="5" t="s">
        <v>449</v>
      </c>
      <c r="J84" s="5">
        <f>44+10</f>
        <v>54</v>
      </c>
    </row>
    <row r="85" spans="1:10" x14ac:dyDescent="0.25">
      <c r="A85" s="7">
        <v>44357</v>
      </c>
      <c r="B85" s="71" t="s">
        <v>541</v>
      </c>
      <c r="C85" s="6">
        <v>3023.35</v>
      </c>
      <c r="D85" s="6">
        <v>0</v>
      </c>
      <c r="E85" s="6">
        <f t="shared" si="1"/>
        <v>10528.4</v>
      </c>
      <c r="G85" s="5" t="s">
        <v>35</v>
      </c>
      <c r="H85" s="10">
        <v>21</v>
      </c>
      <c r="I85" s="5" t="s">
        <v>449</v>
      </c>
      <c r="J85" s="5">
        <v>29</v>
      </c>
    </row>
    <row r="86" spans="1:10" x14ac:dyDescent="0.25">
      <c r="A86" s="7">
        <v>44382</v>
      </c>
      <c r="B86" s="5" t="s">
        <v>613</v>
      </c>
      <c r="C86" s="6">
        <v>0</v>
      </c>
      <c r="D86" s="6">
        <v>10530</v>
      </c>
      <c r="E86" s="6">
        <f t="shared" si="1"/>
        <v>-1.6000000000003638</v>
      </c>
    </row>
    <row r="87" spans="1:10" x14ac:dyDescent="0.25">
      <c r="A87" s="7">
        <v>44383</v>
      </c>
      <c r="B87" s="71" t="s">
        <v>614</v>
      </c>
      <c r="C87" s="6">
        <v>1481.2</v>
      </c>
      <c r="D87" s="6">
        <v>0</v>
      </c>
      <c r="E87" s="6">
        <f t="shared" si="1"/>
        <v>1479.5999999999997</v>
      </c>
      <c r="G87" s="5" t="s">
        <v>35</v>
      </c>
      <c r="H87" s="10">
        <v>22</v>
      </c>
      <c r="I87" s="5" t="s">
        <v>449</v>
      </c>
      <c r="J87" s="5">
        <v>9</v>
      </c>
    </row>
    <row r="88" spans="1:10" x14ac:dyDescent="0.25">
      <c r="A88" s="7">
        <v>44379</v>
      </c>
      <c r="B88" s="71" t="s">
        <v>624</v>
      </c>
      <c r="C88" s="6">
        <v>2845.5</v>
      </c>
      <c r="D88" s="6">
        <v>0</v>
      </c>
      <c r="E88" s="6">
        <f t="shared" si="1"/>
        <v>4325.0999999999995</v>
      </c>
      <c r="G88" s="5" t="s">
        <v>35</v>
      </c>
      <c r="H88" s="10">
        <v>30</v>
      </c>
      <c r="I88" s="5" t="s">
        <v>449</v>
      </c>
      <c r="J88" s="5">
        <v>30</v>
      </c>
    </row>
    <row r="89" spans="1:10" x14ac:dyDescent="0.25">
      <c r="A89" s="7">
        <v>44390</v>
      </c>
      <c r="B89" s="71" t="s">
        <v>634</v>
      </c>
      <c r="C89" s="6">
        <v>3931.5</v>
      </c>
      <c r="D89" s="6">
        <v>0</v>
      </c>
      <c r="E89" s="6">
        <f t="shared" si="1"/>
        <v>8256.5999999999985</v>
      </c>
      <c r="G89" s="5" t="s">
        <v>35</v>
      </c>
      <c r="H89" s="10">
        <f>9+17+10</f>
        <v>36</v>
      </c>
      <c r="I89" s="5" t="s">
        <v>449</v>
      </c>
      <c r="J89" s="5">
        <v>48</v>
      </c>
    </row>
    <row r="90" spans="1:10" x14ac:dyDescent="0.25">
      <c r="A90" s="7">
        <v>44412</v>
      </c>
      <c r="B90" s="71" t="s">
        <v>667</v>
      </c>
      <c r="C90" s="6">
        <v>996.2</v>
      </c>
      <c r="D90" s="6">
        <v>0</v>
      </c>
      <c r="E90" s="6">
        <f t="shared" si="1"/>
        <v>9252.7999999999993</v>
      </c>
      <c r="G90" s="5" t="s">
        <v>35</v>
      </c>
      <c r="H90" s="10">
        <v>17</v>
      </c>
    </row>
    <row r="91" spans="1:10" x14ac:dyDescent="0.25">
      <c r="A91" s="7">
        <v>44410</v>
      </c>
      <c r="B91" s="5" t="s">
        <v>668</v>
      </c>
      <c r="C91" s="6">
        <v>0</v>
      </c>
      <c r="D91" s="6">
        <v>8258.2000000000007</v>
      </c>
      <c r="E91" s="6">
        <f t="shared" si="1"/>
        <v>994.59999999999854</v>
      </c>
    </row>
    <row r="92" spans="1:10" x14ac:dyDescent="0.25">
      <c r="A92" s="7">
        <v>44426</v>
      </c>
      <c r="B92" s="71" t="s">
        <v>707</v>
      </c>
      <c r="C92" s="6">
        <v>260</v>
      </c>
      <c r="D92" s="6">
        <v>0</v>
      </c>
      <c r="E92" s="6">
        <f t="shared" si="1"/>
        <v>1254.5999999999985</v>
      </c>
    </row>
    <row r="93" spans="1:10" x14ac:dyDescent="0.25">
      <c r="A93" s="7">
        <v>44438</v>
      </c>
      <c r="B93" s="71" t="s">
        <v>731</v>
      </c>
      <c r="C93" s="6">
        <v>907.5</v>
      </c>
      <c r="D93" s="6">
        <v>0</v>
      </c>
      <c r="E93" s="6">
        <f t="shared" si="1"/>
        <v>2162.0999999999985</v>
      </c>
      <c r="G93" s="5" t="s">
        <v>35</v>
      </c>
      <c r="H93" s="10">
        <v>25</v>
      </c>
    </row>
    <row r="94" spans="1:10" x14ac:dyDescent="0.25">
      <c r="A94" s="7">
        <v>44446</v>
      </c>
      <c r="B94" s="5" t="s">
        <v>559</v>
      </c>
      <c r="C94" s="6">
        <v>0</v>
      </c>
      <c r="D94" s="6">
        <v>2162.1</v>
      </c>
      <c r="E94" s="6">
        <f t="shared" si="1"/>
        <v>0</v>
      </c>
    </row>
    <row r="95" spans="1:10" x14ac:dyDescent="0.25">
      <c r="E95" s="6">
        <f t="shared" si="1"/>
        <v>0</v>
      </c>
    </row>
    <row r="96" spans="1:10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1">
    <mergeCell ref="A1:E1"/>
  </mergeCells>
  <pageMargins left="0.7" right="0.7" top="0.75" bottom="0.75" header="0.3" footer="0.3"/>
  <pageSetup paperSize="9" scale="93" orientation="portrait" r:id="rId1"/>
  <headerFooter>
    <oddHeader>&amp;CS.E.U.O.&amp;R&amp;"-,Cursiva"Tejidos Lucania</oddHeader>
    <oddFooter>&amp;CS.E.U.O.&amp;RTejidos Lucania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H26" sqref="H26"/>
    </sheetView>
  </sheetViews>
  <sheetFormatPr baseColWidth="10" defaultRowHeight="15" x14ac:dyDescent="0.25"/>
  <cols>
    <col min="1" max="1" width="10.7109375" style="5" bestFit="1" customWidth="1"/>
    <col min="2" max="2" width="22.5703125" style="5" customWidth="1"/>
    <col min="3" max="5" width="11.42578125" style="6"/>
    <col min="7" max="7" width="35.140625" style="5" bestFit="1" customWidth="1"/>
    <col min="8" max="8" width="11.42578125" style="5"/>
    <col min="9" max="9" width="11.42578125" style="6"/>
    <col min="10" max="10" width="16.140625" style="5" bestFit="1" customWidth="1"/>
    <col min="11" max="11" width="11.42578125" style="5"/>
    <col min="14" max="14" width="17.42578125" bestFit="1" customWidth="1"/>
    <col min="15" max="15" width="15" bestFit="1" customWidth="1"/>
  </cols>
  <sheetData>
    <row r="1" spans="1:15" ht="18.75" x14ac:dyDescent="0.3">
      <c r="A1" s="94" t="s">
        <v>115</v>
      </c>
      <c r="B1" s="94"/>
      <c r="C1" s="94"/>
      <c r="D1" s="94"/>
      <c r="E1" s="94"/>
      <c r="F1" s="49"/>
      <c r="G1" s="50"/>
      <c r="H1" s="51"/>
      <c r="J1" s="50"/>
      <c r="K1" s="50"/>
      <c r="L1" s="49"/>
      <c r="M1" s="49"/>
      <c r="N1" s="20" t="s">
        <v>4</v>
      </c>
      <c r="O1" s="21">
        <f>E500</f>
        <v>0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43"/>
      <c r="M2" s="8"/>
      <c r="N2" s="22" t="s">
        <v>77</v>
      </c>
      <c r="O2" s="23">
        <f>MAX(A3:A500)</f>
        <v>44001</v>
      </c>
    </row>
    <row r="3" spans="1:15" x14ac:dyDescent="0.25">
      <c r="A3" s="52">
        <v>44001</v>
      </c>
      <c r="B3" s="50" t="s">
        <v>111</v>
      </c>
      <c r="C3" s="6">
        <v>1080</v>
      </c>
      <c r="D3" s="6">
        <v>0</v>
      </c>
      <c r="E3" s="3">
        <f>C3-D3</f>
        <v>1080</v>
      </c>
      <c r="F3" s="49"/>
      <c r="G3" s="53" t="s">
        <v>112</v>
      </c>
      <c r="H3" s="54">
        <v>100</v>
      </c>
      <c r="I3" s="44">
        <v>10.8</v>
      </c>
      <c r="J3" s="53" t="s">
        <v>33</v>
      </c>
      <c r="K3" s="53" t="s">
        <v>33</v>
      </c>
      <c r="L3" s="49"/>
      <c r="M3" s="49"/>
      <c r="N3" s="49"/>
      <c r="O3" s="49"/>
    </row>
    <row r="4" spans="1:15" x14ac:dyDescent="0.25">
      <c r="A4" s="7">
        <v>44001</v>
      </c>
      <c r="B4" s="5" t="s">
        <v>114</v>
      </c>
      <c r="C4" s="6">
        <v>1080</v>
      </c>
      <c r="D4" s="6">
        <v>0</v>
      </c>
      <c r="E4" s="6">
        <f>E3+C4-D4</f>
        <v>2160</v>
      </c>
      <c r="G4" s="12" t="s">
        <v>112</v>
      </c>
      <c r="H4" s="5">
        <v>100</v>
      </c>
      <c r="I4" s="44">
        <v>10.8</v>
      </c>
    </row>
    <row r="5" spans="1:15" x14ac:dyDescent="0.25">
      <c r="A5" s="7">
        <v>44001</v>
      </c>
      <c r="B5" s="5" t="s">
        <v>71</v>
      </c>
      <c r="C5" s="6">
        <v>0</v>
      </c>
      <c r="D5" s="6">
        <v>2160</v>
      </c>
      <c r="E5" s="6">
        <f t="shared" ref="E5:E68" si="0">E4+C5-D5</f>
        <v>0</v>
      </c>
    </row>
    <row r="6" spans="1:15" x14ac:dyDescent="0.25">
      <c r="E6" s="6">
        <f t="shared" si="0"/>
        <v>0</v>
      </c>
    </row>
    <row r="7" spans="1:15" x14ac:dyDescent="0.25">
      <c r="E7" s="6">
        <f t="shared" si="0"/>
        <v>0</v>
      </c>
    </row>
    <row r="8" spans="1:15" x14ac:dyDescent="0.25">
      <c r="E8" s="6">
        <f t="shared" si="0"/>
        <v>0</v>
      </c>
    </row>
    <row r="9" spans="1:15" x14ac:dyDescent="0.25">
      <c r="E9" s="6">
        <f t="shared" si="0"/>
        <v>0</v>
      </c>
    </row>
    <row r="10" spans="1:15" x14ac:dyDescent="0.25">
      <c r="E10" s="6">
        <f t="shared" si="0"/>
        <v>0</v>
      </c>
    </row>
    <row r="11" spans="1:15" x14ac:dyDescent="0.25">
      <c r="E11" s="6">
        <f t="shared" si="0"/>
        <v>0</v>
      </c>
    </row>
    <row r="12" spans="1:15" x14ac:dyDescent="0.25">
      <c r="E12" s="6">
        <f t="shared" si="0"/>
        <v>0</v>
      </c>
    </row>
    <row r="13" spans="1:15" x14ac:dyDescent="0.25">
      <c r="E13" s="6">
        <f t="shared" si="0"/>
        <v>0</v>
      </c>
    </row>
    <row r="14" spans="1:15" x14ac:dyDescent="0.25">
      <c r="E14" s="6">
        <f t="shared" si="0"/>
        <v>0</v>
      </c>
    </row>
    <row r="15" spans="1:15" x14ac:dyDescent="0.25">
      <c r="E15" s="6">
        <f t="shared" si="0"/>
        <v>0</v>
      </c>
    </row>
    <row r="16" spans="1:15" x14ac:dyDescent="0.25">
      <c r="E16" s="6">
        <f t="shared" si="0"/>
        <v>0</v>
      </c>
    </row>
    <row r="17" spans="5:5" x14ac:dyDescent="0.25">
      <c r="E17" s="6">
        <f t="shared" si="0"/>
        <v>0</v>
      </c>
    </row>
    <row r="18" spans="5:5" x14ac:dyDescent="0.25">
      <c r="E18" s="6">
        <f t="shared" si="0"/>
        <v>0</v>
      </c>
    </row>
    <row r="19" spans="5:5" x14ac:dyDescent="0.25">
      <c r="E19" s="6">
        <f t="shared" si="0"/>
        <v>0</v>
      </c>
    </row>
    <row r="20" spans="5:5" x14ac:dyDescent="0.25">
      <c r="E20" s="6">
        <f t="shared" si="0"/>
        <v>0</v>
      </c>
    </row>
    <row r="21" spans="5:5" x14ac:dyDescent="0.25">
      <c r="E21" s="6">
        <f t="shared" si="0"/>
        <v>0</v>
      </c>
    </row>
    <row r="22" spans="5:5" x14ac:dyDescent="0.25">
      <c r="E22" s="6">
        <f t="shared" si="0"/>
        <v>0</v>
      </c>
    </row>
    <row r="23" spans="5:5" x14ac:dyDescent="0.25">
      <c r="E23" s="6">
        <f t="shared" si="0"/>
        <v>0</v>
      </c>
    </row>
    <row r="24" spans="5:5" x14ac:dyDescent="0.25">
      <c r="E24" s="6">
        <f t="shared" si="0"/>
        <v>0</v>
      </c>
    </row>
    <row r="25" spans="5:5" x14ac:dyDescent="0.25">
      <c r="E25" s="6">
        <f t="shared" si="0"/>
        <v>0</v>
      </c>
    </row>
    <row r="26" spans="5:5" x14ac:dyDescent="0.25">
      <c r="E26" s="6">
        <f t="shared" si="0"/>
        <v>0</v>
      </c>
    </row>
    <row r="27" spans="5:5" x14ac:dyDescent="0.25">
      <c r="E27" s="6">
        <f t="shared" si="0"/>
        <v>0</v>
      </c>
    </row>
    <row r="28" spans="5:5" x14ac:dyDescent="0.25">
      <c r="E28" s="6">
        <f t="shared" si="0"/>
        <v>0</v>
      </c>
    </row>
    <row r="29" spans="5:5" x14ac:dyDescent="0.25">
      <c r="E29" s="6">
        <f t="shared" si="0"/>
        <v>0</v>
      </c>
    </row>
    <row r="30" spans="5:5" x14ac:dyDescent="0.25">
      <c r="E30" s="6">
        <f t="shared" si="0"/>
        <v>0</v>
      </c>
    </row>
    <row r="31" spans="5:5" x14ac:dyDescent="0.25">
      <c r="E31" s="6">
        <f t="shared" si="0"/>
        <v>0</v>
      </c>
    </row>
    <row r="32" spans="5:5" x14ac:dyDescent="0.25">
      <c r="E32" s="6">
        <f t="shared" si="0"/>
        <v>0</v>
      </c>
    </row>
    <row r="33" spans="5:5" x14ac:dyDescent="0.25">
      <c r="E33" s="6">
        <f t="shared" si="0"/>
        <v>0</v>
      </c>
    </row>
    <row r="34" spans="5:5" x14ac:dyDescent="0.25">
      <c r="E34" s="6">
        <f t="shared" si="0"/>
        <v>0</v>
      </c>
    </row>
    <row r="35" spans="5:5" x14ac:dyDescent="0.25">
      <c r="E35" s="6">
        <f t="shared" si="0"/>
        <v>0</v>
      </c>
    </row>
    <row r="36" spans="5:5" x14ac:dyDescent="0.25">
      <c r="E36" s="6">
        <f t="shared" si="0"/>
        <v>0</v>
      </c>
    </row>
    <row r="37" spans="5:5" x14ac:dyDescent="0.25">
      <c r="E37" s="6">
        <f t="shared" si="0"/>
        <v>0</v>
      </c>
    </row>
    <row r="38" spans="5:5" x14ac:dyDescent="0.25">
      <c r="E38" s="6">
        <f t="shared" si="0"/>
        <v>0</v>
      </c>
    </row>
    <row r="39" spans="5:5" x14ac:dyDescent="0.25">
      <c r="E39" s="6">
        <f t="shared" si="0"/>
        <v>0</v>
      </c>
    </row>
    <row r="40" spans="5:5" x14ac:dyDescent="0.25">
      <c r="E40" s="6">
        <f t="shared" si="0"/>
        <v>0</v>
      </c>
    </row>
    <row r="41" spans="5:5" x14ac:dyDescent="0.25">
      <c r="E41" s="6">
        <f t="shared" si="0"/>
        <v>0</v>
      </c>
    </row>
    <row r="42" spans="5:5" x14ac:dyDescent="0.25">
      <c r="E42" s="6">
        <f t="shared" si="0"/>
        <v>0</v>
      </c>
    </row>
    <row r="43" spans="5:5" x14ac:dyDescent="0.25">
      <c r="E43" s="6">
        <f t="shared" si="0"/>
        <v>0</v>
      </c>
    </row>
    <row r="44" spans="5:5" x14ac:dyDescent="0.25">
      <c r="E44" s="6">
        <f t="shared" si="0"/>
        <v>0</v>
      </c>
    </row>
    <row r="45" spans="5:5" x14ac:dyDescent="0.25">
      <c r="E45" s="6">
        <f t="shared" si="0"/>
        <v>0</v>
      </c>
    </row>
    <row r="46" spans="5:5" x14ac:dyDescent="0.25">
      <c r="E46" s="6">
        <f t="shared" si="0"/>
        <v>0</v>
      </c>
    </row>
    <row r="47" spans="5:5" x14ac:dyDescent="0.25">
      <c r="E47" s="6">
        <f t="shared" si="0"/>
        <v>0</v>
      </c>
    </row>
    <row r="48" spans="5:5" x14ac:dyDescent="0.25">
      <c r="E48" s="6">
        <f t="shared" si="0"/>
        <v>0</v>
      </c>
    </row>
    <row r="49" spans="5:5" x14ac:dyDescent="0.25">
      <c r="E49" s="6">
        <f t="shared" si="0"/>
        <v>0</v>
      </c>
    </row>
    <row r="50" spans="5:5" x14ac:dyDescent="0.25">
      <c r="E50" s="6">
        <f t="shared" si="0"/>
        <v>0</v>
      </c>
    </row>
    <row r="51" spans="5:5" x14ac:dyDescent="0.25">
      <c r="E51" s="6">
        <f t="shared" si="0"/>
        <v>0</v>
      </c>
    </row>
    <row r="52" spans="5:5" x14ac:dyDescent="0.25">
      <c r="E52" s="6">
        <f t="shared" si="0"/>
        <v>0</v>
      </c>
    </row>
    <row r="53" spans="5:5" x14ac:dyDescent="0.25">
      <c r="E53" s="6">
        <f t="shared" si="0"/>
        <v>0</v>
      </c>
    </row>
    <row r="54" spans="5:5" x14ac:dyDescent="0.25">
      <c r="E54" s="6">
        <f t="shared" si="0"/>
        <v>0</v>
      </c>
    </row>
    <row r="55" spans="5:5" x14ac:dyDescent="0.25">
      <c r="E55" s="6">
        <f t="shared" si="0"/>
        <v>0</v>
      </c>
    </row>
    <row r="56" spans="5:5" x14ac:dyDescent="0.25">
      <c r="E56" s="6">
        <f t="shared" si="0"/>
        <v>0</v>
      </c>
    </row>
    <row r="57" spans="5:5" x14ac:dyDescent="0.25">
      <c r="E57" s="6">
        <f t="shared" si="0"/>
        <v>0</v>
      </c>
    </row>
    <row r="58" spans="5:5" x14ac:dyDescent="0.25">
      <c r="E58" s="6">
        <f t="shared" si="0"/>
        <v>0</v>
      </c>
    </row>
    <row r="59" spans="5:5" x14ac:dyDescent="0.25">
      <c r="E59" s="6">
        <f t="shared" si="0"/>
        <v>0</v>
      </c>
    </row>
    <row r="60" spans="5:5" x14ac:dyDescent="0.25">
      <c r="E60" s="6">
        <f t="shared" si="0"/>
        <v>0</v>
      </c>
    </row>
    <row r="61" spans="5:5" x14ac:dyDescent="0.25">
      <c r="E61" s="6">
        <f t="shared" si="0"/>
        <v>0</v>
      </c>
    </row>
    <row r="62" spans="5:5" x14ac:dyDescent="0.25">
      <c r="E62" s="6">
        <f t="shared" si="0"/>
        <v>0</v>
      </c>
    </row>
    <row r="63" spans="5:5" x14ac:dyDescent="0.25">
      <c r="E63" s="6">
        <f t="shared" si="0"/>
        <v>0</v>
      </c>
    </row>
    <row r="64" spans="5:5" x14ac:dyDescent="0.25">
      <c r="E64" s="6">
        <f t="shared" si="0"/>
        <v>0</v>
      </c>
    </row>
    <row r="65" spans="5:5" x14ac:dyDescent="0.25">
      <c r="E65" s="6">
        <f t="shared" si="0"/>
        <v>0</v>
      </c>
    </row>
    <row r="66" spans="5:5" x14ac:dyDescent="0.25">
      <c r="E66" s="6">
        <f t="shared" si="0"/>
        <v>0</v>
      </c>
    </row>
    <row r="67" spans="5:5" x14ac:dyDescent="0.25">
      <c r="E67" s="6">
        <f t="shared" si="0"/>
        <v>0</v>
      </c>
    </row>
    <row r="68" spans="5:5" x14ac:dyDescent="0.25">
      <c r="E68" s="6">
        <f t="shared" si="0"/>
        <v>0</v>
      </c>
    </row>
    <row r="69" spans="5:5" x14ac:dyDescent="0.25">
      <c r="E69" s="6">
        <f t="shared" ref="E69:E132" si="1">E68+C69-D69</f>
        <v>0</v>
      </c>
    </row>
    <row r="70" spans="5:5" x14ac:dyDescent="0.25">
      <c r="E70" s="6">
        <f t="shared" si="1"/>
        <v>0</v>
      </c>
    </row>
    <row r="71" spans="5:5" x14ac:dyDescent="0.25">
      <c r="E71" s="6">
        <f t="shared" si="1"/>
        <v>0</v>
      </c>
    </row>
    <row r="72" spans="5:5" x14ac:dyDescent="0.25">
      <c r="E72" s="6">
        <f t="shared" si="1"/>
        <v>0</v>
      </c>
    </row>
    <row r="73" spans="5:5" x14ac:dyDescent="0.25">
      <c r="E73" s="6">
        <f t="shared" si="1"/>
        <v>0</v>
      </c>
    </row>
    <row r="74" spans="5:5" x14ac:dyDescent="0.25">
      <c r="E74" s="6">
        <f t="shared" si="1"/>
        <v>0</v>
      </c>
    </row>
    <row r="75" spans="5:5" x14ac:dyDescent="0.25">
      <c r="E75" s="6">
        <f t="shared" si="1"/>
        <v>0</v>
      </c>
    </row>
    <row r="76" spans="5:5" x14ac:dyDescent="0.25">
      <c r="E76" s="6">
        <f t="shared" si="1"/>
        <v>0</v>
      </c>
    </row>
    <row r="77" spans="5:5" x14ac:dyDescent="0.25">
      <c r="E77" s="6">
        <f t="shared" si="1"/>
        <v>0</v>
      </c>
    </row>
    <row r="78" spans="5:5" x14ac:dyDescent="0.25">
      <c r="E78" s="6">
        <f t="shared" si="1"/>
        <v>0</v>
      </c>
    </row>
    <row r="79" spans="5:5" x14ac:dyDescent="0.25">
      <c r="E79" s="6">
        <f t="shared" si="1"/>
        <v>0</v>
      </c>
    </row>
    <row r="80" spans="5:5" x14ac:dyDescent="0.25">
      <c r="E80" s="6">
        <f t="shared" si="1"/>
        <v>0</v>
      </c>
    </row>
    <row r="81" spans="5:5" x14ac:dyDescent="0.25">
      <c r="E81" s="6">
        <f t="shared" si="1"/>
        <v>0</v>
      </c>
    </row>
    <row r="82" spans="5:5" x14ac:dyDescent="0.25">
      <c r="E82" s="6">
        <f t="shared" si="1"/>
        <v>0</v>
      </c>
    </row>
    <row r="83" spans="5:5" x14ac:dyDescent="0.25">
      <c r="E83" s="6">
        <f t="shared" si="1"/>
        <v>0</v>
      </c>
    </row>
    <row r="84" spans="5:5" x14ac:dyDescent="0.25">
      <c r="E84" s="6">
        <f t="shared" si="1"/>
        <v>0</v>
      </c>
    </row>
    <row r="85" spans="5:5" x14ac:dyDescent="0.25">
      <c r="E85" s="6">
        <f t="shared" si="1"/>
        <v>0</v>
      </c>
    </row>
    <row r="86" spans="5:5" x14ac:dyDescent="0.25">
      <c r="E86" s="6">
        <f t="shared" si="1"/>
        <v>0</v>
      </c>
    </row>
    <row r="87" spans="5:5" x14ac:dyDescent="0.25">
      <c r="E87" s="6">
        <f t="shared" si="1"/>
        <v>0</v>
      </c>
    </row>
    <row r="88" spans="5:5" x14ac:dyDescent="0.25">
      <c r="E88" s="6">
        <f t="shared" si="1"/>
        <v>0</v>
      </c>
    </row>
    <row r="89" spans="5:5" x14ac:dyDescent="0.25">
      <c r="E89" s="6">
        <f t="shared" si="1"/>
        <v>0</v>
      </c>
    </row>
    <row r="90" spans="5:5" x14ac:dyDescent="0.25">
      <c r="E90" s="6">
        <f t="shared" si="1"/>
        <v>0</v>
      </c>
    </row>
    <row r="91" spans="5:5" x14ac:dyDescent="0.25">
      <c r="E91" s="6">
        <f t="shared" si="1"/>
        <v>0</v>
      </c>
    </row>
    <row r="92" spans="5:5" x14ac:dyDescent="0.25">
      <c r="E92" s="6">
        <f t="shared" si="1"/>
        <v>0</v>
      </c>
    </row>
    <row r="93" spans="5:5" x14ac:dyDescent="0.25">
      <c r="E93" s="6">
        <f t="shared" si="1"/>
        <v>0</v>
      </c>
    </row>
    <row r="94" spans="5:5" x14ac:dyDescent="0.25">
      <c r="E94" s="6">
        <f t="shared" si="1"/>
        <v>0</v>
      </c>
    </row>
    <row r="95" spans="5:5" x14ac:dyDescent="0.25">
      <c r="E95" s="6">
        <f t="shared" si="1"/>
        <v>0</v>
      </c>
    </row>
    <row r="96" spans="5:5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A17" sqref="A17"/>
    </sheetView>
  </sheetViews>
  <sheetFormatPr baseColWidth="10" defaultRowHeight="15" x14ac:dyDescent="0.25"/>
  <cols>
    <col min="1" max="1" width="10.7109375" style="5" bestFit="1" customWidth="1"/>
    <col min="2" max="2" width="24.42578125" style="5" bestFit="1" customWidth="1"/>
    <col min="3" max="5" width="12" style="6" bestFit="1" customWidth="1"/>
    <col min="7" max="7" width="21.5703125" style="5" customWidth="1"/>
    <col min="8" max="8" width="11.42578125" style="37"/>
    <col min="9" max="9" width="12" style="6" bestFit="1" customWidth="1"/>
    <col min="10" max="10" width="14.5703125" style="37" bestFit="1" customWidth="1"/>
    <col min="11" max="11" width="11" style="5" bestFit="1" customWidth="1"/>
    <col min="14" max="14" width="17.42578125" bestFit="1" customWidth="1"/>
    <col min="15" max="15" width="16.5703125" bestFit="1" customWidth="1"/>
  </cols>
  <sheetData>
    <row r="1" spans="1:15" ht="18.75" x14ac:dyDescent="0.3">
      <c r="A1" s="94" t="s">
        <v>200</v>
      </c>
      <c r="B1" s="94"/>
      <c r="C1" s="94"/>
      <c r="D1" s="94"/>
      <c r="E1" s="94"/>
      <c r="N1" s="20" t="s">
        <v>4</v>
      </c>
      <c r="O1" s="21">
        <f>E500</f>
        <v>0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38" t="s">
        <v>32</v>
      </c>
      <c r="I2" s="9" t="s">
        <v>38</v>
      </c>
      <c r="J2" s="38" t="s">
        <v>31</v>
      </c>
      <c r="K2" s="9" t="s">
        <v>34</v>
      </c>
      <c r="L2" s="43"/>
      <c r="M2" s="8"/>
      <c r="N2" s="22" t="s">
        <v>77</v>
      </c>
      <c r="O2" s="23">
        <f>MAX(A3:A500)</f>
        <v>44483</v>
      </c>
    </row>
    <row r="3" spans="1:15" x14ac:dyDescent="0.25">
      <c r="A3" s="4">
        <v>44112</v>
      </c>
      <c r="B3" s="5" t="s">
        <v>201</v>
      </c>
      <c r="C3" s="6">
        <v>12843.5</v>
      </c>
      <c r="D3" s="6">
        <v>0</v>
      </c>
      <c r="E3" s="3">
        <f>C3-D3</f>
        <v>12843.5</v>
      </c>
      <c r="G3" s="12" t="s">
        <v>202</v>
      </c>
      <c r="H3" s="39">
        <v>27.5</v>
      </c>
      <c r="I3" s="44">
        <v>7012.5</v>
      </c>
      <c r="J3" s="39" t="s">
        <v>203</v>
      </c>
      <c r="K3" s="44">
        <v>5831</v>
      </c>
      <c r="M3" s="74">
        <f>+I3/H3</f>
        <v>255</v>
      </c>
    </row>
    <row r="4" spans="1:15" x14ac:dyDescent="0.25">
      <c r="A4" s="7">
        <v>44119</v>
      </c>
      <c r="B4" s="5" t="s">
        <v>204</v>
      </c>
      <c r="C4" s="6">
        <v>0</v>
      </c>
      <c r="D4" s="6">
        <v>12843.5</v>
      </c>
      <c r="E4" s="6">
        <f>E3+C4-D4</f>
        <v>0</v>
      </c>
      <c r="G4" s="12"/>
      <c r="I4" s="44"/>
      <c r="K4" s="6"/>
      <c r="M4" s="74" t="e">
        <f t="shared" ref="M4:M10" si="0">+I4/H4</f>
        <v>#DIV/0!</v>
      </c>
    </row>
    <row r="5" spans="1:15" x14ac:dyDescent="0.25">
      <c r="A5" s="7">
        <v>44337</v>
      </c>
      <c r="B5" s="5" t="s">
        <v>493</v>
      </c>
      <c r="C5" s="6">
        <v>5092</v>
      </c>
      <c r="D5" s="6">
        <v>0</v>
      </c>
      <c r="E5" s="6">
        <f t="shared" ref="E5:E68" si="1">E4+C5-D5</f>
        <v>5092</v>
      </c>
      <c r="G5" s="5" t="s">
        <v>494</v>
      </c>
      <c r="H5" s="37">
        <v>8</v>
      </c>
      <c r="I5" s="6">
        <f>1302*2</f>
        <v>2604</v>
      </c>
      <c r="J5" s="37" t="s">
        <v>495</v>
      </c>
      <c r="K5" s="6">
        <f>1244*2</f>
        <v>2488</v>
      </c>
      <c r="M5" s="74">
        <f t="shared" si="0"/>
        <v>325.5</v>
      </c>
    </row>
    <row r="6" spans="1:15" x14ac:dyDescent="0.25">
      <c r="A6" s="7">
        <v>44350</v>
      </c>
      <c r="B6" s="5" t="s">
        <v>519</v>
      </c>
      <c r="C6" s="6">
        <v>0</v>
      </c>
      <c r="D6" s="6">
        <v>7000</v>
      </c>
      <c r="E6" s="6">
        <f t="shared" si="1"/>
        <v>-1908</v>
      </c>
      <c r="M6" s="74" t="e">
        <f t="shared" si="0"/>
        <v>#DIV/0!</v>
      </c>
    </row>
    <row r="7" spans="1:15" x14ac:dyDescent="0.25">
      <c r="A7" s="7">
        <v>44357</v>
      </c>
      <c r="B7" s="5" t="s">
        <v>552</v>
      </c>
      <c r="C7" s="6">
        <v>4043</v>
      </c>
      <c r="D7" s="6">
        <v>0</v>
      </c>
      <c r="E7" s="6">
        <f t="shared" si="1"/>
        <v>2135</v>
      </c>
      <c r="G7" s="5" t="s">
        <v>553</v>
      </c>
      <c r="H7" s="37">
        <v>13</v>
      </c>
      <c r="I7" s="6">
        <v>4043</v>
      </c>
      <c r="M7" s="74">
        <f t="shared" si="0"/>
        <v>311</v>
      </c>
    </row>
    <row r="8" spans="1:15" x14ac:dyDescent="0.25">
      <c r="A8" s="7">
        <v>44362</v>
      </c>
      <c r="B8" s="5" t="s">
        <v>554</v>
      </c>
      <c r="C8" s="6">
        <v>1244</v>
      </c>
      <c r="D8" s="6">
        <v>0</v>
      </c>
      <c r="E8" s="6">
        <f t="shared" si="1"/>
        <v>3379</v>
      </c>
      <c r="G8" s="5" t="s">
        <v>553</v>
      </c>
      <c r="H8" s="37">
        <v>4</v>
      </c>
      <c r="I8" s="6">
        <v>1244</v>
      </c>
      <c r="M8" s="74">
        <f t="shared" si="0"/>
        <v>311</v>
      </c>
    </row>
    <row r="9" spans="1:15" x14ac:dyDescent="0.25">
      <c r="A9" s="7">
        <v>44371</v>
      </c>
      <c r="B9" s="5" t="s">
        <v>577</v>
      </c>
      <c r="C9" s="6">
        <v>7178.75</v>
      </c>
      <c r="D9" s="6">
        <v>0</v>
      </c>
      <c r="E9" s="6">
        <f t="shared" si="1"/>
        <v>10557.75</v>
      </c>
      <c r="G9" s="5" t="s">
        <v>578</v>
      </c>
      <c r="H9" s="37">
        <v>10</v>
      </c>
      <c r="I9" s="6">
        <v>3110</v>
      </c>
      <c r="J9" s="5" t="s">
        <v>578</v>
      </c>
      <c r="K9" s="6">
        <v>4068.75</v>
      </c>
      <c r="M9" s="74">
        <f t="shared" si="0"/>
        <v>311</v>
      </c>
    </row>
    <row r="10" spans="1:15" x14ac:dyDescent="0.25">
      <c r="A10" s="7">
        <v>44371</v>
      </c>
      <c r="B10" s="5" t="s">
        <v>580</v>
      </c>
      <c r="C10" s="6">
        <v>4882.5</v>
      </c>
      <c r="D10" s="6">
        <v>0</v>
      </c>
      <c r="E10" s="6">
        <f t="shared" si="1"/>
        <v>15440.25</v>
      </c>
      <c r="G10" s="5" t="s">
        <v>578</v>
      </c>
      <c r="H10" s="37">
        <v>15</v>
      </c>
      <c r="I10" s="6">
        <v>4882.5</v>
      </c>
      <c r="M10" s="74">
        <f t="shared" si="0"/>
        <v>325.5</v>
      </c>
    </row>
    <row r="11" spans="1:15" x14ac:dyDescent="0.25">
      <c r="A11" s="7">
        <v>44392</v>
      </c>
      <c r="B11" s="5" t="s">
        <v>649</v>
      </c>
      <c r="C11" s="6">
        <v>0</v>
      </c>
      <c r="D11" s="6">
        <v>15000</v>
      </c>
      <c r="E11" s="6">
        <f t="shared" si="1"/>
        <v>440.25</v>
      </c>
      <c r="G11" s="5" t="s">
        <v>548</v>
      </c>
    </row>
    <row r="12" spans="1:15" x14ac:dyDescent="0.25">
      <c r="A12" s="7">
        <v>44433</v>
      </c>
      <c r="B12" s="5" t="s">
        <v>98</v>
      </c>
      <c r="C12" s="6">
        <v>7250</v>
      </c>
      <c r="D12" s="6">
        <v>0</v>
      </c>
      <c r="E12" s="6">
        <f t="shared" si="1"/>
        <v>7690.25</v>
      </c>
      <c r="G12" s="5" t="s">
        <v>727</v>
      </c>
    </row>
    <row r="13" spans="1:15" x14ac:dyDescent="0.25">
      <c r="A13" s="7">
        <v>44432</v>
      </c>
      <c r="B13" s="5" t="s">
        <v>728</v>
      </c>
      <c r="C13" s="6">
        <v>0</v>
      </c>
      <c r="D13" s="6">
        <v>18963</v>
      </c>
      <c r="E13" s="6">
        <f t="shared" si="1"/>
        <v>-11272.75</v>
      </c>
    </row>
    <row r="14" spans="1:15" x14ac:dyDescent="0.25">
      <c r="A14" s="7">
        <v>44419</v>
      </c>
      <c r="B14" s="5" t="s">
        <v>812</v>
      </c>
      <c r="C14" s="6">
        <v>16330.57</v>
      </c>
      <c r="D14" s="6">
        <v>0</v>
      </c>
      <c r="E14" s="6">
        <f t="shared" si="1"/>
        <v>5057.82</v>
      </c>
      <c r="G14" s="5" t="s">
        <v>813</v>
      </c>
      <c r="J14" s="37" t="s">
        <v>814</v>
      </c>
    </row>
    <row r="15" spans="1:15" x14ac:dyDescent="0.25">
      <c r="A15" s="7">
        <v>44470</v>
      </c>
      <c r="B15" s="5" t="s">
        <v>815</v>
      </c>
      <c r="C15" s="6">
        <v>7432.02</v>
      </c>
      <c r="D15" s="6">
        <v>0</v>
      </c>
      <c r="E15" s="6">
        <f t="shared" si="1"/>
        <v>12489.84</v>
      </c>
      <c r="G15" s="5" t="s">
        <v>816</v>
      </c>
      <c r="H15" s="37">
        <v>18</v>
      </c>
      <c r="I15" s="6">
        <v>7432.02</v>
      </c>
      <c r="M15" s="74">
        <f t="shared" ref="M15" si="2">+I15/H15</f>
        <v>412.89000000000004</v>
      </c>
    </row>
    <row r="16" spans="1:15" x14ac:dyDescent="0.25">
      <c r="A16" s="7">
        <v>44483</v>
      </c>
      <c r="B16" s="5" t="s">
        <v>819</v>
      </c>
      <c r="C16" s="6">
        <v>0</v>
      </c>
      <c r="D16" s="6">
        <v>12489.84</v>
      </c>
      <c r="E16" s="6">
        <f t="shared" si="1"/>
        <v>0</v>
      </c>
    </row>
    <row r="17" spans="5:5" x14ac:dyDescent="0.25">
      <c r="E17" s="6">
        <f t="shared" si="1"/>
        <v>0</v>
      </c>
    </row>
    <row r="18" spans="5:5" x14ac:dyDescent="0.25">
      <c r="E18" s="6">
        <f t="shared" si="1"/>
        <v>0</v>
      </c>
    </row>
    <row r="19" spans="5:5" x14ac:dyDescent="0.25">
      <c r="E19" s="6">
        <f t="shared" si="1"/>
        <v>0</v>
      </c>
    </row>
    <row r="20" spans="5:5" x14ac:dyDescent="0.25">
      <c r="E20" s="6">
        <f t="shared" si="1"/>
        <v>0</v>
      </c>
    </row>
    <row r="21" spans="5:5" x14ac:dyDescent="0.25">
      <c r="E21" s="6">
        <f t="shared" si="1"/>
        <v>0</v>
      </c>
    </row>
    <row r="22" spans="5:5" x14ac:dyDescent="0.25">
      <c r="E22" s="6">
        <f t="shared" si="1"/>
        <v>0</v>
      </c>
    </row>
    <row r="23" spans="5:5" x14ac:dyDescent="0.25">
      <c r="E23" s="6">
        <f t="shared" si="1"/>
        <v>0</v>
      </c>
    </row>
    <row r="24" spans="5:5" x14ac:dyDescent="0.25">
      <c r="E24" s="6">
        <f t="shared" si="1"/>
        <v>0</v>
      </c>
    </row>
    <row r="25" spans="5:5" x14ac:dyDescent="0.25">
      <c r="E25" s="6">
        <f t="shared" si="1"/>
        <v>0</v>
      </c>
    </row>
    <row r="26" spans="5:5" x14ac:dyDescent="0.25">
      <c r="E26" s="6">
        <f t="shared" si="1"/>
        <v>0</v>
      </c>
    </row>
    <row r="27" spans="5:5" x14ac:dyDescent="0.25">
      <c r="E27" s="6">
        <f t="shared" si="1"/>
        <v>0</v>
      </c>
    </row>
    <row r="28" spans="5:5" x14ac:dyDescent="0.25">
      <c r="E28" s="6">
        <f t="shared" si="1"/>
        <v>0</v>
      </c>
    </row>
    <row r="29" spans="5:5" x14ac:dyDescent="0.25">
      <c r="E29" s="6">
        <f t="shared" si="1"/>
        <v>0</v>
      </c>
    </row>
    <row r="30" spans="5:5" x14ac:dyDescent="0.25">
      <c r="E30" s="6">
        <f t="shared" si="1"/>
        <v>0</v>
      </c>
    </row>
    <row r="31" spans="5:5" x14ac:dyDescent="0.25">
      <c r="E31" s="6">
        <f t="shared" si="1"/>
        <v>0</v>
      </c>
    </row>
    <row r="32" spans="5:5" x14ac:dyDescent="0.25">
      <c r="E32" s="6">
        <f t="shared" si="1"/>
        <v>0</v>
      </c>
    </row>
    <row r="33" spans="5:5" x14ac:dyDescent="0.25">
      <c r="E33" s="6">
        <f t="shared" si="1"/>
        <v>0</v>
      </c>
    </row>
    <row r="34" spans="5:5" x14ac:dyDescent="0.25">
      <c r="E34" s="6">
        <f t="shared" si="1"/>
        <v>0</v>
      </c>
    </row>
    <row r="35" spans="5:5" x14ac:dyDescent="0.25">
      <c r="E35" s="6">
        <f t="shared" si="1"/>
        <v>0</v>
      </c>
    </row>
    <row r="36" spans="5:5" x14ac:dyDescent="0.25">
      <c r="E36" s="6">
        <f t="shared" si="1"/>
        <v>0</v>
      </c>
    </row>
    <row r="37" spans="5:5" x14ac:dyDescent="0.25">
      <c r="E37" s="6">
        <f t="shared" si="1"/>
        <v>0</v>
      </c>
    </row>
    <row r="38" spans="5:5" x14ac:dyDescent="0.25">
      <c r="E38" s="6">
        <f t="shared" si="1"/>
        <v>0</v>
      </c>
    </row>
    <row r="39" spans="5:5" x14ac:dyDescent="0.25">
      <c r="E39" s="6">
        <f t="shared" si="1"/>
        <v>0</v>
      </c>
    </row>
    <row r="40" spans="5:5" x14ac:dyDescent="0.25">
      <c r="E40" s="6">
        <f t="shared" si="1"/>
        <v>0</v>
      </c>
    </row>
    <row r="41" spans="5:5" x14ac:dyDescent="0.25">
      <c r="E41" s="6">
        <f t="shared" si="1"/>
        <v>0</v>
      </c>
    </row>
    <row r="42" spans="5:5" x14ac:dyDescent="0.25">
      <c r="E42" s="6">
        <f t="shared" si="1"/>
        <v>0</v>
      </c>
    </row>
    <row r="43" spans="5:5" x14ac:dyDescent="0.25">
      <c r="E43" s="6">
        <f t="shared" si="1"/>
        <v>0</v>
      </c>
    </row>
    <row r="44" spans="5:5" x14ac:dyDescent="0.25">
      <c r="E44" s="6">
        <f t="shared" si="1"/>
        <v>0</v>
      </c>
    </row>
    <row r="45" spans="5:5" x14ac:dyDescent="0.25">
      <c r="E45" s="6">
        <f t="shared" si="1"/>
        <v>0</v>
      </c>
    </row>
    <row r="46" spans="5:5" x14ac:dyDescent="0.25">
      <c r="E46" s="6">
        <f t="shared" si="1"/>
        <v>0</v>
      </c>
    </row>
    <row r="47" spans="5:5" x14ac:dyDescent="0.25">
      <c r="E47" s="6">
        <f t="shared" si="1"/>
        <v>0</v>
      </c>
    </row>
    <row r="48" spans="5:5" x14ac:dyDescent="0.25">
      <c r="E48" s="6">
        <f t="shared" si="1"/>
        <v>0</v>
      </c>
    </row>
    <row r="49" spans="5:5" x14ac:dyDescent="0.25">
      <c r="E49" s="6">
        <f t="shared" si="1"/>
        <v>0</v>
      </c>
    </row>
    <row r="50" spans="5:5" x14ac:dyDescent="0.25">
      <c r="E50" s="6">
        <f t="shared" si="1"/>
        <v>0</v>
      </c>
    </row>
    <row r="51" spans="5:5" x14ac:dyDescent="0.25">
      <c r="E51" s="6">
        <f t="shared" si="1"/>
        <v>0</v>
      </c>
    </row>
    <row r="52" spans="5:5" x14ac:dyDescent="0.25">
      <c r="E52" s="6">
        <f t="shared" si="1"/>
        <v>0</v>
      </c>
    </row>
    <row r="53" spans="5:5" x14ac:dyDescent="0.25">
      <c r="E53" s="6">
        <f t="shared" si="1"/>
        <v>0</v>
      </c>
    </row>
    <row r="54" spans="5:5" x14ac:dyDescent="0.25">
      <c r="E54" s="6">
        <f t="shared" si="1"/>
        <v>0</v>
      </c>
    </row>
    <row r="55" spans="5:5" x14ac:dyDescent="0.25">
      <c r="E55" s="6">
        <f t="shared" si="1"/>
        <v>0</v>
      </c>
    </row>
    <row r="56" spans="5:5" x14ac:dyDescent="0.25">
      <c r="E56" s="6">
        <f t="shared" si="1"/>
        <v>0</v>
      </c>
    </row>
    <row r="57" spans="5:5" x14ac:dyDescent="0.25">
      <c r="E57" s="6">
        <f t="shared" si="1"/>
        <v>0</v>
      </c>
    </row>
    <row r="58" spans="5:5" x14ac:dyDescent="0.25">
      <c r="E58" s="6">
        <f t="shared" si="1"/>
        <v>0</v>
      </c>
    </row>
    <row r="59" spans="5:5" x14ac:dyDescent="0.25">
      <c r="E59" s="6">
        <f t="shared" si="1"/>
        <v>0</v>
      </c>
    </row>
    <row r="60" spans="5:5" x14ac:dyDescent="0.25">
      <c r="E60" s="6">
        <f t="shared" si="1"/>
        <v>0</v>
      </c>
    </row>
    <row r="61" spans="5:5" x14ac:dyDescent="0.25">
      <c r="E61" s="6">
        <f t="shared" si="1"/>
        <v>0</v>
      </c>
    </row>
    <row r="62" spans="5:5" x14ac:dyDescent="0.25">
      <c r="E62" s="6">
        <f t="shared" si="1"/>
        <v>0</v>
      </c>
    </row>
    <row r="63" spans="5:5" x14ac:dyDescent="0.25">
      <c r="E63" s="6">
        <f t="shared" si="1"/>
        <v>0</v>
      </c>
    </row>
    <row r="64" spans="5:5" x14ac:dyDescent="0.25">
      <c r="E64" s="6">
        <f t="shared" si="1"/>
        <v>0</v>
      </c>
    </row>
    <row r="65" spans="5:5" x14ac:dyDescent="0.25">
      <c r="E65" s="6">
        <f t="shared" si="1"/>
        <v>0</v>
      </c>
    </row>
    <row r="66" spans="5:5" x14ac:dyDescent="0.25">
      <c r="E66" s="6">
        <f t="shared" si="1"/>
        <v>0</v>
      </c>
    </row>
    <row r="67" spans="5:5" x14ac:dyDescent="0.25">
      <c r="E67" s="6">
        <f t="shared" si="1"/>
        <v>0</v>
      </c>
    </row>
    <row r="68" spans="5:5" x14ac:dyDescent="0.25">
      <c r="E68" s="6">
        <f t="shared" si="1"/>
        <v>0</v>
      </c>
    </row>
    <row r="69" spans="5:5" x14ac:dyDescent="0.25">
      <c r="E69" s="6">
        <f t="shared" ref="E69:E132" si="3">E68+C69-D69</f>
        <v>0</v>
      </c>
    </row>
    <row r="70" spans="5:5" x14ac:dyDescent="0.25">
      <c r="E70" s="6">
        <f t="shared" si="3"/>
        <v>0</v>
      </c>
    </row>
    <row r="71" spans="5:5" x14ac:dyDescent="0.25">
      <c r="E71" s="6">
        <f t="shared" si="3"/>
        <v>0</v>
      </c>
    </row>
    <row r="72" spans="5:5" x14ac:dyDescent="0.25">
      <c r="E72" s="6">
        <f t="shared" si="3"/>
        <v>0</v>
      </c>
    </row>
    <row r="73" spans="5:5" x14ac:dyDescent="0.25">
      <c r="E73" s="6">
        <f t="shared" si="3"/>
        <v>0</v>
      </c>
    </row>
    <row r="74" spans="5:5" x14ac:dyDescent="0.25">
      <c r="E74" s="6">
        <f t="shared" si="3"/>
        <v>0</v>
      </c>
    </row>
    <row r="75" spans="5:5" x14ac:dyDescent="0.25">
      <c r="E75" s="6">
        <f t="shared" si="3"/>
        <v>0</v>
      </c>
    </row>
    <row r="76" spans="5:5" x14ac:dyDescent="0.25">
      <c r="E76" s="6">
        <f t="shared" si="3"/>
        <v>0</v>
      </c>
    </row>
    <row r="77" spans="5:5" x14ac:dyDescent="0.25">
      <c r="E77" s="6">
        <f t="shared" si="3"/>
        <v>0</v>
      </c>
    </row>
    <row r="78" spans="5:5" x14ac:dyDescent="0.25">
      <c r="E78" s="6">
        <f t="shared" si="3"/>
        <v>0</v>
      </c>
    </row>
    <row r="79" spans="5:5" x14ac:dyDescent="0.25">
      <c r="E79" s="6">
        <f t="shared" si="3"/>
        <v>0</v>
      </c>
    </row>
    <row r="80" spans="5:5" x14ac:dyDescent="0.25">
      <c r="E80" s="6">
        <f t="shared" si="3"/>
        <v>0</v>
      </c>
    </row>
    <row r="81" spans="5:5" x14ac:dyDescent="0.25">
      <c r="E81" s="6">
        <f t="shared" si="3"/>
        <v>0</v>
      </c>
    </row>
    <row r="82" spans="5:5" x14ac:dyDescent="0.25">
      <c r="E82" s="6">
        <f t="shared" si="3"/>
        <v>0</v>
      </c>
    </row>
    <row r="83" spans="5:5" x14ac:dyDescent="0.25">
      <c r="E83" s="6">
        <f t="shared" si="3"/>
        <v>0</v>
      </c>
    </row>
    <row r="84" spans="5:5" x14ac:dyDescent="0.25">
      <c r="E84" s="6">
        <f t="shared" si="3"/>
        <v>0</v>
      </c>
    </row>
    <row r="85" spans="5:5" x14ac:dyDescent="0.25">
      <c r="E85" s="6">
        <f t="shared" si="3"/>
        <v>0</v>
      </c>
    </row>
    <row r="86" spans="5:5" x14ac:dyDescent="0.25">
      <c r="E86" s="6">
        <f t="shared" si="3"/>
        <v>0</v>
      </c>
    </row>
    <row r="87" spans="5:5" x14ac:dyDescent="0.25">
      <c r="E87" s="6">
        <f t="shared" si="3"/>
        <v>0</v>
      </c>
    </row>
    <row r="88" spans="5:5" x14ac:dyDescent="0.25">
      <c r="E88" s="6">
        <f t="shared" si="3"/>
        <v>0</v>
      </c>
    </row>
    <row r="89" spans="5:5" x14ac:dyDescent="0.25">
      <c r="E89" s="6">
        <f t="shared" si="3"/>
        <v>0</v>
      </c>
    </row>
    <row r="90" spans="5:5" x14ac:dyDescent="0.25">
      <c r="E90" s="6">
        <f t="shared" si="3"/>
        <v>0</v>
      </c>
    </row>
    <row r="91" spans="5:5" x14ac:dyDescent="0.25">
      <c r="E91" s="6">
        <f t="shared" si="3"/>
        <v>0</v>
      </c>
    </row>
    <row r="92" spans="5:5" x14ac:dyDescent="0.25">
      <c r="E92" s="6">
        <f t="shared" si="3"/>
        <v>0</v>
      </c>
    </row>
    <row r="93" spans="5:5" x14ac:dyDescent="0.25">
      <c r="E93" s="6">
        <f t="shared" si="3"/>
        <v>0</v>
      </c>
    </row>
    <row r="94" spans="5:5" x14ac:dyDescent="0.25">
      <c r="E94" s="6">
        <f t="shared" si="3"/>
        <v>0</v>
      </c>
    </row>
    <row r="95" spans="5:5" x14ac:dyDescent="0.25">
      <c r="E95" s="6">
        <f t="shared" si="3"/>
        <v>0</v>
      </c>
    </row>
    <row r="96" spans="5:5" x14ac:dyDescent="0.25">
      <c r="E96" s="6">
        <f t="shared" si="3"/>
        <v>0</v>
      </c>
    </row>
    <row r="97" spans="5:5" x14ac:dyDescent="0.25">
      <c r="E97" s="6">
        <f t="shared" si="3"/>
        <v>0</v>
      </c>
    </row>
    <row r="98" spans="5:5" x14ac:dyDescent="0.25">
      <c r="E98" s="6">
        <f t="shared" si="3"/>
        <v>0</v>
      </c>
    </row>
    <row r="99" spans="5:5" x14ac:dyDescent="0.25">
      <c r="E99" s="6">
        <f t="shared" si="3"/>
        <v>0</v>
      </c>
    </row>
    <row r="100" spans="5:5" x14ac:dyDescent="0.25">
      <c r="E100" s="6">
        <f t="shared" si="3"/>
        <v>0</v>
      </c>
    </row>
    <row r="101" spans="5:5" x14ac:dyDescent="0.25">
      <c r="E101" s="6">
        <f t="shared" si="3"/>
        <v>0</v>
      </c>
    </row>
    <row r="102" spans="5:5" x14ac:dyDescent="0.25">
      <c r="E102" s="6">
        <f t="shared" si="3"/>
        <v>0</v>
      </c>
    </row>
    <row r="103" spans="5:5" x14ac:dyDescent="0.25">
      <c r="E103" s="6">
        <f t="shared" si="3"/>
        <v>0</v>
      </c>
    </row>
    <row r="104" spans="5:5" x14ac:dyDescent="0.25">
      <c r="E104" s="6">
        <f t="shared" si="3"/>
        <v>0</v>
      </c>
    </row>
    <row r="105" spans="5:5" x14ac:dyDescent="0.25">
      <c r="E105" s="6">
        <f t="shared" si="3"/>
        <v>0</v>
      </c>
    </row>
    <row r="106" spans="5:5" x14ac:dyDescent="0.25">
      <c r="E106" s="6">
        <f t="shared" si="3"/>
        <v>0</v>
      </c>
    </row>
    <row r="107" spans="5:5" x14ac:dyDescent="0.25">
      <c r="E107" s="6">
        <f t="shared" si="3"/>
        <v>0</v>
      </c>
    </row>
    <row r="108" spans="5:5" x14ac:dyDescent="0.25">
      <c r="E108" s="6">
        <f t="shared" si="3"/>
        <v>0</v>
      </c>
    </row>
    <row r="109" spans="5:5" x14ac:dyDescent="0.25">
      <c r="E109" s="6">
        <f t="shared" si="3"/>
        <v>0</v>
      </c>
    </row>
    <row r="110" spans="5:5" x14ac:dyDescent="0.25">
      <c r="E110" s="6">
        <f t="shared" si="3"/>
        <v>0</v>
      </c>
    </row>
    <row r="111" spans="5:5" x14ac:dyDescent="0.25">
      <c r="E111" s="6">
        <f t="shared" si="3"/>
        <v>0</v>
      </c>
    </row>
    <row r="112" spans="5:5" x14ac:dyDescent="0.25">
      <c r="E112" s="6">
        <f t="shared" si="3"/>
        <v>0</v>
      </c>
    </row>
    <row r="113" spans="5:5" x14ac:dyDescent="0.25">
      <c r="E113" s="6">
        <f t="shared" si="3"/>
        <v>0</v>
      </c>
    </row>
    <row r="114" spans="5:5" x14ac:dyDescent="0.25">
      <c r="E114" s="6">
        <f t="shared" si="3"/>
        <v>0</v>
      </c>
    </row>
    <row r="115" spans="5:5" x14ac:dyDescent="0.25">
      <c r="E115" s="6">
        <f t="shared" si="3"/>
        <v>0</v>
      </c>
    </row>
    <row r="116" spans="5:5" x14ac:dyDescent="0.25">
      <c r="E116" s="6">
        <f t="shared" si="3"/>
        <v>0</v>
      </c>
    </row>
    <row r="117" spans="5:5" x14ac:dyDescent="0.25">
      <c r="E117" s="6">
        <f t="shared" si="3"/>
        <v>0</v>
      </c>
    </row>
    <row r="118" spans="5:5" x14ac:dyDescent="0.25">
      <c r="E118" s="6">
        <f t="shared" si="3"/>
        <v>0</v>
      </c>
    </row>
    <row r="119" spans="5:5" x14ac:dyDescent="0.25">
      <c r="E119" s="6">
        <f t="shared" si="3"/>
        <v>0</v>
      </c>
    </row>
    <row r="120" spans="5:5" x14ac:dyDescent="0.25">
      <c r="E120" s="6">
        <f t="shared" si="3"/>
        <v>0</v>
      </c>
    </row>
    <row r="121" spans="5:5" x14ac:dyDescent="0.25">
      <c r="E121" s="6">
        <f t="shared" si="3"/>
        <v>0</v>
      </c>
    </row>
    <row r="122" spans="5:5" x14ac:dyDescent="0.25">
      <c r="E122" s="6">
        <f t="shared" si="3"/>
        <v>0</v>
      </c>
    </row>
    <row r="123" spans="5:5" x14ac:dyDescent="0.25">
      <c r="E123" s="6">
        <f t="shared" si="3"/>
        <v>0</v>
      </c>
    </row>
    <row r="124" spans="5:5" x14ac:dyDescent="0.25">
      <c r="E124" s="6">
        <f t="shared" si="3"/>
        <v>0</v>
      </c>
    </row>
    <row r="125" spans="5:5" x14ac:dyDescent="0.25">
      <c r="E125" s="6">
        <f t="shared" si="3"/>
        <v>0</v>
      </c>
    </row>
    <row r="126" spans="5:5" x14ac:dyDescent="0.25">
      <c r="E126" s="6">
        <f t="shared" si="3"/>
        <v>0</v>
      </c>
    </row>
    <row r="127" spans="5:5" x14ac:dyDescent="0.25">
      <c r="E127" s="6">
        <f t="shared" si="3"/>
        <v>0</v>
      </c>
    </row>
    <row r="128" spans="5:5" x14ac:dyDescent="0.25">
      <c r="E128" s="6">
        <f t="shared" si="3"/>
        <v>0</v>
      </c>
    </row>
    <row r="129" spans="5:5" x14ac:dyDescent="0.25">
      <c r="E129" s="6">
        <f t="shared" si="3"/>
        <v>0</v>
      </c>
    </row>
    <row r="130" spans="5:5" x14ac:dyDescent="0.25">
      <c r="E130" s="6">
        <f t="shared" si="3"/>
        <v>0</v>
      </c>
    </row>
    <row r="131" spans="5:5" x14ac:dyDescent="0.25">
      <c r="E131" s="6">
        <f t="shared" si="3"/>
        <v>0</v>
      </c>
    </row>
    <row r="132" spans="5:5" x14ac:dyDescent="0.25">
      <c r="E132" s="6">
        <f t="shared" si="3"/>
        <v>0</v>
      </c>
    </row>
    <row r="133" spans="5:5" x14ac:dyDescent="0.25">
      <c r="E133" s="6">
        <f t="shared" ref="E133:E196" si="4">E132+C133-D133</f>
        <v>0</v>
      </c>
    </row>
    <row r="134" spans="5:5" x14ac:dyDescent="0.25">
      <c r="E134" s="6">
        <f t="shared" si="4"/>
        <v>0</v>
      </c>
    </row>
    <row r="135" spans="5:5" x14ac:dyDescent="0.25">
      <c r="E135" s="6">
        <f t="shared" si="4"/>
        <v>0</v>
      </c>
    </row>
    <row r="136" spans="5:5" x14ac:dyDescent="0.25">
      <c r="E136" s="6">
        <f t="shared" si="4"/>
        <v>0</v>
      </c>
    </row>
    <row r="137" spans="5:5" x14ac:dyDescent="0.25">
      <c r="E137" s="6">
        <f t="shared" si="4"/>
        <v>0</v>
      </c>
    </row>
    <row r="138" spans="5:5" x14ac:dyDescent="0.25">
      <c r="E138" s="6">
        <f t="shared" si="4"/>
        <v>0</v>
      </c>
    </row>
    <row r="139" spans="5:5" x14ac:dyDescent="0.25">
      <c r="E139" s="6">
        <f t="shared" si="4"/>
        <v>0</v>
      </c>
    </row>
    <row r="140" spans="5:5" x14ac:dyDescent="0.25">
      <c r="E140" s="6">
        <f t="shared" si="4"/>
        <v>0</v>
      </c>
    </row>
    <row r="141" spans="5:5" x14ac:dyDescent="0.25">
      <c r="E141" s="6">
        <f t="shared" si="4"/>
        <v>0</v>
      </c>
    </row>
    <row r="142" spans="5:5" x14ac:dyDescent="0.25">
      <c r="E142" s="6">
        <f t="shared" si="4"/>
        <v>0</v>
      </c>
    </row>
    <row r="143" spans="5:5" x14ac:dyDescent="0.25">
      <c r="E143" s="6">
        <f t="shared" si="4"/>
        <v>0</v>
      </c>
    </row>
    <row r="144" spans="5:5" x14ac:dyDescent="0.25">
      <c r="E144" s="6">
        <f t="shared" si="4"/>
        <v>0</v>
      </c>
    </row>
    <row r="145" spans="5:5" x14ac:dyDescent="0.25">
      <c r="E145" s="6">
        <f t="shared" si="4"/>
        <v>0</v>
      </c>
    </row>
    <row r="146" spans="5:5" x14ac:dyDescent="0.25">
      <c r="E146" s="6">
        <f t="shared" si="4"/>
        <v>0</v>
      </c>
    </row>
    <row r="147" spans="5:5" x14ac:dyDescent="0.25">
      <c r="E147" s="6">
        <f t="shared" si="4"/>
        <v>0</v>
      </c>
    </row>
    <row r="148" spans="5:5" x14ac:dyDescent="0.25">
      <c r="E148" s="6">
        <f t="shared" si="4"/>
        <v>0</v>
      </c>
    </row>
    <row r="149" spans="5:5" x14ac:dyDescent="0.25">
      <c r="E149" s="6">
        <f t="shared" si="4"/>
        <v>0</v>
      </c>
    </row>
    <row r="150" spans="5:5" x14ac:dyDescent="0.25">
      <c r="E150" s="6">
        <f t="shared" si="4"/>
        <v>0</v>
      </c>
    </row>
    <row r="151" spans="5:5" x14ac:dyDescent="0.25">
      <c r="E151" s="6">
        <f t="shared" si="4"/>
        <v>0</v>
      </c>
    </row>
    <row r="152" spans="5:5" x14ac:dyDescent="0.25">
      <c r="E152" s="6">
        <f t="shared" si="4"/>
        <v>0</v>
      </c>
    </row>
    <row r="153" spans="5:5" x14ac:dyDescent="0.25">
      <c r="E153" s="6">
        <f t="shared" si="4"/>
        <v>0</v>
      </c>
    </row>
    <row r="154" spans="5:5" x14ac:dyDescent="0.25">
      <c r="E154" s="6">
        <f t="shared" si="4"/>
        <v>0</v>
      </c>
    </row>
    <row r="155" spans="5:5" x14ac:dyDescent="0.25">
      <c r="E155" s="6">
        <f t="shared" si="4"/>
        <v>0</v>
      </c>
    </row>
    <row r="156" spans="5:5" x14ac:dyDescent="0.25">
      <c r="E156" s="6">
        <f t="shared" si="4"/>
        <v>0</v>
      </c>
    </row>
    <row r="157" spans="5:5" x14ac:dyDescent="0.25">
      <c r="E157" s="6">
        <f t="shared" si="4"/>
        <v>0</v>
      </c>
    </row>
    <row r="158" spans="5:5" x14ac:dyDescent="0.25">
      <c r="E158" s="6">
        <f t="shared" si="4"/>
        <v>0</v>
      </c>
    </row>
    <row r="159" spans="5:5" x14ac:dyDescent="0.25">
      <c r="E159" s="6">
        <f t="shared" si="4"/>
        <v>0</v>
      </c>
    </row>
    <row r="160" spans="5:5" x14ac:dyDescent="0.25">
      <c r="E160" s="6">
        <f t="shared" si="4"/>
        <v>0</v>
      </c>
    </row>
    <row r="161" spans="5:5" x14ac:dyDescent="0.25">
      <c r="E161" s="6">
        <f t="shared" si="4"/>
        <v>0</v>
      </c>
    </row>
    <row r="162" spans="5:5" x14ac:dyDescent="0.25">
      <c r="E162" s="6">
        <f t="shared" si="4"/>
        <v>0</v>
      </c>
    </row>
    <row r="163" spans="5:5" x14ac:dyDescent="0.25">
      <c r="E163" s="6">
        <f t="shared" si="4"/>
        <v>0</v>
      </c>
    </row>
    <row r="164" spans="5:5" x14ac:dyDescent="0.25">
      <c r="E164" s="6">
        <f t="shared" si="4"/>
        <v>0</v>
      </c>
    </row>
    <row r="165" spans="5:5" x14ac:dyDescent="0.25">
      <c r="E165" s="6">
        <f t="shared" si="4"/>
        <v>0</v>
      </c>
    </row>
    <row r="166" spans="5:5" x14ac:dyDescent="0.25">
      <c r="E166" s="6">
        <f t="shared" si="4"/>
        <v>0</v>
      </c>
    </row>
    <row r="167" spans="5:5" x14ac:dyDescent="0.25">
      <c r="E167" s="6">
        <f t="shared" si="4"/>
        <v>0</v>
      </c>
    </row>
    <row r="168" spans="5:5" x14ac:dyDescent="0.25">
      <c r="E168" s="6">
        <f t="shared" si="4"/>
        <v>0</v>
      </c>
    </row>
    <row r="169" spans="5:5" x14ac:dyDescent="0.25">
      <c r="E169" s="6">
        <f t="shared" si="4"/>
        <v>0</v>
      </c>
    </row>
    <row r="170" spans="5:5" x14ac:dyDescent="0.25">
      <c r="E170" s="6">
        <f t="shared" si="4"/>
        <v>0</v>
      </c>
    </row>
    <row r="171" spans="5:5" x14ac:dyDescent="0.25">
      <c r="E171" s="6">
        <f t="shared" si="4"/>
        <v>0</v>
      </c>
    </row>
    <row r="172" spans="5:5" x14ac:dyDescent="0.25">
      <c r="E172" s="6">
        <f t="shared" si="4"/>
        <v>0</v>
      </c>
    </row>
    <row r="173" spans="5:5" x14ac:dyDescent="0.25">
      <c r="E173" s="6">
        <f t="shared" si="4"/>
        <v>0</v>
      </c>
    </row>
    <row r="174" spans="5:5" x14ac:dyDescent="0.25">
      <c r="E174" s="6">
        <f t="shared" si="4"/>
        <v>0</v>
      </c>
    </row>
    <row r="175" spans="5:5" x14ac:dyDescent="0.25">
      <c r="E175" s="6">
        <f t="shared" si="4"/>
        <v>0</v>
      </c>
    </row>
    <row r="176" spans="5:5" x14ac:dyDescent="0.25">
      <c r="E176" s="6">
        <f t="shared" si="4"/>
        <v>0</v>
      </c>
    </row>
    <row r="177" spans="5:5" x14ac:dyDescent="0.25">
      <c r="E177" s="6">
        <f t="shared" si="4"/>
        <v>0</v>
      </c>
    </row>
    <row r="178" spans="5:5" x14ac:dyDescent="0.25">
      <c r="E178" s="6">
        <f t="shared" si="4"/>
        <v>0</v>
      </c>
    </row>
    <row r="179" spans="5:5" x14ac:dyDescent="0.25">
      <c r="E179" s="6">
        <f t="shared" si="4"/>
        <v>0</v>
      </c>
    </row>
    <row r="180" spans="5:5" x14ac:dyDescent="0.25">
      <c r="E180" s="6">
        <f t="shared" si="4"/>
        <v>0</v>
      </c>
    </row>
    <row r="181" spans="5:5" x14ac:dyDescent="0.25">
      <c r="E181" s="6">
        <f t="shared" si="4"/>
        <v>0</v>
      </c>
    </row>
    <row r="182" spans="5:5" x14ac:dyDescent="0.25">
      <c r="E182" s="6">
        <f t="shared" si="4"/>
        <v>0</v>
      </c>
    </row>
    <row r="183" spans="5:5" x14ac:dyDescent="0.25">
      <c r="E183" s="6">
        <f t="shared" si="4"/>
        <v>0</v>
      </c>
    </row>
    <row r="184" spans="5:5" x14ac:dyDescent="0.25">
      <c r="E184" s="6">
        <f t="shared" si="4"/>
        <v>0</v>
      </c>
    </row>
    <row r="185" spans="5:5" x14ac:dyDescent="0.25">
      <c r="E185" s="6">
        <f t="shared" si="4"/>
        <v>0</v>
      </c>
    </row>
    <row r="186" spans="5:5" x14ac:dyDescent="0.25">
      <c r="E186" s="6">
        <f t="shared" si="4"/>
        <v>0</v>
      </c>
    </row>
    <row r="187" spans="5:5" x14ac:dyDescent="0.25">
      <c r="E187" s="6">
        <f t="shared" si="4"/>
        <v>0</v>
      </c>
    </row>
    <row r="188" spans="5:5" x14ac:dyDescent="0.25">
      <c r="E188" s="6">
        <f t="shared" si="4"/>
        <v>0</v>
      </c>
    </row>
    <row r="189" spans="5:5" x14ac:dyDescent="0.25">
      <c r="E189" s="6">
        <f t="shared" si="4"/>
        <v>0</v>
      </c>
    </row>
    <row r="190" spans="5:5" x14ac:dyDescent="0.25">
      <c r="E190" s="6">
        <f t="shared" si="4"/>
        <v>0</v>
      </c>
    </row>
    <row r="191" spans="5:5" x14ac:dyDescent="0.25">
      <c r="E191" s="6">
        <f t="shared" si="4"/>
        <v>0</v>
      </c>
    </row>
    <row r="192" spans="5:5" x14ac:dyDescent="0.25">
      <c r="E192" s="6">
        <f t="shared" si="4"/>
        <v>0</v>
      </c>
    </row>
    <row r="193" spans="5:5" x14ac:dyDescent="0.25">
      <c r="E193" s="6">
        <f t="shared" si="4"/>
        <v>0</v>
      </c>
    </row>
    <row r="194" spans="5:5" x14ac:dyDescent="0.25">
      <c r="E194" s="6">
        <f t="shared" si="4"/>
        <v>0</v>
      </c>
    </row>
    <row r="195" spans="5:5" x14ac:dyDescent="0.25">
      <c r="E195" s="6">
        <f t="shared" si="4"/>
        <v>0</v>
      </c>
    </row>
    <row r="196" spans="5:5" x14ac:dyDescent="0.25">
      <c r="E196" s="6">
        <f t="shared" si="4"/>
        <v>0</v>
      </c>
    </row>
    <row r="197" spans="5:5" x14ac:dyDescent="0.25">
      <c r="E197" s="6">
        <f t="shared" ref="E197:E260" si="5">E196+C197-D197</f>
        <v>0</v>
      </c>
    </row>
    <row r="198" spans="5:5" x14ac:dyDescent="0.25">
      <c r="E198" s="6">
        <f t="shared" si="5"/>
        <v>0</v>
      </c>
    </row>
    <row r="199" spans="5:5" x14ac:dyDescent="0.25">
      <c r="E199" s="6">
        <f t="shared" si="5"/>
        <v>0</v>
      </c>
    </row>
    <row r="200" spans="5:5" x14ac:dyDescent="0.25">
      <c r="E200" s="6">
        <f t="shared" si="5"/>
        <v>0</v>
      </c>
    </row>
    <row r="201" spans="5:5" x14ac:dyDescent="0.25">
      <c r="E201" s="6">
        <f t="shared" si="5"/>
        <v>0</v>
      </c>
    </row>
    <row r="202" spans="5:5" x14ac:dyDescent="0.25">
      <c r="E202" s="6">
        <f t="shared" si="5"/>
        <v>0</v>
      </c>
    </row>
    <row r="203" spans="5:5" x14ac:dyDescent="0.25">
      <c r="E203" s="6">
        <f t="shared" si="5"/>
        <v>0</v>
      </c>
    </row>
    <row r="204" spans="5:5" x14ac:dyDescent="0.25">
      <c r="E204" s="6">
        <f t="shared" si="5"/>
        <v>0</v>
      </c>
    </row>
    <row r="205" spans="5:5" x14ac:dyDescent="0.25">
      <c r="E205" s="6">
        <f t="shared" si="5"/>
        <v>0</v>
      </c>
    </row>
    <row r="206" spans="5:5" x14ac:dyDescent="0.25">
      <c r="E206" s="6">
        <f t="shared" si="5"/>
        <v>0</v>
      </c>
    </row>
    <row r="207" spans="5:5" x14ac:dyDescent="0.25">
      <c r="E207" s="6">
        <f t="shared" si="5"/>
        <v>0</v>
      </c>
    </row>
    <row r="208" spans="5:5" x14ac:dyDescent="0.25">
      <c r="E208" s="6">
        <f t="shared" si="5"/>
        <v>0</v>
      </c>
    </row>
    <row r="209" spans="5:5" x14ac:dyDescent="0.25">
      <c r="E209" s="6">
        <f t="shared" si="5"/>
        <v>0</v>
      </c>
    </row>
    <row r="210" spans="5:5" x14ac:dyDescent="0.25">
      <c r="E210" s="6">
        <f t="shared" si="5"/>
        <v>0</v>
      </c>
    </row>
    <row r="211" spans="5:5" x14ac:dyDescent="0.25">
      <c r="E211" s="6">
        <f t="shared" si="5"/>
        <v>0</v>
      </c>
    </row>
    <row r="212" spans="5:5" x14ac:dyDescent="0.25">
      <c r="E212" s="6">
        <f t="shared" si="5"/>
        <v>0</v>
      </c>
    </row>
    <row r="213" spans="5:5" x14ac:dyDescent="0.25">
      <c r="E213" s="6">
        <f t="shared" si="5"/>
        <v>0</v>
      </c>
    </row>
    <row r="214" spans="5:5" x14ac:dyDescent="0.25">
      <c r="E214" s="6">
        <f t="shared" si="5"/>
        <v>0</v>
      </c>
    </row>
    <row r="215" spans="5:5" x14ac:dyDescent="0.25">
      <c r="E215" s="6">
        <f t="shared" si="5"/>
        <v>0</v>
      </c>
    </row>
    <row r="216" spans="5:5" x14ac:dyDescent="0.25">
      <c r="E216" s="6">
        <f t="shared" si="5"/>
        <v>0</v>
      </c>
    </row>
    <row r="217" spans="5:5" x14ac:dyDescent="0.25">
      <c r="E217" s="6">
        <f t="shared" si="5"/>
        <v>0</v>
      </c>
    </row>
    <row r="218" spans="5:5" x14ac:dyDescent="0.25">
      <c r="E218" s="6">
        <f t="shared" si="5"/>
        <v>0</v>
      </c>
    </row>
    <row r="219" spans="5:5" x14ac:dyDescent="0.25">
      <c r="E219" s="6">
        <f t="shared" si="5"/>
        <v>0</v>
      </c>
    </row>
    <row r="220" spans="5:5" x14ac:dyDescent="0.25">
      <c r="E220" s="6">
        <f t="shared" si="5"/>
        <v>0</v>
      </c>
    </row>
    <row r="221" spans="5:5" x14ac:dyDescent="0.25">
      <c r="E221" s="6">
        <f t="shared" si="5"/>
        <v>0</v>
      </c>
    </row>
    <row r="222" spans="5:5" x14ac:dyDescent="0.25">
      <c r="E222" s="6">
        <f t="shared" si="5"/>
        <v>0</v>
      </c>
    </row>
    <row r="223" spans="5:5" x14ac:dyDescent="0.25">
      <c r="E223" s="6">
        <f t="shared" si="5"/>
        <v>0</v>
      </c>
    </row>
    <row r="224" spans="5:5" x14ac:dyDescent="0.25">
      <c r="E224" s="6">
        <f t="shared" si="5"/>
        <v>0</v>
      </c>
    </row>
    <row r="225" spans="5:5" x14ac:dyDescent="0.25">
      <c r="E225" s="6">
        <f t="shared" si="5"/>
        <v>0</v>
      </c>
    </row>
    <row r="226" spans="5:5" x14ac:dyDescent="0.25">
      <c r="E226" s="6">
        <f t="shared" si="5"/>
        <v>0</v>
      </c>
    </row>
    <row r="227" spans="5:5" x14ac:dyDescent="0.25">
      <c r="E227" s="6">
        <f t="shared" si="5"/>
        <v>0</v>
      </c>
    </row>
    <row r="228" spans="5:5" x14ac:dyDescent="0.25">
      <c r="E228" s="6">
        <f t="shared" si="5"/>
        <v>0</v>
      </c>
    </row>
    <row r="229" spans="5:5" x14ac:dyDescent="0.25">
      <c r="E229" s="6">
        <f t="shared" si="5"/>
        <v>0</v>
      </c>
    </row>
    <row r="230" spans="5:5" x14ac:dyDescent="0.25">
      <c r="E230" s="6">
        <f t="shared" si="5"/>
        <v>0</v>
      </c>
    </row>
    <row r="231" spans="5:5" x14ac:dyDescent="0.25">
      <c r="E231" s="6">
        <f t="shared" si="5"/>
        <v>0</v>
      </c>
    </row>
    <row r="232" spans="5:5" x14ac:dyDescent="0.25">
      <c r="E232" s="6">
        <f t="shared" si="5"/>
        <v>0</v>
      </c>
    </row>
    <row r="233" spans="5:5" x14ac:dyDescent="0.25">
      <c r="E233" s="6">
        <f t="shared" si="5"/>
        <v>0</v>
      </c>
    </row>
    <row r="234" spans="5:5" x14ac:dyDescent="0.25">
      <c r="E234" s="6">
        <f t="shared" si="5"/>
        <v>0</v>
      </c>
    </row>
    <row r="235" spans="5:5" x14ac:dyDescent="0.25">
      <c r="E235" s="6">
        <f t="shared" si="5"/>
        <v>0</v>
      </c>
    </row>
    <row r="236" spans="5:5" x14ac:dyDescent="0.25">
      <c r="E236" s="6">
        <f t="shared" si="5"/>
        <v>0</v>
      </c>
    </row>
    <row r="237" spans="5:5" x14ac:dyDescent="0.25">
      <c r="E237" s="6">
        <f t="shared" si="5"/>
        <v>0</v>
      </c>
    </row>
    <row r="238" spans="5:5" x14ac:dyDescent="0.25">
      <c r="E238" s="6">
        <f t="shared" si="5"/>
        <v>0</v>
      </c>
    </row>
    <row r="239" spans="5:5" x14ac:dyDescent="0.25">
      <c r="E239" s="6">
        <f t="shared" si="5"/>
        <v>0</v>
      </c>
    </row>
    <row r="240" spans="5:5" x14ac:dyDescent="0.25">
      <c r="E240" s="6">
        <f t="shared" si="5"/>
        <v>0</v>
      </c>
    </row>
    <row r="241" spans="5:5" x14ac:dyDescent="0.25">
      <c r="E241" s="6">
        <f t="shared" si="5"/>
        <v>0</v>
      </c>
    </row>
    <row r="242" spans="5:5" x14ac:dyDescent="0.25">
      <c r="E242" s="6">
        <f t="shared" si="5"/>
        <v>0</v>
      </c>
    </row>
    <row r="243" spans="5:5" x14ac:dyDescent="0.25">
      <c r="E243" s="6">
        <f t="shared" si="5"/>
        <v>0</v>
      </c>
    </row>
    <row r="244" spans="5:5" x14ac:dyDescent="0.25">
      <c r="E244" s="6">
        <f t="shared" si="5"/>
        <v>0</v>
      </c>
    </row>
    <row r="245" spans="5:5" x14ac:dyDescent="0.25">
      <c r="E245" s="6">
        <f t="shared" si="5"/>
        <v>0</v>
      </c>
    </row>
    <row r="246" spans="5:5" x14ac:dyDescent="0.25">
      <c r="E246" s="6">
        <f t="shared" si="5"/>
        <v>0</v>
      </c>
    </row>
    <row r="247" spans="5:5" x14ac:dyDescent="0.25">
      <c r="E247" s="6">
        <f t="shared" si="5"/>
        <v>0</v>
      </c>
    </row>
    <row r="248" spans="5:5" x14ac:dyDescent="0.25">
      <c r="E248" s="6">
        <f t="shared" si="5"/>
        <v>0</v>
      </c>
    </row>
    <row r="249" spans="5:5" x14ac:dyDescent="0.25">
      <c r="E249" s="6">
        <f t="shared" si="5"/>
        <v>0</v>
      </c>
    </row>
    <row r="250" spans="5:5" x14ac:dyDescent="0.25">
      <c r="E250" s="6">
        <f t="shared" si="5"/>
        <v>0</v>
      </c>
    </row>
    <row r="251" spans="5:5" x14ac:dyDescent="0.25">
      <c r="E251" s="6">
        <f t="shared" si="5"/>
        <v>0</v>
      </c>
    </row>
    <row r="252" spans="5:5" x14ac:dyDescent="0.25">
      <c r="E252" s="6">
        <f t="shared" si="5"/>
        <v>0</v>
      </c>
    </row>
    <row r="253" spans="5:5" x14ac:dyDescent="0.25">
      <c r="E253" s="6">
        <f t="shared" si="5"/>
        <v>0</v>
      </c>
    </row>
    <row r="254" spans="5:5" x14ac:dyDescent="0.25">
      <c r="E254" s="6">
        <f t="shared" si="5"/>
        <v>0</v>
      </c>
    </row>
    <row r="255" spans="5:5" x14ac:dyDescent="0.25">
      <c r="E255" s="6">
        <f t="shared" si="5"/>
        <v>0</v>
      </c>
    </row>
    <row r="256" spans="5:5" x14ac:dyDescent="0.25">
      <c r="E256" s="6">
        <f t="shared" si="5"/>
        <v>0</v>
      </c>
    </row>
    <row r="257" spans="5:5" x14ac:dyDescent="0.25">
      <c r="E257" s="6">
        <f t="shared" si="5"/>
        <v>0</v>
      </c>
    </row>
    <row r="258" spans="5:5" x14ac:dyDescent="0.25">
      <c r="E258" s="6">
        <f t="shared" si="5"/>
        <v>0</v>
      </c>
    </row>
    <row r="259" spans="5:5" x14ac:dyDescent="0.25">
      <c r="E259" s="6">
        <f t="shared" si="5"/>
        <v>0</v>
      </c>
    </row>
    <row r="260" spans="5:5" x14ac:dyDescent="0.25">
      <c r="E260" s="6">
        <f t="shared" si="5"/>
        <v>0</v>
      </c>
    </row>
    <row r="261" spans="5:5" x14ac:dyDescent="0.25">
      <c r="E261" s="6">
        <f t="shared" ref="E261:E324" si="6">E260+C261-D261</f>
        <v>0</v>
      </c>
    </row>
    <row r="262" spans="5:5" x14ac:dyDescent="0.25">
      <c r="E262" s="6">
        <f t="shared" si="6"/>
        <v>0</v>
      </c>
    </row>
    <row r="263" spans="5:5" x14ac:dyDescent="0.25">
      <c r="E263" s="6">
        <f t="shared" si="6"/>
        <v>0</v>
      </c>
    </row>
    <row r="264" spans="5:5" x14ac:dyDescent="0.25">
      <c r="E264" s="6">
        <f t="shared" si="6"/>
        <v>0</v>
      </c>
    </row>
    <row r="265" spans="5:5" x14ac:dyDescent="0.25">
      <c r="E265" s="6">
        <f t="shared" si="6"/>
        <v>0</v>
      </c>
    </row>
    <row r="266" spans="5:5" x14ac:dyDescent="0.25">
      <c r="E266" s="6">
        <f t="shared" si="6"/>
        <v>0</v>
      </c>
    </row>
    <row r="267" spans="5:5" x14ac:dyDescent="0.25">
      <c r="E267" s="6">
        <f t="shared" si="6"/>
        <v>0</v>
      </c>
    </row>
    <row r="268" spans="5:5" x14ac:dyDescent="0.25">
      <c r="E268" s="6">
        <f t="shared" si="6"/>
        <v>0</v>
      </c>
    </row>
    <row r="269" spans="5:5" x14ac:dyDescent="0.25">
      <c r="E269" s="6">
        <f t="shared" si="6"/>
        <v>0</v>
      </c>
    </row>
    <row r="270" spans="5:5" x14ac:dyDescent="0.25">
      <c r="E270" s="6">
        <f t="shared" si="6"/>
        <v>0</v>
      </c>
    </row>
    <row r="271" spans="5:5" x14ac:dyDescent="0.25">
      <c r="E271" s="6">
        <f t="shared" si="6"/>
        <v>0</v>
      </c>
    </row>
    <row r="272" spans="5:5" x14ac:dyDescent="0.25">
      <c r="E272" s="6">
        <f t="shared" si="6"/>
        <v>0</v>
      </c>
    </row>
    <row r="273" spans="5:5" x14ac:dyDescent="0.25">
      <c r="E273" s="6">
        <f t="shared" si="6"/>
        <v>0</v>
      </c>
    </row>
    <row r="274" spans="5:5" x14ac:dyDescent="0.25">
      <c r="E274" s="6">
        <f t="shared" si="6"/>
        <v>0</v>
      </c>
    </row>
    <row r="275" spans="5:5" x14ac:dyDescent="0.25">
      <c r="E275" s="6">
        <f t="shared" si="6"/>
        <v>0</v>
      </c>
    </row>
    <row r="276" spans="5:5" x14ac:dyDescent="0.25">
      <c r="E276" s="6">
        <f t="shared" si="6"/>
        <v>0</v>
      </c>
    </row>
    <row r="277" spans="5:5" x14ac:dyDescent="0.25">
      <c r="E277" s="6">
        <f t="shared" si="6"/>
        <v>0</v>
      </c>
    </row>
    <row r="278" spans="5:5" x14ac:dyDescent="0.25">
      <c r="E278" s="6">
        <f t="shared" si="6"/>
        <v>0</v>
      </c>
    </row>
    <row r="279" spans="5:5" x14ac:dyDescent="0.25">
      <c r="E279" s="6">
        <f t="shared" si="6"/>
        <v>0</v>
      </c>
    </row>
    <row r="280" spans="5:5" x14ac:dyDescent="0.25">
      <c r="E280" s="6">
        <f t="shared" si="6"/>
        <v>0</v>
      </c>
    </row>
    <row r="281" spans="5:5" x14ac:dyDescent="0.25">
      <c r="E281" s="6">
        <f t="shared" si="6"/>
        <v>0</v>
      </c>
    </row>
    <row r="282" spans="5:5" x14ac:dyDescent="0.25">
      <c r="E282" s="6">
        <f t="shared" si="6"/>
        <v>0</v>
      </c>
    </row>
    <row r="283" spans="5:5" x14ac:dyDescent="0.25">
      <c r="E283" s="6">
        <f t="shared" si="6"/>
        <v>0</v>
      </c>
    </row>
    <row r="284" spans="5:5" x14ac:dyDescent="0.25">
      <c r="E284" s="6">
        <f t="shared" si="6"/>
        <v>0</v>
      </c>
    </row>
    <row r="285" spans="5:5" x14ac:dyDescent="0.25">
      <c r="E285" s="6">
        <f t="shared" si="6"/>
        <v>0</v>
      </c>
    </row>
    <row r="286" spans="5:5" x14ac:dyDescent="0.25">
      <c r="E286" s="6">
        <f t="shared" si="6"/>
        <v>0</v>
      </c>
    </row>
    <row r="287" spans="5:5" x14ac:dyDescent="0.25">
      <c r="E287" s="6">
        <f t="shared" si="6"/>
        <v>0</v>
      </c>
    </row>
    <row r="288" spans="5:5" x14ac:dyDescent="0.25">
      <c r="E288" s="6">
        <f t="shared" si="6"/>
        <v>0</v>
      </c>
    </row>
    <row r="289" spans="5:5" x14ac:dyDescent="0.25">
      <c r="E289" s="6">
        <f t="shared" si="6"/>
        <v>0</v>
      </c>
    </row>
    <row r="290" spans="5:5" x14ac:dyDescent="0.25">
      <c r="E290" s="6">
        <f t="shared" si="6"/>
        <v>0</v>
      </c>
    </row>
    <row r="291" spans="5:5" x14ac:dyDescent="0.25">
      <c r="E291" s="6">
        <f t="shared" si="6"/>
        <v>0</v>
      </c>
    </row>
    <row r="292" spans="5:5" x14ac:dyDescent="0.25">
      <c r="E292" s="6">
        <f t="shared" si="6"/>
        <v>0</v>
      </c>
    </row>
    <row r="293" spans="5:5" x14ac:dyDescent="0.25">
      <c r="E293" s="6">
        <f t="shared" si="6"/>
        <v>0</v>
      </c>
    </row>
    <row r="294" spans="5:5" x14ac:dyDescent="0.25">
      <c r="E294" s="6">
        <f t="shared" si="6"/>
        <v>0</v>
      </c>
    </row>
    <row r="295" spans="5:5" x14ac:dyDescent="0.25">
      <c r="E295" s="6">
        <f t="shared" si="6"/>
        <v>0</v>
      </c>
    </row>
    <row r="296" spans="5:5" x14ac:dyDescent="0.25">
      <c r="E296" s="6">
        <f t="shared" si="6"/>
        <v>0</v>
      </c>
    </row>
    <row r="297" spans="5:5" x14ac:dyDescent="0.25">
      <c r="E297" s="6">
        <f t="shared" si="6"/>
        <v>0</v>
      </c>
    </row>
    <row r="298" spans="5:5" x14ac:dyDescent="0.25">
      <c r="E298" s="6">
        <f t="shared" si="6"/>
        <v>0</v>
      </c>
    </row>
    <row r="299" spans="5:5" x14ac:dyDescent="0.25">
      <c r="E299" s="6">
        <f t="shared" si="6"/>
        <v>0</v>
      </c>
    </row>
    <row r="300" spans="5:5" x14ac:dyDescent="0.25">
      <c r="E300" s="6">
        <f t="shared" si="6"/>
        <v>0</v>
      </c>
    </row>
    <row r="301" spans="5:5" x14ac:dyDescent="0.25">
      <c r="E301" s="6">
        <f t="shared" si="6"/>
        <v>0</v>
      </c>
    </row>
    <row r="302" spans="5:5" x14ac:dyDescent="0.25">
      <c r="E302" s="6">
        <f t="shared" si="6"/>
        <v>0</v>
      </c>
    </row>
    <row r="303" spans="5:5" x14ac:dyDescent="0.25">
      <c r="E303" s="6">
        <f t="shared" si="6"/>
        <v>0</v>
      </c>
    </row>
    <row r="304" spans="5:5" x14ac:dyDescent="0.25">
      <c r="E304" s="6">
        <f t="shared" si="6"/>
        <v>0</v>
      </c>
    </row>
    <row r="305" spans="5:5" x14ac:dyDescent="0.25">
      <c r="E305" s="6">
        <f t="shared" si="6"/>
        <v>0</v>
      </c>
    </row>
    <row r="306" spans="5:5" x14ac:dyDescent="0.25">
      <c r="E306" s="6">
        <f t="shared" si="6"/>
        <v>0</v>
      </c>
    </row>
    <row r="307" spans="5:5" x14ac:dyDescent="0.25">
      <c r="E307" s="6">
        <f t="shared" si="6"/>
        <v>0</v>
      </c>
    </row>
    <row r="308" spans="5:5" x14ac:dyDescent="0.25">
      <c r="E308" s="6">
        <f t="shared" si="6"/>
        <v>0</v>
      </c>
    </row>
    <row r="309" spans="5:5" x14ac:dyDescent="0.25">
      <c r="E309" s="6">
        <f t="shared" si="6"/>
        <v>0</v>
      </c>
    </row>
    <row r="310" spans="5:5" x14ac:dyDescent="0.25">
      <c r="E310" s="6">
        <f t="shared" si="6"/>
        <v>0</v>
      </c>
    </row>
    <row r="311" spans="5:5" x14ac:dyDescent="0.25">
      <c r="E311" s="6">
        <f t="shared" si="6"/>
        <v>0</v>
      </c>
    </row>
    <row r="312" spans="5:5" x14ac:dyDescent="0.25">
      <c r="E312" s="6">
        <f t="shared" si="6"/>
        <v>0</v>
      </c>
    </row>
    <row r="313" spans="5:5" x14ac:dyDescent="0.25">
      <c r="E313" s="6">
        <f t="shared" si="6"/>
        <v>0</v>
      </c>
    </row>
    <row r="314" spans="5:5" x14ac:dyDescent="0.25">
      <c r="E314" s="6">
        <f t="shared" si="6"/>
        <v>0</v>
      </c>
    </row>
    <row r="315" spans="5:5" x14ac:dyDescent="0.25">
      <c r="E315" s="6">
        <f t="shared" si="6"/>
        <v>0</v>
      </c>
    </row>
    <row r="316" spans="5:5" x14ac:dyDescent="0.25">
      <c r="E316" s="6">
        <f t="shared" si="6"/>
        <v>0</v>
      </c>
    </row>
    <row r="317" spans="5:5" x14ac:dyDescent="0.25">
      <c r="E317" s="6">
        <f t="shared" si="6"/>
        <v>0</v>
      </c>
    </row>
    <row r="318" spans="5:5" x14ac:dyDescent="0.25">
      <c r="E318" s="6">
        <f t="shared" si="6"/>
        <v>0</v>
      </c>
    </row>
    <row r="319" spans="5:5" x14ac:dyDescent="0.25">
      <c r="E319" s="6">
        <f t="shared" si="6"/>
        <v>0</v>
      </c>
    </row>
    <row r="320" spans="5:5" x14ac:dyDescent="0.25">
      <c r="E320" s="6">
        <f t="shared" si="6"/>
        <v>0</v>
      </c>
    </row>
    <row r="321" spans="5:5" x14ac:dyDescent="0.25">
      <c r="E321" s="6">
        <f t="shared" si="6"/>
        <v>0</v>
      </c>
    </row>
    <row r="322" spans="5:5" x14ac:dyDescent="0.25">
      <c r="E322" s="6">
        <f t="shared" si="6"/>
        <v>0</v>
      </c>
    </row>
    <row r="323" spans="5:5" x14ac:dyDescent="0.25">
      <c r="E323" s="6">
        <f t="shared" si="6"/>
        <v>0</v>
      </c>
    </row>
    <row r="324" spans="5:5" x14ac:dyDescent="0.25">
      <c r="E324" s="6">
        <f t="shared" si="6"/>
        <v>0</v>
      </c>
    </row>
    <row r="325" spans="5:5" x14ac:dyDescent="0.25">
      <c r="E325" s="6">
        <f t="shared" ref="E325:E388" si="7">E324+C325-D325</f>
        <v>0</v>
      </c>
    </row>
    <row r="326" spans="5:5" x14ac:dyDescent="0.25">
      <c r="E326" s="6">
        <f t="shared" si="7"/>
        <v>0</v>
      </c>
    </row>
    <row r="327" spans="5:5" x14ac:dyDescent="0.25">
      <c r="E327" s="6">
        <f t="shared" si="7"/>
        <v>0</v>
      </c>
    </row>
    <row r="328" spans="5:5" x14ac:dyDescent="0.25">
      <c r="E328" s="6">
        <f t="shared" si="7"/>
        <v>0</v>
      </c>
    </row>
    <row r="329" spans="5:5" x14ac:dyDescent="0.25">
      <c r="E329" s="6">
        <f t="shared" si="7"/>
        <v>0</v>
      </c>
    </row>
    <row r="330" spans="5:5" x14ac:dyDescent="0.25">
      <c r="E330" s="6">
        <f t="shared" si="7"/>
        <v>0</v>
      </c>
    </row>
    <row r="331" spans="5:5" x14ac:dyDescent="0.25">
      <c r="E331" s="6">
        <f t="shared" si="7"/>
        <v>0</v>
      </c>
    </row>
    <row r="332" spans="5:5" x14ac:dyDescent="0.25">
      <c r="E332" s="6">
        <f t="shared" si="7"/>
        <v>0</v>
      </c>
    </row>
    <row r="333" spans="5:5" x14ac:dyDescent="0.25">
      <c r="E333" s="6">
        <f t="shared" si="7"/>
        <v>0</v>
      </c>
    </row>
    <row r="334" spans="5:5" x14ac:dyDescent="0.25">
      <c r="E334" s="6">
        <f t="shared" si="7"/>
        <v>0</v>
      </c>
    </row>
    <row r="335" spans="5:5" x14ac:dyDescent="0.25">
      <c r="E335" s="6">
        <f t="shared" si="7"/>
        <v>0</v>
      </c>
    </row>
    <row r="336" spans="5:5" x14ac:dyDescent="0.25">
      <c r="E336" s="6">
        <f t="shared" si="7"/>
        <v>0</v>
      </c>
    </row>
    <row r="337" spans="5:5" x14ac:dyDescent="0.25">
      <c r="E337" s="6">
        <f t="shared" si="7"/>
        <v>0</v>
      </c>
    </row>
    <row r="338" spans="5:5" x14ac:dyDescent="0.25">
      <c r="E338" s="6">
        <f t="shared" si="7"/>
        <v>0</v>
      </c>
    </row>
    <row r="339" spans="5:5" x14ac:dyDescent="0.25">
      <c r="E339" s="6">
        <f t="shared" si="7"/>
        <v>0</v>
      </c>
    </row>
    <row r="340" spans="5:5" x14ac:dyDescent="0.25">
      <c r="E340" s="6">
        <f t="shared" si="7"/>
        <v>0</v>
      </c>
    </row>
    <row r="341" spans="5:5" x14ac:dyDescent="0.25">
      <c r="E341" s="6">
        <f t="shared" si="7"/>
        <v>0</v>
      </c>
    </row>
    <row r="342" spans="5:5" x14ac:dyDescent="0.25">
      <c r="E342" s="6">
        <f t="shared" si="7"/>
        <v>0</v>
      </c>
    </row>
    <row r="343" spans="5:5" x14ac:dyDescent="0.25">
      <c r="E343" s="6">
        <f t="shared" si="7"/>
        <v>0</v>
      </c>
    </row>
    <row r="344" spans="5:5" x14ac:dyDescent="0.25">
      <c r="E344" s="6">
        <f t="shared" si="7"/>
        <v>0</v>
      </c>
    </row>
    <row r="345" spans="5:5" x14ac:dyDescent="0.25">
      <c r="E345" s="6">
        <f t="shared" si="7"/>
        <v>0</v>
      </c>
    </row>
    <row r="346" spans="5:5" x14ac:dyDescent="0.25">
      <c r="E346" s="6">
        <f t="shared" si="7"/>
        <v>0</v>
      </c>
    </row>
    <row r="347" spans="5:5" x14ac:dyDescent="0.25">
      <c r="E347" s="6">
        <f t="shared" si="7"/>
        <v>0</v>
      </c>
    </row>
    <row r="348" spans="5:5" x14ac:dyDescent="0.25">
      <c r="E348" s="6">
        <f t="shared" si="7"/>
        <v>0</v>
      </c>
    </row>
    <row r="349" spans="5:5" x14ac:dyDescent="0.25">
      <c r="E349" s="6">
        <f t="shared" si="7"/>
        <v>0</v>
      </c>
    </row>
    <row r="350" spans="5:5" x14ac:dyDescent="0.25">
      <c r="E350" s="6">
        <f t="shared" si="7"/>
        <v>0</v>
      </c>
    </row>
    <row r="351" spans="5:5" x14ac:dyDescent="0.25">
      <c r="E351" s="6">
        <f t="shared" si="7"/>
        <v>0</v>
      </c>
    </row>
    <row r="352" spans="5:5" x14ac:dyDescent="0.25">
      <c r="E352" s="6">
        <f t="shared" si="7"/>
        <v>0</v>
      </c>
    </row>
    <row r="353" spans="5:5" x14ac:dyDescent="0.25">
      <c r="E353" s="6">
        <f t="shared" si="7"/>
        <v>0</v>
      </c>
    </row>
    <row r="354" spans="5:5" x14ac:dyDescent="0.25">
      <c r="E354" s="6">
        <f t="shared" si="7"/>
        <v>0</v>
      </c>
    </row>
    <row r="355" spans="5:5" x14ac:dyDescent="0.25">
      <c r="E355" s="6">
        <f t="shared" si="7"/>
        <v>0</v>
      </c>
    </row>
    <row r="356" spans="5:5" x14ac:dyDescent="0.25">
      <c r="E356" s="6">
        <f t="shared" si="7"/>
        <v>0</v>
      </c>
    </row>
    <row r="357" spans="5:5" x14ac:dyDescent="0.25">
      <c r="E357" s="6">
        <f t="shared" si="7"/>
        <v>0</v>
      </c>
    </row>
    <row r="358" spans="5:5" x14ac:dyDescent="0.25">
      <c r="E358" s="6">
        <f t="shared" si="7"/>
        <v>0</v>
      </c>
    </row>
    <row r="359" spans="5:5" x14ac:dyDescent="0.25">
      <c r="E359" s="6">
        <f t="shared" si="7"/>
        <v>0</v>
      </c>
    </row>
    <row r="360" spans="5:5" x14ac:dyDescent="0.25">
      <c r="E360" s="6">
        <f t="shared" si="7"/>
        <v>0</v>
      </c>
    </row>
    <row r="361" spans="5:5" x14ac:dyDescent="0.25">
      <c r="E361" s="6">
        <f t="shared" si="7"/>
        <v>0</v>
      </c>
    </row>
    <row r="362" spans="5:5" x14ac:dyDescent="0.25">
      <c r="E362" s="6">
        <f t="shared" si="7"/>
        <v>0</v>
      </c>
    </row>
    <row r="363" spans="5:5" x14ac:dyDescent="0.25">
      <c r="E363" s="6">
        <f t="shared" si="7"/>
        <v>0</v>
      </c>
    </row>
    <row r="364" spans="5:5" x14ac:dyDescent="0.25">
      <c r="E364" s="6">
        <f t="shared" si="7"/>
        <v>0</v>
      </c>
    </row>
    <row r="365" spans="5:5" x14ac:dyDescent="0.25">
      <c r="E365" s="6">
        <f t="shared" si="7"/>
        <v>0</v>
      </c>
    </row>
    <row r="366" spans="5:5" x14ac:dyDescent="0.25">
      <c r="E366" s="6">
        <f t="shared" si="7"/>
        <v>0</v>
      </c>
    </row>
    <row r="367" spans="5:5" x14ac:dyDescent="0.25">
      <c r="E367" s="6">
        <f t="shared" si="7"/>
        <v>0</v>
      </c>
    </row>
    <row r="368" spans="5:5" x14ac:dyDescent="0.25">
      <c r="E368" s="6">
        <f t="shared" si="7"/>
        <v>0</v>
      </c>
    </row>
    <row r="369" spans="5:5" x14ac:dyDescent="0.25">
      <c r="E369" s="6">
        <f t="shared" si="7"/>
        <v>0</v>
      </c>
    </row>
    <row r="370" spans="5:5" x14ac:dyDescent="0.25">
      <c r="E370" s="6">
        <f t="shared" si="7"/>
        <v>0</v>
      </c>
    </row>
    <row r="371" spans="5:5" x14ac:dyDescent="0.25">
      <c r="E371" s="6">
        <f t="shared" si="7"/>
        <v>0</v>
      </c>
    </row>
    <row r="372" spans="5:5" x14ac:dyDescent="0.25">
      <c r="E372" s="6">
        <f t="shared" si="7"/>
        <v>0</v>
      </c>
    </row>
    <row r="373" spans="5:5" x14ac:dyDescent="0.25">
      <c r="E373" s="6">
        <f t="shared" si="7"/>
        <v>0</v>
      </c>
    </row>
    <row r="374" spans="5:5" x14ac:dyDescent="0.25">
      <c r="E374" s="6">
        <f t="shared" si="7"/>
        <v>0</v>
      </c>
    </row>
    <row r="375" spans="5:5" x14ac:dyDescent="0.25">
      <c r="E375" s="6">
        <f t="shared" si="7"/>
        <v>0</v>
      </c>
    </row>
    <row r="376" spans="5:5" x14ac:dyDescent="0.25">
      <c r="E376" s="6">
        <f t="shared" si="7"/>
        <v>0</v>
      </c>
    </row>
    <row r="377" spans="5:5" x14ac:dyDescent="0.25">
      <c r="E377" s="6">
        <f t="shared" si="7"/>
        <v>0</v>
      </c>
    </row>
    <row r="378" spans="5:5" x14ac:dyDescent="0.25">
      <c r="E378" s="6">
        <f t="shared" si="7"/>
        <v>0</v>
      </c>
    </row>
    <row r="379" spans="5:5" x14ac:dyDescent="0.25">
      <c r="E379" s="6">
        <f t="shared" si="7"/>
        <v>0</v>
      </c>
    </row>
    <row r="380" spans="5:5" x14ac:dyDescent="0.25">
      <c r="E380" s="6">
        <f t="shared" si="7"/>
        <v>0</v>
      </c>
    </row>
    <row r="381" spans="5:5" x14ac:dyDescent="0.25">
      <c r="E381" s="6">
        <f t="shared" si="7"/>
        <v>0</v>
      </c>
    </row>
    <row r="382" spans="5:5" x14ac:dyDescent="0.25">
      <c r="E382" s="6">
        <f t="shared" si="7"/>
        <v>0</v>
      </c>
    </row>
    <row r="383" spans="5:5" x14ac:dyDescent="0.25">
      <c r="E383" s="6">
        <f t="shared" si="7"/>
        <v>0</v>
      </c>
    </row>
    <row r="384" spans="5:5" x14ac:dyDescent="0.25">
      <c r="E384" s="6">
        <f t="shared" si="7"/>
        <v>0</v>
      </c>
    </row>
    <row r="385" spans="5:5" x14ac:dyDescent="0.25">
      <c r="E385" s="6">
        <f t="shared" si="7"/>
        <v>0</v>
      </c>
    </row>
    <row r="386" spans="5:5" x14ac:dyDescent="0.25">
      <c r="E386" s="6">
        <f t="shared" si="7"/>
        <v>0</v>
      </c>
    </row>
    <row r="387" spans="5:5" x14ac:dyDescent="0.25">
      <c r="E387" s="6">
        <f t="shared" si="7"/>
        <v>0</v>
      </c>
    </row>
    <row r="388" spans="5:5" x14ac:dyDescent="0.25">
      <c r="E388" s="6">
        <f t="shared" si="7"/>
        <v>0</v>
      </c>
    </row>
    <row r="389" spans="5:5" x14ac:dyDescent="0.25">
      <c r="E389" s="6">
        <f t="shared" ref="E389:E452" si="8">E388+C389-D389</f>
        <v>0</v>
      </c>
    </row>
    <row r="390" spans="5:5" x14ac:dyDescent="0.25">
      <c r="E390" s="6">
        <f t="shared" si="8"/>
        <v>0</v>
      </c>
    </row>
    <row r="391" spans="5:5" x14ac:dyDescent="0.25">
      <c r="E391" s="6">
        <f t="shared" si="8"/>
        <v>0</v>
      </c>
    </row>
    <row r="392" spans="5:5" x14ac:dyDescent="0.25">
      <c r="E392" s="6">
        <f t="shared" si="8"/>
        <v>0</v>
      </c>
    </row>
    <row r="393" spans="5:5" x14ac:dyDescent="0.25">
      <c r="E393" s="6">
        <f t="shared" si="8"/>
        <v>0</v>
      </c>
    </row>
    <row r="394" spans="5:5" x14ac:dyDescent="0.25">
      <c r="E394" s="6">
        <f t="shared" si="8"/>
        <v>0</v>
      </c>
    </row>
    <row r="395" spans="5:5" x14ac:dyDescent="0.25">
      <c r="E395" s="6">
        <f t="shared" si="8"/>
        <v>0</v>
      </c>
    </row>
    <row r="396" spans="5:5" x14ac:dyDescent="0.25">
      <c r="E396" s="6">
        <f t="shared" si="8"/>
        <v>0</v>
      </c>
    </row>
    <row r="397" spans="5:5" x14ac:dyDescent="0.25">
      <c r="E397" s="6">
        <f t="shared" si="8"/>
        <v>0</v>
      </c>
    </row>
    <row r="398" spans="5:5" x14ac:dyDescent="0.25">
      <c r="E398" s="6">
        <f t="shared" si="8"/>
        <v>0</v>
      </c>
    </row>
    <row r="399" spans="5:5" x14ac:dyDescent="0.25">
      <c r="E399" s="6">
        <f t="shared" si="8"/>
        <v>0</v>
      </c>
    </row>
    <row r="400" spans="5:5" x14ac:dyDescent="0.25">
      <c r="E400" s="6">
        <f t="shared" si="8"/>
        <v>0</v>
      </c>
    </row>
    <row r="401" spans="5:5" x14ac:dyDescent="0.25">
      <c r="E401" s="6">
        <f t="shared" si="8"/>
        <v>0</v>
      </c>
    </row>
    <row r="402" spans="5:5" x14ac:dyDescent="0.25">
      <c r="E402" s="6">
        <f t="shared" si="8"/>
        <v>0</v>
      </c>
    </row>
    <row r="403" spans="5:5" x14ac:dyDescent="0.25">
      <c r="E403" s="6">
        <f t="shared" si="8"/>
        <v>0</v>
      </c>
    </row>
    <row r="404" spans="5:5" x14ac:dyDescent="0.25">
      <c r="E404" s="6">
        <f t="shared" si="8"/>
        <v>0</v>
      </c>
    </row>
    <row r="405" spans="5:5" x14ac:dyDescent="0.25">
      <c r="E405" s="6">
        <f t="shared" si="8"/>
        <v>0</v>
      </c>
    </row>
    <row r="406" spans="5:5" x14ac:dyDescent="0.25">
      <c r="E406" s="6">
        <f t="shared" si="8"/>
        <v>0</v>
      </c>
    </row>
    <row r="407" spans="5:5" x14ac:dyDescent="0.25">
      <c r="E407" s="6">
        <f t="shared" si="8"/>
        <v>0</v>
      </c>
    </row>
    <row r="408" spans="5:5" x14ac:dyDescent="0.25">
      <c r="E408" s="6">
        <f t="shared" si="8"/>
        <v>0</v>
      </c>
    </row>
    <row r="409" spans="5:5" x14ac:dyDescent="0.25">
      <c r="E409" s="6">
        <f t="shared" si="8"/>
        <v>0</v>
      </c>
    </row>
    <row r="410" spans="5:5" x14ac:dyDescent="0.25">
      <c r="E410" s="6">
        <f t="shared" si="8"/>
        <v>0</v>
      </c>
    </row>
    <row r="411" spans="5:5" x14ac:dyDescent="0.25">
      <c r="E411" s="6">
        <f t="shared" si="8"/>
        <v>0</v>
      </c>
    </row>
    <row r="412" spans="5:5" x14ac:dyDescent="0.25">
      <c r="E412" s="6">
        <f t="shared" si="8"/>
        <v>0</v>
      </c>
    </row>
    <row r="413" spans="5:5" x14ac:dyDescent="0.25">
      <c r="E413" s="6">
        <f t="shared" si="8"/>
        <v>0</v>
      </c>
    </row>
    <row r="414" spans="5:5" x14ac:dyDescent="0.25">
      <c r="E414" s="6">
        <f t="shared" si="8"/>
        <v>0</v>
      </c>
    </row>
    <row r="415" spans="5:5" x14ac:dyDescent="0.25">
      <c r="E415" s="6">
        <f t="shared" si="8"/>
        <v>0</v>
      </c>
    </row>
    <row r="416" spans="5:5" x14ac:dyDescent="0.25">
      <c r="E416" s="6">
        <f t="shared" si="8"/>
        <v>0</v>
      </c>
    </row>
    <row r="417" spans="5:5" x14ac:dyDescent="0.25">
      <c r="E417" s="6">
        <f t="shared" si="8"/>
        <v>0</v>
      </c>
    </row>
    <row r="418" spans="5:5" x14ac:dyDescent="0.25">
      <c r="E418" s="6">
        <f t="shared" si="8"/>
        <v>0</v>
      </c>
    </row>
    <row r="419" spans="5:5" x14ac:dyDescent="0.25">
      <c r="E419" s="6">
        <f t="shared" si="8"/>
        <v>0</v>
      </c>
    </row>
    <row r="420" spans="5:5" x14ac:dyDescent="0.25">
      <c r="E420" s="6">
        <f t="shared" si="8"/>
        <v>0</v>
      </c>
    </row>
    <row r="421" spans="5:5" x14ac:dyDescent="0.25">
      <c r="E421" s="6">
        <f t="shared" si="8"/>
        <v>0</v>
      </c>
    </row>
    <row r="422" spans="5:5" x14ac:dyDescent="0.25">
      <c r="E422" s="6">
        <f t="shared" si="8"/>
        <v>0</v>
      </c>
    </row>
    <row r="423" spans="5:5" x14ac:dyDescent="0.25">
      <c r="E423" s="6">
        <f t="shared" si="8"/>
        <v>0</v>
      </c>
    </row>
    <row r="424" spans="5:5" x14ac:dyDescent="0.25">
      <c r="E424" s="6">
        <f t="shared" si="8"/>
        <v>0</v>
      </c>
    </row>
    <row r="425" spans="5:5" x14ac:dyDescent="0.25">
      <c r="E425" s="6">
        <f t="shared" si="8"/>
        <v>0</v>
      </c>
    </row>
    <row r="426" spans="5:5" x14ac:dyDescent="0.25">
      <c r="E426" s="6">
        <f t="shared" si="8"/>
        <v>0</v>
      </c>
    </row>
    <row r="427" spans="5:5" x14ac:dyDescent="0.25">
      <c r="E427" s="6">
        <f t="shared" si="8"/>
        <v>0</v>
      </c>
    </row>
    <row r="428" spans="5:5" x14ac:dyDescent="0.25">
      <c r="E428" s="6">
        <f t="shared" si="8"/>
        <v>0</v>
      </c>
    </row>
    <row r="429" spans="5:5" x14ac:dyDescent="0.25">
      <c r="E429" s="6">
        <f t="shared" si="8"/>
        <v>0</v>
      </c>
    </row>
    <row r="430" spans="5:5" x14ac:dyDescent="0.25">
      <c r="E430" s="6">
        <f t="shared" si="8"/>
        <v>0</v>
      </c>
    </row>
    <row r="431" spans="5:5" x14ac:dyDescent="0.25">
      <c r="E431" s="6">
        <f t="shared" si="8"/>
        <v>0</v>
      </c>
    </row>
    <row r="432" spans="5:5" x14ac:dyDescent="0.25">
      <c r="E432" s="6">
        <f t="shared" si="8"/>
        <v>0</v>
      </c>
    </row>
    <row r="433" spans="5:5" x14ac:dyDescent="0.25">
      <c r="E433" s="6">
        <f t="shared" si="8"/>
        <v>0</v>
      </c>
    </row>
    <row r="434" spans="5:5" x14ac:dyDescent="0.25">
      <c r="E434" s="6">
        <f t="shared" si="8"/>
        <v>0</v>
      </c>
    </row>
    <row r="435" spans="5:5" x14ac:dyDescent="0.25">
      <c r="E435" s="6">
        <f t="shared" si="8"/>
        <v>0</v>
      </c>
    </row>
    <row r="436" spans="5:5" x14ac:dyDescent="0.25">
      <c r="E436" s="6">
        <f t="shared" si="8"/>
        <v>0</v>
      </c>
    </row>
    <row r="437" spans="5:5" x14ac:dyDescent="0.25">
      <c r="E437" s="6">
        <f t="shared" si="8"/>
        <v>0</v>
      </c>
    </row>
    <row r="438" spans="5:5" x14ac:dyDescent="0.25">
      <c r="E438" s="6">
        <f t="shared" si="8"/>
        <v>0</v>
      </c>
    </row>
    <row r="439" spans="5:5" x14ac:dyDescent="0.25">
      <c r="E439" s="6">
        <f t="shared" si="8"/>
        <v>0</v>
      </c>
    </row>
    <row r="440" spans="5:5" x14ac:dyDescent="0.25">
      <c r="E440" s="6">
        <f t="shared" si="8"/>
        <v>0</v>
      </c>
    </row>
    <row r="441" spans="5:5" x14ac:dyDescent="0.25">
      <c r="E441" s="6">
        <f t="shared" si="8"/>
        <v>0</v>
      </c>
    </row>
    <row r="442" spans="5:5" x14ac:dyDescent="0.25">
      <c r="E442" s="6">
        <f t="shared" si="8"/>
        <v>0</v>
      </c>
    </row>
    <row r="443" spans="5:5" x14ac:dyDescent="0.25">
      <c r="E443" s="6">
        <f t="shared" si="8"/>
        <v>0</v>
      </c>
    </row>
    <row r="444" spans="5:5" x14ac:dyDescent="0.25">
      <c r="E444" s="6">
        <f t="shared" si="8"/>
        <v>0</v>
      </c>
    </row>
    <row r="445" spans="5:5" x14ac:dyDescent="0.25">
      <c r="E445" s="6">
        <f t="shared" si="8"/>
        <v>0</v>
      </c>
    </row>
    <row r="446" spans="5:5" x14ac:dyDescent="0.25">
      <c r="E446" s="6">
        <f t="shared" si="8"/>
        <v>0</v>
      </c>
    </row>
    <row r="447" spans="5:5" x14ac:dyDescent="0.25">
      <c r="E447" s="6">
        <f t="shared" si="8"/>
        <v>0</v>
      </c>
    </row>
    <row r="448" spans="5:5" x14ac:dyDescent="0.25">
      <c r="E448" s="6">
        <f t="shared" si="8"/>
        <v>0</v>
      </c>
    </row>
    <row r="449" spans="5:5" x14ac:dyDescent="0.25">
      <c r="E449" s="6">
        <f t="shared" si="8"/>
        <v>0</v>
      </c>
    </row>
    <row r="450" spans="5:5" x14ac:dyDescent="0.25">
      <c r="E450" s="6">
        <f t="shared" si="8"/>
        <v>0</v>
      </c>
    </row>
    <row r="451" spans="5:5" x14ac:dyDescent="0.25">
      <c r="E451" s="6">
        <f t="shared" si="8"/>
        <v>0</v>
      </c>
    </row>
    <row r="452" spans="5:5" x14ac:dyDescent="0.25">
      <c r="E452" s="6">
        <f t="shared" si="8"/>
        <v>0</v>
      </c>
    </row>
    <row r="453" spans="5:5" x14ac:dyDescent="0.25">
      <c r="E453" s="6">
        <f t="shared" ref="E453:E500" si="9">E452+C453-D453</f>
        <v>0</v>
      </c>
    </row>
    <row r="454" spans="5:5" x14ac:dyDescent="0.25">
      <c r="E454" s="6">
        <f t="shared" si="9"/>
        <v>0</v>
      </c>
    </row>
    <row r="455" spans="5:5" x14ac:dyDescent="0.25">
      <c r="E455" s="6">
        <f t="shared" si="9"/>
        <v>0</v>
      </c>
    </row>
    <row r="456" spans="5:5" x14ac:dyDescent="0.25">
      <c r="E456" s="6">
        <f t="shared" si="9"/>
        <v>0</v>
      </c>
    </row>
    <row r="457" spans="5:5" x14ac:dyDescent="0.25">
      <c r="E457" s="6">
        <f t="shared" si="9"/>
        <v>0</v>
      </c>
    </row>
    <row r="458" spans="5:5" x14ac:dyDescent="0.25">
      <c r="E458" s="6">
        <f t="shared" si="9"/>
        <v>0</v>
      </c>
    </row>
    <row r="459" spans="5:5" x14ac:dyDescent="0.25">
      <c r="E459" s="6">
        <f t="shared" si="9"/>
        <v>0</v>
      </c>
    </row>
    <row r="460" spans="5:5" x14ac:dyDescent="0.25">
      <c r="E460" s="6">
        <f t="shared" si="9"/>
        <v>0</v>
      </c>
    </row>
    <row r="461" spans="5:5" x14ac:dyDescent="0.25">
      <c r="E461" s="6">
        <f t="shared" si="9"/>
        <v>0</v>
      </c>
    </row>
    <row r="462" spans="5:5" x14ac:dyDescent="0.25">
      <c r="E462" s="6">
        <f t="shared" si="9"/>
        <v>0</v>
      </c>
    </row>
    <row r="463" spans="5:5" x14ac:dyDescent="0.25">
      <c r="E463" s="6">
        <f t="shared" si="9"/>
        <v>0</v>
      </c>
    </row>
    <row r="464" spans="5:5" x14ac:dyDescent="0.25">
      <c r="E464" s="6">
        <f t="shared" si="9"/>
        <v>0</v>
      </c>
    </row>
    <row r="465" spans="5:5" x14ac:dyDescent="0.25">
      <c r="E465" s="6">
        <f t="shared" si="9"/>
        <v>0</v>
      </c>
    </row>
    <row r="466" spans="5:5" x14ac:dyDescent="0.25">
      <c r="E466" s="6">
        <f t="shared" si="9"/>
        <v>0</v>
      </c>
    </row>
    <row r="467" spans="5:5" x14ac:dyDescent="0.25">
      <c r="E467" s="6">
        <f t="shared" si="9"/>
        <v>0</v>
      </c>
    </row>
    <row r="468" spans="5:5" x14ac:dyDescent="0.25">
      <c r="E468" s="6">
        <f t="shared" si="9"/>
        <v>0</v>
      </c>
    </row>
    <row r="469" spans="5:5" x14ac:dyDescent="0.25">
      <c r="E469" s="6">
        <f t="shared" si="9"/>
        <v>0</v>
      </c>
    </row>
    <row r="470" spans="5:5" x14ac:dyDescent="0.25">
      <c r="E470" s="6">
        <f t="shared" si="9"/>
        <v>0</v>
      </c>
    </row>
    <row r="471" spans="5:5" x14ac:dyDescent="0.25">
      <c r="E471" s="6">
        <f t="shared" si="9"/>
        <v>0</v>
      </c>
    </row>
    <row r="472" spans="5:5" x14ac:dyDescent="0.25">
      <c r="E472" s="6">
        <f t="shared" si="9"/>
        <v>0</v>
      </c>
    </row>
    <row r="473" spans="5:5" x14ac:dyDescent="0.25">
      <c r="E473" s="6">
        <f t="shared" si="9"/>
        <v>0</v>
      </c>
    </row>
    <row r="474" spans="5:5" x14ac:dyDescent="0.25">
      <c r="E474" s="6">
        <f t="shared" si="9"/>
        <v>0</v>
      </c>
    </row>
    <row r="475" spans="5:5" x14ac:dyDescent="0.25">
      <c r="E475" s="6">
        <f t="shared" si="9"/>
        <v>0</v>
      </c>
    </row>
    <row r="476" spans="5:5" x14ac:dyDescent="0.25">
      <c r="E476" s="6">
        <f t="shared" si="9"/>
        <v>0</v>
      </c>
    </row>
    <row r="477" spans="5:5" x14ac:dyDescent="0.25">
      <c r="E477" s="6">
        <f t="shared" si="9"/>
        <v>0</v>
      </c>
    </row>
    <row r="478" spans="5:5" x14ac:dyDescent="0.25">
      <c r="E478" s="6">
        <f t="shared" si="9"/>
        <v>0</v>
      </c>
    </row>
    <row r="479" spans="5:5" x14ac:dyDescent="0.25">
      <c r="E479" s="6">
        <f t="shared" si="9"/>
        <v>0</v>
      </c>
    </row>
    <row r="480" spans="5:5" x14ac:dyDescent="0.25">
      <c r="E480" s="6">
        <f t="shared" si="9"/>
        <v>0</v>
      </c>
    </row>
    <row r="481" spans="5:5" x14ac:dyDescent="0.25">
      <c r="E481" s="6">
        <f t="shared" si="9"/>
        <v>0</v>
      </c>
    </row>
    <row r="482" spans="5:5" x14ac:dyDescent="0.25">
      <c r="E482" s="6">
        <f t="shared" si="9"/>
        <v>0</v>
      </c>
    </row>
    <row r="483" spans="5:5" x14ac:dyDescent="0.25">
      <c r="E483" s="6">
        <f t="shared" si="9"/>
        <v>0</v>
      </c>
    </row>
    <row r="484" spans="5:5" x14ac:dyDescent="0.25">
      <c r="E484" s="6">
        <f t="shared" si="9"/>
        <v>0</v>
      </c>
    </row>
    <row r="485" spans="5:5" x14ac:dyDescent="0.25">
      <c r="E485" s="6">
        <f t="shared" si="9"/>
        <v>0</v>
      </c>
    </row>
    <row r="486" spans="5:5" x14ac:dyDescent="0.25">
      <c r="E486" s="6">
        <f t="shared" si="9"/>
        <v>0</v>
      </c>
    </row>
    <row r="487" spans="5:5" x14ac:dyDescent="0.25">
      <c r="E487" s="6">
        <f t="shared" si="9"/>
        <v>0</v>
      </c>
    </row>
    <row r="488" spans="5:5" x14ac:dyDescent="0.25">
      <c r="E488" s="6">
        <f t="shared" si="9"/>
        <v>0</v>
      </c>
    </row>
    <row r="489" spans="5:5" x14ac:dyDescent="0.25">
      <c r="E489" s="6">
        <f t="shared" si="9"/>
        <v>0</v>
      </c>
    </row>
    <row r="490" spans="5:5" x14ac:dyDescent="0.25">
      <c r="E490" s="6">
        <f t="shared" si="9"/>
        <v>0</v>
      </c>
    </row>
    <row r="491" spans="5:5" x14ac:dyDescent="0.25">
      <c r="E491" s="6">
        <f t="shared" si="9"/>
        <v>0</v>
      </c>
    </row>
    <row r="492" spans="5:5" x14ac:dyDescent="0.25">
      <c r="E492" s="6">
        <f t="shared" si="9"/>
        <v>0</v>
      </c>
    </row>
    <row r="493" spans="5:5" x14ac:dyDescent="0.25">
      <c r="E493" s="6">
        <f t="shared" si="9"/>
        <v>0</v>
      </c>
    </row>
    <row r="494" spans="5:5" x14ac:dyDescent="0.25">
      <c r="E494" s="6">
        <f t="shared" si="9"/>
        <v>0</v>
      </c>
    </row>
    <row r="495" spans="5:5" x14ac:dyDescent="0.25">
      <c r="E495" s="6">
        <f t="shared" si="9"/>
        <v>0</v>
      </c>
    </row>
    <row r="496" spans="5:5" x14ac:dyDescent="0.25">
      <c r="E496" s="6">
        <f t="shared" si="9"/>
        <v>0</v>
      </c>
    </row>
    <row r="497" spans="5:5" x14ac:dyDescent="0.25">
      <c r="E497" s="6">
        <f t="shared" si="9"/>
        <v>0</v>
      </c>
    </row>
    <row r="498" spans="5:5" x14ac:dyDescent="0.25">
      <c r="E498" s="6">
        <f t="shared" si="9"/>
        <v>0</v>
      </c>
    </row>
    <row r="499" spans="5:5" x14ac:dyDescent="0.25">
      <c r="E499" s="6">
        <f t="shared" si="9"/>
        <v>0</v>
      </c>
    </row>
    <row r="500" spans="5:5" x14ac:dyDescent="0.25">
      <c r="E500" s="6">
        <f t="shared" si="9"/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0"/>
  <sheetViews>
    <sheetView view="pageBreakPreview" zoomScaleNormal="100" zoomScaleSheetLayoutView="100" workbookViewId="0">
      <selection activeCell="G38" sqref="G38"/>
    </sheetView>
  </sheetViews>
  <sheetFormatPr baseColWidth="10" defaultRowHeight="15" x14ac:dyDescent="0.25"/>
  <cols>
    <col min="1" max="1" width="10.7109375" style="5" bestFit="1" customWidth="1"/>
    <col min="2" max="2" width="24.42578125" style="5" bestFit="1" customWidth="1"/>
    <col min="3" max="5" width="13" style="6" bestFit="1" customWidth="1"/>
    <col min="6" max="6" width="3.85546875" customWidth="1"/>
    <col min="7" max="7" width="16.140625" style="5" bestFit="1" customWidth="1"/>
    <col min="8" max="8" width="11.42578125" style="37"/>
    <col min="9" max="9" width="12" style="6" bestFit="1" customWidth="1"/>
    <col min="10" max="10" width="14.5703125" style="37" bestFit="1" customWidth="1"/>
    <col min="11" max="11" width="10.28515625" style="5" bestFit="1" customWidth="1"/>
    <col min="14" max="14" width="17.42578125" bestFit="1" customWidth="1"/>
    <col min="15" max="15" width="18" bestFit="1" customWidth="1"/>
  </cols>
  <sheetData>
    <row r="1" spans="1:15" ht="18.75" x14ac:dyDescent="0.3">
      <c r="A1" s="94" t="s">
        <v>285</v>
      </c>
      <c r="B1" s="94"/>
      <c r="C1" s="94"/>
      <c r="D1" s="94"/>
      <c r="E1" s="94"/>
      <c r="N1" s="20" t="s">
        <v>4</v>
      </c>
      <c r="O1" s="21">
        <f>E500</f>
        <v>8685.8360000000175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38" t="s">
        <v>32</v>
      </c>
      <c r="I2" s="9" t="s">
        <v>38</v>
      </c>
      <c r="J2" s="38" t="s">
        <v>31</v>
      </c>
      <c r="K2" s="9" t="s">
        <v>34</v>
      </c>
      <c r="L2" s="43"/>
      <c r="M2" s="8"/>
      <c r="N2" s="22" t="s">
        <v>77</v>
      </c>
      <c r="O2" s="23">
        <f>MAX(A3:A500)</f>
        <v>44404</v>
      </c>
    </row>
    <row r="3" spans="1:15" hidden="1" x14ac:dyDescent="0.25">
      <c r="A3" s="4">
        <v>43868</v>
      </c>
      <c r="B3" s="5" t="s">
        <v>286</v>
      </c>
      <c r="C3" s="6">
        <v>20627</v>
      </c>
      <c r="D3" s="6">
        <v>0</v>
      </c>
      <c r="E3" s="3">
        <f>C3-D3</f>
        <v>20627</v>
      </c>
      <c r="G3" s="12"/>
      <c r="H3" s="39">
        <f>24+6.5+7+4+7.5+7.5+12+7.5+29+4+25+8</f>
        <v>142</v>
      </c>
      <c r="I3" s="44"/>
      <c r="J3" s="39"/>
      <c r="K3" s="12"/>
    </row>
    <row r="4" spans="1:15" hidden="1" x14ac:dyDescent="0.25">
      <c r="A4" s="7">
        <v>43985</v>
      </c>
      <c r="B4" s="5" t="s">
        <v>287</v>
      </c>
      <c r="C4" s="6">
        <v>29200</v>
      </c>
      <c r="D4" s="6">
        <v>0</v>
      </c>
      <c r="E4" s="6">
        <f>E3+C4-D4</f>
        <v>49827</v>
      </c>
      <c r="G4" s="12"/>
      <c r="H4" s="37">
        <f>7.5+6.5+19+19+7.5+6.5+24+24+7.5+23+7.5+6.5+21</f>
        <v>179.5</v>
      </c>
      <c r="I4" s="44"/>
    </row>
    <row r="5" spans="1:15" hidden="1" x14ac:dyDescent="0.25">
      <c r="A5" s="7">
        <v>44018</v>
      </c>
      <c r="B5" s="5" t="s">
        <v>288</v>
      </c>
      <c r="C5" s="6">
        <v>31696</v>
      </c>
      <c r="D5" s="6">
        <v>0</v>
      </c>
      <c r="E5" s="6">
        <f t="shared" ref="E5:E68" si="0">E4+C5-D5</f>
        <v>81523</v>
      </c>
      <c r="H5" s="37">
        <f>7.5+7+26+7.5+6.5+6.3+26+6.3+23.5+30+7.5+7.5+7.5+7.5+7.5+7.5</f>
        <v>191.6</v>
      </c>
    </row>
    <row r="6" spans="1:15" hidden="1" x14ac:dyDescent="0.25">
      <c r="A6" s="7">
        <v>44055</v>
      </c>
      <c r="B6" s="5" t="s">
        <v>289</v>
      </c>
      <c r="C6" s="6">
        <v>23748</v>
      </c>
      <c r="D6" s="6">
        <v>0</v>
      </c>
      <c r="E6" s="6">
        <f t="shared" si="0"/>
        <v>105271</v>
      </c>
      <c r="H6" s="37">
        <f>7+7+21+6.5+7.5+21+7.3+7.5+7.5+3.5+7.5+7+7.5+21+7</f>
        <v>145.80000000000001</v>
      </c>
    </row>
    <row r="7" spans="1:15" hidden="1" x14ac:dyDescent="0.25">
      <c r="A7" s="7">
        <v>44088</v>
      </c>
      <c r="B7" s="5" t="s">
        <v>290</v>
      </c>
      <c r="C7" s="6">
        <v>45890</v>
      </c>
      <c r="D7" s="6">
        <v>0</v>
      </c>
      <c r="E7" s="6">
        <f t="shared" si="0"/>
        <v>151161</v>
      </c>
      <c r="H7" s="37">
        <f>26+7.5+7.5+31+10+24+7.5+22+21.5+7.5+7.5+23+23+21+26.5+7.5+6</f>
        <v>279</v>
      </c>
    </row>
    <row r="8" spans="1:15" hidden="1" x14ac:dyDescent="0.25">
      <c r="A8" s="7">
        <v>44120</v>
      </c>
      <c r="B8" s="5" t="s">
        <v>291</v>
      </c>
      <c r="C8" s="6">
        <v>27840</v>
      </c>
      <c r="D8" s="6">
        <v>0</v>
      </c>
      <c r="E8" s="6">
        <f t="shared" si="0"/>
        <v>179001</v>
      </c>
      <c r="H8" s="37">
        <f>7.5+7.5+22+7.5+7.5+3+21+7+7.5+7.5+7.5+12+13+11+7.5+22+7.5</f>
        <v>178.5</v>
      </c>
    </row>
    <row r="9" spans="1:15" hidden="1" x14ac:dyDescent="0.25">
      <c r="A9" s="7">
        <v>44148</v>
      </c>
      <c r="B9" s="5" t="s">
        <v>292</v>
      </c>
      <c r="C9" s="6">
        <v>10460</v>
      </c>
      <c r="D9" s="6">
        <v>0</v>
      </c>
      <c r="E9" s="6">
        <f t="shared" si="0"/>
        <v>189461</v>
      </c>
      <c r="H9" s="37">
        <f>27+7.5+7.5+7.5+7.5+7.5</f>
        <v>64.5</v>
      </c>
    </row>
    <row r="10" spans="1:15" hidden="1" x14ac:dyDescent="0.25">
      <c r="A10" s="7">
        <v>44175</v>
      </c>
      <c r="B10" s="5" t="s">
        <v>305</v>
      </c>
      <c r="C10" s="6">
        <v>0</v>
      </c>
      <c r="D10" s="6">
        <v>161689.07</v>
      </c>
      <c r="E10" s="6">
        <f t="shared" si="0"/>
        <v>27771.929999999993</v>
      </c>
    </row>
    <row r="11" spans="1:15" hidden="1" x14ac:dyDescent="0.25">
      <c r="A11" s="7">
        <v>44186</v>
      </c>
      <c r="B11" s="5" t="s">
        <v>337</v>
      </c>
      <c r="C11" s="6">
        <v>0</v>
      </c>
      <c r="D11" s="6">
        <v>27771.93</v>
      </c>
      <c r="E11" s="6">
        <f t="shared" si="0"/>
        <v>0</v>
      </c>
    </row>
    <row r="12" spans="1:15" hidden="1" x14ac:dyDescent="0.25">
      <c r="A12" s="7">
        <v>44265</v>
      </c>
      <c r="B12" s="5" t="s">
        <v>388</v>
      </c>
      <c r="C12" s="6">
        <v>31622.400000000001</v>
      </c>
      <c r="D12" s="6">
        <v>0</v>
      </c>
      <c r="E12" s="6">
        <f t="shared" si="0"/>
        <v>31622.400000000001</v>
      </c>
    </row>
    <row r="13" spans="1:15" hidden="1" x14ac:dyDescent="0.25">
      <c r="A13" s="7">
        <v>44273</v>
      </c>
      <c r="B13" s="5" t="s">
        <v>389</v>
      </c>
      <c r="C13" s="6">
        <v>0</v>
      </c>
      <c r="D13" s="6">
        <v>31622.400000000001</v>
      </c>
      <c r="E13" s="6">
        <f t="shared" si="0"/>
        <v>0</v>
      </c>
    </row>
    <row r="14" spans="1:15" hidden="1" x14ac:dyDescent="0.25">
      <c r="A14" s="7">
        <v>44274</v>
      </c>
      <c r="B14" s="5" t="s">
        <v>398</v>
      </c>
      <c r="C14" s="6">
        <v>25000</v>
      </c>
      <c r="D14" s="6">
        <v>25000</v>
      </c>
      <c r="E14" s="6">
        <f t="shared" si="0"/>
        <v>0</v>
      </c>
      <c r="G14" s="5" t="s">
        <v>393</v>
      </c>
    </row>
    <row r="15" spans="1:15" x14ac:dyDescent="0.25">
      <c r="A15" s="7">
        <v>44291</v>
      </c>
      <c r="B15" s="5" t="s">
        <v>407</v>
      </c>
      <c r="C15" s="6">
        <v>38801</v>
      </c>
      <c r="D15" s="6">
        <v>30000</v>
      </c>
      <c r="E15" s="6">
        <f t="shared" si="0"/>
        <v>8801</v>
      </c>
      <c r="N15">
        <v>26</v>
      </c>
      <c r="O15">
        <f>+N15*200</f>
        <v>5200</v>
      </c>
    </row>
    <row r="16" spans="1:15" x14ac:dyDescent="0.25">
      <c r="A16" s="7">
        <v>44292</v>
      </c>
      <c r="B16" s="5" t="s">
        <v>408</v>
      </c>
      <c r="C16" s="6">
        <v>0</v>
      </c>
      <c r="D16" s="6">
        <v>9361</v>
      </c>
      <c r="E16" s="6">
        <f t="shared" si="0"/>
        <v>-560</v>
      </c>
      <c r="N16">
        <v>6</v>
      </c>
      <c r="O16">
        <f t="shared" ref="O16:O26" si="1">+N16*200</f>
        <v>1200</v>
      </c>
    </row>
    <row r="17" spans="1:15" x14ac:dyDescent="0.25">
      <c r="A17" s="7">
        <v>44161</v>
      </c>
      <c r="B17" s="5" t="s">
        <v>420</v>
      </c>
      <c r="C17" s="6">
        <v>12360</v>
      </c>
      <c r="D17" s="6">
        <v>0</v>
      </c>
      <c r="E17" s="6">
        <f t="shared" si="0"/>
        <v>11800</v>
      </c>
      <c r="H17" s="37">
        <f>7.5+7.5+7.5+22+7.5+7.5+7.5</f>
        <v>67</v>
      </c>
      <c r="N17">
        <v>7</v>
      </c>
      <c r="O17">
        <f t="shared" si="1"/>
        <v>1400</v>
      </c>
    </row>
    <row r="18" spans="1:15" x14ac:dyDescent="0.25">
      <c r="A18" s="7">
        <v>44203</v>
      </c>
      <c r="B18" s="5" t="s">
        <v>421</v>
      </c>
      <c r="C18" s="6">
        <v>32920</v>
      </c>
      <c r="D18" s="6">
        <v>0</v>
      </c>
      <c r="E18" s="6">
        <f t="shared" si="0"/>
        <v>44720</v>
      </c>
      <c r="H18" s="37">
        <f>26+6+7+7+7+7.5+7+7.5+7+7+7.5+7.5+4</f>
        <v>108</v>
      </c>
      <c r="N18">
        <v>7.5</v>
      </c>
      <c r="O18">
        <f t="shared" si="1"/>
        <v>1500</v>
      </c>
    </row>
    <row r="19" spans="1:15" x14ac:dyDescent="0.25">
      <c r="A19" s="7">
        <v>44306</v>
      </c>
      <c r="B19" s="5" t="s">
        <v>422</v>
      </c>
      <c r="C19" s="6">
        <v>0</v>
      </c>
      <c r="D19" s="6">
        <v>45280</v>
      </c>
      <c r="E19" s="6">
        <f t="shared" si="0"/>
        <v>-560</v>
      </c>
      <c r="N19">
        <v>7</v>
      </c>
      <c r="O19">
        <f t="shared" si="1"/>
        <v>1400</v>
      </c>
    </row>
    <row r="20" spans="1:15" x14ac:dyDescent="0.25">
      <c r="A20" s="7">
        <v>44313</v>
      </c>
      <c r="B20" s="5" t="s">
        <v>439</v>
      </c>
      <c r="C20" s="6">
        <v>1380</v>
      </c>
      <c r="D20" s="6">
        <v>0</v>
      </c>
      <c r="E20" s="6">
        <f t="shared" si="0"/>
        <v>820</v>
      </c>
      <c r="N20">
        <v>7.5</v>
      </c>
      <c r="O20">
        <f t="shared" si="1"/>
        <v>1500</v>
      </c>
    </row>
    <row r="21" spans="1:15" x14ac:dyDescent="0.25">
      <c r="A21" s="7">
        <v>44316</v>
      </c>
      <c r="B21" s="5" t="s">
        <v>450</v>
      </c>
      <c r="C21" s="6">
        <v>4065</v>
      </c>
      <c r="D21" s="6">
        <v>0</v>
      </c>
      <c r="E21" s="6">
        <f t="shared" si="0"/>
        <v>4885</v>
      </c>
      <c r="H21" s="37">
        <v>1</v>
      </c>
      <c r="K21" s="5">
        <v>2.2200000000000002</v>
      </c>
      <c r="N21">
        <v>7</v>
      </c>
      <c r="O21">
        <f t="shared" si="1"/>
        <v>1400</v>
      </c>
    </row>
    <row r="22" spans="1:15" x14ac:dyDescent="0.25">
      <c r="A22" s="7">
        <v>44324</v>
      </c>
      <c r="B22" s="5" t="s">
        <v>454</v>
      </c>
      <c r="C22" s="6">
        <v>6728</v>
      </c>
      <c r="D22" s="6">
        <v>0</v>
      </c>
      <c r="E22" s="6">
        <f t="shared" si="0"/>
        <v>11613</v>
      </c>
      <c r="G22" s="5" t="s">
        <v>455</v>
      </c>
      <c r="H22" s="37">
        <v>5.8</v>
      </c>
      <c r="N22">
        <v>7.5</v>
      </c>
      <c r="O22">
        <f t="shared" si="1"/>
        <v>1500</v>
      </c>
    </row>
    <row r="23" spans="1:15" x14ac:dyDescent="0.25">
      <c r="A23" s="7">
        <v>44309</v>
      </c>
      <c r="B23" s="5" t="s">
        <v>486</v>
      </c>
      <c r="C23" s="6">
        <v>42460</v>
      </c>
      <c r="D23" s="6">
        <v>0</v>
      </c>
      <c r="E23" s="6">
        <f t="shared" si="0"/>
        <v>54073</v>
      </c>
      <c r="G23" s="5" t="s">
        <v>199</v>
      </c>
      <c r="H23" s="37">
        <f>25+22+16+7.5+33+7.5+31+35+16</f>
        <v>193</v>
      </c>
      <c r="N23">
        <v>7</v>
      </c>
      <c r="O23">
        <f t="shared" si="1"/>
        <v>1400</v>
      </c>
    </row>
    <row r="24" spans="1:15" x14ac:dyDescent="0.25">
      <c r="A24" s="7">
        <v>44336</v>
      </c>
      <c r="B24" s="5" t="s">
        <v>491</v>
      </c>
      <c r="C24" s="6">
        <v>0</v>
      </c>
      <c r="D24" s="6">
        <v>12173</v>
      </c>
      <c r="E24" s="6">
        <f t="shared" si="0"/>
        <v>41900</v>
      </c>
      <c r="N24">
        <v>7</v>
      </c>
      <c r="O24">
        <f t="shared" si="1"/>
        <v>1400</v>
      </c>
    </row>
    <row r="25" spans="1:15" x14ac:dyDescent="0.25">
      <c r="A25" s="7">
        <v>44336</v>
      </c>
      <c r="B25" s="5" t="s">
        <v>492</v>
      </c>
      <c r="C25" s="6">
        <v>0</v>
      </c>
      <c r="D25" s="6">
        <v>42460</v>
      </c>
      <c r="E25" s="6">
        <f t="shared" si="0"/>
        <v>-560</v>
      </c>
      <c r="N25">
        <v>7.5</v>
      </c>
      <c r="O25">
        <f t="shared" si="1"/>
        <v>1500</v>
      </c>
    </row>
    <row r="26" spans="1:15" x14ac:dyDescent="0.25">
      <c r="A26" s="7">
        <v>44354</v>
      </c>
      <c r="B26" s="5" t="s">
        <v>533</v>
      </c>
      <c r="C26" s="6">
        <v>21286</v>
      </c>
      <c r="D26" s="6">
        <v>0</v>
      </c>
      <c r="E26" s="6">
        <f t="shared" si="0"/>
        <v>20726</v>
      </c>
      <c r="G26" s="5" t="s">
        <v>455</v>
      </c>
      <c r="H26" s="37">
        <v>10.3</v>
      </c>
      <c r="I26" s="6">
        <f>+H26*1160</f>
        <v>11948</v>
      </c>
      <c r="N26">
        <v>7.5</v>
      </c>
      <c r="O26">
        <f t="shared" si="1"/>
        <v>1500</v>
      </c>
    </row>
    <row r="27" spans="1:15" x14ac:dyDescent="0.25">
      <c r="A27" s="7">
        <v>44385</v>
      </c>
      <c r="B27" s="5" t="s">
        <v>611</v>
      </c>
      <c r="C27" s="6">
        <v>1357.2</v>
      </c>
      <c r="D27" s="6">
        <v>0</v>
      </c>
      <c r="E27" s="6">
        <f t="shared" si="0"/>
        <v>22083.200000000001</v>
      </c>
      <c r="G27" s="5" t="s">
        <v>612</v>
      </c>
      <c r="H27" s="37">
        <v>1.17</v>
      </c>
      <c r="I27" s="6">
        <f>+H27*1160</f>
        <v>1357.1999999999998</v>
      </c>
      <c r="N27">
        <v>40</v>
      </c>
      <c r="O27">
        <f>+N27*300</f>
        <v>12000</v>
      </c>
    </row>
    <row r="28" spans="1:15" x14ac:dyDescent="0.25">
      <c r="A28" s="7">
        <v>44372</v>
      </c>
      <c r="B28" s="5" t="s">
        <v>628</v>
      </c>
      <c r="C28" s="6">
        <v>125070</v>
      </c>
      <c r="D28" s="6">
        <v>0</v>
      </c>
      <c r="E28" s="6">
        <f t="shared" si="0"/>
        <v>147153.20000000001</v>
      </c>
      <c r="G28" s="5" t="s">
        <v>629</v>
      </c>
      <c r="H28" s="37">
        <v>3.9</v>
      </c>
      <c r="I28" s="6">
        <f>+H28*1550</f>
        <v>6045</v>
      </c>
      <c r="J28" s="37" t="s">
        <v>630</v>
      </c>
      <c r="K28" s="5">
        <v>103.5</v>
      </c>
      <c r="O28">
        <f>+SUM(O15:O27)</f>
        <v>32900</v>
      </c>
    </row>
    <row r="29" spans="1:15" x14ac:dyDescent="0.25">
      <c r="A29" s="7">
        <v>44379</v>
      </c>
      <c r="B29" s="5" t="s">
        <v>631</v>
      </c>
      <c r="C29" s="6">
        <v>28015</v>
      </c>
      <c r="D29" s="6">
        <v>0</v>
      </c>
      <c r="E29" s="6">
        <f t="shared" si="0"/>
        <v>175168.2</v>
      </c>
      <c r="G29" s="5" t="s">
        <v>629</v>
      </c>
      <c r="H29" s="37">
        <v>1.9</v>
      </c>
      <c r="I29" s="6">
        <f>+H29*1550</f>
        <v>2945</v>
      </c>
      <c r="J29" s="37" t="s">
        <v>630</v>
      </c>
      <c r="K29" s="5">
        <v>21.8</v>
      </c>
      <c r="O29">
        <f>8800+8900+9280+9100+9200</f>
        <v>45280</v>
      </c>
    </row>
    <row r="30" spans="1:15" x14ac:dyDescent="0.25">
      <c r="A30" s="7">
        <v>44390</v>
      </c>
      <c r="B30" s="5" t="s">
        <v>626</v>
      </c>
      <c r="C30" s="6">
        <v>15242.4</v>
      </c>
      <c r="D30" s="6">
        <v>0</v>
      </c>
      <c r="E30" s="6">
        <f t="shared" si="0"/>
        <v>190410.6</v>
      </c>
      <c r="G30" s="5" t="s">
        <v>627</v>
      </c>
      <c r="H30" s="37">
        <v>13.14</v>
      </c>
      <c r="I30" s="6">
        <f>+H30*1160</f>
        <v>15242.400000000001</v>
      </c>
    </row>
    <row r="31" spans="1:15" x14ac:dyDescent="0.25">
      <c r="A31" s="7">
        <v>44390</v>
      </c>
      <c r="B31" s="5" t="s">
        <v>681</v>
      </c>
      <c r="C31" s="6">
        <v>0</v>
      </c>
      <c r="D31" s="6">
        <v>2000</v>
      </c>
      <c r="E31" s="6">
        <f t="shared" si="0"/>
        <v>188410.6</v>
      </c>
      <c r="G31" s="5" t="s">
        <v>640</v>
      </c>
      <c r="H31" s="37">
        <v>1</v>
      </c>
      <c r="I31" s="6">
        <v>2000</v>
      </c>
    </row>
    <row r="32" spans="1:15" x14ac:dyDescent="0.25">
      <c r="A32" s="7">
        <v>44354</v>
      </c>
      <c r="B32" s="5" t="s">
        <v>676</v>
      </c>
      <c r="C32" s="6">
        <v>0</v>
      </c>
      <c r="D32" s="6">
        <v>139950</v>
      </c>
      <c r="E32" s="6">
        <f t="shared" si="0"/>
        <v>48460.600000000006</v>
      </c>
    </row>
    <row r="33" spans="1:5" x14ac:dyDescent="0.25">
      <c r="A33" s="7">
        <v>44364</v>
      </c>
      <c r="B33" s="5" t="s">
        <v>677</v>
      </c>
      <c r="C33" s="6">
        <v>0</v>
      </c>
      <c r="D33" s="6">
        <v>190000</v>
      </c>
      <c r="E33" s="6">
        <f t="shared" si="0"/>
        <v>-141539.4</v>
      </c>
    </row>
    <row r="34" spans="1:5" x14ac:dyDescent="0.25">
      <c r="A34" s="7">
        <v>44387</v>
      </c>
      <c r="B34" s="5" t="s">
        <v>678</v>
      </c>
      <c r="C34" s="6">
        <v>150064.20000000001</v>
      </c>
      <c r="D34" s="6">
        <v>0</v>
      </c>
      <c r="E34" s="6">
        <f t="shared" si="0"/>
        <v>8524.8000000000175</v>
      </c>
    </row>
    <row r="35" spans="1:5" x14ac:dyDescent="0.25">
      <c r="A35" s="7">
        <v>44387</v>
      </c>
      <c r="B35" s="5" t="s">
        <v>679</v>
      </c>
      <c r="C35" s="6">
        <v>62000</v>
      </c>
      <c r="D35" s="6">
        <v>0</v>
      </c>
      <c r="E35" s="6">
        <f t="shared" si="0"/>
        <v>70524.800000000017</v>
      </c>
    </row>
    <row r="36" spans="1:5" x14ac:dyDescent="0.25">
      <c r="A36" s="7">
        <v>44382</v>
      </c>
      <c r="B36" s="5" t="s">
        <v>680</v>
      </c>
      <c r="C36" s="6">
        <v>0</v>
      </c>
      <c r="D36" s="6">
        <v>31845</v>
      </c>
      <c r="E36" s="6">
        <f t="shared" si="0"/>
        <v>38679.800000000017</v>
      </c>
    </row>
    <row r="37" spans="1:5" x14ac:dyDescent="0.25">
      <c r="A37" s="7">
        <v>44404</v>
      </c>
      <c r="B37" s="5" t="s">
        <v>682</v>
      </c>
      <c r="C37" s="6">
        <v>0</v>
      </c>
      <c r="D37" s="6">
        <f>31.78*780*1.21</f>
        <v>29993.964</v>
      </c>
      <c r="E37" s="6">
        <f t="shared" si="0"/>
        <v>8685.8360000000175</v>
      </c>
    </row>
    <row r="38" spans="1:5" x14ac:dyDescent="0.25">
      <c r="E38" s="6">
        <f t="shared" si="0"/>
        <v>8685.8360000000175</v>
      </c>
    </row>
    <row r="39" spans="1:5" x14ac:dyDescent="0.25">
      <c r="E39" s="6">
        <f t="shared" si="0"/>
        <v>8685.8360000000175</v>
      </c>
    </row>
    <row r="40" spans="1:5" x14ac:dyDescent="0.25">
      <c r="E40" s="6">
        <f t="shared" si="0"/>
        <v>8685.8360000000175</v>
      </c>
    </row>
    <row r="41" spans="1:5" x14ac:dyDescent="0.25">
      <c r="E41" s="6">
        <f t="shared" si="0"/>
        <v>8685.8360000000175</v>
      </c>
    </row>
    <row r="42" spans="1:5" x14ac:dyDescent="0.25">
      <c r="E42" s="6">
        <f t="shared" si="0"/>
        <v>8685.8360000000175</v>
      </c>
    </row>
    <row r="43" spans="1:5" x14ac:dyDescent="0.25">
      <c r="E43" s="6">
        <f t="shared" si="0"/>
        <v>8685.8360000000175</v>
      </c>
    </row>
    <row r="44" spans="1:5" x14ac:dyDescent="0.25">
      <c r="E44" s="6">
        <f t="shared" si="0"/>
        <v>8685.8360000000175</v>
      </c>
    </row>
    <row r="45" spans="1:5" x14ac:dyDescent="0.25">
      <c r="E45" s="6">
        <f t="shared" si="0"/>
        <v>8685.8360000000175</v>
      </c>
    </row>
    <row r="46" spans="1:5" x14ac:dyDescent="0.25">
      <c r="E46" s="6">
        <f t="shared" si="0"/>
        <v>8685.8360000000175</v>
      </c>
    </row>
    <row r="47" spans="1:5" x14ac:dyDescent="0.25">
      <c r="E47" s="6">
        <f t="shared" si="0"/>
        <v>8685.8360000000175</v>
      </c>
    </row>
    <row r="48" spans="1:5" x14ac:dyDescent="0.25">
      <c r="E48" s="6">
        <f t="shared" si="0"/>
        <v>8685.8360000000175</v>
      </c>
    </row>
    <row r="49" spans="5:5" x14ac:dyDescent="0.25">
      <c r="E49" s="6">
        <f t="shared" si="0"/>
        <v>8685.8360000000175</v>
      </c>
    </row>
    <row r="50" spans="5:5" x14ac:dyDescent="0.25">
      <c r="E50" s="6">
        <f t="shared" si="0"/>
        <v>8685.8360000000175</v>
      </c>
    </row>
    <row r="51" spans="5:5" x14ac:dyDescent="0.25">
      <c r="E51" s="6">
        <f t="shared" si="0"/>
        <v>8685.8360000000175</v>
      </c>
    </row>
    <row r="52" spans="5:5" x14ac:dyDescent="0.25">
      <c r="E52" s="6">
        <f t="shared" si="0"/>
        <v>8685.8360000000175</v>
      </c>
    </row>
    <row r="53" spans="5:5" x14ac:dyDescent="0.25">
      <c r="E53" s="6">
        <f t="shared" si="0"/>
        <v>8685.8360000000175</v>
      </c>
    </row>
    <row r="54" spans="5:5" x14ac:dyDescent="0.25">
      <c r="E54" s="6">
        <f t="shared" si="0"/>
        <v>8685.8360000000175</v>
      </c>
    </row>
    <row r="55" spans="5:5" x14ac:dyDescent="0.25">
      <c r="E55" s="6">
        <f t="shared" si="0"/>
        <v>8685.8360000000175</v>
      </c>
    </row>
    <row r="56" spans="5:5" x14ac:dyDescent="0.25">
      <c r="E56" s="6">
        <f t="shared" si="0"/>
        <v>8685.8360000000175</v>
      </c>
    </row>
    <row r="57" spans="5:5" x14ac:dyDescent="0.25">
      <c r="E57" s="6">
        <f t="shared" si="0"/>
        <v>8685.8360000000175</v>
      </c>
    </row>
    <row r="58" spans="5:5" x14ac:dyDescent="0.25">
      <c r="E58" s="6">
        <f t="shared" si="0"/>
        <v>8685.8360000000175</v>
      </c>
    </row>
    <row r="59" spans="5:5" x14ac:dyDescent="0.25">
      <c r="E59" s="6">
        <f t="shared" si="0"/>
        <v>8685.8360000000175</v>
      </c>
    </row>
    <row r="60" spans="5:5" x14ac:dyDescent="0.25">
      <c r="E60" s="6">
        <f t="shared" si="0"/>
        <v>8685.8360000000175</v>
      </c>
    </row>
    <row r="61" spans="5:5" x14ac:dyDescent="0.25">
      <c r="E61" s="6">
        <f t="shared" si="0"/>
        <v>8685.8360000000175</v>
      </c>
    </row>
    <row r="62" spans="5:5" x14ac:dyDescent="0.25">
      <c r="E62" s="6">
        <f t="shared" si="0"/>
        <v>8685.8360000000175</v>
      </c>
    </row>
    <row r="63" spans="5:5" x14ac:dyDescent="0.25">
      <c r="E63" s="6">
        <f t="shared" si="0"/>
        <v>8685.8360000000175</v>
      </c>
    </row>
    <row r="64" spans="5:5" x14ac:dyDescent="0.25">
      <c r="E64" s="6">
        <f t="shared" si="0"/>
        <v>8685.8360000000175</v>
      </c>
    </row>
    <row r="65" spans="5:5" x14ac:dyDescent="0.25">
      <c r="E65" s="6">
        <f t="shared" si="0"/>
        <v>8685.8360000000175</v>
      </c>
    </row>
    <row r="66" spans="5:5" x14ac:dyDescent="0.25">
      <c r="E66" s="6">
        <f t="shared" si="0"/>
        <v>8685.8360000000175</v>
      </c>
    </row>
    <row r="67" spans="5:5" x14ac:dyDescent="0.25">
      <c r="E67" s="6">
        <f t="shared" si="0"/>
        <v>8685.8360000000175</v>
      </c>
    </row>
    <row r="68" spans="5:5" x14ac:dyDescent="0.25">
      <c r="E68" s="6">
        <f t="shared" si="0"/>
        <v>8685.8360000000175</v>
      </c>
    </row>
    <row r="69" spans="5:5" x14ac:dyDescent="0.25">
      <c r="E69" s="6">
        <f t="shared" ref="E69:E132" si="2">E68+C69-D69</f>
        <v>8685.8360000000175</v>
      </c>
    </row>
    <row r="70" spans="5:5" x14ac:dyDescent="0.25">
      <c r="E70" s="6">
        <f t="shared" si="2"/>
        <v>8685.8360000000175</v>
      </c>
    </row>
    <row r="71" spans="5:5" x14ac:dyDescent="0.25">
      <c r="E71" s="6">
        <f t="shared" si="2"/>
        <v>8685.8360000000175</v>
      </c>
    </row>
    <row r="72" spans="5:5" x14ac:dyDescent="0.25">
      <c r="E72" s="6">
        <f t="shared" si="2"/>
        <v>8685.8360000000175</v>
      </c>
    </row>
    <row r="73" spans="5:5" x14ac:dyDescent="0.25">
      <c r="E73" s="6">
        <f t="shared" si="2"/>
        <v>8685.8360000000175</v>
      </c>
    </row>
    <row r="74" spans="5:5" x14ac:dyDescent="0.25">
      <c r="E74" s="6">
        <f t="shared" si="2"/>
        <v>8685.8360000000175</v>
      </c>
    </row>
    <row r="75" spans="5:5" x14ac:dyDescent="0.25">
      <c r="E75" s="6">
        <f t="shared" si="2"/>
        <v>8685.8360000000175</v>
      </c>
    </row>
    <row r="76" spans="5:5" x14ac:dyDescent="0.25">
      <c r="E76" s="6">
        <f t="shared" si="2"/>
        <v>8685.8360000000175</v>
      </c>
    </row>
    <row r="77" spans="5:5" x14ac:dyDescent="0.25">
      <c r="E77" s="6">
        <f t="shared" si="2"/>
        <v>8685.8360000000175</v>
      </c>
    </row>
    <row r="78" spans="5:5" x14ac:dyDescent="0.25">
      <c r="E78" s="6">
        <f t="shared" si="2"/>
        <v>8685.8360000000175</v>
      </c>
    </row>
    <row r="79" spans="5:5" x14ac:dyDescent="0.25">
      <c r="E79" s="6">
        <f t="shared" si="2"/>
        <v>8685.8360000000175</v>
      </c>
    </row>
    <row r="80" spans="5:5" x14ac:dyDescent="0.25">
      <c r="E80" s="6">
        <f t="shared" si="2"/>
        <v>8685.8360000000175</v>
      </c>
    </row>
    <row r="81" spans="5:5" x14ac:dyDescent="0.25">
      <c r="E81" s="6">
        <f t="shared" si="2"/>
        <v>8685.8360000000175</v>
      </c>
    </row>
    <row r="82" spans="5:5" x14ac:dyDescent="0.25">
      <c r="E82" s="6">
        <f t="shared" si="2"/>
        <v>8685.8360000000175</v>
      </c>
    </row>
    <row r="83" spans="5:5" x14ac:dyDescent="0.25">
      <c r="E83" s="6">
        <f t="shared" si="2"/>
        <v>8685.8360000000175</v>
      </c>
    </row>
    <row r="84" spans="5:5" x14ac:dyDescent="0.25">
      <c r="E84" s="6">
        <f t="shared" si="2"/>
        <v>8685.8360000000175</v>
      </c>
    </row>
    <row r="85" spans="5:5" x14ac:dyDescent="0.25">
      <c r="E85" s="6">
        <f t="shared" si="2"/>
        <v>8685.8360000000175</v>
      </c>
    </row>
    <row r="86" spans="5:5" x14ac:dyDescent="0.25">
      <c r="E86" s="6">
        <f t="shared" si="2"/>
        <v>8685.8360000000175</v>
      </c>
    </row>
    <row r="87" spans="5:5" x14ac:dyDescent="0.25">
      <c r="E87" s="6">
        <f t="shared" si="2"/>
        <v>8685.8360000000175</v>
      </c>
    </row>
    <row r="88" spans="5:5" x14ac:dyDescent="0.25">
      <c r="E88" s="6">
        <f t="shared" si="2"/>
        <v>8685.8360000000175</v>
      </c>
    </row>
    <row r="89" spans="5:5" x14ac:dyDescent="0.25">
      <c r="E89" s="6">
        <f t="shared" si="2"/>
        <v>8685.8360000000175</v>
      </c>
    </row>
    <row r="90" spans="5:5" x14ac:dyDescent="0.25">
      <c r="E90" s="6">
        <f t="shared" si="2"/>
        <v>8685.8360000000175</v>
      </c>
    </row>
    <row r="91" spans="5:5" x14ac:dyDescent="0.25">
      <c r="E91" s="6">
        <f t="shared" si="2"/>
        <v>8685.8360000000175</v>
      </c>
    </row>
    <row r="92" spans="5:5" x14ac:dyDescent="0.25">
      <c r="E92" s="6">
        <f t="shared" si="2"/>
        <v>8685.8360000000175</v>
      </c>
    </row>
    <row r="93" spans="5:5" x14ac:dyDescent="0.25">
      <c r="E93" s="6">
        <f t="shared" si="2"/>
        <v>8685.8360000000175</v>
      </c>
    </row>
    <row r="94" spans="5:5" x14ac:dyDescent="0.25">
      <c r="E94" s="6">
        <f t="shared" si="2"/>
        <v>8685.8360000000175</v>
      </c>
    </row>
    <row r="95" spans="5:5" x14ac:dyDescent="0.25">
      <c r="E95" s="6">
        <f t="shared" si="2"/>
        <v>8685.8360000000175</v>
      </c>
    </row>
    <row r="96" spans="5:5" x14ac:dyDescent="0.25">
      <c r="E96" s="6">
        <f t="shared" si="2"/>
        <v>8685.8360000000175</v>
      </c>
    </row>
    <row r="97" spans="5:5" x14ac:dyDescent="0.25">
      <c r="E97" s="6">
        <f t="shared" si="2"/>
        <v>8685.8360000000175</v>
      </c>
    </row>
    <row r="98" spans="5:5" x14ac:dyDescent="0.25">
      <c r="E98" s="6">
        <f t="shared" si="2"/>
        <v>8685.8360000000175</v>
      </c>
    </row>
    <row r="99" spans="5:5" x14ac:dyDescent="0.25">
      <c r="E99" s="6">
        <f t="shared" si="2"/>
        <v>8685.8360000000175</v>
      </c>
    </row>
    <row r="100" spans="5:5" x14ac:dyDescent="0.25">
      <c r="E100" s="6">
        <f t="shared" si="2"/>
        <v>8685.8360000000175</v>
      </c>
    </row>
    <row r="101" spans="5:5" x14ac:dyDescent="0.25">
      <c r="E101" s="6">
        <f t="shared" si="2"/>
        <v>8685.8360000000175</v>
      </c>
    </row>
    <row r="102" spans="5:5" x14ac:dyDescent="0.25">
      <c r="E102" s="6">
        <f t="shared" si="2"/>
        <v>8685.8360000000175</v>
      </c>
    </row>
    <row r="103" spans="5:5" x14ac:dyDescent="0.25">
      <c r="E103" s="6">
        <f t="shared" si="2"/>
        <v>8685.8360000000175</v>
      </c>
    </row>
    <row r="104" spans="5:5" x14ac:dyDescent="0.25">
      <c r="E104" s="6">
        <f t="shared" si="2"/>
        <v>8685.8360000000175</v>
      </c>
    </row>
    <row r="105" spans="5:5" x14ac:dyDescent="0.25">
      <c r="E105" s="6">
        <f t="shared" si="2"/>
        <v>8685.8360000000175</v>
      </c>
    </row>
    <row r="106" spans="5:5" x14ac:dyDescent="0.25">
      <c r="E106" s="6">
        <f t="shared" si="2"/>
        <v>8685.8360000000175</v>
      </c>
    </row>
    <row r="107" spans="5:5" x14ac:dyDescent="0.25">
      <c r="E107" s="6">
        <f t="shared" si="2"/>
        <v>8685.8360000000175</v>
      </c>
    </row>
    <row r="108" spans="5:5" x14ac:dyDescent="0.25">
      <c r="E108" s="6">
        <f t="shared" si="2"/>
        <v>8685.8360000000175</v>
      </c>
    </row>
    <row r="109" spans="5:5" x14ac:dyDescent="0.25">
      <c r="E109" s="6">
        <f t="shared" si="2"/>
        <v>8685.8360000000175</v>
      </c>
    </row>
    <row r="110" spans="5:5" x14ac:dyDescent="0.25">
      <c r="E110" s="6">
        <f t="shared" si="2"/>
        <v>8685.8360000000175</v>
      </c>
    </row>
    <row r="111" spans="5:5" x14ac:dyDescent="0.25">
      <c r="E111" s="6">
        <f t="shared" si="2"/>
        <v>8685.8360000000175</v>
      </c>
    </row>
    <row r="112" spans="5:5" x14ac:dyDescent="0.25">
      <c r="E112" s="6">
        <f t="shared" si="2"/>
        <v>8685.8360000000175</v>
      </c>
    </row>
    <row r="113" spans="5:5" x14ac:dyDescent="0.25">
      <c r="E113" s="6">
        <f t="shared" si="2"/>
        <v>8685.8360000000175</v>
      </c>
    </row>
    <row r="114" spans="5:5" x14ac:dyDescent="0.25">
      <c r="E114" s="6">
        <f t="shared" si="2"/>
        <v>8685.8360000000175</v>
      </c>
    </row>
    <row r="115" spans="5:5" x14ac:dyDescent="0.25">
      <c r="E115" s="6">
        <f t="shared" si="2"/>
        <v>8685.8360000000175</v>
      </c>
    </row>
    <row r="116" spans="5:5" x14ac:dyDescent="0.25">
      <c r="E116" s="6">
        <f t="shared" si="2"/>
        <v>8685.8360000000175</v>
      </c>
    </row>
    <row r="117" spans="5:5" x14ac:dyDescent="0.25">
      <c r="E117" s="6">
        <f t="shared" si="2"/>
        <v>8685.8360000000175</v>
      </c>
    </row>
    <row r="118" spans="5:5" x14ac:dyDescent="0.25">
      <c r="E118" s="6">
        <f t="shared" si="2"/>
        <v>8685.8360000000175</v>
      </c>
    </row>
    <row r="119" spans="5:5" x14ac:dyDescent="0.25">
      <c r="E119" s="6">
        <f t="shared" si="2"/>
        <v>8685.8360000000175</v>
      </c>
    </row>
    <row r="120" spans="5:5" x14ac:dyDescent="0.25">
      <c r="E120" s="6">
        <f t="shared" si="2"/>
        <v>8685.8360000000175</v>
      </c>
    </row>
    <row r="121" spans="5:5" x14ac:dyDescent="0.25">
      <c r="E121" s="6">
        <f t="shared" si="2"/>
        <v>8685.8360000000175</v>
      </c>
    </row>
    <row r="122" spans="5:5" x14ac:dyDescent="0.25">
      <c r="E122" s="6">
        <f t="shared" si="2"/>
        <v>8685.8360000000175</v>
      </c>
    </row>
    <row r="123" spans="5:5" x14ac:dyDescent="0.25">
      <c r="E123" s="6">
        <f t="shared" si="2"/>
        <v>8685.8360000000175</v>
      </c>
    </row>
    <row r="124" spans="5:5" x14ac:dyDescent="0.25">
      <c r="E124" s="6">
        <f t="shared" si="2"/>
        <v>8685.8360000000175</v>
      </c>
    </row>
    <row r="125" spans="5:5" x14ac:dyDescent="0.25">
      <c r="E125" s="6">
        <f t="shared" si="2"/>
        <v>8685.8360000000175</v>
      </c>
    </row>
    <row r="126" spans="5:5" x14ac:dyDescent="0.25">
      <c r="E126" s="6">
        <f t="shared" si="2"/>
        <v>8685.8360000000175</v>
      </c>
    </row>
    <row r="127" spans="5:5" x14ac:dyDescent="0.25">
      <c r="E127" s="6">
        <f t="shared" si="2"/>
        <v>8685.8360000000175</v>
      </c>
    </row>
    <row r="128" spans="5:5" x14ac:dyDescent="0.25">
      <c r="E128" s="6">
        <f t="shared" si="2"/>
        <v>8685.8360000000175</v>
      </c>
    </row>
    <row r="129" spans="5:5" x14ac:dyDescent="0.25">
      <c r="E129" s="6">
        <f t="shared" si="2"/>
        <v>8685.8360000000175</v>
      </c>
    </row>
    <row r="130" spans="5:5" x14ac:dyDescent="0.25">
      <c r="E130" s="6">
        <f t="shared" si="2"/>
        <v>8685.8360000000175</v>
      </c>
    </row>
    <row r="131" spans="5:5" x14ac:dyDescent="0.25">
      <c r="E131" s="6">
        <f t="shared" si="2"/>
        <v>8685.8360000000175</v>
      </c>
    </row>
    <row r="132" spans="5:5" x14ac:dyDescent="0.25">
      <c r="E132" s="6">
        <f t="shared" si="2"/>
        <v>8685.8360000000175</v>
      </c>
    </row>
    <row r="133" spans="5:5" x14ac:dyDescent="0.25">
      <c r="E133" s="6">
        <f t="shared" ref="E133:E196" si="3">E132+C133-D133</f>
        <v>8685.8360000000175</v>
      </c>
    </row>
    <row r="134" spans="5:5" x14ac:dyDescent="0.25">
      <c r="E134" s="6">
        <f t="shared" si="3"/>
        <v>8685.8360000000175</v>
      </c>
    </row>
    <row r="135" spans="5:5" x14ac:dyDescent="0.25">
      <c r="E135" s="6">
        <f t="shared" si="3"/>
        <v>8685.8360000000175</v>
      </c>
    </row>
    <row r="136" spans="5:5" x14ac:dyDescent="0.25">
      <c r="E136" s="6">
        <f t="shared" si="3"/>
        <v>8685.8360000000175</v>
      </c>
    </row>
    <row r="137" spans="5:5" x14ac:dyDescent="0.25">
      <c r="E137" s="6">
        <f t="shared" si="3"/>
        <v>8685.8360000000175</v>
      </c>
    </row>
    <row r="138" spans="5:5" x14ac:dyDescent="0.25">
      <c r="E138" s="6">
        <f t="shared" si="3"/>
        <v>8685.8360000000175</v>
      </c>
    </row>
    <row r="139" spans="5:5" x14ac:dyDescent="0.25">
      <c r="E139" s="6">
        <f t="shared" si="3"/>
        <v>8685.8360000000175</v>
      </c>
    </row>
    <row r="140" spans="5:5" x14ac:dyDescent="0.25">
      <c r="E140" s="6">
        <f t="shared" si="3"/>
        <v>8685.8360000000175</v>
      </c>
    </row>
    <row r="141" spans="5:5" x14ac:dyDescent="0.25">
      <c r="E141" s="6">
        <f t="shared" si="3"/>
        <v>8685.8360000000175</v>
      </c>
    </row>
    <row r="142" spans="5:5" x14ac:dyDescent="0.25">
      <c r="E142" s="6">
        <f t="shared" si="3"/>
        <v>8685.8360000000175</v>
      </c>
    </row>
    <row r="143" spans="5:5" x14ac:dyDescent="0.25">
      <c r="E143" s="6">
        <f t="shared" si="3"/>
        <v>8685.8360000000175</v>
      </c>
    </row>
    <row r="144" spans="5:5" x14ac:dyDescent="0.25">
      <c r="E144" s="6">
        <f t="shared" si="3"/>
        <v>8685.8360000000175</v>
      </c>
    </row>
    <row r="145" spans="5:5" x14ac:dyDescent="0.25">
      <c r="E145" s="6">
        <f t="shared" si="3"/>
        <v>8685.8360000000175</v>
      </c>
    </row>
    <row r="146" spans="5:5" x14ac:dyDescent="0.25">
      <c r="E146" s="6">
        <f t="shared" si="3"/>
        <v>8685.8360000000175</v>
      </c>
    </row>
    <row r="147" spans="5:5" x14ac:dyDescent="0.25">
      <c r="E147" s="6">
        <f t="shared" si="3"/>
        <v>8685.8360000000175</v>
      </c>
    </row>
    <row r="148" spans="5:5" x14ac:dyDescent="0.25">
      <c r="E148" s="6">
        <f t="shared" si="3"/>
        <v>8685.8360000000175</v>
      </c>
    </row>
    <row r="149" spans="5:5" x14ac:dyDescent="0.25">
      <c r="E149" s="6">
        <f t="shared" si="3"/>
        <v>8685.8360000000175</v>
      </c>
    </row>
    <row r="150" spans="5:5" x14ac:dyDescent="0.25">
      <c r="E150" s="6">
        <f t="shared" si="3"/>
        <v>8685.8360000000175</v>
      </c>
    </row>
    <row r="151" spans="5:5" x14ac:dyDescent="0.25">
      <c r="E151" s="6">
        <f t="shared" si="3"/>
        <v>8685.8360000000175</v>
      </c>
    </row>
    <row r="152" spans="5:5" x14ac:dyDescent="0.25">
      <c r="E152" s="6">
        <f t="shared" si="3"/>
        <v>8685.8360000000175</v>
      </c>
    </row>
    <row r="153" spans="5:5" x14ac:dyDescent="0.25">
      <c r="E153" s="6">
        <f t="shared" si="3"/>
        <v>8685.8360000000175</v>
      </c>
    </row>
    <row r="154" spans="5:5" x14ac:dyDescent="0.25">
      <c r="E154" s="6">
        <f t="shared" si="3"/>
        <v>8685.8360000000175</v>
      </c>
    </row>
    <row r="155" spans="5:5" x14ac:dyDescent="0.25">
      <c r="E155" s="6">
        <f t="shared" si="3"/>
        <v>8685.8360000000175</v>
      </c>
    </row>
    <row r="156" spans="5:5" x14ac:dyDescent="0.25">
      <c r="E156" s="6">
        <f t="shared" si="3"/>
        <v>8685.8360000000175</v>
      </c>
    </row>
    <row r="157" spans="5:5" x14ac:dyDescent="0.25">
      <c r="E157" s="6">
        <f t="shared" si="3"/>
        <v>8685.8360000000175</v>
      </c>
    </row>
    <row r="158" spans="5:5" x14ac:dyDescent="0.25">
      <c r="E158" s="6">
        <f t="shared" si="3"/>
        <v>8685.8360000000175</v>
      </c>
    </row>
    <row r="159" spans="5:5" x14ac:dyDescent="0.25">
      <c r="E159" s="6">
        <f t="shared" si="3"/>
        <v>8685.8360000000175</v>
      </c>
    </row>
    <row r="160" spans="5:5" x14ac:dyDescent="0.25">
      <c r="E160" s="6">
        <f t="shared" si="3"/>
        <v>8685.8360000000175</v>
      </c>
    </row>
    <row r="161" spans="5:5" x14ac:dyDescent="0.25">
      <c r="E161" s="6">
        <f t="shared" si="3"/>
        <v>8685.8360000000175</v>
      </c>
    </row>
    <row r="162" spans="5:5" x14ac:dyDescent="0.25">
      <c r="E162" s="6">
        <f t="shared" si="3"/>
        <v>8685.8360000000175</v>
      </c>
    </row>
    <row r="163" spans="5:5" x14ac:dyDescent="0.25">
      <c r="E163" s="6">
        <f t="shared" si="3"/>
        <v>8685.8360000000175</v>
      </c>
    </row>
    <row r="164" spans="5:5" x14ac:dyDescent="0.25">
      <c r="E164" s="6">
        <f t="shared" si="3"/>
        <v>8685.8360000000175</v>
      </c>
    </row>
    <row r="165" spans="5:5" x14ac:dyDescent="0.25">
      <c r="E165" s="6">
        <f t="shared" si="3"/>
        <v>8685.8360000000175</v>
      </c>
    </row>
    <row r="166" spans="5:5" x14ac:dyDescent="0.25">
      <c r="E166" s="6">
        <f t="shared" si="3"/>
        <v>8685.8360000000175</v>
      </c>
    </row>
    <row r="167" spans="5:5" x14ac:dyDescent="0.25">
      <c r="E167" s="6">
        <f t="shared" si="3"/>
        <v>8685.8360000000175</v>
      </c>
    </row>
    <row r="168" spans="5:5" x14ac:dyDescent="0.25">
      <c r="E168" s="6">
        <f t="shared" si="3"/>
        <v>8685.8360000000175</v>
      </c>
    </row>
    <row r="169" spans="5:5" x14ac:dyDescent="0.25">
      <c r="E169" s="6">
        <f t="shared" si="3"/>
        <v>8685.8360000000175</v>
      </c>
    </row>
    <row r="170" spans="5:5" x14ac:dyDescent="0.25">
      <c r="E170" s="6">
        <f t="shared" si="3"/>
        <v>8685.8360000000175</v>
      </c>
    </row>
    <row r="171" spans="5:5" x14ac:dyDescent="0.25">
      <c r="E171" s="6">
        <f t="shared" si="3"/>
        <v>8685.8360000000175</v>
      </c>
    </row>
    <row r="172" spans="5:5" x14ac:dyDescent="0.25">
      <c r="E172" s="6">
        <f t="shared" si="3"/>
        <v>8685.8360000000175</v>
      </c>
    </row>
    <row r="173" spans="5:5" x14ac:dyDescent="0.25">
      <c r="E173" s="6">
        <f t="shared" si="3"/>
        <v>8685.8360000000175</v>
      </c>
    </row>
    <row r="174" spans="5:5" x14ac:dyDescent="0.25">
      <c r="E174" s="6">
        <f t="shared" si="3"/>
        <v>8685.8360000000175</v>
      </c>
    </row>
    <row r="175" spans="5:5" x14ac:dyDescent="0.25">
      <c r="E175" s="6">
        <f t="shared" si="3"/>
        <v>8685.8360000000175</v>
      </c>
    </row>
    <row r="176" spans="5:5" x14ac:dyDescent="0.25">
      <c r="E176" s="6">
        <f t="shared" si="3"/>
        <v>8685.8360000000175</v>
      </c>
    </row>
    <row r="177" spans="5:5" x14ac:dyDescent="0.25">
      <c r="E177" s="6">
        <f t="shared" si="3"/>
        <v>8685.8360000000175</v>
      </c>
    </row>
    <row r="178" spans="5:5" x14ac:dyDescent="0.25">
      <c r="E178" s="6">
        <f t="shared" si="3"/>
        <v>8685.8360000000175</v>
      </c>
    </row>
    <row r="179" spans="5:5" x14ac:dyDescent="0.25">
      <c r="E179" s="6">
        <f t="shared" si="3"/>
        <v>8685.8360000000175</v>
      </c>
    </row>
    <row r="180" spans="5:5" x14ac:dyDescent="0.25">
      <c r="E180" s="6">
        <f t="shared" si="3"/>
        <v>8685.8360000000175</v>
      </c>
    </row>
    <row r="181" spans="5:5" x14ac:dyDescent="0.25">
      <c r="E181" s="6">
        <f t="shared" si="3"/>
        <v>8685.8360000000175</v>
      </c>
    </row>
    <row r="182" spans="5:5" x14ac:dyDescent="0.25">
      <c r="E182" s="6">
        <f t="shared" si="3"/>
        <v>8685.8360000000175</v>
      </c>
    </row>
    <row r="183" spans="5:5" x14ac:dyDescent="0.25">
      <c r="E183" s="6">
        <f t="shared" si="3"/>
        <v>8685.8360000000175</v>
      </c>
    </row>
    <row r="184" spans="5:5" x14ac:dyDescent="0.25">
      <c r="E184" s="6">
        <f t="shared" si="3"/>
        <v>8685.8360000000175</v>
      </c>
    </row>
    <row r="185" spans="5:5" x14ac:dyDescent="0.25">
      <c r="E185" s="6">
        <f t="shared" si="3"/>
        <v>8685.8360000000175</v>
      </c>
    </row>
    <row r="186" spans="5:5" x14ac:dyDescent="0.25">
      <c r="E186" s="6">
        <f t="shared" si="3"/>
        <v>8685.8360000000175</v>
      </c>
    </row>
    <row r="187" spans="5:5" x14ac:dyDescent="0.25">
      <c r="E187" s="6">
        <f t="shared" si="3"/>
        <v>8685.8360000000175</v>
      </c>
    </row>
    <row r="188" spans="5:5" x14ac:dyDescent="0.25">
      <c r="E188" s="6">
        <f t="shared" si="3"/>
        <v>8685.8360000000175</v>
      </c>
    </row>
    <row r="189" spans="5:5" x14ac:dyDescent="0.25">
      <c r="E189" s="6">
        <f t="shared" si="3"/>
        <v>8685.8360000000175</v>
      </c>
    </row>
    <row r="190" spans="5:5" x14ac:dyDescent="0.25">
      <c r="E190" s="6">
        <f t="shared" si="3"/>
        <v>8685.8360000000175</v>
      </c>
    </row>
    <row r="191" spans="5:5" x14ac:dyDescent="0.25">
      <c r="E191" s="6">
        <f t="shared" si="3"/>
        <v>8685.8360000000175</v>
      </c>
    </row>
    <row r="192" spans="5:5" x14ac:dyDescent="0.25">
      <c r="E192" s="6">
        <f t="shared" si="3"/>
        <v>8685.8360000000175</v>
      </c>
    </row>
    <row r="193" spans="5:5" x14ac:dyDescent="0.25">
      <c r="E193" s="6">
        <f t="shared" si="3"/>
        <v>8685.8360000000175</v>
      </c>
    </row>
    <row r="194" spans="5:5" x14ac:dyDescent="0.25">
      <c r="E194" s="6">
        <f t="shared" si="3"/>
        <v>8685.8360000000175</v>
      </c>
    </row>
    <row r="195" spans="5:5" x14ac:dyDescent="0.25">
      <c r="E195" s="6">
        <f t="shared" si="3"/>
        <v>8685.8360000000175</v>
      </c>
    </row>
    <row r="196" spans="5:5" x14ac:dyDescent="0.25">
      <c r="E196" s="6">
        <f t="shared" si="3"/>
        <v>8685.8360000000175</v>
      </c>
    </row>
    <row r="197" spans="5:5" x14ac:dyDescent="0.25">
      <c r="E197" s="6">
        <f t="shared" ref="E197:E260" si="4">E196+C197-D197</f>
        <v>8685.8360000000175</v>
      </c>
    </row>
    <row r="198" spans="5:5" x14ac:dyDescent="0.25">
      <c r="E198" s="6">
        <f t="shared" si="4"/>
        <v>8685.8360000000175</v>
      </c>
    </row>
    <row r="199" spans="5:5" x14ac:dyDescent="0.25">
      <c r="E199" s="6">
        <f t="shared" si="4"/>
        <v>8685.8360000000175</v>
      </c>
    </row>
    <row r="200" spans="5:5" x14ac:dyDescent="0.25">
      <c r="E200" s="6">
        <f t="shared" si="4"/>
        <v>8685.8360000000175</v>
      </c>
    </row>
    <row r="201" spans="5:5" x14ac:dyDescent="0.25">
      <c r="E201" s="6">
        <f t="shared" si="4"/>
        <v>8685.8360000000175</v>
      </c>
    </row>
    <row r="202" spans="5:5" x14ac:dyDescent="0.25">
      <c r="E202" s="6">
        <f t="shared" si="4"/>
        <v>8685.8360000000175</v>
      </c>
    </row>
    <row r="203" spans="5:5" x14ac:dyDescent="0.25">
      <c r="E203" s="6">
        <f t="shared" si="4"/>
        <v>8685.8360000000175</v>
      </c>
    </row>
    <row r="204" spans="5:5" x14ac:dyDescent="0.25">
      <c r="E204" s="6">
        <f t="shared" si="4"/>
        <v>8685.8360000000175</v>
      </c>
    </row>
    <row r="205" spans="5:5" x14ac:dyDescent="0.25">
      <c r="E205" s="6">
        <f t="shared" si="4"/>
        <v>8685.8360000000175</v>
      </c>
    </row>
    <row r="206" spans="5:5" x14ac:dyDescent="0.25">
      <c r="E206" s="6">
        <f t="shared" si="4"/>
        <v>8685.8360000000175</v>
      </c>
    </row>
    <row r="207" spans="5:5" x14ac:dyDescent="0.25">
      <c r="E207" s="6">
        <f t="shared" si="4"/>
        <v>8685.8360000000175</v>
      </c>
    </row>
    <row r="208" spans="5:5" x14ac:dyDescent="0.25">
      <c r="E208" s="6">
        <f t="shared" si="4"/>
        <v>8685.8360000000175</v>
      </c>
    </row>
    <row r="209" spans="5:5" x14ac:dyDescent="0.25">
      <c r="E209" s="6">
        <f t="shared" si="4"/>
        <v>8685.8360000000175</v>
      </c>
    </row>
    <row r="210" spans="5:5" x14ac:dyDescent="0.25">
      <c r="E210" s="6">
        <f t="shared" si="4"/>
        <v>8685.8360000000175</v>
      </c>
    </row>
    <row r="211" spans="5:5" x14ac:dyDescent="0.25">
      <c r="E211" s="6">
        <f t="shared" si="4"/>
        <v>8685.8360000000175</v>
      </c>
    </row>
    <row r="212" spans="5:5" x14ac:dyDescent="0.25">
      <c r="E212" s="6">
        <f t="shared" si="4"/>
        <v>8685.8360000000175</v>
      </c>
    </row>
    <row r="213" spans="5:5" x14ac:dyDescent="0.25">
      <c r="E213" s="6">
        <f t="shared" si="4"/>
        <v>8685.8360000000175</v>
      </c>
    </row>
    <row r="214" spans="5:5" x14ac:dyDescent="0.25">
      <c r="E214" s="6">
        <f t="shared" si="4"/>
        <v>8685.8360000000175</v>
      </c>
    </row>
    <row r="215" spans="5:5" x14ac:dyDescent="0.25">
      <c r="E215" s="6">
        <f t="shared" si="4"/>
        <v>8685.8360000000175</v>
      </c>
    </row>
    <row r="216" spans="5:5" x14ac:dyDescent="0.25">
      <c r="E216" s="6">
        <f t="shared" si="4"/>
        <v>8685.8360000000175</v>
      </c>
    </row>
    <row r="217" spans="5:5" x14ac:dyDescent="0.25">
      <c r="E217" s="6">
        <f t="shared" si="4"/>
        <v>8685.8360000000175</v>
      </c>
    </row>
    <row r="218" spans="5:5" x14ac:dyDescent="0.25">
      <c r="E218" s="6">
        <f t="shared" si="4"/>
        <v>8685.8360000000175</v>
      </c>
    </row>
    <row r="219" spans="5:5" x14ac:dyDescent="0.25">
      <c r="E219" s="6">
        <f t="shared" si="4"/>
        <v>8685.8360000000175</v>
      </c>
    </row>
    <row r="220" spans="5:5" x14ac:dyDescent="0.25">
      <c r="E220" s="6">
        <f t="shared" si="4"/>
        <v>8685.8360000000175</v>
      </c>
    </row>
    <row r="221" spans="5:5" x14ac:dyDescent="0.25">
      <c r="E221" s="6">
        <f t="shared" si="4"/>
        <v>8685.8360000000175</v>
      </c>
    </row>
    <row r="222" spans="5:5" x14ac:dyDescent="0.25">
      <c r="E222" s="6">
        <f t="shared" si="4"/>
        <v>8685.8360000000175</v>
      </c>
    </row>
    <row r="223" spans="5:5" x14ac:dyDescent="0.25">
      <c r="E223" s="6">
        <f t="shared" si="4"/>
        <v>8685.8360000000175</v>
      </c>
    </row>
    <row r="224" spans="5:5" x14ac:dyDescent="0.25">
      <c r="E224" s="6">
        <f t="shared" si="4"/>
        <v>8685.8360000000175</v>
      </c>
    </row>
    <row r="225" spans="5:5" x14ac:dyDescent="0.25">
      <c r="E225" s="6">
        <f t="shared" si="4"/>
        <v>8685.8360000000175</v>
      </c>
    </row>
    <row r="226" spans="5:5" x14ac:dyDescent="0.25">
      <c r="E226" s="6">
        <f t="shared" si="4"/>
        <v>8685.8360000000175</v>
      </c>
    </row>
    <row r="227" spans="5:5" x14ac:dyDescent="0.25">
      <c r="E227" s="6">
        <f t="shared" si="4"/>
        <v>8685.8360000000175</v>
      </c>
    </row>
    <row r="228" spans="5:5" x14ac:dyDescent="0.25">
      <c r="E228" s="6">
        <f t="shared" si="4"/>
        <v>8685.8360000000175</v>
      </c>
    </row>
    <row r="229" spans="5:5" x14ac:dyDescent="0.25">
      <c r="E229" s="6">
        <f t="shared" si="4"/>
        <v>8685.8360000000175</v>
      </c>
    </row>
    <row r="230" spans="5:5" x14ac:dyDescent="0.25">
      <c r="E230" s="6">
        <f t="shared" si="4"/>
        <v>8685.8360000000175</v>
      </c>
    </row>
    <row r="231" spans="5:5" x14ac:dyDescent="0.25">
      <c r="E231" s="6">
        <f t="shared" si="4"/>
        <v>8685.8360000000175</v>
      </c>
    </row>
    <row r="232" spans="5:5" x14ac:dyDescent="0.25">
      <c r="E232" s="6">
        <f t="shared" si="4"/>
        <v>8685.8360000000175</v>
      </c>
    </row>
    <row r="233" spans="5:5" x14ac:dyDescent="0.25">
      <c r="E233" s="6">
        <f t="shared" si="4"/>
        <v>8685.8360000000175</v>
      </c>
    </row>
    <row r="234" spans="5:5" x14ac:dyDescent="0.25">
      <c r="E234" s="6">
        <f t="shared" si="4"/>
        <v>8685.8360000000175</v>
      </c>
    </row>
    <row r="235" spans="5:5" x14ac:dyDescent="0.25">
      <c r="E235" s="6">
        <f t="shared" si="4"/>
        <v>8685.8360000000175</v>
      </c>
    </row>
    <row r="236" spans="5:5" x14ac:dyDescent="0.25">
      <c r="E236" s="6">
        <f t="shared" si="4"/>
        <v>8685.8360000000175</v>
      </c>
    </row>
    <row r="237" spans="5:5" x14ac:dyDescent="0.25">
      <c r="E237" s="6">
        <f t="shared" si="4"/>
        <v>8685.8360000000175</v>
      </c>
    </row>
    <row r="238" spans="5:5" x14ac:dyDescent="0.25">
      <c r="E238" s="6">
        <f t="shared" si="4"/>
        <v>8685.8360000000175</v>
      </c>
    </row>
    <row r="239" spans="5:5" x14ac:dyDescent="0.25">
      <c r="E239" s="6">
        <f t="shared" si="4"/>
        <v>8685.8360000000175</v>
      </c>
    </row>
    <row r="240" spans="5:5" x14ac:dyDescent="0.25">
      <c r="E240" s="6">
        <f t="shared" si="4"/>
        <v>8685.8360000000175</v>
      </c>
    </row>
    <row r="241" spans="5:5" x14ac:dyDescent="0.25">
      <c r="E241" s="6">
        <f t="shared" si="4"/>
        <v>8685.8360000000175</v>
      </c>
    </row>
    <row r="242" spans="5:5" x14ac:dyDescent="0.25">
      <c r="E242" s="6">
        <f t="shared" si="4"/>
        <v>8685.8360000000175</v>
      </c>
    </row>
    <row r="243" spans="5:5" x14ac:dyDescent="0.25">
      <c r="E243" s="6">
        <f t="shared" si="4"/>
        <v>8685.8360000000175</v>
      </c>
    </row>
    <row r="244" spans="5:5" x14ac:dyDescent="0.25">
      <c r="E244" s="6">
        <f t="shared" si="4"/>
        <v>8685.8360000000175</v>
      </c>
    </row>
    <row r="245" spans="5:5" x14ac:dyDescent="0.25">
      <c r="E245" s="6">
        <f t="shared" si="4"/>
        <v>8685.8360000000175</v>
      </c>
    </row>
    <row r="246" spans="5:5" x14ac:dyDescent="0.25">
      <c r="E246" s="6">
        <f t="shared" si="4"/>
        <v>8685.8360000000175</v>
      </c>
    </row>
    <row r="247" spans="5:5" x14ac:dyDescent="0.25">
      <c r="E247" s="6">
        <f t="shared" si="4"/>
        <v>8685.8360000000175</v>
      </c>
    </row>
    <row r="248" spans="5:5" x14ac:dyDescent="0.25">
      <c r="E248" s="6">
        <f t="shared" si="4"/>
        <v>8685.8360000000175</v>
      </c>
    </row>
    <row r="249" spans="5:5" x14ac:dyDescent="0.25">
      <c r="E249" s="6">
        <f t="shared" si="4"/>
        <v>8685.8360000000175</v>
      </c>
    </row>
    <row r="250" spans="5:5" x14ac:dyDescent="0.25">
      <c r="E250" s="6">
        <f t="shared" si="4"/>
        <v>8685.8360000000175</v>
      </c>
    </row>
    <row r="251" spans="5:5" x14ac:dyDescent="0.25">
      <c r="E251" s="6">
        <f t="shared" si="4"/>
        <v>8685.8360000000175</v>
      </c>
    </row>
    <row r="252" spans="5:5" x14ac:dyDescent="0.25">
      <c r="E252" s="6">
        <f t="shared" si="4"/>
        <v>8685.8360000000175</v>
      </c>
    </row>
    <row r="253" spans="5:5" x14ac:dyDescent="0.25">
      <c r="E253" s="6">
        <f t="shared" si="4"/>
        <v>8685.8360000000175</v>
      </c>
    </row>
    <row r="254" spans="5:5" x14ac:dyDescent="0.25">
      <c r="E254" s="6">
        <f t="shared" si="4"/>
        <v>8685.8360000000175</v>
      </c>
    </row>
    <row r="255" spans="5:5" x14ac:dyDescent="0.25">
      <c r="E255" s="6">
        <f t="shared" si="4"/>
        <v>8685.8360000000175</v>
      </c>
    </row>
    <row r="256" spans="5:5" x14ac:dyDescent="0.25">
      <c r="E256" s="6">
        <f t="shared" si="4"/>
        <v>8685.8360000000175</v>
      </c>
    </row>
    <row r="257" spans="5:5" x14ac:dyDescent="0.25">
      <c r="E257" s="6">
        <f t="shared" si="4"/>
        <v>8685.8360000000175</v>
      </c>
    </row>
    <row r="258" spans="5:5" x14ac:dyDescent="0.25">
      <c r="E258" s="6">
        <f t="shared" si="4"/>
        <v>8685.8360000000175</v>
      </c>
    </row>
    <row r="259" spans="5:5" x14ac:dyDescent="0.25">
      <c r="E259" s="6">
        <f t="shared" si="4"/>
        <v>8685.8360000000175</v>
      </c>
    </row>
    <row r="260" spans="5:5" x14ac:dyDescent="0.25">
      <c r="E260" s="6">
        <f t="shared" si="4"/>
        <v>8685.8360000000175</v>
      </c>
    </row>
    <row r="261" spans="5:5" x14ac:dyDescent="0.25">
      <c r="E261" s="6">
        <f t="shared" ref="E261:E324" si="5">E260+C261-D261</f>
        <v>8685.8360000000175</v>
      </c>
    </row>
    <row r="262" spans="5:5" x14ac:dyDescent="0.25">
      <c r="E262" s="6">
        <f t="shared" si="5"/>
        <v>8685.8360000000175</v>
      </c>
    </row>
    <row r="263" spans="5:5" x14ac:dyDescent="0.25">
      <c r="E263" s="6">
        <f t="shared" si="5"/>
        <v>8685.8360000000175</v>
      </c>
    </row>
    <row r="264" spans="5:5" x14ac:dyDescent="0.25">
      <c r="E264" s="6">
        <f t="shared" si="5"/>
        <v>8685.8360000000175</v>
      </c>
    </row>
    <row r="265" spans="5:5" x14ac:dyDescent="0.25">
      <c r="E265" s="6">
        <f t="shared" si="5"/>
        <v>8685.8360000000175</v>
      </c>
    </row>
    <row r="266" spans="5:5" x14ac:dyDescent="0.25">
      <c r="E266" s="6">
        <f t="shared" si="5"/>
        <v>8685.8360000000175</v>
      </c>
    </row>
    <row r="267" spans="5:5" x14ac:dyDescent="0.25">
      <c r="E267" s="6">
        <f t="shared" si="5"/>
        <v>8685.8360000000175</v>
      </c>
    </row>
    <row r="268" spans="5:5" x14ac:dyDescent="0.25">
      <c r="E268" s="6">
        <f t="shared" si="5"/>
        <v>8685.8360000000175</v>
      </c>
    </row>
    <row r="269" spans="5:5" x14ac:dyDescent="0.25">
      <c r="E269" s="6">
        <f t="shared" si="5"/>
        <v>8685.8360000000175</v>
      </c>
    </row>
    <row r="270" spans="5:5" x14ac:dyDescent="0.25">
      <c r="E270" s="6">
        <f t="shared" si="5"/>
        <v>8685.8360000000175</v>
      </c>
    </row>
    <row r="271" spans="5:5" x14ac:dyDescent="0.25">
      <c r="E271" s="6">
        <f t="shared" si="5"/>
        <v>8685.8360000000175</v>
      </c>
    </row>
    <row r="272" spans="5:5" x14ac:dyDescent="0.25">
      <c r="E272" s="6">
        <f t="shared" si="5"/>
        <v>8685.8360000000175</v>
      </c>
    </row>
    <row r="273" spans="5:5" x14ac:dyDescent="0.25">
      <c r="E273" s="6">
        <f t="shared" si="5"/>
        <v>8685.8360000000175</v>
      </c>
    </row>
    <row r="274" spans="5:5" x14ac:dyDescent="0.25">
      <c r="E274" s="6">
        <f t="shared" si="5"/>
        <v>8685.8360000000175</v>
      </c>
    </row>
    <row r="275" spans="5:5" x14ac:dyDescent="0.25">
      <c r="E275" s="6">
        <f t="shared" si="5"/>
        <v>8685.8360000000175</v>
      </c>
    </row>
    <row r="276" spans="5:5" x14ac:dyDescent="0.25">
      <c r="E276" s="6">
        <f t="shared" si="5"/>
        <v>8685.8360000000175</v>
      </c>
    </row>
    <row r="277" spans="5:5" x14ac:dyDescent="0.25">
      <c r="E277" s="6">
        <f t="shared" si="5"/>
        <v>8685.8360000000175</v>
      </c>
    </row>
    <row r="278" spans="5:5" x14ac:dyDescent="0.25">
      <c r="E278" s="6">
        <f t="shared" si="5"/>
        <v>8685.8360000000175</v>
      </c>
    </row>
    <row r="279" spans="5:5" x14ac:dyDescent="0.25">
      <c r="E279" s="6">
        <f t="shared" si="5"/>
        <v>8685.8360000000175</v>
      </c>
    </row>
    <row r="280" spans="5:5" x14ac:dyDescent="0.25">
      <c r="E280" s="6">
        <f t="shared" si="5"/>
        <v>8685.8360000000175</v>
      </c>
    </row>
    <row r="281" spans="5:5" x14ac:dyDescent="0.25">
      <c r="E281" s="6">
        <f t="shared" si="5"/>
        <v>8685.8360000000175</v>
      </c>
    </row>
    <row r="282" spans="5:5" x14ac:dyDescent="0.25">
      <c r="E282" s="6">
        <f t="shared" si="5"/>
        <v>8685.8360000000175</v>
      </c>
    </row>
    <row r="283" spans="5:5" x14ac:dyDescent="0.25">
      <c r="E283" s="6">
        <f t="shared" si="5"/>
        <v>8685.8360000000175</v>
      </c>
    </row>
    <row r="284" spans="5:5" x14ac:dyDescent="0.25">
      <c r="E284" s="6">
        <f t="shared" si="5"/>
        <v>8685.8360000000175</v>
      </c>
    </row>
    <row r="285" spans="5:5" x14ac:dyDescent="0.25">
      <c r="E285" s="6">
        <f t="shared" si="5"/>
        <v>8685.8360000000175</v>
      </c>
    </row>
    <row r="286" spans="5:5" x14ac:dyDescent="0.25">
      <c r="E286" s="6">
        <f t="shared" si="5"/>
        <v>8685.8360000000175</v>
      </c>
    </row>
    <row r="287" spans="5:5" x14ac:dyDescent="0.25">
      <c r="E287" s="6">
        <f t="shared" si="5"/>
        <v>8685.8360000000175</v>
      </c>
    </row>
    <row r="288" spans="5:5" x14ac:dyDescent="0.25">
      <c r="E288" s="6">
        <f t="shared" si="5"/>
        <v>8685.8360000000175</v>
      </c>
    </row>
    <row r="289" spans="5:5" x14ac:dyDescent="0.25">
      <c r="E289" s="6">
        <f t="shared" si="5"/>
        <v>8685.8360000000175</v>
      </c>
    </row>
    <row r="290" spans="5:5" x14ac:dyDescent="0.25">
      <c r="E290" s="6">
        <f t="shared" si="5"/>
        <v>8685.8360000000175</v>
      </c>
    </row>
    <row r="291" spans="5:5" x14ac:dyDescent="0.25">
      <c r="E291" s="6">
        <f t="shared" si="5"/>
        <v>8685.8360000000175</v>
      </c>
    </row>
    <row r="292" spans="5:5" x14ac:dyDescent="0.25">
      <c r="E292" s="6">
        <f t="shared" si="5"/>
        <v>8685.8360000000175</v>
      </c>
    </row>
    <row r="293" spans="5:5" x14ac:dyDescent="0.25">
      <c r="E293" s="6">
        <f t="shared" si="5"/>
        <v>8685.8360000000175</v>
      </c>
    </row>
    <row r="294" spans="5:5" x14ac:dyDescent="0.25">
      <c r="E294" s="6">
        <f t="shared" si="5"/>
        <v>8685.8360000000175</v>
      </c>
    </row>
    <row r="295" spans="5:5" x14ac:dyDescent="0.25">
      <c r="E295" s="6">
        <f t="shared" si="5"/>
        <v>8685.8360000000175</v>
      </c>
    </row>
    <row r="296" spans="5:5" x14ac:dyDescent="0.25">
      <c r="E296" s="6">
        <f t="shared" si="5"/>
        <v>8685.8360000000175</v>
      </c>
    </row>
    <row r="297" spans="5:5" x14ac:dyDescent="0.25">
      <c r="E297" s="6">
        <f t="shared" si="5"/>
        <v>8685.8360000000175</v>
      </c>
    </row>
    <row r="298" spans="5:5" x14ac:dyDescent="0.25">
      <c r="E298" s="6">
        <f t="shared" si="5"/>
        <v>8685.8360000000175</v>
      </c>
    </row>
    <row r="299" spans="5:5" x14ac:dyDescent="0.25">
      <c r="E299" s="6">
        <f t="shared" si="5"/>
        <v>8685.8360000000175</v>
      </c>
    </row>
    <row r="300" spans="5:5" x14ac:dyDescent="0.25">
      <c r="E300" s="6">
        <f t="shared" si="5"/>
        <v>8685.8360000000175</v>
      </c>
    </row>
    <row r="301" spans="5:5" x14ac:dyDescent="0.25">
      <c r="E301" s="6">
        <f t="shared" si="5"/>
        <v>8685.8360000000175</v>
      </c>
    </row>
    <row r="302" spans="5:5" x14ac:dyDescent="0.25">
      <c r="E302" s="6">
        <f t="shared" si="5"/>
        <v>8685.8360000000175</v>
      </c>
    </row>
    <row r="303" spans="5:5" x14ac:dyDescent="0.25">
      <c r="E303" s="6">
        <f t="shared" si="5"/>
        <v>8685.8360000000175</v>
      </c>
    </row>
    <row r="304" spans="5:5" x14ac:dyDescent="0.25">
      <c r="E304" s="6">
        <f t="shared" si="5"/>
        <v>8685.8360000000175</v>
      </c>
    </row>
    <row r="305" spans="5:5" x14ac:dyDescent="0.25">
      <c r="E305" s="6">
        <f t="shared" si="5"/>
        <v>8685.8360000000175</v>
      </c>
    </row>
    <row r="306" spans="5:5" x14ac:dyDescent="0.25">
      <c r="E306" s="6">
        <f t="shared" si="5"/>
        <v>8685.8360000000175</v>
      </c>
    </row>
    <row r="307" spans="5:5" x14ac:dyDescent="0.25">
      <c r="E307" s="6">
        <f t="shared" si="5"/>
        <v>8685.8360000000175</v>
      </c>
    </row>
    <row r="308" spans="5:5" x14ac:dyDescent="0.25">
      <c r="E308" s="6">
        <f t="shared" si="5"/>
        <v>8685.8360000000175</v>
      </c>
    </row>
    <row r="309" spans="5:5" x14ac:dyDescent="0.25">
      <c r="E309" s="6">
        <f t="shared" si="5"/>
        <v>8685.8360000000175</v>
      </c>
    </row>
    <row r="310" spans="5:5" x14ac:dyDescent="0.25">
      <c r="E310" s="6">
        <f t="shared" si="5"/>
        <v>8685.8360000000175</v>
      </c>
    </row>
    <row r="311" spans="5:5" x14ac:dyDescent="0.25">
      <c r="E311" s="6">
        <f t="shared" si="5"/>
        <v>8685.8360000000175</v>
      </c>
    </row>
    <row r="312" spans="5:5" x14ac:dyDescent="0.25">
      <c r="E312" s="6">
        <f t="shared" si="5"/>
        <v>8685.8360000000175</v>
      </c>
    </row>
    <row r="313" spans="5:5" x14ac:dyDescent="0.25">
      <c r="E313" s="6">
        <f t="shared" si="5"/>
        <v>8685.8360000000175</v>
      </c>
    </row>
    <row r="314" spans="5:5" x14ac:dyDescent="0.25">
      <c r="E314" s="6">
        <f t="shared" si="5"/>
        <v>8685.8360000000175</v>
      </c>
    </row>
    <row r="315" spans="5:5" x14ac:dyDescent="0.25">
      <c r="E315" s="6">
        <f t="shared" si="5"/>
        <v>8685.8360000000175</v>
      </c>
    </row>
    <row r="316" spans="5:5" x14ac:dyDescent="0.25">
      <c r="E316" s="6">
        <f t="shared" si="5"/>
        <v>8685.8360000000175</v>
      </c>
    </row>
    <row r="317" spans="5:5" x14ac:dyDescent="0.25">
      <c r="E317" s="6">
        <f t="shared" si="5"/>
        <v>8685.8360000000175</v>
      </c>
    </row>
    <row r="318" spans="5:5" x14ac:dyDescent="0.25">
      <c r="E318" s="6">
        <f t="shared" si="5"/>
        <v>8685.8360000000175</v>
      </c>
    </row>
    <row r="319" spans="5:5" x14ac:dyDescent="0.25">
      <c r="E319" s="6">
        <f t="shared" si="5"/>
        <v>8685.8360000000175</v>
      </c>
    </row>
    <row r="320" spans="5:5" x14ac:dyDescent="0.25">
      <c r="E320" s="6">
        <f t="shared" si="5"/>
        <v>8685.8360000000175</v>
      </c>
    </row>
    <row r="321" spans="5:5" x14ac:dyDescent="0.25">
      <c r="E321" s="6">
        <f t="shared" si="5"/>
        <v>8685.8360000000175</v>
      </c>
    </row>
    <row r="322" spans="5:5" x14ac:dyDescent="0.25">
      <c r="E322" s="6">
        <f t="shared" si="5"/>
        <v>8685.8360000000175</v>
      </c>
    </row>
    <row r="323" spans="5:5" x14ac:dyDescent="0.25">
      <c r="E323" s="6">
        <f t="shared" si="5"/>
        <v>8685.8360000000175</v>
      </c>
    </row>
    <row r="324" spans="5:5" x14ac:dyDescent="0.25">
      <c r="E324" s="6">
        <f t="shared" si="5"/>
        <v>8685.8360000000175</v>
      </c>
    </row>
    <row r="325" spans="5:5" x14ac:dyDescent="0.25">
      <c r="E325" s="6">
        <f t="shared" ref="E325:E388" si="6">E324+C325-D325</f>
        <v>8685.8360000000175</v>
      </c>
    </row>
    <row r="326" spans="5:5" x14ac:dyDescent="0.25">
      <c r="E326" s="6">
        <f t="shared" si="6"/>
        <v>8685.8360000000175</v>
      </c>
    </row>
    <row r="327" spans="5:5" x14ac:dyDescent="0.25">
      <c r="E327" s="6">
        <f t="shared" si="6"/>
        <v>8685.8360000000175</v>
      </c>
    </row>
    <row r="328" spans="5:5" x14ac:dyDescent="0.25">
      <c r="E328" s="6">
        <f t="shared" si="6"/>
        <v>8685.8360000000175</v>
      </c>
    </row>
    <row r="329" spans="5:5" x14ac:dyDescent="0.25">
      <c r="E329" s="6">
        <f t="shared" si="6"/>
        <v>8685.8360000000175</v>
      </c>
    </row>
    <row r="330" spans="5:5" x14ac:dyDescent="0.25">
      <c r="E330" s="6">
        <f t="shared" si="6"/>
        <v>8685.8360000000175</v>
      </c>
    </row>
    <row r="331" spans="5:5" x14ac:dyDescent="0.25">
      <c r="E331" s="6">
        <f t="shared" si="6"/>
        <v>8685.8360000000175</v>
      </c>
    </row>
    <row r="332" spans="5:5" x14ac:dyDescent="0.25">
      <c r="E332" s="6">
        <f t="shared" si="6"/>
        <v>8685.8360000000175</v>
      </c>
    </row>
    <row r="333" spans="5:5" x14ac:dyDescent="0.25">
      <c r="E333" s="6">
        <f t="shared" si="6"/>
        <v>8685.8360000000175</v>
      </c>
    </row>
    <row r="334" spans="5:5" x14ac:dyDescent="0.25">
      <c r="E334" s="6">
        <f t="shared" si="6"/>
        <v>8685.8360000000175</v>
      </c>
    </row>
    <row r="335" spans="5:5" x14ac:dyDescent="0.25">
      <c r="E335" s="6">
        <f t="shared" si="6"/>
        <v>8685.8360000000175</v>
      </c>
    </row>
    <row r="336" spans="5:5" x14ac:dyDescent="0.25">
      <c r="E336" s="6">
        <f t="shared" si="6"/>
        <v>8685.8360000000175</v>
      </c>
    </row>
    <row r="337" spans="5:5" x14ac:dyDescent="0.25">
      <c r="E337" s="6">
        <f t="shared" si="6"/>
        <v>8685.8360000000175</v>
      </c>
    </row>
    <row r="338" spans="5:5" x14ac:dyDescent="0.25">
      <c r="E338" s="6">
        <f t="shared" si="6"/>
        <v>8685.8360000000175</v>
      </c>
    </row>
    <row r="339" spans="5:5" x14ac:dyDescent="0.25">
      <c r="E339" s="6">
        <f t="shared" si="6"/>
        <v>8685.8360000000175</v>
      </c>
    </row>
    <row r="340" spans="5:5" x14ac:dyDescent="0.25">
      <c r="E340" s="6">
        <f t="shared" si="6"/>
        <v>8685.8360000000175</v>
      </c>
    </row>
    <row r="341" spans="5:5" x14ac:dyDescent="0.25">
      <c r="E341" s="6">
        <f t="shared" si="6"/>
        <v>8685.8360000000175</v>
      </c>
    </row>
    <row r="342" spans="5:5" x14ac:dyDescent="0.25">
      <c r="E342" s="6">
        <f t="shared" si="6"/>
        <v>8685.8360000000175</v>
      </c>
    </row>
    <row r="343" spans="5:5" x14ac:dyDescent="0.25">
      <c r="E343" s="6">
        <f t="shared" si="6"/>
        <v>8685.8360000000175</v>
      </c>
    </row>
    <row r="344" spans="5:5" x14ac:dyDescent="0.25">
      <c r="E344" s="6">
        <f t="shared" si="6"/>
        <v>8685.8360000000175</v>
      </c>
    </row>
    <row r="345" spans="5:5" x14ac:dyDescent="0.25">
      <c r="E345" s="6">
        <f t="shared" si="6"/>
        <v>8685.8360000000175</v>
      </c>
    </row>
    <row r="346" spans="5:5" x14ac:dyDescent="0.25">
      <c r="E346" s="6">
        <f t="shared" si="6"/>
        <v>8685.8360000000175</v>
      </c>
    </row>
    <row r="347" spans="5:5" x14ac:dyDescent="0.25">
      <c r="E347" s="6">
        <f t="shared" si="6"/>
        <v>8685.8360000000175</v>
      </c>
    </row>
    <row r="348" spans="5:5" x14ac:dyDescent="0.25">
      <c r="E348" s="6">
        <f t="shared" si="6"/>
        <v>8685.8360000000175</v>
      </c>
    </row>
    <row r="349" spans="5:5" x14ac:dyDescent="0.25">
      <c r="E349" s="6">
        <f t="shared" si="6"/>
        <v>8685.8360000000175</v>
      </c>
    </row>
    <row r="350" spans="5:5" x14ac:dyDescent="0.25">
      <c r="E350" s="6">
        <f t="shared" si="6"/>
        <v>8685.8360000000175</v>
      </c>
    </row>
    <row r="351" spans="5:5" x14ac:dyDescent="0.25">
      <c r="E351" s="6">
        <f t="shared" si="6"/>
        <v>8685.8360000000175</v>
      </c>
    </row>
    <row r="352" spans="5:5" x14ac:dyDescent="0.25">
      <c r="E352" s="6">
        <f t="shared" si="6"/>
        <v>8685.8360000000175</v>
      </c>
    </row>
    <row r="353" spans="5:5" x14ac:dyDescent="0.25">
      <c r="E353" s="6">
        <f t="shared" si="6"/>
        <v>8685.8360000000175</v>
      </c>
    </row>
    <row r="354" spans="5:5" x14ac:dyDescent="0.25">
      <c r="E354" s="6">
        <f t="shared" si="6"/>
        <v>8685.8360000000175</v>
      </c>
    </row>
    <row r="355" spans="5:5" x14ac:dyDescent="0.25">
      <c r="E355" s="6">
        <f t="shared" si="6"/>
        <v>8685.8360000000175</v>
      </c>
    </row>
    <row r="356" spans="5:5" x14ac:dyDescent="0.25">
      <c r="E356" s="6">
        <f t="shared" si="6"/>
        <v>8685.8360000000175</v>
      </c>
    </row>
    <row r="357" spans="5:5" x14ac:dyDescent="0.25">
      <c r="E357" s="6">
        <f t="shared" si="6"/>
        <v>8685.8360000000175</v>
      </c>
    </row>
    <row r="358" spans="5:5" x14ac:dyDescent="0.25">
      <c r="E358" s="6">
        <f t="shared" si="6"/>
        <v>8685.8360000000175</v>
      </c>
    </row>
    <row r="359" spans="5:5" x14ac:dyDescent="0.25">
      <c r="E359" s="6">
        <f t="shared" si="6"/>
        <v>8685.8360000000175</v>
      </c>
    </row>
    <row r="360" spans="5:5" x14ac:dyDescent="0.25">
      <c r="E360" s="6">
        <f t="shared" si="6"/>
        <v>8685.8360000000175</v>
      </c>
    </row>
    <row r="361" spans="5:5" x14ac:dyDescent="0.25">
      <c r="E361" s="6">
        <f t="shared" si="6"/>
        <v>8685.8360000000175</v>
      </c>
    </row>
    <row r="362" spans="5:5" x14ac:dyDescent="0.25">
      <c r="E362" s="6">
        <f t="shared" si="6"/>
        <v>8685.8360000000175</v>
      </c>
    </row>
    <row r="363" spans="5:5" x14ac:dyDescent="0.25">
      <c r="E363" s="6">
        <f t="shared" si="6"/>
        <v>8685.8360000000175</v>
      </c>
    </row>
    <row r="364" spans="5:5" x14ac:dyDescent="0.25">
      <c r="E364" s="6">
        <f t="shared" si="6"/>
        <v>8685.8360000000175</v>
      </c>
    </row>
    <row r="365" spans="5:5" x14ac:dyDescent="0.25">
      <c r="E365" s="6">
        <f t="shared" si="6"/>
        <v>8685.8360000000175</v>
      </c>
    </row>
    <row r="366" spans="5:5" x14ac:dyDescent="0.25">
      <c r="E366" s="6">
        <f t="shared" si="6"/>
        <v>8685.8360000000175</v>
      </c>
    </row>
    <row r="367" spans="5:5" x14ac:dyDescent="0.25">
      <c r="E367" s="6">
        <f t="shared" si="6"/>
        <v>8685.8360000000175</v>
      </c>
    </row>
    <row r="368" spans="5:5" x14ac:dyDescent="0.25">
      <c r="E368" s="6">
        <f t="shared" si="6"/>
        <v>8685.8360000000175</v>
      </c>
    </row>
    <row r="369" spans="5:5" x14ac:dyDescent="0.25">
      <c r="E369" s="6">
        <f t="shared" si="6"/>
        <v>8685.8360000000175</v>
      </c>
    </row>
    <row r="370" spans="5:5" x14ac:dyDescent="0.25">
      <c r="E370" s="6">
        <f t="shared" si="6"/>
        <v>8685.8360000000175</v>
      </c>
    </row>
    <row r="371" spans="5:5" x14ac:dyDescent="0.25">
      <c r="E371" s="6">
        <f t="shared" si="6"/>
        <v>8685.8360000000175</v>
      </c>
    </row>
    <row r="372" spans="5:5" x14ac:dyDescent="0.25">
      <c r="E372" s="6">
        <f t="shared" si="6"/>
        <v>8685.8360000000175</v>
      </c>
    </row>
    <row r="373" spans="5:5" x14ac:dyDescent="0.25">
      <c r="E373" s="6">
        <f t="shared" si="6"/>
        <v>8685.8360000000175</v>
      </c>
    </row>
    <row r="374" spans="5:5" x14ac:dyDescent="0.25">
      <c r="E374" s="6">
        <f t="shared" si="6"/>
        <v>8685.8360000000175</v>
      </c>
    </row>
    <row r="375" spans="5:5" x14ac:dyDescent="0.25">
      <c r="E375" s="6">
        <f t="shared" si="6"/>
        <v>8685.8360000000175</v>
      </c>
    </row>
    <row r="376" spans="5:5" x14ac:dyDescent="0.25">
      <c r="E376" s="6">
        <f t="shared" si="6"/>
        <v>8685.8360000000175</v>
      </c>
    </row>
    <row r="377" spans="5:5" x14ac:dyDescent="0.25">
      <c r="E377" s="6">
        <f t="shared" si="6"/>
        <v>8685.8360000000175</v>
      </c>
    </row>
    <row r="378" spans="5:5" x14ac:dyDescent="0.25">
      <c r="E378" s="6">
        <f t="shared" si="6"/>
        <v>8685.8360000000175</v>
      </c>
    </row>
    <row r="379" spans="5:5" x14ac:dyDescent="0.25">
      <c r="E379" s="6">
        <f t="shared" si="6"/>
        <v>8685.8360000000175</v>
      </c>
    </row>
    <row r="380" spans="5:5" x14ac:dyDescent="0.25">
      <c r="E380" s="6">
        <f t="shared" si="6"/>
        <v>8685.8360000000175</v>
      </c>
    </row>
    <row r="381" spans="5:5" x14ac:dyDescent="0.25">
      <c r="E381" s="6">
        <f t="shared" si="6"/>
        <v>8685.8360000000175</v>
      </c>
    </row>
    <row r="382" spans="5:5" x14ac:dyDescent="0.25">
      <c r="E382" s="6">
        <f t="shared" si="6"/>
        <v>8685.8360000000175</v>
      </c>
    </row>
    <row r="383" spans="5:5" x14ac:dyDescent="0.25">
      <c r="E383" s="6">
        <f t="shared" si="6"/>
        <v>8685.8360000000175</v>
      </c>
    </row>
    <row r="384" spans="5:5" x14ac:dyDescent="0.25">
      <c r="E384" s="6">
        <f t="shared" si="6"/>
        <v>8685.8360000000175</v>
      </c>
    </row>
    <row r="385" spans="5:5" x14ac:dyDescent="0.25">
      <c r="E385" s="6">
        <f t="shared" si="6"/>
        <v>8685.8360000000175</v>
      </c>
    </row>
    <row r="386" spans="5:5" x14ac:dyDescent="0.25">
      <c r="E386" s="6">
        <f t="shared" si="6"/>
        <v>8685.8360000000175</v>
      </c>
    </row>
    <row r="387" spans="5:5" x14ac:dyDescent="0.25">
      <c r="E387" s="6">
        <f t="shared" si="6"/>
        <v>8685.8360000000175</v>
      </c>
    </row>
    <row r="388" spans="5:5" x14ac:dyDescent="0.25">
      <c r="E388" s="6">
        <f t="shared" si="6"/>
        <v>8685.8360000000175</v>
      </c>
    </row>
    <row r="389" spans="5:5" x14ac:dyDescent="0.25">
      <c r="E389" s="6">
        <f t="shared" ref="E389:E452" si="7">E388+C389-D389</f>
        <v>8685.8360000000175</v>
      </c>
    </row>
    <row r="390" spans="5:5" x14ac:dyDescent="0.25">
      <c r="E390" s="6">
        <f t="shared" si="7"/>
        <v>8685.8360000000175</v>
      </c>
    </row>
    <row r="391" spans="5:5" x14ac:dyDescent="0.25">
      <c r="E391" s="6">
        <f t="shared" si="7"/>
        <v>8685.8360000000175</v>
      </c>
    </row>
    <row r="392" spans="5:5" x14ac:dyDescent="0.25">
      <c r="E392" s="6">
        <f t="shared" si="7"/>
        <v>8685.8360000000175</v>
      </c>
    </row>
    <row r="393" spans="5:5" x14ac:dyDescent="0.25">
      <c r="E393" s="6">
        <f t="shared" si="7"/>
        <v>8685.8360000000175</v>
      </c>
    </row>
    <row r="394" spans="5:5" x14ac:dyDescent="0.25">
      <c r="E394" s="6">
        <f t="shared" si="7"/>
        <v>8685.8360000000175</v>
      </c>
    </row>
    <row r="395" spans="5:5" x14ac:dyDescent="0.25">
      <c r="E395" s="6">
        <f t="shared" si="7"/>
        <v>8685.8360000000175</v>
      </c>
    </row>
    <row r="396" spans="5:5" x14ac:dyDescent="0.25">
      <c r="E396" s="6">
        <f t="shared" si="7"/>
        <v>8685.8360000000175</v>
      </c>
    </row>
    <row r="397" spans="5:5" x14ac:dyDescent="0.25">
      <c r="E397" s="6">
        <f t="shared" si="7"/>
        <v>8685.8360000000175</v>
      </c>
    </row>
    <row r="398" spans="5:5" x14ac:dyDescent="0.25">
      <c r="E398" s="6">
        <f t="shared" si="7"/>
        <v>8685.8360000000175</v>
      </c>
    </row>
    <row r="399" spans="5:5" x14ac:dyDescent="0.25">
      <c r="E399" s="6">
        <f t="shared" si="7"/>
        <v>8685.8360000000175</v>
      </c>
    </row>
    <row r="400" spans="5:5" x14ac:dyDescent="0.25">
      <c r="E400" s="6">
        <f t="shared" si="7"/>
        <v>8685.8360000000175</v>
      </c>
    </row>
    <row r="401" spans="5:5" x14ac:dyDescent="0.25">
      <c r="E401" s="6">
        <f t="shared" si="7"/>
        <v>8685.8360000000175</v>
      </c>
    </row>
    <row r="402" spans="5:5" x14ac:dyDescent="0.25">
      <c r="E402" s="6">
        <f t="shared" si="7"/>
        <v>8685.8360000000175</v>
      </c>
    </row>
    <row r="403" spans="5:5" x14ac:dyDescent="0.25">
      <c r="E403" s="6">
        <f t="shared" si="7"/>
        <v>8685.8360000000175</v>
      </c>
    </row>
    <row r="404" spans="5:5" x14ac:dyDescent="0.25">
      <c r="E404" s="6">
        <f t="shared" si="7"/>
        <v>8685.8360000000175</v>
      </c>
    </row>
    <row r="405" spans="5:5" x14ac:dyDescent="0.25">
      <c r="E405" s="6">
        <f t="shared" si="7"/>
        <v>8685.8360000000175</v>
      </c>
    </row>
    <row r="406" spans="5:5" x14ac:dyDescent="0.25">
      <c r="E406" s="6">
        <f t="shared" si="7"/>
        <v>8685.8360000000175</v>
      </c>
    </row>
    <row r="407" spans="5:5" x14ac:dyDescent="0.25">
      <c r="E407" s="6">
        <f t="shared" si="7"/>
        <v>8685.8360000000175</v>
      </c>
    </row>
    <row r="408" spans="5:5" x14ac:dyDescent="0.25">
      <c r="E408" s="6">
        <f t="shared" si="7"/>
        <v>8685.8360000000175</v>
      </c>
    </row>
    <row r="409" spans="5:5" x14ac:dyDescent="0.25">
      <c r="E409" s="6">
        <f t="shared" si="7"/>
        <v>8685.8360000000175</v>
      </c>
    </row>
    <row r="410" spans="5:5" x14ac:dyDescent="0.25">
      <c r="E410" s="6">
        <f t="shared" si="7"/>
        <v>8685.8360000000175</v>
      </c>
    </row>
    <row r="411" spans="5:5" x14ac:dyDescent="0.25">
      <c r="E411" s="6">
        <f t="shared" si="7"/>
        <v>8685.8360000000175</v>
      </c>
    </row>
    <row r="412" spans="5:5" x14ac:dyDescent="0.25">
      <c r="E412" s="6">
        <f t="shared" si="7"/>
        <v>8685.8360000000175</v>
      </c>
    </row>
    <row r="413" spans="5:5" x14ac:dyDescent="0.25">
      <c r="E413" s="6">
        <f t="shared" si="7"/>
        <v>8685.8360000000175</v>
      </c>
    </row>
    <row r="414" spans="5:5" x14ac:dyDescent="0.25">
      <c r="E414" s="6">
        <f t="shared" si="7"/>
        <v>8685.8360000000175</v>
      </c>
    </row>
    <row r="415" spans="5:5" x14ac:dyDescent="0.25">
      <c r="E415" s="6">
        <f t="shared" si="7"/>
        <v>8685.8360000000175</v>
      </c>
    </row>
    <row r="416" spans="5:5" x14ac:dyDescent="0.25">
      <c r="E416" s="6">
        <f t="shared" si="7"/>
        <v>8685.8360000000175</v>
      </c>
    </row>
    <row r="417" spans="5:5" x14ac:dyDescent="0.25">
      <c r="E417" s="6">
        <f t="shared" si="7"/>
        <v>8685.8360000000175</v>
      </c>
    </row>
    <row r="418" spans="5:5" x14ac:dyDescent="0.25">
      <c r="E418" s="6">
        <f t="shared" si="7"/>
        <v>8685.8360000000175</v>
      </c>
    </row>
    <row r="419" spans="5:5" x14ac:dyDescent="0.25">
      <c r="E419" s="6">
        <f t="shared" si="7"/>
        <v>8685.8360000000175</v>
      </c>
    </row>
    <row r="420" spans="5:5" x14ac:dyDescent="0.25">
      <c r="E420" s="6">
        <f t="shared" si="7"/>
        <v>8685.8360000000175</v>
      </c>
    </row>
    <row r="421" spans="5:5" x14ac:dyDescent="0.25">
      <c r="E421" s="6">
        <f t="shared" si="7"/>
        <v>8685.8360000000175</v>
      </c>
    </row>
    <row r="422" spans="5:5" x14ac:dyDescent="0.25">
      <c r="E422" s="6">
        <f t="shared" si="7"/>
        <v>8685.8360000000175</v>
      </c>
    </row>
    <row r="423" spans="5:5" x14ac:dyDescent="0.25">
      <c r="E423" s="6">
        <f t="shared" si="7"/>
        <v>8685.8360000000175</v>
      </c>
    </row>
    <row r="424" spans="5:5" x14ac:dyDescent="0.25">
      <c r="E424" s="6">
        <f t="shared" si="7"/>
        <v>8685.8360000000175</v>
      </c>
    </row>
    <row r="425" spans="5:5" x14ac:dyDescent="0.25">
      <c r="E425" s="6">
        <f t="shared" si="7"/>
        <v>8685.8360000000175</v>
      </c>
    </row>
    <row r="426" spans="5:5" x14ac:dyDescent="0.25">
      <c r="E426" s="6">
        <f t="shared" si="7"/>
        <v>8685.8360000000175</v>
      </c>
    </row>
    <row r="427" spans="5:5" x14ac:dyDescent="0.25">
      <c r="E427" s="6">
        <f t="shared" si="7"/>
        <v>8685.8360000000175</v>
      </c>
    </row>
    <row r="428" spans="5:5" x14ac:dyDescent="0.25">
      <c r="E428" s="6">
        <f t="shared" si="7"/>
        <v>8685.8360000000175</v>
      </c>
    </row>
    <row r="429" spans="5:5" x14ac:dyDescent="0.25">
      <c r="E429" s="6">
        <f t="shared" si="7"/>
        <v>8685.8360000000175</v>
      </c>
    </row>
    <row r="430" spans="5:5" x14ac:dyDescent="0.25">
      <c r="E430" s="6">
        <f t="shared" si="7"/>
        <v>8685.8360000000175</v>
      </c>
    </row>
    <row r="431" spans="5:5" x14ac:dyDescent="0.25">
      <c r="E431" s="6">
        <f t="shared" si="7"/>
        <v>8685.8360000000175</v>
      </c>
    </row>
    <row r="432" spans="5:5" x14ac:dyDescent="0.25">
      <c r="E432" s="6">
        <f t="shared" si="7"/>
        <v>8685.8360000000175</v>
      </c>
    </row>
    <row r="433" spans="5:5" x14ac:dyDescent="0.25">
      <c r="E433" s="6">
        <f t="shared" si="7"/>
        <v>8685.8360000000175</v>
      </c>
    </row>
    <row r="434" spans="5:5" x14ac:dyDescent="0.25">
      <c r="E434" s="6">
        <f t="shared" si="7"/>
        <v>8685.8360000000175</v>
      </c>
    </row>
    <row r="435" spans="5:5" x14ac:dyDescent="0.25">
      <c r="E435" s="6">
        <f t="shared" si="7"/>
        <v>8685.8360000000175</v>
      </c>
    </row>
    <row r="436" spans="5:5" x14ac:dyDescent="0.25">
      <c r="E436" s="6">
        <f t="shared" si="7"/>
        <v>8685.8360000000175</v>
      </c>
    </row>
    <row r="437" spans="5:5" x14ac:dyDescent="0.25">
      <c r="E437" s="6">
        <f t="shared" si="7"/>
        <v>8685.8360000000175</v>
      </c>
    </row>
    <row r="438" spans="5:5" x14ac:dyDescent="0.25">
      <c r="E438" s="6">
        <f t="shared" si="7"/>
        <v>8685.8360000000175</v>
      </c>
    </row>
    <row r="439" spans="5:5" x14ac:dyDescent="0.25">
      <c r="E439" s="6">
        <f t="shared" si="7"/>
        <v>8685.8360000000175</v>
      </c>
    </row>
    <row r="440" spans="5:5" x14ac:dyDescent="0.25">
      <c r="E440" s="6">
        <f t="shared" si="7"/>
        <v>8685.8360000000175</v>
      </c>
    </row>
    <row r="441" spans="5:5" x14ac:dyDescent="0.25">
      <c r="E441" s="6">
        <f t="shared" si="7"/>
        <v>8685.8360000000175</v>
      </c>
    </row>
    <row r="442" spans="5:5" x14ac:dyDescent="0.25">
      <c r="E442" s="6">
        <f t="shared" si="7"/>
        <v>8685.8360000000175</v>
      </c>
    </row>
    <row r="443" spans="5:5" x14ac:dyDescent="0.25">
      <c r="E443" s="6">
        <f t="shared" si="7"/>
        <v>8685.8360000000175</v>
      </c>
    </row>
    <row r="444" spans="5:5" x14ac:dyDescent="0.25">
      <c r="E444" s="6">
        <f t="shared" si="7"/>
        <v>8685.8360000000175</v>
      </c>
    </row>
    <row r="445" spans="5:5" x14ac:dyDescent="0.25">
      <c r="E445" s="6">
        <f t="shared" si="7"/>
        <v>8685.8360000000175</v>
      </c>
    </row>
    <row r="446" spans="5:5" x14ac:dyDescent="0.25">
      <c r="E446" s="6">
        <f t="shared" si="7"/>
        <v>8685.8360000000175</v>
      </c>
    </row>
    <row r="447" spans="5:5" x14ac:dyDescent="0.25">
      <c r="E447" s="6">
        <f t="shared" si="7"/>
        <v>8685.8360000000175</v>
      </c>
    </row>
    <row r="448" spans="5:5" x14ac:dyDescent="0.25">
      <c r="E448" s="6">
        <f t="shared" si="7"/>
        <v>8685.8360000000175</v>
      </c>
    </row>
    <row r="449" spans="5:5" x14ac:dyDescent="0.25">
      <c r="E449" s="6">
        <f t="shared" si="7"/>
        <v>8685.8360000000175</v>
      </c>
    </row>
    <row r="450" spans="5:5" x14ac:dyDescent="0.25">
      <c r="E450" s="6">
        <f t="shared" si="7"/>
        <v>8685.8360000000175</v>
      </c>
    </row>
    <row r="451" spans="5:5" x14ac:dyDescent="0.25">
      <c r="E451" s="6">
        <f t="shared" si="7"/>
        <v>8685.8360000000175</v>
      </c>
    </row>
    <row r="452" spans="5:5" x14ac:dyDescent="0.25">
      <c r="E452" s="6">
        <f t="shared" si="7"/>
        <v>8685.8360000000175</v>
      </c>
    </row>
    <row r="453" spans="5:5" x14ac:dyDescent="0.25">
      <c r="E453" s="6">
        <f t="shared" ref="E453:E500" si="8">E452+C453-D453</f>
        <v>8685.8360000000175</v>
      </c>
    </row>
    <row r="454" spans="5:5" x14ac:dyDescent="0.25">
      <c r="E454" s="6">
        <f t="shared" si="8"/>
        <v>8685.8360000000175</v>
      </c>
    </row>
    <row r="455" spans="5:5" x14ac:dyDescent="0.25">
      <c r="E455" s="6">
        <f t="shared" si="8"/>
        <v>8685.8360000000175</v>
      </c>
    </row>
    <row r="456" spans="5:5" x14ac:dyDescent="0.25">
      <c r="E456" s="6">
        <f t="shared" si="8"/>
        <v>8685.8360000000175</v>
      </c>
    </row>
    <row r="457" spans="5:5" x14ac:dyDescent="0.25">
      <c r="E457" s="6">
        <f t="shared" si="8"/>
        <v>8685.8360000000175</v>
      </c>
    </row>
    <row r="458" spans="5:5" x14ac:dyDescent="0.25">
      <c r="E458" s="6">
        <f t="shared" si="8"/>
        <v>8685.8360000000175</v>
      </c>
    </row>
    <row r="459" spans="5:5" x14ac:dyDescent="0.25">
      <c r="E459" s="6">
        <f t="shared" si="8"/>
        <v>8685.8360000000175</v>
      </c>
    </row>
    <row r="460" spans="5:5" x14ac:dyDescent="0.25">
      <c r="E460" s="6">
        <f t="shared" si="8"/>
        <v>8685.8360000000175</v>
      </c>
    </row>
    <row r="461" spans="5:5" x14ac:dyDescent="0.25">
      <c r="E461" s="6">
        <f t="shared" si="8"/>
        <v>8685.8360000000175</v>
      </c>
    </row>
    <row r="462" spans="5:5" x14ac:dyDescent="0.25">
      <c r="E462" s="6">
        <f t="shared" si="8"/>
        <v>8685.8360000000175</v>
      </c>
    </row>
    <row r="463" spans="5:5" x14ac:dyDescent="0.25">
      <c r="E463" s="6">
        <f t="shared" si="8"/>
        <v>8685.8360000000175</v>
      </c>
    </row>
    <row r="464" spans="5:5" x14ac:dyDescent="0.25">
      <c r="E464" s="6">
        <f t="shared" si="8"/>
        <v>8685.8360000000175</v>
      </c>
    </row>
    <row r="465" spans="5:5" x14ac:dyDescent="0.25">
      <c r="E465" s="6">
        <f t="shared" si="8"/>
        <v>8685.8360000000175</v>
      </c>
    </row>
    <row r="466" spans="5:5" x14ac:dyDescent="0.25">
      <c r="E466" s="6">
        <f t="shared" si="8"/>
        <v>8685.8360000000175</v>
      </c>
    </row>
    <row r="467" spans="5:5" x14ac:dyDescent="0.25">
      <c r="E467" s="6">
        <f t="shared" si="8"/>
        <v>8685.8360000000175</v>
      </c>
    </row>
    <row r="468" spans="5:5" x14ac:dyDescent="0.25">
      <c r="E468" s="6">
        <f t="shared" si="8"/>
        <v>8685.8360000000175</v>
      </c>
    </row>
    <row r="469" spans="5:5" x14ac:dyDescent="0.25">
      <c r="E469" s="6">
        <f t="shared" si="8"/>
        <v>8685.8360000000175</v>
      </c>
    </row>
    <row r="470" spans="5:5" x14ac:dyDescent="0.25">
      <c r="E470" s="6">
        <f t="shared" si="8"/>
        <v>8685.8360000000175</v>
      </c>
    </row>
    <row r="471" spans="5:5" x14ac:dyDescent="0.25">
      <c r="E471" s="6">
        <f t="shared" si="8"/>
        <v>8685.8360000000175</v>
      </c>
    </row>
    <row r="472" spans="5:5" x14ac:dyDescent="0.25">
      <c r="E472" s="6">
        <f t="shared" si="8"/>
        <v>8685.8360000000175</v>
      </c>
    </row>
    <row r="473" spans="5:5" x14ac:dyDescent="0.25">
      <c r="E473" s="6">
        <f t="shared" si="8"/>
        <v>8685.8360000000175</v>
      </c>
    </row>
    <row r="474" spans="5:5" x14ac:dyDescent="0.25">
      <c r="E474" s="6">
        <f t="shared" si="8"/>
        <v>8685.8360000000175</v>
      </c>
    </row>
    <row r="475" spans="5:5" x14ac:dyDescent="0.25">
      <c r="E475" s="6">
        <f t="shared" si="8"/>
        <v>8685.8360000000175</v>
      </c>
    </row>
    <row r="476" spans="5:5" x14ac:dyDescent="0.25">
      <c r="E476" s="6">
        <f t="shared" si="8"/>
        <v>8685.8360000000175</v>
      </c>
    </row>
    <row r="477" spans="5:5" x14ac:dyDescent="0.25">
      <c r="E477" s="6">
        <f t="shared" si="8"/>
        <v>8685.8360000000175</v>
      </c>
    </row>
    <row r="478" spans="5:5" x14ac:dyDescent="0.25">
      <c r="E478" s="6">
        <f t="shared" si="8"/>
        <v>8685.8360000000175</v>
      </c>
    </row>
    <row r="479" spans="5:5" x14ac:dyDescent="0.25">
      <c r="E479" s="6">
        <f t="shared" si="8"/>
        <v>8685.8360000000175</v>
      </c>
    </row>
    <row r="480" spans="5:5" x14ac:dyDescent="0.25">
      <c r="E480" s="6">
        <f t="shared" si="8"/>
        <v>8685.8360000000175</v>
      </c>
    </row>
    <row r="481" spans="5:5" x14ac:dyDescent="0.25">
      <c r="E481" s="6">
        <f t="shared" si="8"/>
        <v>8685.8360000000175</v>
      </c>
    </row>
    <row r="482" spans="5:5" x14ac:dyDescent="0.25">
      <c r="E482" s="6">
        <f t="shared" si="8"/>
        <v>8685.8360000000175</v>
      </c>
    </row>
    <row r="483" spans="5:5" x14ac:dyDescent="0.25">
      <c r="E483" s="6">
        <f t="shared" si="8"/>
        <v>8685.8360000000175</v>
      </c>
    </row>
    <row r="484" spans="5:5" x14ac:dyDescent="0.25">
      <c r="E484" s="6">
        <f t="shared" si="8"/>
        <v>8685.8360000000175</v>
      </c>
    </row>
    <row r="485" spans="5:5" x14ac:dyDescent="0.25">
      <c r="E485" s="6">
        <f t="shared" si="8"/>
        <v>8685.8360000000175</v>
      </c>
    </row>
    <row r="486" spans="5:5" x14ac:dyDescent="0.25">
      <c r="E486" s="6">
        <f t="shared" si="8"/>
        <v>8685.8360000000175</v>
      </c>
    </row>
    <row r="487" spans="5:5" x14ac:dyDescent="0.25">
      <c r="E487" s="6">
        <f t="shared" si="8"/>
        <v>8685.8360000000175</v>
      </c>
    </row>
    <row r="488" spans="5:5" x14ac:dyDescent="0.25">
      <c r="E488" s="6">
        <f t="shared" si="8"/>
        <v>8685.8360000000175</v>
      </c>
    </row>
    <row r="489" spans="5:5" x14ac:dyDescent="0.25">
      <c r="E489" s="6">
        <f t="shared" si="8"/>
        <v>8685.8360000000175</v>
      </c>
    </row>
    <row r="490" spans="5:5" x14ac:dyDescent="0.25">
      <c r="E490" s="6">
        <f t="shared" si="8"/>
        <v>8685.8360000000175</v>
      </c>
    </row>
    <row r="491" spans="5:5" x14ac:dyDescent="0.25">
      <c r="E491" s="6">
        <f t="shared" si="8"/>
        <v>8685.8360000000175</v>
      </c>
    </row>
    <row r="492" spans="5:5" x14ac:dyDescent="0.25">
      <c r="E492" s="6">
        <f t="shared" si="8"/>
        <v>8685.8360000000175</v>
      </c>
    </row>
    <row r="493" spans="5:5" x14ac:dyDescent="0.25">
      <c r="E493" s="6">
        <f t="shared" si="8"/>
        <v>8685.8360000000175</v>
      </c>
    </row>
    <row r="494" spans="5:5" x14ac:dyDescent="0.25">
      <c r="E494" s="6">
        <f t="shared" si="8"/>
        <v>8685.8360000000175</v>
      </c>
    </row>
    <row r="495" spans="5:5" x14ac:dyDescent="0.25">
      <c r="E495" s="6">
        <f t="shared" si="8"/>
        <v>8685.8360000000175</v>
      </c>
    </row>
    <row r="496" spans="5:5" x14ac:dyDescent="0.25">
      <c r="E496" s="6">
        <f t="shared" si="8"/>
        <v>8685.8360000000175</v>
      </c>
    </row>
    <row r="497" spans="5:5" x14ac:dyDescent="0.25">
      <c r="E497" s="6">
        <f t="shared" si="8"/>
        <v>8685.8360000000175</v>
      </c>
    </row>
    <row r="498" spans="5:5" x14ac:dyDescent="0.25">
      <c r="E498" s="6">
        <f t="shared" si="8"/>
        <v>8685.8360000000175</v>
      </c>
    </row>
    <row r="499" spans="5:5" x14ac:dyDescent="0.25">
      <c r="E499" s="6">
        <f t="shared" si="8"/>
        <v>8685.8360000000175</v>
      </c>
    </row>
    <row r="500" spans="5:5" x14ac:dyDescent="0.25">
      <c r="E500" s="6">
        <f t="shared" si="8"/>
        <v>8685.8360000000175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 xml:space="preserve">&amp;CS.E.U.O.&amp;R&amp;"-,Cursiva"Tejidos Lucania
</oddHeader>
    <oddFooter xml:space="preserve">&amp;CS.E.U.O.&amp;RTejidos Lucania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H11" sqref="H11"/>
    </sheetView>
  </sheetViews>
  <sheetFormatPr baseColWidth="10" defaultRowHeight="15" x14ac:dyDescent="0.25"/>
  <cols>
    <col min="1" max="2" width="11.42578125" style="5"/>
    <col min="3" max="5" width="12" style="6" bestFit="1" customWidth="1"/>
    <col min="6" max="6" width="3" customWidth="1"/>
    <col min="7" max="7" width="35.140625" style="5" bestFit="1" customWidth="1"/>
    <col min="8" max="8" width="11.42578125" style="5"/>
    <col min="9" max="9" width="16.85546875" style="5" bestFit="1" customWidth="1"/>
    <col min="10" max="10" width="16.140625" style="5" bestFit="1" customWidth="1"/>
    <col min="11" max="11" width="10.28515625" style="5" bestFit="1" customWidth="1"/>
    <col min="14" max="14" width="17.42578125" bestFit="1" customWidth="1"/>
    <col min="15" max="15" width="16.5703125" bestFit="1" customWidth="1"/>
  </cols>
  <sheetData>
    <row r="1" spans="1:15" ht="18.75" x14ac:dyDescent="0.3">
      <c r="A1" s="94" t="s">
        <v>187</v>
      </c>
      <c r="B1" s="94"/>
      <c r="C1" s="94"/>
      <c r="D1" s="94"/>
      <c r="E1" s="94"/>
      <c r="H1" s="10"/>
      <c r="I1" s="6"/>
      <c r="N1" s="20" t="s">
        <v>4</v>
      </c>
      <c r="O1" s="21">
        <f>E500</f>
        <v>17206.2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184</v>
      </c>
      <c r="J2" s="9" t="s">
        <v>31</v>
      </c>
      <c r="K2" s="9" t="s">
        <v>34</v>
      </c>
      <c r="L2" s="43"/>
      <c r="M2" s="8"/>
      <c r="N2" s="22" t="s">
        <v>77</v>
      </c>
      <c r="O2" s="23">
        <f>MAX(A3:A500)</f>
        <v>44410</v>
      </c>
    </row>
    <row r="3" spans="1:15" x14ac:dyDescent="0.25">
      <c r="A3" s="4">
        <v>44091</v>
      </c>
      <c r="B3" s="5" t="s">
        <v>185</v>
      </c>
      <c r="C3" s="6">
        <v>14569.37</v>
      </c>
      <c r="D3" s="6">
        <v>0</v>
      </c>
      <c r="E3" s="3">
        <f>C3-D3</f>
        <v>14569.37</v>
      </c>
      <c r="G3" s="12" t="s">
        <v>186</v>
      </c>
      <c r="H3" s="13">
        <v>4640</v>
      </c>
      <c r="I3" s="47">
        <v>2.5950000000000002</v>
      </c>
      <c r="J3" s="12" t="s">
        <v>33</v>
      </c>
      <c r="K3" s="12" t="s">
        <v>33</v>
      </c>
    </row>
    <row r="4" spans="1:15" x14ac:dyDescent="0.25">
      <c r="A4" s="7">
        <v>44153</v>
      </c>
      <c r="B4" s="5" t="s">
        <v>271</v>
      </c>
      <c r="C4" s="6">
        <v>0</v>
      </c>
      <c r="D4" s="6">
        <v>14569.37</v>
      </c>
      <c r="E4" s="6">
        <f>E3+C4-D4</f>
        <v>0</v>
      </c>
      <c r="G4" s="12"/>
      <c r="I4" s="44"/>
      <c r="J4" s="79">
        <f>+(I5/I3)-1</f>
        <v>0.52215799614643532</v>
      </c>
    </row>
    <row r="5" spans="1:15" x14ac:dyDescent="0.25">
      <c r="A5" s="7">
        <v>44410</v>
      </c>
      <c r="B5" s="5" t="s">
        <v>699</v>
      </c>
      <c r="C5" s="6">
        <v>17206.2</v>
      </c>
      <c r="D5" s="6">
        <v>0</v>
      </c>
      <c r="E5" s="6">
        <f t="shared" ref="E5:E68" si="0">E4+C5-D5</f>
        <v>17206.2</v>
      </c>
      <c r="G5" s="12" t="s">
        <v>186</v>
      </c>
      <c r="H5" s="13">
        <v>3600</v>
      </c>
      <c r="I5" s="6">
        <v>3.95</v>
      </c>
    </row>
    <row r="6" spans="1:15" x14ac:dyDescent="0.25">
      <c r="E6" s="6">
        <f t="shared" si="0"/>
        <v>17206.2</v>
      </c>
    </row>
    <row r="7" spans="1:15" x14ac:dyDescent="0.25">
      <c r="E7" s="6">
        <f t="shared" si="0"/>
        <v>17206.2</v>
      </c>
    </row>
    <row r="8" spans="1:15" x14ac:dyDescent="0.25">
      <c r="E8" s="6">
        <f t="shared" si="0"/>
        <v>17206.2</v>
      </c>
    </row>
    <row r="9" spans="1:15" x14ac:dyDescent="0.25">
      <c r="E9" s="6">
        <f t="shared" si="0"/>
        <v>17206.2</v>
      </c>
    </row>
    <row r="10" spans="1:15" x14ac:dyDescent="0.25">
      <c r="E10" s="6">
        <f t="shared" si="0"/>
        <v>17206.2</v>
      </c>
    </row>
    <row r="11" spans="1:15" x14ac:dyDescent="0.25">
      <c r="E11" s="6">
        <f t="shared" si="0"/>
        <v>17206.2</v>
      </c>
    </row>
    <row r="12" spans="1:15" x14ac:dyDescent="0.25">
      <c r="E12" s="6">
        <f t="shared" si="0"/>
        <v>17206.2</v>
      </c>
    </row>
    <row r="13" spans="1:15" x14ac:dyDescent="0.25">
      <c r="E13" s="6">
        <f t="shared" si="0"/>
        <v>17206.2</v>
      </c>
    </row>
    <row r="14" spans="1:15" x14ac:dyDescent="0.25">
      <c r="E14" s="6">
        <f t="shared" si="0"/>
        <v>17206.2</v>
      </c>
    </row>
    <row r="15" spans="1:15" x14ac:dyDescent="0.25">
      <c r="E15" s="6">
        <f t="shared" si="0"/>
        <v>17206.2</v>
      </c>
    </row>
    <row r="16" spans="1:15" x14ac:dyDescent="0.25">
      <c r="E16" s="6">
        <f t="shared" si="0"/>
        <v>17206.2</v>
      </c>
    </row>
    <row r="17" spans="5:5" x14ac:dyDescent="0.25">
      <c r="E17" s="6">
        <f t="shared" si="0"/>
        <v>17206.2</v>
      </c>
    </row>
    <row r="18" spans="5:5" x14ac:dyDescent="0.25">
      <c r="E18" s="6">
        <f t="shared" si="0"/>
        <v>17206.2</v>
      </c>
    </row>
    <row r="19" spans="5:5" x14ac:dyDescent="0.25">
      <c r="E19" s="6">
        <f t="shared" si="0"/>
        <v>17206.2</v>
      </c>
    </row>
    <row r="20" spans="5:5" x14ac:dyDescent="0.25">
      <c r="E20" s="6">
        <f t="shared" si="0"/>
        <v>17206.2</v>
      </c>
    </row>
    <row r="21" spans="5:5" x14ac:dyDescent="0.25">
      <c r="E21" s="6">
        <f t="shared" si="0"/>
        <v>17206.2</v>
      </c>
    </row>
    <row r="22" spans="5:5" x14ac:dyDescent="0.25">
      <c r="E22" s="6">
        <f t="shared" si="0"/>
        <v>17206.2</v>
      </c>
    </row>
    <row r="23" spans="5:5" x14ac:dyDescent="0.25">
      <c r="E23" s="6">
        <f t="shared" si="0"/>
        <v>17206.2</v>
      </c>
    </row>
    <row r="24" spans="5:5" x14ac:dyDescent="0.25">
      <c r="E24" s="6">
        <f t="shared" si="0"/>
        <v>17206.2</v>
      </c>
    </row>
    <row r="25" spans="5:5" x14ac:dyDescent="0.25">
      <c r="E25" s="6">
        <f t="shared" si="0"/>
        <v>17206.2</v>
      </c>
    </row>
    <row r="26" spans="5:5" x14ac:dyDescent="0.25">
      <c r="E26" s="6">
        <f t="shared" si="0"/>
        <v>17206.2</v>
      </c>
    </row>
    <row r="27" spans="5:5" x14ac:dyDescent="0.25">
      <c r="E27" s="6">
        <f t="shared" si="0"/>
        <v>17206.2</v>
      </c>
    </row>
    <row r="28" spans="5:5" x14ac:dyDescent="0.25">
      <c r="E28" s="6">
        <f t="shared" si="0"/>
        <v>17206.2</v>
      </c>
    </row>
    <row r="29" spans="5:5" x14ac:dyDescent="0.25">
      <c r="E29" s="6">
        <f t="shared" si="0"/>
        <v>17206.2</v>
      </c>
    </row>
    <row r="30" spans="5:5" x14ac:dyDescent="0.25">
      <c r="E30" s="6">
        <f t="shared" si="0"/>
        <v>17206.2</v>
      </c>
    </row>
    <row r="31" spans="5:5" x14ac:dyDescent="0.25">
      <c r="E31" s="6">
        <f t="shared" si="0"/>
        <v>17206.2</v>
      </c>
    </row>
    <row r="32" spans="5:5" x14ac:dyDescent="0.25">
      <c r="E32" s="6">
        <f t="shared" si="0"/>
        <v>17206.2</v>
      </c>
    </row>
    <row r="33" spans="5:5" x14ac:dyDescent="0.25">
      <c r="E33" s="6">
        <f t="shared" si="0"/>
        <v>17206.2</v>
      </c>
    </row>
    <row r="34" spans="5:5" x14ac:dyDescent="0.25">
      <c r="E34" s="6">
        <f t="shared" si="0"/>
        <v>17206.2</v>
      </c>
    </row>
    <row r="35" spans="5:5" x14ac:dyDescent="0.25">
      <c r="E35" s="6">
        <f t="shared" si="0"/>
        <v>17206.2</v>
      </c>
    </row>
    <row r="36" spans="5:5" x14ac:dyDescent="0.25">
      <c r="E36" s="6">
        <f t="shared" si="0"/>
        <v>17206.2</v>
      </c>
    </row>
    <row r="37" spans="5:5" x14ac:dyDescent="0.25">
      <c r="E37" s="6">
        <f t="shared" si="0"/>
        <v>17206.2</v>
      </c>
    </row>
    <row r="38" spans="5:5" x14ac:dyDescent="0.25">
      <c r="E38" s="6">
        <f t="shared" si="0"/>
        <v>17206.2</v>
      </c>
    </row>
    <row r="39" spans="5:5" x14ac:dyDescent="0.25">
      <c r="E39" s="6">
        <f t="shared" si="0"/>
        <v>17206.2</v>
      </c>
    </row>
    <row r="40" spans="5:5" x14ac:dyDescent="0.25">
      <c r="E40" s="6">
        <f t="shared" si="0"/>
        <v>17206.2</v>
      </c>
    </row>
    <row r="41" spans="5:5" x14ac:dyDescent="0.25">
      <c r="E41" s="6">
        <f t="shared" si="0"/>
        <v>17206.2</v>
      </c>
    </row>
    <row r="42" spans="5:5" x14ac:dyDescent="0.25">
      <c r="E42" s="6">
        <f t="shared" si="0"/>
        <v>17206.2</v>
      </c>
    </row>
    <row r="43" spans="5:5" x14ac:dyDescent="0.25">
      <c r="E43" s="6">
        <f t="shared" si="0"/>
        <v>17206.2</v>
      </c>
    </row>
    <row r="44" spans="5:5" x14ac:dyDescent="0.25">
      <c r="E44" s="6">
        <f t="shared" si="0"/>
        <v>17206.2</v>
      </c>
    </row>
    <row r="45" spans="5:5" x14ac:dyDescent="0.25">
      <c r="E45" s="6">
        <f t="shared" si="0"/>
        <v>17206.2</v>
      </c>
    </row>
    <row r="46" spans="5:5" x14ac:dyDescent="0.25">
      <c r="E46" s="6">
        <f t="shared" si="0"/>
        <v>17206.2</v>
      </c>
    </row>
    <row r="47" spans="5:5" x14ac:dyDescent="0.25">
      <c r="E47" s="6">
        <f t="shared" si="0"/>
        <v>17206.2</v>
      </c>
    </row>
    <row r="48" spans="5:5" x14ac:dyDescent="0.25">
      <c r="E48" s="6">
        <f t="shared" si="0"/>
        <v>17206.2</v>
      </c>
    </row>
    <row r="49" spans="5:5" x14ac:dyDescent="0.25">
      <c r="E49" s="6">
        <f t="shared" si="0"/>
        <v>17206.2</v>
      </c>
    </row>
    <row r="50" spans="5:5" x14ac:dyDescent="0.25">
      <c r="E50" s="6">
        <f t="shared" si="0"/>
        <v>17206.2</v>
      </c>
    </row>
    <row r="51" spans="5:5" x14ac:dyDescent="0.25">
      <c r="E51" s="6">
        <f t="shared" si="0"/>
        <v>17206.2</v>
      </c>
    </row>
    <row r="52" spans="5:5" x14ac:dyDescent="0.25">
      <c r="E52" s="6">
        <f t="shared" si="0"/>
        <v>17206.2</v>
      </c>
    </row>
    <row r="53" spans="5:5" x14ac:dyDescent="0.25">
      <c r="E53" s="6">
        <f t="shared" si="0"/>
        <v>17206.2</v>
      </c>
    </row>
    <row r="54" spans="5:5" x14ac:dyDescent="0.25">
      <c r="E54" s="6">
        <f t="shared" si="0"/>
        <v>17206.2</v>
      </c>
    </row>
    <row r="55" spans="5:5" x14ac:dyDescent="0.25">
      <c r="E55" s="6">
        <f t="shared" si="0"/>
        <v>17206.2</v>
      </c>
    </row>
    <row r="56" spans="5:5" x14ac:dyDescent="0.25">
      <c r="E56" s="6">
        <f t="shared" si="0"/>
        <v>17206.2</v>
      </c>
    </row>
    <row r="57" spans="5:5" x14ac:dyDescent="0.25">
      <c r="E57" s="6">
        <f t="shared" si="0"/>
        <v>17206.2</v>
      </c>
    </row>
    <row r="58" spans="5:5" x14ac:dyDescent="0.25">
      <c r="E58" s="6">
        <f t="shared" si="0"/>
        <v>17206.2</v>
      </c>
    </row>
    <row r="59" spans="5:5" x14ac:dyDescent="0.25">
      <c r="E59" s="6">
        <f t="shared" si="0"/>
        <v>17206.2</v>
      </c>
    </row>
    <row r="60" spans="5:5" x14ac:dyDescent="0.25">
      <c r="E60" s="6">
        <f t="shared" si="0"/>
        <v>17206.2</v>
      </c>
    </row>
    <row r="61" spans="5:5" x14ac:dyDescent="0.25">
      <c r="E61" s="6">
        <f t="shared" si="0"/>
        <v>17206.2</v>
      </c>
    </row>
    <row r="62" spans="5:5" x14ac:dyDescent="0.25">
      <c r="E62" s="6">
        <f t="shared" si="0"/>
        <v>17206.2</v>
      </c>
    </row>
    <row r="63" spans="5:5" x14ac:dyDescent="0.25">
      <c r="E63" s="6">
        <f t="shared" si="0"/>
        <v>17206.2</v>
      </c>
    </row>
    <row r="64" spans="5:5" x14ac:dyDescent="0.25">
      <c r="E64" s="6">
        <f t="shared" si="0"/>
        <v>17206.2</v>
      </c>
    </row>
    <row r="65" spans="5:5" x14ac:dyDescent="0.25">
      <c r="E65" s="6">
        <f t="shared" si="0"/>
        <v>17206.2</v>
      </c>
    </row>
    <row r="66" spans="5:5" x14ac:dyDescent="0.25">
      <c r="E66" s="6">
        <f t="shared" si="0"/>
        <v>17206.2</v>
      </c>
    </row>
    <row r="67" spans="5:5" x14ac:dyDescent="0.25">
      <c r="E67" s="6">
        <f t="shared" si="0"/>
        <v>17206.2</v>
      </c>
    </row>
    <row r="68" spans="5:5" x14ac:dyDescent="0.25">
      <c r="E68" s="6">
        <f t="shared" si="0"/>
        <v>17206.2</v>
      </c>
    </row>
    <row r="69" spans="5:5" x14ac:dyDescent="0.25">
      <c r="E69" s="6">
        <f t="shared" ref="E69:E132" si="1">E68+C69-D69</f>
        <v>17206.2</v>
      </c>
    </row>
    <row r="70" spans="5:5" x14ac:dyDescent="0.25">
      <c r="E70" s="6">
        <f t="shared" si="1"/>
        <v>17206.2</v>
      </c>
    </row>
    <row r="71" spans="5:5" x14ac:dyDescent="0.25">
      <c r="E71" s="6">
        <f t="shared" si="1"/>
        <v>17206.2</v>
      </c>
    </row>
    <row r="72" spans="5:5" x14ac:dyDescent="0.25">
      <c r="E72" s="6">
        <f t="shared" si="1"/>
        <v>17206.2</v>
      </c>
    </row>
    <row r="73" spans="5:5" x14ac:dyDescent="0.25">
      <c r="E73" s="6">
        <f t="shared" si="1"/>
        <v>17206.2</v>
      </c>
    </row>
    <row r="74" spans="5:5" x14ac:dyDescent="0.25">
      <c r="E74" s="6">
        <f t="shared" si="1"/>
        <v>17206.2</v>
      </c>
    </row>
    <row r="75" spans="5:5" x14ac:dyDescent="0.25">
      <c r="E75" s="6">
        <f t="shared" si="1"/>
        <v>17206.2</v>
      </c>
    </row>
    <row r="76" spans="5:5" x14ac:dyDescent="0.25">
      <c r="E76" s="6">
        <f t="shared" si="1"/>
        <v>17206.2</v>
      </c>
    </row>
    <row r="77" spans="5:5" x14ac:dyDescent="0.25">
      <c r="E77" s="6">
        <f t="shared" si="1"/>
        <v>17206.2</v>
      </c>
    </row>
    <row r="78" spans="5:5" x14ac:dyDescent="0.25">
      <c r="E78" s="6">
        <f t="shared" si="1"/>
        <v>17206.2</v>
      </c>
    </row>
    <row r="79" spans="5:5" x14ac:dyDescent="0.25">
      <c r="E79" s="6">
        <f t="shared" si="1"/>
        <v>17206.2</v>
      </c>
    </row>
    <row r="80" spans="5:5" x14ac:dyDescent="0.25">
      <c r="E80" s="6">
        <f t="shared" si="1"/>
        <v>17206.2</v>
      </c>
    </row>
    <row r="81" spans="5:5" x14ac:dyDescent="0.25">
      <c r="E81" s="6">
        <f t="shared" si="1"/>
        <v>17206.2</v>
      </c>
    </row>
    <row r="82" spans="5:5" x14ac:dyDescent="0.25">
      <c r="E82" s="6">
        <f t="shared" si="1"/>
        <v>17206.2</v>
      </c>
    </row>
    <row r="83" spans="5:5" x14ac:dyDescent="0.25">
      <c r="E83" s="6">
        <f t="shared" si="1"/>
        <v>17206.2</v>
      </c>
    </row>
    <row r="84" spans="5:5" x14ac:dyDescent="0.25">
      <c r="E84" s="6">
        <f t="shared" si="1"/>
        <v>17206.2</v>
      </c>
    </row>
    <row r="85" spans="5:5" x14ac:dyDescent="0.25">
      <c r="E85" s="6">
        <f t="shared" si="1"/>
        <v>17206.2</v>
      </c>
    </row>
    <row r="86" spans="5:5" x14ac:dyDescent="0.25">
      <c r="E86" s="6">
        <f t="shared" si="1"/>
        <v>17206.2</v>
      </c>
    </row>
    <row r="87" spans="5:5" x14ac:dyDescent="0.25">
      <c r="E87" s="6">
        <f t="shared" si="1"/>
        <v>17206.2</v>
      </c>
    </row>
    <row r="88" spans="5:5" x14ac:dyDescent="0.25">
      <c r="E88" s="6">
        <f t="shared" si="1"/>
        <v>17206.2</v>
      </c>
    </row>
    <row r="89" spans="5:5" x14ac:dyDescent="0.25">
      <c r="E89" s="6">
        <f t="shared" si="1"/>
        <v>17206.2</v>
      </c>
    </row>
    <row r="90" spans="5:5" x14ac:dyDescent="0.25">
      <c r="E90" s="6">
        <f t="shared" si="1"/>
        <v>17206.2</v>
      </c>
    </row>
    <row r="91" spans="5:5" x14ac:dyDescent="0.25">
      <c r="E91" s="6">
        <f t="shared" si="1"/>
        <v>17206.2</v>
      </c>
    </row>
    <row r="92" spans="5:5" x14ac:dyDescent="0.25">
      <c r="E92" s="6">
        <f t="shared" si="1"/>
        <v>17206.2</v>
      </c>
    </row>
    <row r="93" spans="5:5" x14ac:dyDescent="0.25">
      <c r="E93" s="6">
        <f t="shared" si="1"/>
        <v>17206.2</v>
      </c>
    </row>
    <row r="94" spans="5:5" x14ac:dyDescent="0.25">
      <c r="E94" s="6">
        <f t="shared" si="1"/>
        <v>17206.2</v>
      </c>
    </row>
    <row r="95" spans="5:5" x14ac:dyDescent="0.25">
      <c r="E95" s="6">
        <f t="shared" si="1"/>
        <v>17206.2</v>
      </c>
    </row>
    <row r="96" spans="5:5" x14ac:dyDescent="0.25">
      <c r="E96" s="6">
        <f t="shared" si="1"/>
        <v>17206.2</v>
      </c>
    </row>
    <row r="97" spans="5:5" x14ac:dyDescent="0.25">
      <c r="E97" s="6">
        <f t="shared" si="1"/>
        <v>17206.2</v>
      </c>
    </row>
    <row r="98" spans="5:5" x14ac:dyDescent="0.25">
      <c r="E98" s="6">
        <f t="shared" si="1"/>
        <v>17206.2</v>
      </c>
    </row>
    <row r="99" spans="5:5" x14ac:dyDescent="0.25">
      <c r="E99" s="6">
        <f t="shared" si="1"/>
        <v>17206.2</v>
      </c>
    </row>
    <row r="100" spans="5:5" x14ac:dyDescent="0.25">
      <c r="E100" s="6">
        <f t="shared" si="1"/>
        <v>17206.2</v>
      </c>
    </row>
    <row r="101" spans="5:5" x14ac:dyDescent="0.25">
      <c r="E101" s="6">
        <f t="shared" si="1"/>
        <v>17206.2</v>
      </c>
    </row>
    <row r="102" spans="5:5" x14ac:dyDescent="0.25">
      <c r="E102" s="6">
        <f t="shared" si="1"/>
        <v>17206.2</v>
      </c>
    </row>
    <row r="103" spans="5:5" x14ac:dyDescent="0.25">
      <c r="E103" s="6">
        <f t="shared" si="1"/>
        <v>17206.2</v>
      </c>
    </row>
    <row r="104" spans="5:5" x14ac:dyDescent="0.25">
      <c r="E104" s="6">
        <f t="shared" si="1"/>
        <v>17206.2</v>
      </c>
    </row>
    <row r="105" spans="5:5" x14ac:dyDescent="0.25">
      <c r="E105" s="6">
        <f t="shared" si="1"/>
        <v>17206.2</v>
      </c>
    </row>
    <row r="106" spans="5:5" x14ac:dyDescent="0.25">
      <c r="E106" s="6">
        <f t="shared" si="1"/>
        <v>17206.2</v>
      </c>
    </row>
    <row r="107" spans="5:5" x14ac:dyDescent="0.25">
      <c r="E107" s="6">
        <f t="shared" si="1"/>
        <v>17206.2</v>
      </c>
    </row>
    <row r="108" spans="5:5" x14ac:dyDescent="0.25">
      <c r="E108" s="6">
        <f t="shared" si="1"/>
        <v>17206.2</v>
      </c>
    </row>
    <row r="109" spans="5:5" x14ac:dyDescent="0.25">
      <c r="E109" s="6">
        <f t="shared" si="1"/>
        <v>17206.2</v>
      </c>
    </row>
    <row r="110" spans="5:5" x14ac:dyDescent="0.25">
      <c r="E110" s="6">
        <f t="shared" si="1"/>
        <v>17206.2</v>
      </c>
    </row>
    <row r="111" spans="5:5" x14ac:dyDescent="0.25">
      <c r="E111" s="6">
        <f t="shared" si="1"/>
        <v>17206.2</v>
      </c>
    </row>
    <row r="112" spans="5:5" x14ac:dyDescent="0.25">
      <c r="E112" s="6">
        <f t="shared" si="1"/>
        <v>17206.2</v>
      </c>
    </row>
    <row r="113" spans="5:5" x14ac:dyDescent="0.25">
      <c r="E113" s="6">
        <f t="shared" si="1"/>
        <v>17206.2</v>
      </c>
    </row>
    <row r="114" spans="5:5" x14ac:dyDescent="0.25">
      <c r="E114" s="6">
        <f t="shared" si="1"/>
        <v>17206.2</v>
      </c>
    </row>
    <row r="115" spans="5:5" x14ac:dyDescent="0.25">
      <c r="E115" s="6">
        <f t="shared" si="1"/>
        <v>17206.2</v>
      </c>
    </row>
    <row r="116" spans="5:5" x14ac:dyDescent="0.25">
      <c r="E116" s="6">
        <f t="shared" si="1"/>
        <v>17206.2</v>
      </c>
    </row>
    <row r="117" spans="5:5" x14ac:dyDescent="0.25">
      <c r="E117" s="6">
        <f t="shared" si="1"/>
        <v>17206.2</v>
      </c>
    </row>
    <row r="118" spans="5:5" x14ac:dyDescent="0.25">
      <c r="E118" s="6">
        <f t="shared" si="1"/>
        <v>17206.2</v>
      </c>
    </row>
    <row r="119" spans="5:5" x14ac:dyDescent="0.25">
      <c r="E119" s="6">
        <f t="shared" si="1"/>
        <v>17206.2</v>
      </c>
    </row>
    <row r="120" spans="5:5" x14ac:dyDescent="0.25">
      <c r="E120" s="6">
        <f t="shared" si="1"/>
        <v>17206.2</v>
      </c>
    </row>
    <row r="121" spans="5:5" x14ac:dyDescent="0.25">
      <c r="E121" s="6">
        <f t="shared" si="1"/>
        <v>17206.2</v>
      </c>
    </row>
    <row r="122" spans="5:5" x14ac:dyDescent="0.25">
      <c r="E122" s="6">
        <f t="shared" si="1"/>
        <v>17206.2</v>
      </c>
    </row>
    <row r="123" spans="5:5" x14ac:dyDescent="0.25">
      <c r="E123" s="6">
        <f t="shared" si="1"/>
        <v>17206.2</v>
      </c>
    </row>
    <row r="124" spans="5:5" x14ac:dyDescent="0.25">
      <c r="E124" s="6">
        <f t="shared" si="1"/>
        <v>17206.2</v>
      </c>
    </row>
    <row r="125" spans="5:5" x14ac:dyDescent="0.25">
      <c r="E125" s="6">
        <f t="shared" si="1"/>
        <v>17206.2</v>
      </c>
    </row>
    <row r="126" spans="5:5" x14ac:dyDescent="0.25">
      <c r="E126" s="6">
        <f t="shared" si="1"/>
        <v>17206.2</v>
      </c>
    </row>
    <row r="127" spans="5:5" x14ac:dyDescent="0.25">
      <c r="E127" s="6">
        <f t="shared" si="1"/>
        <v>17206.2</v>
      </c>
    </row>
    <row r="128" spans="5:5" x14ac:dyDescent="0.25">
      <c r="E128" s="6">
        <f t="shared" si="1"/>
        <v>17206.2</v>
      </c>
    </row>
    <row r="129" spans="5:5" x14ac:dyDescent="0.25">
      <c r="E129" s="6">
        <f t="shared" si="1"/>
        <v>17206.2</v>
      </c>
    </row>
    <row r="130" spans="5:5" x14ac:dyDescent="0.25">
      <c r="E130" s="6">
        <f t="shared" si="1"/>
        <v>17206.2</v>
      </c>
    </row>
    <row r="131" spans="5:5" x14ac:dyDescent="0.25">
      <c r="E131" s="6">
        <f t="shared" si="1"/>
        <v>17206.2</v>
      </c>
    </row>
    <row r="132" spans="5:5" x14ac:dyDescent="0.25">
      <c r="E132" s="6">
        <f t="shared" si="1"/>
        <v>17206.2</v>
      </c>
    </row>
    <row r="133" spans="5:5" x14ac:dyDescent="0.25">
      <c r="E133" s="6">
        <f t="shared" ref="E133:E196" si="2">E132+C133-D133</f>
        <v>17206.2</v>
      </c>
    </row>
    <row r="134" spans="5:5" x14ac:dyDescent="0.25">
      <c r="E134" s="6">
        <f t="shared" si="2"/>
        <v>17206.2</v>
      </c>
    </row>
    <row r="135" spans="5:5" x14ac:dyDescent="0.25">
      <c r="E135" s="6">
        <f t="shared" si="2"/>
        <v>17206.2</v>
      </c>
    </row>
    <row r="136" spans="5:5" x14ac:dyDescent="0.25">
      <c r="E136" s="6">
        <f t="shared" si="2"/>
        <v>17206.2</v>
      </c>
    </row>
    <row r="137" spans="5:5" x14ac:dyDescent="0.25">
      <c r="E137" s="6">
        <f t="shared" si="2"/>
        <v>17206.2</v>
      </c>
    </row>
    <row r="138" spans="5:5" x14ac:dyDescent="0.25">
      <c r="E138" s="6">
        <f t="shared" si="2"/>
        <v>17206.2</v>
      </c>
    </row>
    <row r="139" spans="5:5" x14ac:dyDescent="0.25">
      <c r="E139" s="6">
        <f t="shared" si="2"/>
        <v>17206.2</v>
      </c>
    </row>
    <row r="140" spans="5:5" x14ac:dyDescent="0.25">
      <c r="E140" s="6">
        <f t="shared" si="2"/>
        <v>17206.2</v>
      </c>
    </row>
    <row r="141" spans="5:5" x14ac:dyDescent="0.25">
      <c r="E141" s="6">
        <f t="shared" si="2"/>
        <v>17206.2</v>
      </c>
    </row>
    <row r="142" spans="5:5" x14ac:dyDescent="0.25">
      <c r="E142" s="6">
        <f t="shared" si="2"/>
        <v>17206.2</v>
      </c>
    </row>
    <row r="143" spans="5:5" x14ac:dyDescent="0.25">
      <c r="E143" s="6">
        <f t="shared" si="2"/>
        <v>17206.2</v>
      </c>
    </row>
    <row r="144" spans="5:5" x14ac:dyDescent="0.25">
      <c r="E144" s="6">
        <f t="shared" si="2"/>
        <v>17206.2</v>
      </c>
    </row>
    <row r="145" spans="5:5" x14ac:dyDescent="0.25">
      <c r="E145" s="6">
        <f t="shared" si="2"/>
        <v>17206.2</v>
      </c>
    </row>
    <row r="146" spans="5:5" x14ac:dyDescent="0.25">
      <c r="E146" s="6">
        <f t="shared" si="2"/>
        <v>17206.2</v>
      </c>
    </row>
    <row r="147" spans="5:5" x14ac:dyDescent="0.25">
      <c r="E147" s="6">
        <f t="shared" si="2"/>
        <v>17206.2</v>
      </c>
    </row>
    <row r="148" spans="5:5" x14ac:dyDescent="0.25">
      <c r="E148" s="6">
        <f t="shared" si="2"/>
        <v>17206.2</v>
      </c>
    </row>
    <row r="149" spans="5:5" x14ac:dyDescent="0.25">
      <c r="E149" s="6">
        <f t="shared" si="2"/>
        <v>17206.2</v>
      </c>
    </row>
    <row r="150" spans="5:5" x14ac:dyDescent="0.25">
      <c r="E150" s="6">
        <f t="shared" si="2"/>
        <v>17206.2</v>
      </c>
    </row>
    <row r="151" spans="5:5" x14ac:dyDescent="0.25">
      <c r="E151" s="6">
        <f t="shared" si="2"/>
        <v>17206.2</v>
      </c>
    </row>
    <row r="152" spans="5:5" x14ac:dyDescent="0.25">
      <c r="E152" s="6">
        <f t="shared" si="2"/>
        <v>17206.2</v>
      </c>
    </row>
    <row r="153" spans="5:5" x14ac:dyDescent="0.25">
      <c r="E153" s="6">
        <f t="shared" si="2"/>
        <v>17206.2</v>
      </c>
    </row>
    <row r="154" spans="5:5" x14ac:dyDescent="0.25">
      <c r="E154" s="6">
        <f t="shared" si="2"/>
        <v>17206.2</v>
      </c>
    </row>
    <row r="155" spans="5:5" x14ac:dyDescent="0.25">
      <c r="E155" s="6">
        <f t="shared" si="2"/>
        <v>17206.2</v>
      </c>
    </row>
    <row r="156" spans="5:5" x14ac:dyDescent="0.25">
      <c r="E156" s="6">
        <f t="shared" si="2"/>
        <v>17206.2</v>
      </c>
    </row>
    <row r="157" spans="5:5" x14ac:dyDescent="0.25">
      <c r="E157" s="6">
        <f t="shared" si="2"/>
        <v>17206.2</v>
      </c>
    </row>
    <row r="158" spans="5:5" x14ac:dyDescent="0.25">
      <c r="E158" s="6">
        <f t="shared" si="2"/>
        <v>17206.2</v>
      </c>
    </row>
    <row r="159" spans="5:5" x14ac:dyDescent="0.25">
      <c r="E159" s="6">
        <f t="shared" si="2"/>
        <v>17206.2</v>
      </c>
    </row>
    <row r="160" spans="5:5" x14ac:dyDescent="0.25">
      <c r="E160" s="6">
        <f t="shared" si="2"/>
        <v>17206.2</v>
      </c>
    </row>
    <row r="161" spans="5:5" x14ac:dyDescent="0.25">
      <c r="E161" s="6">
        <f t="shared" si="2"/>
        <v>17206.2</v>
      </c>
    </row>
    <row r="162" spans="5:5" x14ac:dyDescent="0.25">
      <c r="E162" s="6">
        <f t="shared" si="2"/>
        <v>17206.2</v>
      </c>
    </row>
    <row r="163" spans="5:5" x14ac:dyDescent="0.25">
      <c r="E163" s="6">
        <f t="shared" si="2"/>
        <v>17206.2</v>
      </c>
    </row>
    <row r="164" spans="5:5" x14ac:dyDescent="0.25">
      <c r="E164" s="6">
        <f t="shared" si="2"/>
        <v>17206.2</v>
      </c>
    </row>
    <row r="165" spans="5:5" x14ac:dyDescent="0.25">
      <c r="E165" s="6">
        <f t="shared" si="2"/>
        <v>17206.2</v>
      </c>
    </row>
    <row r="166" spans="5:5" x14ac:dyDescent="0.25">
      <c r="E166" s="6">
        <f t="shared" si="2"/>
        <v>17206.2</v>
      </c>
    </row>
    <row r="167" spans="5:5" x14ac:dyDescent="0.25">
      <c r="E167" s="6">
        <f t="shared" si="2"/>
        <v>17206.2</v>
      </c>
    </row>
    <row r="168" spans="5:5" x14ac:dyDescent="0.25">
      <c r="E168" s="6">
        <f t="shared" si="2"/>
        <v>17206.2</v>
      </c>
    </row>
    <row r="169" spans="5:5" x14ac:dyDescent="0.25">
      <c r="E169" s="6">
        <f t="shared" si="2"/>
        <v>17206.2</v>
      </c>
    </row>
    <row r="170" spans="5:5" x14ac:dyDescent="0.25">
      <c r="E170" s="6">
        <f t="shared" si="2"/>
        <v>17206.2</v>
      </c>
    </row>
    <row r="171" spans="5:5" x14ac:dyDescent="0.25">
      <c r="E171" s="6">
        <f t="shared" si="2"/>
        <v>17206.2</v>
      </c>
    </row>
    <row r="172" spans="5:5" x14ac:dyDescent="0.25">
      <c r="E172" s="6">
        <f t="shared" si="2"/>
        <v>17206.2</v>
      </c>
    </row>
    <row r="173" spans="5:5" x14ac:dyDescent="0.25">
      <c r="E173" s="6">
        <f t="shared" si="2"/>
        <v>17206.2</v>
      </c>
    </row>
    <row r="174" spans="5:5" x14ac:dyDescent="0.25">
      <c r="E174" s="6">
        <f t="shared" si="2"/>
        <v>17206.2</v>
      </c>
    </row>
    <row r="175" spans="5:5" x14ac:dyDescent="0.25">
      <c r="E175" s="6">
        <f t="shared" si="2"/>
        <v>17206.2</v>
      </c>
    </row>
    <row r="176" spans="5:5" x14ac:dyDescent="0.25">
      <c r="E176" s="6">
        <f t="shared" si="2"/>
        <v>17206.2</v>
      </c>
    </row>
    <row r="177" spans="5:5" x14ac:dyDescent="0.25">
      <c r="E177" s="6">
        <f t="shared" si="2"/>
        <v>17206.2</v>
      </c>
    </row>
    <row r="178" spans="5:5" x14ac:dyDescent="0.25">
      <c r="E178" s="6">
        <f t="shared" si="2"/>
        <v>17206.2</v>
      </c>
    </row>
    <row r="179" spans="5:5" x14ac:dyDescent="0.25">
      <c r="E179" s="6">
        <f t="shared" si="2"/>
        <v>17206.2</v>
      </c>
    </row>
    <row r="180" spans="5:5" x14ac:dyDescent="0.25">
      <c r="E180" s="6">
        <f t="shared" si="2"/>
        <v>17206.2</v>
      </c>
    </row>
    <row r="181" spans="5:5" x14ac:dyDescent="0.25">
      <c r="E181" s="6">
        <f t="shared" si="2"/>
        <v>17206.2</v>
      </c>
    </row>
    <row r="182" spans="5:5" x14ac:dyDescent="0.25">
      <c r="E182" s="6">
        <f t="shared" si="2"/>
        <v>17206.2</v>
      </c>
    </row>
    <row r="183" spans="5:5" x14ac:dyDescent="0.25">
      <c r="E183" s="6">
        <f t="shared" si="2"/>
        <v>17206.2</v>
      </c>
    </row>
    <row r="184" spans="5:5" x14ac:dyDescent="0.25">
      <c r="E184" s="6">
        <f t="shared" si="2"/>
        <v>17206.2</v>
      </c>
    </row>
    <row r="185" spans="5:5" x14ac:dyDescent="0.25">
      <c r="E185" s="6">
        <f t="shared" si="2"/>
        <v>17206.2</v>
      </c>
    </row>
    <row r="186" spans="5:5" x14ac:dyDescent="0.25">
      <c r="E186" s="6">
        <f t="shared" si="2"/>
        <v>17206.2</v>
      </c>
    </row>
    <row r="187" spans="5:5" x14ac:dyDescent="0.25">
      <c r="E187" s="6">
        <f t="shared" si="2"/>
        <v>17206.2</v>
      </c>
    </row>
    <row r="188" spans="5:5" x14ac:dyDescent="0.25">
      <c r="E188" s="6">
        <f t="shared" si="2"/>
        <v>17206.2</v>
      </c>
    </row>
    <row r="189" spans="5:5" x14ac:dyDescent="0.25">
      <c r="E189" s="6">
        <f t="shared" si="2"/>
        <v>17206.2</v>
      </c>
    </row>
    <row r="190" spans="5:5" x14ac:dyDescent="0.25">
      <c r="E190" s="6">
        <f t="shared" si="2"/>
        <v>17206.2</v>
      </c>
    </row>
    <row r="191" spans="5:5" x14ac:dyDescent="0.25">
      <c r="E191" s="6">
        <f t="shared" si="2"/>
        <v>17206.2</v>
      </c>
    </row>
    <row r="192" spans="5:5" x14ac:dyDescent="0.25">
      <c r="E192" s="6">
        <f t="shared" si="2"/>
        <v>17206.2</v>
      </c>
    </row>
    <row r="193" spans="5:5" x14ac:dyDescent="0.25">
      <c r="E193" s="6">
        <f t="shared" si="2"/>
        <v>17206.2</v>
      </c>
    </row>
    <row r="194" spans="5:5" x14ac:dyDescent="0.25">
      <c r="E194" s="6">
        <f t="shared" si="2"/>
        <v>17206.2</v>
      </c>
    </row>
    <row r="195" spans="5:5" x14ac:dyDescent="0.25">
      <c r="E195" s="6">
        <f t="shared" si="2"/>
        <v>17206.2</v>
      </c>
    </row>
    <row r="196" spans="5:5" x14ac:dyDescent="0.25">
      <c r="E196" s="6">
        <f t="shared" si="2"/>
        <v>17206.2</v>
      </c>
    </row>
    <row r="197" spans="5:5" x14ac:dyDescent="0.25">
      <c r="E197" s="6">
        <f t="shared" ref="E197:E260" si="3">E196+C197-D197</f>
        <v>17206.2</v>
      </c>
    </row>
    <row r="198" spans="5:5" x14ac:dyDescent="0.25">
      <c r="E198" s="6">
        <f t="shared" si="3"/>
        <v>17206.2</v>
      </c>
    </row>
    <row r="199" spans="5:5" x14ac:dyDescent="0.25">
      <c r="E199" s="6">
        <f t="shared" si="3"/>
        <v>17206.2</v>
      </c>
    </row>
    <row r="200" spans="5:5" x14ac:dyDescent="0.25">
      <c r="E200" s="6">
        <f t="shared" si="3"/>
        <v>17206.2</v>
      </c>
    </row>
    <row r="201" spans="5:5" x14ac:dyDescent="0.25">
      <c r="E201" s="6">
        <f t="shared" si="3"/>
        <v>17206.2</v>
      </c>
    </row>
    <row r="202" spans="5:5" x14ac:dyDescent="0.25">
      <c r="E202" s="6">
        <f t="shared" si="3"/>
        <v>17206.2</v>
      </c>
    </row>
    <row r="203" spans="5:5" x14ac:dyDescent="0.25">
      <c r="E203" s="6">
        <f t="shared" si="3"/>
        <v>17206.2</v>
      </c>
    </row>
    <row r="204" spans="5:5" x14ac:dyDescent="0.25">
      <c r="E204" s="6">
        <f t="shared" si="3"/>
        <v>17206.2</v>
      </c>
    </row>
    <row r="205" spans="5:5" x14ac:dyDescent="0.25">
      <c r="E205" s="6">
        <f t="shared" si="3"/>
        <v>17206.2</v>
      </c>
    </row>
    <row r="206" spans="5:5" x14ac:dyDescent="0.25">
      <c r="E206" s="6">
        <f t="shared" si="3"/>
        <v>17206.2</v>
      </c>
    </row>
    <row r="207" spans="5:5" x14ac:dyDescent="0.25">
      <c r="E207" s="6">
        <f t="shared" si="3"/>
        <v>17206.2</v>
      </c>
    </row>
    <row r="208" spans="5:5" x14ac:dyDescent="0.25">
      <c r="E208" s="6">
        <f t="shared" si="3"/>
        <v>17206.2</v>
      </c>
    </row>
    <row r="209" spans="5:5" x14ac:dyDescent="0.25">
      <c r="E209" s="6">
        <f t="shared" si="3"/>
        <v>17206.2</v>
      </c>
    </row>
    <row r="210" spans="5:5" x14ac:dyDescent="0.25">
      <c r="E210" s="6">
        <f t="shared" si="3"/>
        <v>17206.2</v>
      </c>
    </row>
    <row r="211" spans="5:5" x14ac:dyDescent="0.25">
      <c r="E211" s="6">
        <f t="shared" si="3"/>
        <v>17206.2</v>
      </c>
    </row>
    <row r="212" spans="5:5" x14ac:dyDescent="0.25">
      <c r="E212" s="6">
        <f t="shared" si="3"/>
        <v>17206.2</v>
      </c>
    </row>
    <row r="213" spans="5:5" x14ac:dyDescent="0.25">
      <c r="E213" s="6">
        <f t="shared" si="3"/>
        <v>17206.2</v>
      </c>
    </row>
    <row r="214" spans="5:5" x14ac:dyDescent="0.25">
      <c r="E214" s="6">
        <f t="shared" si="3"/>
        <v>17206.2</v>
      </c>
    </row>
    <row r="215" spans="5:5" x14ac:dyDescent="0.25">
      <c r="E215" s="6">
        <f t="shared" si="3"/>
        <v>17206.2</v>
      </c>
    </row>
    <row r="216" spans="5:5" x14ac:dyDescent="0.25">
      <c r="E216" s="6">
        <f t="shared" si="3"/>
        <v>17206.2</v>
      </c>
    </row>
    <row r="217" spans="5:5" x14ac:dyDescent="0.25">
      <c r="E217" s="6">
        <f t="shared" si="3"/>
        <v>17206.2</v>
      </c>
    </row>
    <row r="218" spans="5:5" x14ac:dyDescent="0.25">
      <c r="E218" s="6">
        <f t="shared" si="3"/>
        <v>17206.2</v>
      </c>
    </row>
    <row r="219" spans="5:5" x14ac:dyDescent="0.25">
      <c r="E219" s="6">
        <f t="shared" si="3"/>
        <v>17206.2</v>
      </c>
    </row>
    <row r="220" spans="5:5" x14ac:dyDescent="0.25">
      <c r="E220" s="6">
        <f t="shared" si="3"/>
        <v>17206.2</v>
      </c>
    </row>
    <row r="221" spans="5:5" x14ac:dyDescent="0.25">
      <c r="E221" s="6">
        <f t="shared" si="3"/>
        <v>17206.2</v>
      </c>
    </row>
    <row r="222" spans="5:5" x14ac:dyDescent="0.25">
      <c r="E222" s="6">
        <f t="shared" si="3"/>
        <v>17206.2</v>
      </c>
    </row>
    <row r="223" spans="5:5" x14ac:dyDescent="0.25">
      <c r="E223" s="6">
        <f t="shared" si="3"/>
        <v>17206.2</v>
      </c>
    </row>
    <row r="224" spans="5:5" x14ac:dyDescent="0.25">
      <c r="E224" s="6">
        <f t="shared" si="3"/>
        <v>17206.2</v>
      </c>
    </row>
    <row r="225" spans="5:5" x14ac:dyDescent="0.25">
      <c r="E225" s="6">
        <f t="shared" si="3"/>
        <v>17206.2</v>
      </c>
    </row>
    <row r="226" spans="5:5" x14ac:dyDescent="0.25">
      <c r="E226" s="6">
        <f t="shared" si="3"/>
        <v>17206.2</v>
      </c>
    </row>
    <row r="227" spans="5:5" x14ac:dyDescent="0.25">
      <c r="E227" s="6">
        <f t="shared" si="3"/>
        <v>17206.2</v>
      </c>
    </row>
    <row r="228" spans="5:5" x14ac:dyDescent="0.25">
      <c r="E228" s="6">
        <f t="shared" si="3"/>
        <v>17206.2</v>
      </c>
    </row>
    <row r="229" spans="5:5" x14ac:dyDescent="0.25">
      <c r="E229" s="6">
        <f t="shared" si="3"/>
        <v>17206.2</v>
      </c>
    </row>
    <row r="230" spans="5:5" x14ac:dyDescent="0.25">
      <c r="E230" s="6">
        <f t="shared" si="3"/>
        <v>17206.2</v>
      </c>
    </row>
    <row r="231" spans="5:5" x14ac:dyDescent="0.25">
      <c r="E231" s="6">
        <f t="shared" si="3"/>
        <v>17206.2</v>
      </c>
    </row>
    <row r="232" spans="5:5" x14ac:dyDescent="0.25">
      <c r="E232" s="6">
        <f t="shared" si="3"/>
        <v>17206.2</v>
      </c>
    </row>
    <row r="233" spans="5:5" x14ac:dyDescent="0.25">
      <c r="E233" s="6">
        <f t="shared" si="3"/>
        <v>17206.2</v>
      </c>
    </row>
    <row r="234" spans="5:5" x14ac:dyDescent="0.25">
      <c r="E234" s="6">
        <f t="shared" si="3"/>
        <v>17206.2</v>
      </c>
    </row>
    <row r="235" spans="5:5" x14ac:dyDescent="0.25">
      <c r="E235" s="6">
        <f t="shared" si="3"/>
        <v>17206.2</v>
      </c>
    </row>
    <row r="236" spans="5:5" x14ac:dyDescent="0.25">
      <c r="E236" s="6">
        <f t="shared" si="3"/>
        <v>17206.2</v>
      </c>
    </row>
    <row r="237" spans="5:5" x14ac:dyDescent="0.25">
      <c r="E237" s="6">
        <f t="shared" si="3"/>
        <v>17206.2</v>
      </c>
    </row>
    <row r="238" spans="5:5" x14ac:dyDescent="0.25">
      <c r="E238" s="6">
        <f t="shared" si="3"/>
        <v>17206.2</v>
      </c>
    </row>
    <row r="239" spans="5:5" x14ac:dyDescent="0.25">
      <c r="E239" s="6">
        <f t="shared" si="3"/>
        <v>17206.2</v>
      </c>
    </row>
    <row r="240" spans="5:5" x14ac:dyDescent="0.25">
      <c r="E240" s="6">
        <f t="shared" si="3"/>
        <v>17206.2</v>
      </c>
    </row>
    <row r="241" spans="5:5" x14ac:dyDescent="0.25">
      <c r="E241" s="6">
        <f t="shared" si="3"/>
        <v>17206.2</v>
      </c>
    </row>
    <row r="242" spans="5:5" x14ac:dyDescent="0.25">
      <c r="E242" s="6">
        <f t="shared" si="3"/>
        <v>17206.2</v>
      </c>
    </row>
    <row r="243" spans="5:5" x14ac:dyDescent="0.25">
      <c r="E243" s="6">
        <f t="shared" si="3"/>
        <v>17206.2</v>
      </c>
    </row>
    <row r="244" spans="5:5" x14ac:dyDescent="0.25">
      <c r="E244" s="6">
        <f t="shared" si="3"/>
        <v>17206.2</v>
      </c>
    </row>
    <row r="245" spans="5:5" x14ac:dyDescent="0.25">
      <c r="E245" s="6">
        <f t="shared" si="3"/>
        <v>17206.2</v>
      </c>
    </row>
    <row r="246" spans="5:5" x14ac:dyDescent="0.25">
      <c r="E246" s="6">
        <f t="shared" si="3"/>
        <v>17206.2</v>
      </c>
    </row>
    <row r="247" spans="5:5" x14ac:dyDescent="0.25">
      <c r="E247" s="6">
        <f t="shared" si="3"/>
        <v>17206.2</v>
      </c>
    </row>
    <row r="248" spans="5:5" x14ac:dyDescent="0.25">
      <c r="E248" s="6">
        <f t="shared" si="3"/>
        <v>17206.2</v>
      </c>
    </row>
    <row r="249" spans="5:5" x14ac:dyDescent="0.25">
      <c r="E249" s="6">
        <f t="shared" si="3"/>
        <v>17206.2</v>
      </c>
    </row>
    <row r="250" spans="5:5" x14ac:dyDescent="0.25">
      <c r="E250" s="6">
        <f t="shared" si="3"/>
        <v>17206.2</v>
      </c>
    </row>
    <row r="251" spans="5:5" x14ac:dyDescent="0.25">
      <c r="E251" s="6">
        <f t="shared" si="3"/>
        <v>17206.2</v>
      </c>
    </row>
    <row r="252" spans="5:5" x14ac:dyDescent="0.25">
      <c r="E252" s="6">
        <f t="shared" si="3"/>
        <v>17206.2</v>
      </c>
    </row>
    <row r="253" spans="5:5" x14ac:dyDescent="0.25">
      <c r="E253" s="6">
        <f t="shared" si="3"/>
        <v>17206.2</v>
      </c>
    </row>
    <row r="254" spans="5:5" x14ac:dyDescent="0.25">
      <c r="E254" s="6">
        <f t="shared" si="3"/>
        <v>17206.2</v>
      </c>
    </row>
    <row r="255" spans="5:5" x14ac:dyDescent="0.25">
      <c r="E255" s="6">
        <f t="shared" si="3"/>
        <v>17206.2</v>
      </c>
    </row>
    <row r="256" spans="5:5" x14ac:dyDescent="0.25">
      <c r="E256" s="6">
        <f t="shared" si="3"/>
        <v>17206.2</v>
      </c>
    </row>
    <row r="257" spans="5:5" x14ac:dyDescent="0.25">
      <c r="E257" s="6">
        <f t="shared" si="3"/>
        <v>17206.2</v>
      </c>
    </row>
    <row r="258" spans="5:5" x14ac:dyDescent="0.25">
      <c r="E258" s="6">
        <f t="shared" si="3"/>
        <v>17206.2</v>
      </c>
    </row>
    <row r="259" spans="5:5" x14ac:dyDescent="0.25">
      <c r="E259" s="6">
        <f t="shared" si="3"/>
        <v>17206.2</v>
      </c>
    </row>
    <row r="260" spans="5:5" x14ac:dyDescent="0.25">
      <c r="E260" s="6">
        <f t="shared" si="3"/>
        <v>17206.2</v>
      </c>
    </row>
    <row r="261" spans="5:5" x14ac:dyDescent="0.25">
      <c r="E261" s="6">
        <f t="shared" ref="E261:E324" si="4">E260+C261-D261</f>
        <v>17206.2</v>
      </c>
    </row>
    <row r="262" spans="5:5" x14ac:dyDescent="0.25">
      <c r="E262" s="6">
        <f t="shared" si="4"/>
        <v>17206.2</v>
      </c>
    </row>
    <row r="263" spans="5:5" x14ac:dyDescent="0.25">
      <c r="E263" s="6">
        <f t="shared" si="4"/>
        <v>17206.2</v>
      </c>
    </row>
    <row r="264" spans="5:5" x14ac:dyDescent="0.25">
      <c r="E264" s="6">
        <f t="shared" si="4"/>
        <v>17206.2</v>
      </c>
    </row>
    <row r="265" spans="5:5" x14ac:dyDescent="0.25">
      <c r="E265" s="6">
        <f t="shared" si="4"/>
        <v>17206.2</v>
      </c>
    </row>
    <row r="266" spans="5:5" x14ac:dyDescent="0.25">
      <c r="E266" s="6">
        <f t="shared" si="4"/>
        <v>17206.2</v>
      </c>
    </row>
    <row r="267" spans="5:5" x14ac:dyDescent="0.25">
      <c r="E267" s="6">
        <f t="shared" si="4"/>
        <v>17206.2</v>
      </c>
    </row>
    <row r="268" spans="5:5" x14ac:dyDescent="0.25">
      <c r="E268" s="6">
        <f t="shared" si="4"/>
        <v>17206.2</v>
      </c>
    </row>
    <row r="269" spans="5:5" x14ac:dyDescent="0.25">
      <c r="E269" s="6">
        <f t="shared" si="4"/>
        <v>17206.2</v>
      </c>
    </row>
    <row r="270" spans="5:5" x14ac:dyDescent="0.25">
      <c r="E270" s="6">
        <f t="shared" si="4"/>
        <v>17206.2</v>
      </c>
    </row>
    <row r="271" spans="5:5" x14ac:dyDescent="0.25">
      <c r="E271" s="6">
        <f t="shared" si="4"/>
        <v>17206.2</v>
      </c>
    </row>
    <row r="272" spans="5:5" x14ac:dyDescent="0.25">
      <c r="E272" s="6">
        <f t="shared" si="4"/>
        <v>17206.2</v>
      </c>
    </row>
    <row r="273" spans="5:5" x14ac:dyDescent="0.25">
      <c r="E273" s="6">
        <f t="shared" si="4"/>
        <v>17206.2</v>
      </c>
    </row>
    <row r="274" spans="5:5" x14ac:dyDescent="0.25">
      <c r="E274" s="6">
        <f t="shared" si="4"/>
        <v>17206.2</v>
      </c>
    </row>
    <row r="275" spans="5:5" x14ac:dyDescent="0.25">
      <c r="E275" s="6">
        <f t="shared" si="4"/>
        <v>17206.2</v>
      </c>
    </row>
    <row r="276" spans="5:5" x14ac:dyDescent="0.25">
      <c r="E276" s="6">
        <f t="shared" si="4"/>
        <v>17206.2</v>
      </c>
    </row>
    <row r="277" spans="5:5" x14ac:dyDescent="0.25">
      <c r="E277" s="6">
        <f t="shared" si="4"/>
        <v>17206.2</v>
      </c>
    </row>
    <row r="278" spans="5:5" x14ac:dyDescent="0.25">
      <c r="E278" s="6">
        <f t="shared" si="4"/>
        <v>17206.2</v>
      </c>
    </row>
    <row r="279" spans="5:5" x14ac:dyDescent="0.25">
      <c r="E279" s="6">
        <f t="shared" si="4"/>
        <v>17206.2</v>
      </c>
    </row>
    <row r="280" spans="5:5" x14ac:dyDescent="0.25">
      <c r="E280" s="6">
        <f t="shared" si="4"/>
        <v>17206.2</v>
      </c>
    </row>
    <row r="281" spans="5:5" x14ac:dyDescent="0.25">
      <c r="E281" s="6">
        <f t="shared" si="4"/>
        <v>17206.2</v>
      </c>
    </row>
    <row r="282" spans="5:5" x14ac:dyDescent="0.25">
      <c r="E282" s="6">
        <f t="shared" si="4"/>
        <v>17206.2</v>
      </c>
    </row>
    <row r="283" spans="5:5" x14ac:dyDescent="0.25">
      <c r="E283" s="6">
        <f t="shared" si="4"/>
        <v>17206.2</v>
      </c>
    </row>
    <row r="284" spans="5:5" x14ac:dyDescent="0.25">
      <c r="E284" s="6">
        <f t="shared" si="4"/>
        <v>17206.2</v>
      </c>
    </row>
    <row r="285" spans="5:5" x14ac:dyDescent="0.25">
      <c r="E285" s="6">
        <f t="shared" si="4"/>
        <v>17206.2</v>
      </c>
    </row>
    <row r="286" spans="5:5" x14ac:dyDescent="0.25">
      <c r="E286" s="6">
        <f t="shared" si="4"/>
        <v>17206.2</v>
      </c>
    </row>
    <row r="287" spans="5:5" x14ac:dyDescent="0.25">
      <c r="E287" s="6">
        <f t="shared" si="4"/>
        <v>17206.2</v>
      </c>
    </row>
    <row r="288" spans="5:5" x14ac:dyDescent="0.25">
      <c r="E288" s="6">
        <f t="shared" si="4"/>
        <v>17206.2</v>
      </c>
    </row>
    <row r="289" spans="5:5" x14ac:dyDescent="0.25">
      <c r="E289" s="6">
        <f t="shared" si="4"/>
        <v>17206.2</v>
      </c>
    </row>
    <row r="290" spans="5:5" x14ac:dyDescent="0.25">
      <c r="E290" s="6">
        <f t="shared" si="4"/>
        <v>17206.2</v>
      </c>
    </row>
    <row r="291" spans="5:5" x14ac:dyDescent="0.25">
      <c r="E291" s="6">
        <f t="shared" si="4"/>
        <v>17206.2</v>
      </c>
    </row>
    <row r="292" spans="5:5" x14ac:dyDescent="0.25">
      <c r="E292" s="6">
        <f t="shared" si="4"/>
        <v>17206.2</v>
      </c>
    </row>
    <row r="293" spans="5:5" x14ac:dyDescent="0.25">
      <c r="E293" s="6">
        <f t="shared" si="4"/>
        <v>17206.2</v>
      </c>
    </row>
    <row r="294" spans="5:5" x14ac:dyDescent="0.25">
      <c r="E294" s="6">
        <f t="shared" si="4"/>
        <v>17206.2</v>
      </c>
    </row>
    <row r="295" spans="5:5" x14ac:dyDescent="0.25">
      <c r="E295" s="6">
        <f t="shared" si="4"/>
        <v>17206.2</v>
      </c>
    </row>
    <row r="296" spans="5:5" x14ac:dyDescent="0.25">
      <c r="E296" s="6">
        <f t="shared" si="4"/>
        <v>17206.2</v>
      </c>
    </row>
    <row r="297" spans="5:5" x14ac:dyDescent="0.25">
      <c r="E297" s="6">
        <f t="shared" si="4"/>
        <v>17206.2</v>
      </c>
    </row>
    <row r="298" spans="5:5" x14ac:dyDescent="0.25">
      <c r="E298" s="6">
        <f t="shared" si="4"/>
        <v>17206.2</v>
      </c>
    </row>
    <row r="299" spans="5:5" x14ac:dyDescent="0.25">
      <c r="E299" s="6">
        <f t="shared" si="4"/>
        <v>17206.2</v>
      </c>
    </row>
    <row r="300" spans="5:5" x14ac:dyDescent="0.25">
      <c r="E300" s="6">
        <f t="shared" si="4"/>
        <v>17206.2</v>
      </c>
    </row>
    <row r="301" spans="5:5" x14ac:dyDescent="0.25">
      <c r="E301" s="6">
        <f t="shared" si="4"/>
        <v>17206.2</v>
      </c>
    </row>
    <row r="302" spans="5:5" x14ac:dyDescent="0.25">
      <c r="E302" s="6">
        <f t="shared" si="4"/>
        <v>17206.2</v>
      </c>
    </row>
    <row r="303" spans="5:5" x14ac:dyDescent="0.25">
      <c r="E303" s="6">
        <f t="shared" si="4"/>
        <v>17206.2</v>
      </c>
    </row>
    <row r="304" spans="5:5" x14ac:dyDescent="0.25">
      <c r="E304" s="6">
        <f t="shared" si="4"/>
        <v>17206.2</v>
      </c>
    </row>
    <row r="305" spans="5:5" x14ac:dyDescent="0.25">
      <c r="E305" s="6">
        <f t="shared" si="4"/>
        <v>17206.2</v>
      </c>
    </row>
    <row r="306" spans="5:5" x14ac:dyDescent="0.25">
      <c r="E306" s="6">
        <f t="shared" si="4"/>
        <v>17206.2</v>
      </c>
    </row>
    <row r="307" spans="5:5" x14ac:dyDescent="0.25">
      <c r="E307" s="6">
        <f t="shared" si="4"/>
        <v>17206.2</v>
      </c>
    </row>
    <row r="308" spans="5:5" x14ac:dyDescent="0.25">
      <c r="E308" s="6">
        <f t="shared" si="4"/>
        <v>17206.2</v>
      </c>
    </row>
    <row r="309" spans="5:5" x14ac:dyDescent="0.25">
      <c r="E309" s="6">
        <f t="shared" si="4"/>
        <v>17206.2</v>
      </c>
    </row>
    <row r="310" spans="5:5" x14ac:dyDescent="0.25">
      <c r="E310" s="6">
        <f t="shared" si="4"/>
        <v>17206.2</v>
      </c>
    </row>
    <row r="311" spans="5:5" x14ac:dyDescent="0.25">
      <c r="E311" s="6">
        <f t="shared" si="4"/>
        <v>17206.2</v>
      </c>
    </row>
    <row r="312" spans="5:5" x14ac:dyDescent="0.25">
      <c r="E312" s="6">
        <f t="shared" si="4"/>
        <v>17206.2</v>
      </c>
    </row>
    <row r="313" spans="5:5" x14ac:dyDescent="0.25">
      <c r="E313" s="6">
        <f t="shared" si="4"/>
        <v>17206.2</v>
      </c>
    </row>
    <row r="314" spans="5:5" x14ac:dyDescent="0.25">
      <c r="E314" s="6">
        <f t="shared" si="4"/>
        <v>17206.2</v>
      </c>
    </row>
    <row r="315" spans="5:5" x14ac:dyDescent="0.25">
      <c r="E315" s="6">
        <f t="shared" si="4"/>
        <v>17206.2</v>
      </c>
    </row>
    <row r="316" spans="5:5" x14ac:dyDescent="0.25">
      <c r="E316" s="6">
        <f t="shared" si="4"/>
        <v>17206.2</v>
      </c>
    </row>
    <row r="317" spans="5:5" x14ac:dyDescent="0.25">
      <c r="E317" s="6">
        <f t="shared" si="4"/>
        <v>17206.2</v>
      </c>
    </row>
    <row r="318" spans="5:5" x14ac:dyDescent="0.25">
      <c r="E318" s="6">
        <f t="shared" si="4"/>
        <v>17206.2</v>
      </c>
    </row>
    <row r="319" spans="5:5" x14ac:dyDescent="0.25">
      <c r="E319" s="6">
        <f t="shared" si="4"/>
        <v>17206.2</v>
      </c>
    </row>
    <row r="320" spans="5:5" x14ac:dyDescent="0.25">
      <c r="E320" s="6">
        <f t="shared" si="4"/>
        <v>17206.2</v>
      </c>
    </row>
    <row r="321" spans="5:5" x14ac:dyDescent="0.25">
      <c r="E321" s="6">
        <f t="shared" si="4"/>
        <v>17206.2</v>
      </c>
    </row>
    <row r="322" spans="5:5" x14ac:dyDescent="0.25">
      <c r="E322" s="6">
        <f t="shared" si="4"/>
        <v>17206.2</v>
      </c>
    </row>
    <row r="323" spans="5:5" x14ac:dyDescent="0.25">
      <c r="E323" s="6">
        <f t="shared" si="4"/>
        <v>17206.2</v>
      </c>
    </row>
    <row r="324" spans="5:5" x14ac:dyDescent="0.25">
      <c r="E324" s="6">
        <f t="shared" si="4"/>
        <v>17206.2</v>
      </c>
    </row>
    <row r="325" spans="5:5" x14ac:dyDescent="0.25">
      <c r="E325" s="6">
        <f t="shared" ref="E325:E388" si="5">E324+C325-D325</f>
        <v>17206.2</v>
      </c>
    </row>
    <row r="326" spans="5:5" x14ac:dyDescent="0.25">
      <c r="E326" s="6">
        <f t="shared" si="5"/>
        <v>17206.2</v>
      </c>
    </row>
    <row r="327" spans="5:5" x14ac:dyDescent="0.25">
      <c r="E327" s="6">
        <f t="shared" si="5"/>
        <v>17206.2</v>
      </c>
    </row>
    <row r="328" spans="5:5" x14ac:dyDescent="0.25">
      <c r="E328" s="6">
        <f t="shared" si="5"/>
        <v>17206.2</v>
      </c>
    </row>
    <row r="329" spans="5:5" x14ac:dyDescent="0.25">
      <c r="E329" s="6">
        <f t="shared" si="5"/>
        <v>17206.2</v>
      </c>
    </row>
    <row r="330" spans="5:5" x14ac:dyDescent="0.25">
      <c r="E330" s="6">
        <f t="shared" si="5"/>
        <v>17206.2</v>
      </c>
    </row>
    <row r="331" spans="5:5" x14ac:dyDescent="0.25">
      <c r="E331" s="6">
        <f t="shared" si="5"/>
        <v>17206.2</v>
      </c>
    </row>
    <row r="332" spans="5:5" x14ac:dyDescent="0.25">
      <c r="E332" s="6">
        <f t="shared" si="5"/>
        <v>17206.2</v>
      </c>
    </row>
    <row r="333" spans="5:5" x14ac:dyDescent="0.25">
      <c r="E333" s="6">
        <f t="shared" si="5"/>
        <v>17206.2</v>
      </c>
    </row>
    <row r="334" spans="5:5" x14ac:dyDescent="0.25">
      <c r="E334" s="6">
        <f t="shared" si="5"/>
        <v>17206.2</v>
      </c>
    </row>
    <row r="335" spans="5:5" x14ac:dyDescent="0.25">
      <c r="E335" s="6">
        <f t="shared" si="5"/>
        <v>17206.2</v>
      </c>
    </row>
    <row r="336" spans="5:5" x14ac:dyDescent="0.25">
      <c r="E336" s="6">
        <f t="shared" si="5"/>
        <v>17206.2</v>
      </c>
    </row>
    <row r="337" spans="5:5" x14ac:dyDescent="0.25">
      <c r="E337" s="6">
        <f t="shared" si="5"/>
        <v>17206.2</v>
      </c>
    </row>
    <row r="338" spans="5:5" x14ac:dyDescent="0.25">
      <c r="E338" s="6">
        <f t="shared" si="5"/>
        <v>17206.2</v>
      </c>
    </row>
    <row r="339" spans="5:5" x14ac:dyDescent="0.25">
      <c r="E339" s="6">
        <f t="shared" si="5"/>
        <v>17206.2</v>
      </c>
    </row>
    <row r="340" spans="5:5" x14ac:dyDescent="0.25">
      <c r="E340" s="6">
        <f t="shared" si="5"/>
        <v>17206.2</v>
      </c>
    </row>
    <row r="341" spans="5:5" x14ac:dyDescent="0.25">
      <c r="E341" s="6">
        <f t="shared" si="5"/>
        <v>17206.2</v>
      </c>
    </row>
    <row r="342" spans="5:5" x14ac:dyDescent="0.25">
      <c r="E342" s="6">
        <f t="shared" si="5"/>
        <v>17206.2</v>
      </c>
    </row>
    <row r="343" spans="5:5" x14ac:dyDescent="0.25">
      <c r="E343" s="6">
        <f t="shared" si="5"/>
        <v>17206.2</v>
      </c>
    </row>
    <row r="344" spans="5:5" x14ac:dyDescent="0.25">
      <c r="E344" s="6">
        <f t="shared" si="5"/>
        <v>17206.2</v>
      </c>
    </row>
    <row r="345" spans="5:5" x14ac:dyDescent="0.25">
      <c r="E345" s="6">
        <f t="shared" si="5"/>
        <v>17206.2</v>
      </c>
    </row>
    <row r="346" spans="5:5" x14ac:dyDescent="0.25">
      <c r="E346" s="6">
        <f t="shared" si="5"/>
        <v>17206.2</v>
      </c>
    </row>
    <row r="347" spans="5:5" x14ac:dyDescent="0.25">
      <c r="E347" s="6">
        <f t="shared" si="5"/>
        <v>17206.2</v>
      </c>
    </row>
    <row r="348" spans="5:5" x14ac:dyDescent="0.25">
      <c r="E348" s="6">
        <f t="shared" si="5"/>
        <v>17206.2</v>
      </c>
    </row>
    <row r="349" spans="5:5" x14ac:dyDescent="0.25">
      <c r="E349" s="6">
        <f t="shared" si="5"/>
        <v>17206.2</v>
      </c>
    </row>
    <row r="350" spans="5:5" x14ac:dyDescent="0.25">
      <c r="E350" s="6">
        <f t="shared" si="5"/>
        <v>17206.2</v>
      </c>
    </row>
    <row r="351" spans="5:5" x14ac:dyDescent="0.25">
      <c r="E351" s="6">
        <f t="shared" si="5"/>
        <v>17206.2</v>
      </c>
    </row>
    <row r="352" spans="5:5" x14ac:dyDescent="0.25">
      <c r="E352" s="6">
        <f t="shared" si="5"/>
        <v>17206.2</v>
      </c>
    </row>
    <row r="353" spans="5:5" x14ac:dyDescent="0.25">
      <c r="E353" s="6">
        <f t="shared" si="5"/>
        <v>17206.2</v>
      </c>
    </row>
    <row r="354" spans="5:5" x14ac:dyDescent="0.25">
      <c r="E354" s="6">
        <f t="shared" si="5"/>
        <v>17206.2</v>
      </c>
    </row>
    <row r="355" spans="5:5" x14ac:dyDescent="0.25">
      <c r="E355" s="6">
        <f t="shared" si="5"/>
        <v>17206.2</v>
      </c>
    </row>
    <row r="356" spans="5:5" x14ac:dyDescent="0.25">
      <c r="E356" s="6">
        <f t="shared" si="5"/>
        <v>17206.2</v>
      </c>
    </row>
    <row r="357" spans="5:5" x14ac:dyDescent="0.25">
      <c r="E357" s="6">
        <f t="shared" si="5"/>
        <v>17206.2</v>
      </c>
    </row>
    <row r="358" spans="5:5" x14ac:dyDescent="0.25">
      <c r="E358" s="6">
        <f t="shared" si="5"/>
        <v>17206.2</v>
      </c>
    </row>
    <row r="359" spans="5:5" x14ac:dyDescent="0.25">
      <c r="E359" s="6">
        <f t="shared" si="5"/>
        <v>17206.2</v>
      </c>
    </row>
    <row r="360" spans="5:5" x14ac:dyDescent="0.25">
      <c r="E360" s="6">
        <f t="shared" si="5"/>
        <v>17206.2</v>
      </c>
    </row>
    <row r="361" spans="5:5" x14ac:dyDescent="0.25">
      <c r="E361" s="6">
        <f t="shared" si="5"/>
        <v>17206.2</v>
      </c>
    </row>
    <row r="362" spans="5:5" x14ac:dyDescent="0.25">
      <c r="E362" s="6">
        <f t="shared" si="5"/>
        <v>17206.2</v>
      </c>
    </row>
    <row r="363" spans="5:5" x14ac:dyDescent="0.25">
      <c r="E363" s="6">
        <f t="shared" si="5"/>
        <v>17206.2</v>
      </c>
    </row>
    <row r="364" spans="5:5" x14ac:dyDescent="0.25">
      <c r="E364" s="6">
        <f t="shared" si="5"/>
        <v>17206.2</v>
      </c>
    </row>
    <row r="365" spans="5:5" x14ac:dyDescent="0.25">
      <c r="E365" s="6">
        <f t="shared" si="5"/>
        <v>17206.2</v>
      </c>
    </row>
    <row r="366" spans="5:5" x14ac:dyDescent="0.25">
      <c r="E366" s="6">
        <f t="shared" si="5"/>
        <v>17206.2</v>
      </c>
    </row>
    <row r="367" spans="5:5" x14ac:dyDescent="0.25">
      <c r="E367" s="6">
        <f t="shared" si="5"/>
        <v>17206.2</v>
      </c>
    </row>
    <row r="368" spans="5:5" x14ac:dyDescent="0.25">
      <c r="E368" s="6">
        <f t="shared" si="5"/>
        <v>17206.2</v>
      </c>
    </row>
    <row r="369" spans="5:5" x14ac:dyDescent="0.25">
      <c r="E369" s="6">
        <f t="shared" si="5"/>
        <v>17206.2</v>
      </c>
    </row>
    <row r="370" spans="5:5" x14ac:dyDescent="0.25">
      <c r="E370" s="6">
        <f t="shared" si="5"/>
        <v>17206.2</v>
      </c>
    </row>
    <row r="371" spans="5:5" x14ac:dyDescent="0.25">
      <c r="E371" s="6">
        <f t="shared" si="5"/>
        <v>17206.2</v>
      </c>
    </row>
    <row r="372" spans="5:5" x14ac:dyDescent="0.25">
      <c r="E372" s="6">
        <f t="shared" si="5"/>
        <v>17206.2</v>
      </c>
    </row>
    <row r="373" spans="5:5" x14ac:dyDescent="0.25">
      <c r="E373" s="6">
        <f t="shared" si="5"/>
        <v>17206.2</v>
      </c>
    </row>
    <row r="374" spans="5:5" x14ac:dyDescent="0.25">
      <c r="E374" s="6">
        <f t="shared" si="5"/>
        <v>17206.2</v>
      </c>
    </row>
    <row r="375" spans="5:5" x14ac:dyDescent="0.25">
      <c r="E375" s="6">
        <f t="shared" si="5"/>
        <v>17206.2</v>
      </c>
    </row>
    <row r="376" spans="5:5" x14ac:dyDescent="0.25">
      <c r="E376" s="6">
        <f t="shared" si="5"/>
        <v>17206.2</v>
      </c>
    </row>
    <row r="377" spans="5:5" x14ac:dyDescent="0.25">
      <c r="E377" s="6">
        <f t="shared" si="5"/>
        <v>17206.2</v>
      </c>
    </row>
    <row r="378" spans="5:5" x14ac:dyDescent="0.25">
      <c r="E378" s="6">
        <f t="shared" si="5"/>
        <v>17206.2</v>
      </c>
    </row>
    <row r="379" spans="5:5" x14ac:dyDescent="0.25">
      <c r="E379" s="6">
        <f t="shared" si="5"/>
        <v>17206.2</v>
      </c>
    </row>
    <row r="380" spans="5:5" x14ac:dyDescent="0.25">
      <c r="E380" s="6">
        <f t="shared" si="5"/>
        <v>17206.2</v>
      </c>
    </row>
    <row r="381" spans="5:5" x14ac:dyDescent="0.25">
      <c r="E381" s="6">
        <f t="shared" si="5"/>
        <v>17206.2</v>
      </c>
    </row>
    <row r="382" spans="5:5" x14ac:dyDescent="0.25">
      <c r="E382" s="6">
        <f t="shared" si="5"/>
        <v>17206.2</v>
      </c>
    </row>
    <row r="383" spans="5:5" x14ac:dyDescent="0.25">
      <c r="E383" s="6">
        <f t="shared" si="5"/>
        <v>17206.2</v>
      </c>
    </row>
    <row r="384" spans="5:5" x14ac:dyDescent="0.25">
      <c r="E384" s="6">
        <f t="shared" si="5"/>
        <v>17206.2</v>
      </c>
    </row>
    <row r="385" spans="5:5" x14ac:dyDescent="0.25">
      <c r="E385" s="6">
        <f t="shared" si="5"/>
        <v>17206.2</v>
      </c>
    </row>
    <row r="386" spans="5:5" x14ac:dyDescent="0.25">
      <c r="E386" s="6">
        <f t="shared" si="5"/>
        <v>17206.2</v>
      </c>
    </row>
    <row r="387" spans="5:5" x14ac:dyDescent="0.25">
      <c r="E387" s="6">
        <f t="shared" si="5"/>
        <v>17206.2</v>
      </c>
    </row>
    <row r="388" spans="5:5" x14ac:dyDescent="0.25">
      <c r="E388" s="6">
        <f t="shared" si="5"/>
        <v>17206.2</v>
      </c>
    </row>
    <row r="389" spans="5:5" x14ac:dyDescent="0.25">
      <c r="E389" s="6">
        <f t="shared" ref="E389:E452" si="6">E388+C389-D389</f>
        <v>17206.2</v>
      </c>
    </row>
    <row r="390" spans="5:5" x14ac:dyDescent="0.25">
      <c r="E390" s="6">
        <f t="shared" si="6"/>
        <v>17206.2</v>
      </c>
    </row>
    <row r="391" spans="5:5" x14ac:dyDescent="0.25">
      <c r="E391" s="6">
        <f t="shared" si="6"/>
        <v>17206.2</v>
      </c>
    </row>
    <row r="392" spans="5:5" x14ac:dyDescent="0.25">
      <c r="E392" s="6">
        <f t="shared" si="6"/>
        <v>17206.2</v>
      </c>
    </row>
    <row r="393" spans="5:5" x14ac:dyDescent="0.25">
      <c r="E393" s="6">
        <f t="shared" si="6"/>
        <v>17206.2</v>
      </c>
    </row>
    <row r="394" spans="5:5" x14ac:dyDescent="0.25">
      <c r="E394" s="6">
        <f t="shared" si="6"/>
        <v>17206.2</v>
      </c>
    </row>
    <row r="395" spans="5:5" x14ac:dyDescent="0.25">
      <c r="E395" s="6">
        <f t="shared" si="6"/>
        <v>17206.2</v>
      </c>
    </row>
    <row r="396" spans="5:5" x14ac:dyDescent="0.25">
      <c r="E396" s="6">
        <f t="shared" si="6"/>
        <v>17206.2</v>
      </c>
    </row>
    <row r="397" spans="5:5" x14ac:dyDescent="0.25">
      <c r="E397" s="6">
        <f t="shared" si="6"/>
        <v>17206.2</v>
      </c>
    </row>
    <row r="398" spans="5:5" x14ac:dyDescent="0.25">
      <c r="E398" s="6">
        <f t="shared" si="6"/>
        <v>17206.2</v>
      </c>
    </row>
    <row r="399" spans="5:5" x14ac:dyDescent="0.25">
      <c r="E399" s="6">
        <f t="shared" si="6"/>
        <v>17206.2</v>
      </c>
    </row>
    <row r="400" spans="5:5" x14ac:dyDescent="0.25">
      <c r="E400" s="6">
        <f t="shared" si="6"/>
        <v>17206.2</v>
      </c>
    </row>
    <row r="401" spans="5:5" x14ac:dyDescent="0.25">
      <c r="E401" s="6">
        <f t="shared" si="6"/>
        <v>17206.2</v>
      </c>
    </row>
    <row r="402" spans="5:5" x14ac:dyDescent="0.25">
      <c r="E402" s="6">
        <f t="shared" si="6"/>
        <v>17206.2</v>
      </c>
    </row>
    <row r="403" spans="5:5" x14ac:dyDescent="0.25">
      <c r="E403" s="6">
        <f t="shared" si="6"/>
        <v>17206.2</v>
      </c>
    </row>
    <row r="404" spans="5:5" x14ac:dyDescent="0.25">
      <c r="E404" s="6">
        <f t="shared" si="6"/>
        <v>17206.2</v>
      </c>
    </row>
    <row r="405" spans="5:5" x14ac:dyDescent="0.25">
      <c r="E405" s="6">
        <f t="shared" si="6"/>
        <v>17206.2</v>
      </c>
    </row>
    <row r="406" spans="5:5" x14ac:dyDescent="0.25">
      <c r="E406" s="6">
        <f t="shared" si="6"/>
        <v>17206.2</v>
      </c>
    </row>
    <row r="407" spans="5:5" x14ac:dyDescent="0.25">
      <c r="E407" s="6">
        <f t="shared" si="6"/>
        <v>17206.2</v>
      </c>
    </row>
    <row r="408" spans="5:5" x14ac:dyDescent="0.25">
      <c r="E408" s="6">
        <f t="shared" si="6"/>
        <v>17206.2</v>
      </c>
    </row>
    <row r="409" spans="5:5" x14ac:dyDescent="0.25">
      <c r="E409" s="6">
        <f t="shared" si="6"/>
        <v>17206.2</v>
      </c>
    </row>
    <row r="410" spans="5:5" x14ac:dyDescent="0.25">
      <c r="E410" s="6">
        <f t="shared" si="6"/>
        <v>17206.2</v>
      </c>
    </row>
    <row r="411" spans="5:5" x14ac:dyDescent="0.25">
      <c r="E411" s="6">
        <f t="shared" si="6"/>
        <v>17206.2</v>
      </c>
    </row>
    <row r="412" spans="5:5" x14ac:dyDescent="0.25">
      <c r="E412" s="6">
        <f t="shared" si="6"/>
        <v>17206.2</v>
      </c>
    </row>
    <row r="413" spans="5:5" x14ac:dyDescent="0.25">
      <c r="E413" s="6">
        <f t="shared" si="6"/>
        <v>17206.2</v>
      </c>
    </row>
    <row r="414" spans="5:5" x14ac:dyDescent="0.25">
      <c r="E414" s="6">
        <f t="shared" si="6"/>
        <v>17206.2</v>
      </c>
    </row>
    <row r="415" spans="5:5" x14ac:dyDescent="0.25">
      <c r="E415" s="6">
        <f t="shared" si="6"/>
        <v>17206.2</v>
      </c>
    </row>
    <row r="416" spans="5:5" x14ac:dyDescent="0.25">
      <c r="E416" s="6">
        <f t="shared" si="6"/>
        <v>17206.2</v>
      </c>
    </row>
    <row r="417" spans="5:5" x14ac:dyDescent="0.25">
      <c r="E417" s="6">
        <f t="shared" si="6"/>
        <v>17206.2</v>
      </c>
    </row>
    <row r="418" spans="5:5" x14ac:dyDescent="0.25">
      <c r="E418" s="6">
        <f t="shared" si="6"/>
        <v>17206.2</v>
      </c>
    </row>
    <row r="419" spans="5:5" x14ac:dyDescent="0.25">
      <c r="E419" s="6">
        <f t="shared" si="6"/>
        <v>17206.2</v>
      </c>
    </row>
    <row r="420" spans="5:5" x14ac:dyDescent="0.25">
      <c r="E420" s="6">
        <f t="shared" si="6"/>
        <v>17206.2</v>
      </c>
    </row>
    <row r="421" spans="5:5" x14ac:dyDescent="0.25">
      <c r="E421" s="6">
        <f t="shared" si="6"/>
        <v>17206.2</v>
      </c>
    </row>
    <row r="422" spans="5:5" x14ac:dyDescent="0.25">
      <c r="E422" s="6">
        <f t="shared" si="6"/>
        <v>17206.2</v>
      </c>
    </row>
    <row r="423" spans="5:5" x14ac:dyDescent="0.25">
      <c r="E423" s="6">
        <f t="shared" si="6"/>
        <v>17206.2</v>
      </c>
    </row>
    <row r="424" spans="5:5" x14ac:dyDescent="0.25">
      <c r="E424" s="6">
        <f t="shared" si="6"/>
        <v>17206.2</v>
      </c>
    </row>
    <row r="425" spans="5:5" x14ac:dyDescent="0.25">
      <c r="E425" s="6">
        <f t="shared" si="6"/>
        <v>17206.2</v>
      </c>
    </row>
    <row r="426" spans="5:5" x14ac:dyDescent="0.25">
      <c r="E426" s="6">
        <f t="shared" si="6"/>
        <v>17206.2</v>
      </c>
    </row>
    <row r="427" spans="5:5" x14ac:dyDescent="0.25">
      <c r="E427" s="6">
        <f t="shared" si="6"/>
        <v>17206.2</v>
      </c>
    </row>
    <row r="428" spans="5:5" x14ac:dyDescent="0.25">
      <c r="E428" s="6">
        <f t="shared" si="6"/>
        <v>17206.2</v>
      </c>
    </row>
    <row r="429" spans="5:5" x14ac:dyDescent="0.25">
      <c r="E429" s="6">
        <f t="shared" si="6"/>
        <v>17206.2</v>
      </c>
    </row>
    <row r="430" spans="5:5" x14ac:dyDescent="0.25">
      <c r="E430" s="6">
        <f t="shared" si="6"/>
        <v>17206.2</v>
      </c>
    </row>
    <row r="431" spans="5:5" x14ac:dyDescent="0.25">
      <c r="E431" s="6">
        <f t="shared" si="6"/>
        <v>17206.2</v>
      </c>
    </row>
    <row r="432" spans="5:5" x14ac:dyDescent="0.25">
      <c r="E432" s="6">
        <f t="shared" si="6"/>
        <v>17206.2</v>
      </c>
    </row>
    <row r="433" spans="5:5" x14ac:dyDescent="0.25">
      <c r="E433" s="6">
        <f t="shared" si="6"/>
        <v>17206.2</v>
      </c>
    </row>
    <row r="434" spans="5:5" x14ac:dyDescent="0.25">
      <c r="E434" s="6">
        <f t="shared" si="6"/>
        <v>17206.2</v>
      </c>
    </row>
    <row r="435" spans="5:5" x14ac:dyDescent="0.25">
      <c r="E435" s="6">
        <f t="shared" si="6"/>
        <v>17206.2</v>
      </c>
    </row>
    <row r="436" spans="5:5" x14ac:dyDescent="0.25">
      <c r="E436" s="6">
        <f t="shared" si="6"/>
        <v>17206.2</v>
      </c>
    </row>
    <row r="437" spans="5:5" x14ac:dyDescent="0.25">
      <c r="E437" s="6">
        <f t="shared" si="6"/>
        <v>17206.2</v>
      </c>
    </row>
    <row r="438" spans="5:5" x14ac:dyDescent="0.25">
      <c r="E438" s="6">
        <f t="shared" si="6"/>
        <v>17206.2</v>
      </c>
    </row>
    <row r="439" spans="5:5" x14ac:dyDescent="0.25">
      <c r="E439" s="6">
        <f t="shared" si="6"/>
        <v>17206.2</v>
      </c>
    </row>
    <row r="440" spans="5:5" x14ac:dyDescent="0.25">
      <c r="E440" s="6">
        <f t="shared" si="6"/>
        <v>17206.2</v>
      </c>
    </row>
    <row r="441" spans="5:5" x14ac:dyDescent="0.25">
      <c r="E441" s="6">
        <f t="shared" si="6"/>
        <v>17206.2</v>
      </c>
    </row>
    <row r="442" spans="5:5" x14ac:dyDescent="0.25">
      <c r="E442" s="6">
        <f t="shared" si="6"/>
        <v>17206.2</v>
      </c>
    </row>
    <row r="443" spans="5:5" x14ac:dyDescent="0.25">
      <c r="E443" s="6">
        <f t="shared" si="6"/>
        <v>17206.2</v>
      </c>
    </row>
    <row r="444" spans="5:5" x14ac:dyDescent="0.25">
      <c r="E444" s="6">
        <f t="shared" si="6"/>
        <v>17206.2</v>
      </c>
    </row>
    <row r="445" spans="5:5" x14ac:dyDescent="0.25">
      <c r="E445" s="6">
        <f t="shared" si="6"/>
        <v>17206.2</v>
      </c>
    </row>
    <row r="446" spans="5:5" x14ac:dyDescent="0.25">
      <c r="E446" s="6">
        <f t="shared" si="6"/>
        <v>17206.2</v>
      </c>
    </row>
    <row r="447" spans="5:5" x14ac:dyDescent="0.25">
      <c r="E447" s="6">
        <f t="shared" si="6"/>
        <v>17206.2</v>
      </c>
    </row>
    <row r="448" spans="5:5" x14ac:dyDescent="0.25">
      <c r="E448" s="6">
        <f t="shared" si="6"/>
        <v>17206.2</v>
      </c>
    </row>
    <row r="449" spans="5:5" x14ac:dyDescent="0.25">
      <c r="E449" s="6">
        <f t="shared" si="6"/>
        <v>17206.2</v>
      </c>
    </row>
    <row r="450" spans="5:5" x14ac:dyDescent="0.25">
      <c r="E450" s="6">
        <f t="shared" si="6"/>
        <v>17206.2</v>
      </c>
    </row>
    <row r="451" spans="5:5" x14ac:dyDescent="0.25">
      <c r="E451" s="6">
        <f t="shared" si="6"/>
        <v>17206.2</v>
      </c>
    </row>
    <row r="452" spans="5:5" x14ac:dyDescent="0.25">
      <c r="E452" s="6">
        <f t="shared" si="6"/>
        <v>17206.2</v>
      </c>
    </row>
    <row r="453" spans="5:5" x14ac:dyDescent="0.25">
      <c r="E453" s="6">
        <f t="shared" ref="E453:E500" si="7">E452+C453-D453</f>
        <v>17206.2</v>
      </c>
    </row>
    <row r="454" spans="5:5" x14ac:dyDescent="0.25">
      <c r="E454" s="6">
        <f t="shared" si="7"/>
        <v>17206.2</v>
      </c>
    </row>
    <row r="455" spans="5:5" x14ac:dyDescent="0.25">
      <c r="E455" s="6">
        <f t="shared" si="7"/>
        <v>17206.2</v>
      </c>
    </row>
    <row r="456" spans="5:5" x14ac:dyDescent="0.25">
      <c r="E456" s="6">
        <f t="shared" si="7"/>
        <v>17206.2</v>
      </c>
    </row>
    <row r="457" spans="5:5" x14ac:dyDescent="0.25">
      <c r="E457" s="6">
        <f t="shared" si="7"/>
        <v>17206.2</v>
      </c>
    </row>
    <row r="458" spans="5:5" x14ac:dyDescent="0.25">
      <c r="E458" s="6">
        <f t="shared" si="7"/>
        <v>17206.2</v>
      </c>
    </row>
    <row r="459" spans="5:5" x14ac:dyDescent="0.25">
      <c r="E459" s="6">
        <f t="shared" si="7"/>
        <v>17206.2</v>
      </c>
    </row>
    <row r="460" spans="5:5" x14ac:dyDescent="0.25">
      <c r="E460" s="6">
        <f t="shared" si="7"/>
        <v>17206.2</v>
      </c>
    </row>
    <row r="461" spans="5:5" x14ac:dyDescent="0.25">
      <c r="E461" s="6">
        <f t="shared" si="7"/>
        <v>17206.2</v>
      </c>
    </row>
    <row r="462" spans="5:5" x14ac:dyDescent="0.25">
      <c r="E462" s="6">
        <f t="shared" si="7"/>
        <v>17206.2</v>
      </c>
    </row>
    <row r="463" spans="5:5" x14ac:dyDescent="0.25">
      <c r="E463" s="6">
        <f t="shared" si="7"/>
        <v>17206.2</v>
      </c>
    </row>
    <row r="464" spans="5:5" x14ac:dyDescent="0.25">
      <c r="E464" s="6">
        <f t="shared" si="7"/>
        <v>17206.2</v>
      </c>
    </row>
    <row r="465" spans="5:5" x14ac:dyDescent="0.25">
      <c r="E465" s="6">
        <f t="shared" si="7"/>
        <v>17206.2</v>
      </c>
    </row>
    <row r="466" spans="5:5" x14ac:dyDescent="0.25">
      <c r="E466" s="6">
        <f t="shared" si="7"/>
        <v>17206.2</v>
      </c>
    </row>
    <row r="467" spans="5:5" x14ac:dyDescent="0.25">
      <c r="E467" s="6">
        <f t="shared" si="7"/>
        <v>17206.2</v>
      </c>
    </row>
    <row r="468" spans="5:5" x14ac:dyDescent="0.25">
      <c r="E468" s="6">
        <f t="shared" si="7"/>
        <v>17206.2</v>
      </c>
    </row>
    <row r="469" spans="5:5" x14ac:dyDescent="0.25">
      <c r="E469" s="6">
        <f t="shared" si="7"/>
        <v>17206.2</v>
      </c>
    </row>
    <row r="470" spans="5:5" x14ac:dyDescent="0.25">
      <c r="E470" s="6">
        <f t="shared" si="7"/>
        <v>17206.2</v>
      </c>
    </row>
    <row r="471" spans="5:5" x14ac:dyDescent="0.25">
      <c r="E471" s="6">
        <f t="shared" si="7"/>
        <v>17206.2</v>
      </c>
    </row>
    <row r="472" spans="5:5" x14ac:dyDescent="0.25">
      <c r="E472" s="6">
        <f t="shared" si="7"/>
        <v>17206.2</v>
      </c>
    </row>
    <row r="473" spans="5:5" x14ac:dyDescent="0.25">
      <c r="E473" s="6">
        <f t="shared" si="7"/>
        <v>17206.2</v>
      </c>
    </row>
    <row r="474" spans="5:5" x14ac:dyDescent="0.25">
      <c r="E474" s="6">
        <f t="shared" si="7"/>
        <v>17206.2</v>
      </c>
    </row>
    <row r="475" spans="5:5" x14ac:dyDescent="0.25">
      <c r="E475" s="6">
        <f t="shared" si="7"/>
        <v>17206.2</v>
      </c>
    </row>
    <row r="476" spans="5:5" x14ac:dyDescent="0.25">
      <c r="E476" s="6">
        <f t="shared" si="7"/>
        <v>17206.2</v>
      </c>
    </row>
    <row r="477" spans="5:5" x14ac:dyDescent="0.25">
      <c r="E477" s="6">
        <f t="shared" si="7"/>
        <v>17206.2</v>
      </c>
    </row>
    <row r="478" spans="5:5" x14ac:dyDescent="0.25">
      <c r="E478" s="6">
        <f t="shared" si="7"/>
        <v>17206.2</v>
      </c>
    </row>
    <row r="479" spans="5:5" x14ac:dyDescent="0.25">
      <c r="E479" s="6">
        <f t="shared" si="7"/>
        <v>17206.2</v>
      </c>
    </row>
    <row r="480" spans="5:5" x14ac:dyDescent="0.25">
      <c r="E480" s="6">
        <f t="shared" si="7"/>
        <v>17206.2</v>
      </c>
    </row>
    <row r="481" spans="5:5" x14ac:dyDescent="0.25">
      <c r="E481" s="6">
        <f t="shared" si="7"/>
        <v>17206.2</v>
      </c>
    </row>
    <row r="482" spans="5:5" x14ac:dyDescent="0.25">
      <c r="E482" s="6">
        <f t="shared" si="7"/>
        <v>17206.2</v>
      </c>
    </row>
    <row r="483" spans="5:5" x14ac:dyDescent="0.25">
      <c r="E483" s="6">
        <f t="shared" si="7"/>
        <v>17206.2</v>
      </c>
    </row>
    <row r="484" spans="5:5" x14ac:dyDescent="0.25">
      <c r="E484" s="6">
        <f t="shared" si="7"/>
        <v>17206.2</v>
      </c>
    </row>
    <row r="485" spans="5:5" x14ac:dyDescent="0.25">
      <c r="E485" s="6">
        <f t="shared" si="7"/>
        <v>17206.2</v>
      </c>
    </row>
    <row r="486" spans="5:5" x14ac:dyDescent="0.25">
      <c r="E486" s="6">
        <f t="shared" si="7"/>
        <v>17206.2</v>
      </c>
    </row>
    <row r="487" spans="5:5" x14ac:dyDescent="0.25">
      <c r="E487" s="6">
        <f t="shared" si="7"/>
        <v>17206.2</v>
      </c>
    </row>
    <row r="488" spans="5:5" x14ac:dyDescent="0.25">
      <c r="E488" s="6">
        <f t="shared" si="7"/>
        <v>17206.2</v>
      </c>
    </row>
    <row r="489" spans="5:5" x14ac:dyDescent="0.25">
      <c r="E489" s="6">
        <f t="shared" si="7"/>
        <v>17206.2</v>
      </c>
    </row>
    <row r="490" spans="5:5" x14ac:dyDescent="0.25">
      <c r="E490" s="6">
        <f t="shared" si="7"/>
        <v>17206.2</v>
      </c>
    </row>
    <row r="491" spans="5:5" x14ac:dyDescent="0.25">
      <c r="E491" s="6">
        <f t="shared" si="7"/>
        <v>17206.2</v>
      </c>
    </row>
    <row r="492" spans="5:5" x14ac:dyDescent="0.25">
      <c r="E492" s="6">
        <f t="shared" si="7"/>
        <v>17206.2</v>
      </c>
    </row>
    <row r="493" spans="5:5" x14ac:dyDescent="0.25">
      <c r="E493" s="6">
        <f t="shared" si="7"/>
        <v>17206.2</v>
      </c>
    </row>
    <row r="494" spans="5:5" x14ac:dyDescent="0.25">
      <c r="E494" s="6">
        <f t="shared" si="7"/>
        <v>17206.2</v>
      </c>
    </row>
    <row r="495" spans="5:5" x14ac:dyDescent="0.25">
      <c r="E495" s="6">
        <f t="shared" si="7"/>
        <v>17206.2</v>
      </c>
    </row>
    <row r="496" spans="5:5" x14ac:dyDescent="0.25">
      <c r="E496" s="6">
        <f t="shared" si="7"/>
        <v>17206.2</v>
      </c>
    </row>
    <row r="497" spans="5:5" x14ac:dyDescent="0.25">
      <c r="E497" s="6">
        <f t="shared" si="7"/>
        <v>17206.2</v>
      </c>
    </row>
    <row r="498" spans="5:5" x14ac:dyDescent="0.25">
      <c r="E498" s="6">
        <f t="shared" si="7"/>
        <v>17206.2</v>
      </c>
    </row>
    <row r="499" spans="5:5" x14ac:dyDescent="0.25">
      <c r="E499" s="6">
        <f t="shared" si="7"/>
        <v>17206.2</v>
      </c>
    </row>
    <row r="500" spans="5:5" x14ac:dyDescent="0.25">
      <c r="E500" s="6">
        <f t="shared" si="7"/>
        <v>17206.2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1"/>
  <sheetViews>
    <sheetView topLeftCell="A7" workbookViewId="0">
      <selection activeCell="G27" sqref="G27"/>
    </sheetView>
  </sheetViews>
  <sheetFormatPr baseColWidth="10" defaultRowHeight="15" x14ac:dyDescent="0.25"/>
  <cols>
    <col min="1" max="1" width="9.7109375" style="5" bestFit="1" customWidth="1"/>
    <col min="2" max="2" width="22.28515625" style="5" customWidth="1"/>
    <col min="3" max="3" width="13" style="6" bestFit="1" customWidth="1"/>
    <col min="4" max="4" width="12" style="6" bestFit="1" customWidth="1"/>
    <col min="5" max="5" width="13" style="5" bestFit="1" customWidth="1"/>
    <col min="7" max="7" width="35.140625" style="5" bestFit="1" customWidth="1"/>
    <col min="8" max="8" width="9.5703125" style="5" bestFit="1" customWidth="1"/>
    <col min="9" max="9" width="12" style="5" bestFit="1" customWidth="1"/>
    <col min="10" max="10" width="16.140625" style="5" bestFit="1" customWidth="1"/>
    <col min="11" max="11" width="10.28515625" style="5" bestFit="1" customWidth="1"/>
    <col min="14" max="14" width="17.42578125" bestFit="1" customWidth="1"/>
    <col min="15" max="15" width="18" bestFit="1" customWidth="1"/>
  </cols>
  <sheetData>
    <row r="1" spans="1:15" ht="18.75" x14ac:dyDescent="0.3">
      <c r="A1" s="94" t="s">
        <v>236</v>
      </c>
      <c r="B1" s="94"/>
      <c r="C1" s="94"/>
      <c r="D1" s="94"/>
      <c r="E1" s="94"/>
      <c r="H1" s="10"/>
      <c r="I1" s="6"/>
      <c r="N1" s="20" t="s">
        <v>4</v>
      </c>
      <c r="O1" s="21">
        <f>E501</f>
        <v>-15868.449999999997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43"/>
      <c r="M2" s="8"/>
      <c r="N2" s="22" t="s">
        <v>77</v>
      </c>
      <c r="O2" s="23">
        <f>MAX(A4:A501)</f>
        <v>44439</v>
      </c>
    </row>
    <row r="3" spans="1:15" ht="18.75" x14ac:dyDescent="0.3">
      <c r="A3" s="1"/>
      <c r="B3" s="2" t="s">
        <v>4</v>
      </c>
      <c r="C3" s="3">
        <v>0</v>
      </c>
      <c r="D3" s="3">
        <v>0</v>
      </c>
      <c r="E3" s="3">
        <v>980.1</v>
      </c>
      <c r="G3" s="9"/>
      <c r="H3" s="11"/>
      <c r="I3" s="9"/>
      <c r="J3" s="9"/>
      <c r="K3" s="9"/>
      <c r="L3" s="56"/>
      <c r="M3" s="56"/>
      <c r="N3" s="59"/>
      <c r="O3" s="60"/>
    </row>
    <row r="4" spans="1:15" x14ac:dyDescent="0.25">
      <c r="A4" s="4">
        <v>43984</v>
      </c>
      <c r="B4" s="5" t="s">
        <v>123</v>
      </c>
      <c r="C4" s="6">
        <v>6906</v>
      </c>
      <c r="D4" s="6">
        <v>0</v>
      </c>
      <c r="E4" s="3">
        <f>E3+C4-D4</f>
        <v>7886.1</v>
      </c>
      <c r="G4" s="12" t="s">
        <v>98</v>
      </c>
      <c r="H4" s="13">
        <v>1</v>
      </c>
      <c r="I4" s="44">
        <v>6906</v>
      </c>
      <c r="J4" s="12" t="s">
        <v>33</v>
      </c>
      <c r="K4" s="12" t="s">
        <v>33</v>
      </c>
    </row>
    <row r="5" spans="1:15" x14ac:dyDescent="0.25">
      <c r="A5" s="7">
        <v>43984</v>
      </c>
      <c r="B5" s="5" t="s">
        <v>126</v>
      </c>
      <c r="C5" s="6">
        <v>0</v>
      </c>
      <c r="D5" s="6">
        <v>6906</v>
      </c>
      <c r="E5" s="6">
        <f>E4+C5-D5</f>
        <v>980.10000000000036</v>
      </c>
      <c r="G5" s="12"/>
      <c r="I5" s="44"/>
    </row>
    <row r="6" spans="1:15" x14ac:dyDescent="0.25">
      <c r="A6" s="7">
        <v>44081</v>
      </c>
      <c r="B6" s="5" t="s">
        <v>177</v>
      </c>
      <c r="C6" s="6">
        <v>4235</v>
      </c>
      <c r="D6" s="6">
        <v>0</v>
      </c>
      <c r="E6" s="6">
        <f t="shared" ref="E6:E69" si="0">E5+C6-D6</f>
        <v>5215.1000000000004</v>
      </c>
      <c r="G6" s="5" t="s">
        <v>178</v>
      </c>
    </row>
    <row r="7" spans="1:15" x14ac:dyDescent="0.25">
      <c r="A7" s="7">
        <v>44211</v>
      </c>
      <c r="B7" s="5" t="s">
        <v>25</v>
      </c>
      <c r="C7" s="6">
        <v>7260</v>
      </c>
      <c r="D7" s="6">
        <v>0</v>
      </c>
      <c r="E7" s="6">
        <f t="shared" si="0"/>
        <v>12475.1</v>
      </c>
      <c r="G7" s="5" t="s">
        <v>346</v>
      </c>
      <c r="H7" s="5" t="s">
        <v>345</v>
      </c>
      <c r="I7" s="6">
        <v>3000</v>
      </c>
    </row>
    <row r="8" spans="1:15" x14ac:dyDescent="0.25">
      <c r="A8" s="7">
        <v>44211</v>
      </c>
      <c r="B8" s="5" t="s">
        <v>347</v>
      </c>
      <c r="C8" s="6">
        <v>0</v>
      </c>
      <c r="D8" s="6">
        <v>0</v>
      </c>
      <c r="E8" s="6">
        <f t="shared" si="0"/>
        <v>12475.1</v>
      </c>
      <c r="G8" s="5" t="s">
        <v>348</v>
      </c>
      <c r="H8" s="5">
        <v>3</v>
      </c>
      <c r="I8" s="6">
        <v>0</v>
      </c>
    </row>
    <row r="9" spans="1:15" x14ac:dyDescent="0.25">
      <c r="A9" s="7">
        <v>44235</v>
      </c>
      <c r="B9" s="5" t="s">
        <v>360</v>
      </c>
      <c r="C9" s="6">
        <v>0</v>
      </c>
      <c r="D9" s="6">
        <v>12475.1</v>
      </c>
      <c r="E9" s="6">
        <f t="shared" si="0"/>
        <v>0</v>
      </c>
    </row>
    <row r="10" spans="1:15" x14ac:dyDescent="0.25">
      <c r="A10" s="7">
        <v>44260</v>
      </c>
      <c r="B10" s="5" t="s">
        <v>373</v>
      </c>
      <c r="C10" s="6">
        <v>0</v>
      </c>
      <c r="D10" s="6">
        <v>0</v>
      </c>
      <c r="E10" s="6">
        <f t="shared" si="0"/>
        <v>0</v>
      </c>
      <c r="G10" s="5" t="s">
        <v>374</v>
      </c>
      <c r="H10" s="5">
        <v>2.5</v>
      </c>
      <c r="I10" s="5">
        <v>0</v>
      </c>
    </row>
    <row r="11" spans="1:15" x14ac:dyDescent="0.25">
      <c r="A11" s="7">
        <v>44249</v>
      </c>
      <c r="B11" s="5" t="s">
        <v>375</v>
      </c>
      <c r="C11" s="6">
        <v>9680</v>
      </c>
      <c r="D11" s="6">
        <v>0</v>
      </c>
      <c r="E11" s="6">
        <f t="shared" si="0"/>
        <v>9680</v>
      </c>
      <c r="G11" s="5" t="s">
        <v>376</v>
      </c>
      <c r="H11" s="5">
        <v>2</v>
      </c>
      <c r="I11" s="6">
        <v>4000</v>
      </c>
    </row>
    <row r="12" spans="1:15" x14ac:dyDescent="0.25">
      <c r="A12" s="7">
        <v>44315</v>
      </c>
      <c r="B12" s="5" t="s">
        <v>464</v>
      </c>
      <c r="C12" s="6">
        <v>0</v>
      </c>
      <c r="D12" s="6">
        <v>0</v>
      </c>
      <c r="E12" s="6">
        <f t="shared" si="0"/>
        <v>9680</v>
      </c>
      <c r="G12" s="5" t="s">
        <v>465</v>
      </c>
      <c r="H12" s="5">
        <v>2</v>
      </c>
      <c r="I12" s="5">
        <v>0</v>
      </c>
    </row>
    <row r="13" spans="1:15" x14ac:dyDescent="0.25">
      <c r="A13" s="7">
        <v>44316</v>
      </c>
      <c r="B13" s="5" t="s">
        <v>466</v>
      </c>
      <c r="C13" s="6">
        <v>5420.8</v>
      </c>
      <c r="D13" s="6">
        <v>0</v>
      </c>
      <c r="E13" s="6">
        <f t="shared" si="0"/>
        <v>15100.8</v>
      </c>
      <c r="G13" s="5" t="s">
        <v>467</v>
      </c>
      <c r="H13" s="5">
        <v>1</v>
      </c>
    </row>
    <row r="14" spans="1:15" x14ac:dyDescent="0.25">
      <c r="A14" s="7">
        <v>44316</v>
      </c>
      <c r="B14" s="5" t="s">
        <v>468</v>
      </c>
      <c r="C14" s="6">
        <v>4210.8</v>
      </c>
      <c r="D14" s="6">
        <v>0</v>
      </c>
      <c r="E14" s="6">
        <f t="shared" si="0"/>
        <v>19311.599999999999</v>
      </c>
      <c r="G14" s="5" t="s">
        <v>470</v>
      </c>
      <c r="H14" s="5">
        <v>1</v>
      </c>
    </row>
    <row r="15" spans="1:15" x14ac:dyDescent="0.25">
      <c r="A15" s="7">
        <v>44316</v>
      </c>
      <c r="B15" s="5" t="s">
        <v>469</v>
      </c>
      <c r="C15" s="6">
        <v>7683.5</v>
      </c>
      <c r="D15" s="6">
        <v>0</v>
      </c>
      <c r="E15" s="6">
        <f t="shared" si="0"/>
        <v>26995.1</v>
      </c>
      <c r="G15" s="5" t="s">
        <v>471</v>
      </c>
      <c r="H15" s="5">
        <v>1</v>
      </c>
    </row>
    <row r="16" spans="1:15" x14ac:dyDescent="0.25">
      <c r="A16" s="7">
        <v>44330</v>
      </c>
      <c r="B16" s="5" t="s">
        <v>472</v>
      </c>
      <c r="C16" s="6">
        <v>1000</v>
      </c>
      <c r="D16" s="6">
        <v>0</v>
      </c>
      <c r="E16" s="6">
        <f t="shared" si="0"/>
        <v>27995.1</v>
      </c>
      <c r="G16" s="5" t="s">
        <v>473</v>
      </c>
      <c r="H16" s="5" t="s">
        <v>474</v>
      </c>
    </row>
    <row r="17" spans="1:9" x14ac:dyDescent="0.25">
      <c r="A17" s="7">
        <v>44337</v>
      </c>
      <c r="B17" s="5" t="s">
        <v>543</v>
      </c>
      <c r="C17" s="6">
        <v>7260</v>
      </c>
      <c r="D17" s="6">
        <v>0</v>
      </c>
      <c r="E17" s="6">
        <f t="shared" si="0"/>
        <v>35255.1</v>
      </c>
      <c r="G17" s="5" t="s">
        <v>544</v>
      </c>
      <c r="H17" s="5">
        <v>1</v>
      </c>
      <c r="I17" s="6">
        <v>7260</v>
      </c>
    </row>
    <row r="18" spans="1:9" x14ac:dyDescent="0.25">
      <c r="A18" s="7">
        <v>44337</v>
      </c>
      <c r="B18" s="5" t="s">
        <v>545</v>
      </c>
      <c r="C18" s="6">
        <v>1996.5</v>
      </c>
      <c r="D18" s="6">
        <v>0</v>
      </c>
      <c r="E18" s="6">
        <f t="shared" si="0"/>
        <v>37251.599999999999</v>
      </c>
      <c r="G18" s="5" t="s">
        <v>546</v>
      </c>
      <c r="H18" s="5">
        <v>1</v>
      </c>
      <c r="I18" s="6">
        <v>1996.5</v>
      </c>
    </row>
    <row r="19" spans="1:9" x14ac:dyDescent="0.25">
      <c r="A19" s="7">
        <v>44362</v>
      </c>
      <c r="B19" s="5" t="s">
        <v>547</v>
      </c>
      <c r="C19" s="6">
        <v>0</v>
      </c>
      <c r="D19" s="6">
        <v>90000</v>
      </c>
      <c r="E19" s="6">
        <f t="shared" si="0"/>
        <v>-52748.4</v>
      </c>
      <c r="G19" s="5" t="s">
        <v>548</v>
      </c>
    </row>
    <row r="20" spans="1:9" x14ac:dyDescent="0.25">
      <c r="A20" s="7">
        <v>44349</v>
      </c>
      <c r="B20" s="5" t="s">
        <v>549</v>
      </c>
      <c r="C20" s="6">
        <v>0</v>
      </c>
      <c r="D20" s="6">
        <v>0</v>
      </c>
      <c r="E20" s="6">
        <f t="shared" si="0"/>
        <v>-52748.4</v>
      </c>
      <c r="G20" s="5" t="s">
        <v>550</v>
      </c>
      <c r="H20" s="5">
        <v>2</v>
      </c>
    </row>
    <row r="21" spans="1:9" x14ac:dyDescent="0.25">
      <c r="A21" s="7">
        <v>44392</v>
      </c>
      <c r="B21" s="5" t="s">
        <v>648</v>
      </c>
      <c r="C21" s="6">
        <v>0</v>
      </c>
      <c r="D21" s="6">
        <v>60000</v>
      </c>
      <c r="E21" s="6">
        <f t="shared" si="0"/>
        <v>-112748.4</v>
      </c>
      <c r="G21" s="5" t="s">
        <v>548</v>
      </c>
    </row>
    <row r="22" spans="1:9" x14ac:dyDescent="0.25">
      <c r="A22" s="7">
        <v>44400</v>
      </c>
      <c r="B22" s="5" t="s">
        <v>685</v>
      </c>
      <c r="C22" s="6">
        <v>145200</v>
      </c>
      <c r="D22" s="6">
        <v>0</v>
      </c>
      <c r="E22" s="6">
        <f t="shared" si="0"/>
        <v>32451.600000000006</v>
      </c>
      <c r="G22" s="5" t="s">
        <v>686</v>
      </c>
    </row>
    <row r="23" spans="1:9" x14ac:dyDescent="0.25">
      <c r="A23" s="7">
        <v>44399</v>
      </c>
      <c r="B23" s="5" t="s">
        <v>687</v>
      </c>
      <c r="C23" s="6">
        <v>0</v>
      </c>
      <c r="D23" s="6">
        <v>0</v>
      </c>
      <c r="E23" s="6">
        <f t="shared" si="0"/>
        <v>32451.600000000006</v>
      </c>
      <c r="G23" s="5" t="s">
        <v>688</v>
      </c>
      <c r="H23" s="5">
        <v>0</v>
      </c>
    </row>
    <row r="24" spans="1:9" x14ac:dyDescent="0.25">
      <c r="A24" s="7">
        <v>44399</v>
      </c>
      <c r="B24" s="5" t="s">
        <v>689</v>
      </c>
      <c r="C24" s="6">
        <v>0</v>
      </c>
      <c r="D24" s="6">
        <v>0</v>
      </c>
      <c r="E24" s="6">
        <f t="shared" si="0"/>
        <v>32451.600000000006</v>
      </c>
      <c r="G24" s="5" t="s">
        <v>690</v>
      </c>
      <c r="H24" s="5">
        <v>0</v>
      </c>
    </row>
    <row r="25" spans="1:9" x14ac:dyDescent="0.25">
      <c r="A25" s="7">
        <v>44392</v>
      </c>
      <c r="B25" s="5" t="s">
        <v>691</v>
      </c>
      <c r="C25" s="6">
        <v>0</v>
      </c>
      <c r="D25" s="6">
        <v>0</v>
      </c>
      <c r="E25" s="6">
        <f t="shared" si="0"/>
        <v>32451.600000000006</v>
      </c>
      <c r="G25" s="5" t="s">
        <v>692</v>
      </c>
      <c r="H25" s="5">
        <v>0</v>
      </c>
    </row>
    <row r="26" spans="1:9" x14ac:dyDescent="0.25">
      <c r="A26" s="7">
        <v>44426</v>
      </c>
      <c r="B26" s="5" t="s">
        <v>708</v>
      </c>
      <c r="C26" s="6">
        <v>5999.95</v>
      </c>
      <c r="D26" s="6">
        <v>0</v>
      </c>
      <c r="E26" s="6">
        <f t="shared" si="0"/>
        <v>38451.550000000003</v>
      </c>
      <c r="G26" s="5" t="s">
        <v>473</v>
      </c>
      <c r="H26" s="5">
        <v>6</v>
      </c>
      <c r="I26" s="6">
        <f>+C26/H26</f>
        <v>999.99166666666667</v>
      </c>
    </row>
    <row r="27" spans="1:9" x14ac:dyDescent="0.25">
      <c r="A27" s="7">
        <v>44426</v>
      </c>
      <c r="B27" s="5" t="s">
        <v>714</v>
      </c>
      <c r="C27" s="6">
        <v>0</v>
      </c>
      <c r="D27" s="6">
        <v>64000</v>
      </c>
      <c r="E27" s="6">
        <f t="shared" si="0"/>
        <v>-25548.449999999997</v>
      </c>
      <c r="G27" s="5" t="s">
        <v>548</v>
      </c>
      <c r="I27" s="5">
        <v>64000</v>
      </c>
    </row>
    <row r="28" spans="1:9" x14ac:dyDescent="0.25">
      <c r="A28" s="7">
        <v>44439</v>
      </c>
      <c r="B28" s="5" t="s">
        <v>776</v>
      </c>
      <c r="C28" s="6">
        <v>4840</v>
      </c>
      <c r="D28" s="6">
        <v>0</v>
      </c>
      <c r="E28" s="6">
        <f t="shared" si="0"/>
        <v>-20708.449999999997</v>
      </c>
      <c r="G28" s="5" t="s">
        <v>777</v>
      </c>
      <c r="H28" s="5">
        <v>1</v>
      </c>
      <c r="I28" s="6">
        <v>4000</v>
      </c>
    </row>
    <row r="29" spans="1:9" x14ac:dyDescent="0.25">
      <c r="A29" s="7">
        <v>44439</v>
      </c>
      <c r="B29" s="5" t="s">
        <v>778</v>
      </c>
      <c r="C29" s="6">
        <v>4840</v>
      </c>
      <c r="D29" s="6">
        <v>0</v>
      </c>
      <c r="E29" s="6">
        <f t="shared" si="0"/>
        <v>-15868.449999999997</v>
      </c>
      <c r="G29" s="5" t="s">
        <v>779</v>
      </c>
      <c r="H29" s="5">
        <v>1</v>
      </c>
      <c r="I29" s="6">
        <v>4000</v>
      </c>
    </row>
    <row r="30" spans="1:9" x14ac:dyDescent="0.25">
      <c r="E30" s="6">
        <f t="shared" si="0"/>
        <v>-15868.449999999997</v>
      </c>
    </row>
    <row r="31" spans="1:9" x14ac:dyDescent="0.25">
      <c r="E31" s="6">
        <f t="shared" si="0"/>
        <v>-15868.449999999997</v>
      </c>
    </row>
    <row r="32" spans="1:9" x14ac:dyDescent="0.25">
      <c r="E32" s="6">
        <f t="shared" si="0"/>
        <v>-15868.449999999997</v>
      </c>
    </row>
    <row r="33" spans="5:5" x14ac:dyDescent="0.25">
      <c r="E33" s="6">
        <f t="shared" si="0"/>
        <v>-15868.449999999997</v>
      </c>
    </row>
    <row r="34" spans="5:5" x14ac:dyDescent="0.25">
      <c r="E34" s="6">
        <f t="shared" si="0"/>
        <v>-15868.449999999997</v>
      </c>
    </row>
    <row r="35" spans="5:5" x14ac:dyDescent="0.25">
      <c r="E35" s="6">
        <f t="shared" si="0"/>
        <v>-15868.449999999997</v>
      </c>
    </row>
    <row r="36" spans="5:5" x14ac:dyDescent="0.25">
      <c r="E36" s="6">
        <f t="shared" si="0"/>
        <v>-15868.449999999997</v>
      </c>
    </row>
    <row r="37" spans="5:5" x14ac:dyDescent="0.25">
      <c r="E37" s="6">
        <f t="shared" si="0"/>
        <v>-15868.449999999997</v>
      </c>
    </row>
    <row r="38" spans="5:5" x14ac:dyDescent="0.25">
      <c r="E38" s="6">
        <f t="shared" si="0"/>
        <v>-15868.449999999997</v>
      </c>
    </row>
    <row r="39" spans="5:5" x14ac:dyDescent="0.25">
      <c r="E39" s="6">
        <f t="shared" si="0"/>
        <v>-15868.449999999997</v>
      </c>
    </row>
    <row r="40" spans="5:5" x14ac:dyDescent="0.25">
      <c r="E40" s="6">
        <f t="shared" si="0"/>
        <v>-15868.449999999997</v>
      </c>
    </row>
    <row r="41" spans="5:5" x14ac:dyDescent="0.25">
      <c r="E41" s="6">
        <f t="shared" si="0"/>
        <v>-15868.449999999997</v>
      </c>
    </row>
    <row r="42" spans="5:5" x14ac:dyDescent="0.25">
      <c r="E42" s="6">
        <f t="shared" si="0"/>
        <v>-15868.449999999997</v>
      </c>
    </row>
    <row r="43" spans="5:5" x14ac:dyDescent="0.25">
      <c r="E43" s="6">
        <f t="shared" si="0"/>
        <v>-15868.449999999997</v>
      </c>
    </row>
    <row r="44" spans="5:5" x14ac:dyDescent="0.25">
      <c r="E44" s="6">
        <f t="shared" si="0"/>
        <v>-15868.449999999997</v>
      </c>
    </row>
    <row r="45" spans="5:5" x14ac:dyDescent="0.25">
      <c r="E45" s="6">
        <f t="shared" si="0"/>
        <v>-15868.449999999997</v>
      </c>
    </row>
    <row r="46" spans="5:5" x14ac:dyDescent="0.25">
      <c r="E46" s="6">
        <f t="shared" si="0"/>
        <v>-15868.449999999997</v>
      </c>
    </row>
    <row r="47" spans="5:5" x14ac:dyDescent="0.25">
      <c r="E47" s="6">
        <f t="shared" si="0"/>
        <v>-15868.449999999997</v>
      </c>
    </row>
    <row r="48" spans="5:5" x14ac:dyDescent="0.25">
      <c r="E48" s="6">
        <f t="shared" si="0"/>
        <v>-15868.449999999997</v>
      </c>
    </row>
    <row r="49" spans="5:5" x14ac:dyDescent="0.25">
      <c r="E49" s="6">
        <f t="shared" si="0"/>
        <v>-15868.449999999997</v>
      </c>
    </row>
    <row r="50" spans="5:5" x14ac:dyDescent="0.25">
      <c r="E50" s="6">
        <f t="shared" si="0"/>
        <v>-15868.449999999997</v>
      </c>
    </row>
    <row r="51" spans="5:5" x14ac:dyDescent="0.25">
      <c r="E51" s="6">
        <f t="shared" si="0"/>
        <v>-15868.449999999997</v>
      </c>
    </row>
    <row r="52" spans="5:5" x14ac:dyDescent="0.25">
      <c r="E52" s="6">
        <f t="shared" si="0"/>
        <v>-15868.449999999997</v>
      </c>
    </row>
    <row r="53" spans="5:5" x14ac:dyDescent="0.25">
      <c r="E53" s="6">
        <f t="shared" si="0"/>
        <v>-15868.449999999997</v>
      </c>
    </row>
    <row r="54" spans="5:5" x14ac:dyDescent="0.25">
      <c r="E54" s="6">
        <f t="shared" si="0"/>
        <v>-15868.449999999997</v>
      </c>
    </row>
    <row r="55" spans="5:5" x14ac:dyDescent="0.25">
      <c r="E55" s="6">
        <f t="shared" si="0"/>
        <v>-15868.449999999997</v>
      </c>
    </row>
    <row r="56" spans="5:5" x14ac:dyDescent="0.25">
      <c r="E56" s="6">
        <f t="shared" si="0"/>
        <v>-15868.449999999997</v>
      </c>
    </row>
    <row r="57" spans="5:5" x14ac:dyDescent="0.25">
      <c r="E57" s="6">
        <f t="shared" si="0"/>
        <v>-15868.449999999997</v>
      </c>
    </row>
    <row r="58" spans="5:5" x14ac:dyDescent="0.25">
      <c r="E58" s="6">
        <f t="shared" si="0"/>
        <v>-15868.449999999997</v>
      </c>
    </row>
    <row r="59" spans="5:5" x14ac:dyDescent="0.25">
      <c r="E59" s="6">
        <f t="shared" si="0"/>
        <v>-15868.449999999997</v>
      </c>
    </row>
    <row r="60" spans="5:5" x14ac:dyDescent="0.25">
      <c r="E60" s="6">
        <f t="shared" si="0"/>
        <v>-15868.449999999997</v>
      </c>
    </row>
    <row r="61" spans="5:5" x14ac:dyDescent="0.25">
      <c r="E61" s="6">
        <f t="shared" si="0"/>
        <v>-15868.449999999997</v>
      </c>
    </row>
    <row r="62" spans="5:5" x14ac:dyDescent="0.25">
      <c r="E62" s="6">
        <f t="shared" si="0"/>
        <v>-15868.449999999997</v>
      </c>
    </row>
    <row r="63" spans="5:5" x14ac:dyDescent="0.25">
      <c r="E63" s="6">
        <f t="shared" si="0"/>
        <v>-15868.449999999997</v>
      </c>
    </row>
    <row r="64" spans="5:5" x14ac:dyDescent="0.25">
      <c r="E64" s="6">
        <f t="shared" si="0"/>
        <v>-15868.449999999997</v>
      </c>
    </row>
    <row r="65" spans="5:5" x14ac:dyDescent="0.25">
      <c r="E65" s="6">
        <f t="shared" si="0"/>
        <v>-15868.449999999997</v>
      </c>
    </row>
    <row r="66" spans="5:5" x14ac:dyDescent="0.25">
      <c r="E66" s="6">
        <f t="shared" si="0"/>
        <v>-15868.449999999997</v>
      </c>
    </row>
    <row r="67" spans="5:5" x14ac:dyDescent="0.25">
      <c r="E67" s="6">
        <f t="shared" si="0"/>
        <v>-15868.449999999997</v>
      </c>
    </row>
    <row r="68" spans="5:5" x14ac:dyDescent="0.25">
      <c r="E68" s="6">
        <f t="shared" si="0"/>
        <v>-15868.449999999997</v>
      </c>
    </row>
    <row r="69" spans="5:5" x14ac:dyDescent="0.25">
      <c r="E69" s="6">
        <f t="shared" si="0"/>
        <v>-15868.449999999997</v>
      </c>
    </row>
    <row r="70" spans="5:5" x14ac:dyDescent="0.25">
      <c r="E70" s="6">
        <f t="shared" ref="E70:E133" si="1">E69+C70-D70</f>
        <v>-15868.449999999997</v>
      </c>
    </row>
    <row r="71" spans="5:5" x14ac:dyDescent="0.25">
      <c r="E71" s="6">
        <f t="shared" si="1"/>
        <v>-15868.449999999997</v>
      </c>
    </row>
    <row r="72" spans="5:5" x14ac:dyDescent="0.25">
      <c r="E72" s="6">
        <f t="shared" si="1"/>
        <v>-15868.449999999997</v>
      </c>
    </row>
    <row r="73" spans="5:5" x14ac:dyDescent="0.25">
      <c r="E73" s="6">
        <f t="shared" si="1"/>
        <v>-15868.449999999997</v>
      </c>
    </row>
    <row r="74" spans="5:5" x14ac:dyDescent="0.25">
      <c r="E74" s="6">
        <f t="shared" si="1"/>
        <v>-15868.449999999997</v>
      </c>
    </row>
    <row r="75" spans="5:5" x14ac:dyDescent="0.25">
      <c r="E75" s="6">
        <f t="shared" si="1"/>
        <v>-15868.449999999997</v>
      </c>
    </row>
    <row r="76" spans="5:5" x14ac:dyDescent="0.25">
      <c r="E76" s="6">
        <f t="shared" si="1"/>
        <v>-15868.449999999997</v>
      </c>
    </row>
    <row r="77" spans="5:5" x14ac:dyDescent="0.25">
      <c r="E77" s="6">
        <f t="shared" si="1"/>
        <v>-15868.449999999997</v>
      </c>
    </row>
    <row r="78" spans="5:5" x14ac:dyDescent="0.25">
      <c r="E78" s="6">
        <f t="shared" si="1"/>
        <v>-15868.449999999997</v>
      </c>
    </row>
    <row r="79" spans="5:5" x14ac:dyDescent="0.25">
      <c r="E79" s="6">
        <f t="shared" si="1"/>
        <v>-15868.449999999997</v>
      </c>
    </row>
    <row r="80" spans="5:5" x14ac:dyDescent="0.25">
      <c r="E80" s="6">
        <f t="shared" si="1"/>
        <v>-15868.449999999997</v>
      </c>
    </row>
    <row r="81" spans="5:5" x14ac:dyDescent="0.25">
      <c r="E81" s="6">
        <f t="shared" si="1"/>
        <v>-15868.449999999997</v>
      </c>
    </row>
    <row r="82" spans="5:5" x14ac:dyDescent="0.25">
      <c r="E82" s="6">
        <f t="shared" si="1"/>
        <v>-15868.449999999997</v>
      </c>
    </row>
    <row r="83" spans="5:5" x14ac:dyDescent="0.25">
      <c r="E83" s="6">
        <f t="shared" si="1"/>
        <v>-15868.449999999997</v>
      </c>
    </row>
    <row r="84" spans="5:5" x14ac:dyDescent="0.25">
      <c r="E84" s="6">
        <f t="shared" si="1"/>
        <v>-15868.449999999997</v>
      </c>
    </row>
    <row r="85" spans="5:5" x14ac:dyDescent="0.25">
      <c r="E85" s="6">
        <f t="shared" si="1"/>
        <v>-15868.449999999997</v>
      </c>
    </row>
    <row r="86" spans="5:5" x14ac:dyDescent="0.25">
      <c r="E86" s="6">
        <f t="shared" si="1"/>
        <v>-15868.449999999997</v>
      </c>
    </row>
    <row r="87" spans="5:5" x14ac:dyDescent="0.25">
      <c r="E87" s="6">
        <f t="shared" si="1"/>
        <v>-15868.449999999997</v>
      </c>
    </row>
    <row r="88" spans="5:5" x14ac:dyDescent="0.25">
      <c r="E88" s="6">
        <f t="shared" si="1"/>
        <v>-15868.449999999997</v>
      </c>
    </row>
    <row r="89" spans="5:5" x14ac:dyDescent="0.25">
      <c r="E89" s="6">
        <f t="shared" si="1"/>
        <v>-15868.449999999997</v>
      </c>
    </row>
    <row r="90" spans="5:5" x14ac:dyDescent="0.25">
      <c r="E90" s="6">
        <f t="shared" si="1"/>
        <v>-15868.449999999997</v>
      </c>
    </row>
    <row r="91" spans="5:5" x14ac:dyDescent="0.25">
      <c r="E91" s="6">
        <f t="shared" si="1"/>
        <v>-15868.449999999997</v>
      </c>
    </row>
    <row r="92" spans="5:5" x14ac:dyDescent="0.25">
      <c r="E92" s="6">
        <f t="shared" si="1"/>
        <v>-15868.449999999997</v>
      </c>
    </row>
    <row r="93" spans="5:5" x14ac:dyDescent="0.25">
      <c r="E93" s="6">
        <f t="shared" si="1"/>
        <v>-15868.449999999997</v>
      </c>
    </row>
    <row r="94" spans="5:5" x14ac:dyDescent="0.25">
      <c r="E94" s="6">
        <f t="shared" si="1"/>
        <v>-15868.449999999997</v>
      </c>
    </row>
    <row r="95" spans="5:5" x14ac:dyDescent="0.25">
      <c r="E95" s="6">
        <f t="shared" si="1"/>
        <v>-15868.449999999997</v>
      </c>
    </row>
    <row r="96" spans="5:5" x14ac:dyDescent="0.25">
      <c r="E96" s="6">
        <f t="shared" si="1"/>
        <v>-15868.449999999997</v>
      </c>
    </row>
    <row r="97" spans="5:5" x14ac:dyDescent="0.25">
      <c r="E97" s="6">
        <f t="shared" si="1"/>
        <v>-15868.449999999997</v>
      </c>
    </row>
    <row r="98" spans="5:5" x14ac:dyDescent="0.25">
      <c r="E98" s="6">
        <f t="shared" si="1"/>
        <v>-15868.449999999997</v>
      </c>
    </row>
    <row r="99" spans="5:5" x14ac:dyDescent="0.25">
      <c r="E99" s="6">
        <f t="shared" si="1"/>
        <v>-15868.449999999997</v>
      </c>
    </row>
    <row r="100" spans="5:5" x14ac:dyDescent="0.25">
      <c r="E100" s="6">
        <f t="shared" si="1"/>
        <v>-15868.449999999997</v>
      </c>
    </row>
    <row r="101" spans="5:5" x14ac:dyDescent="0.25">
      <c r="E101" s="6">
        <f t="shared" si="1"/>
        <v>-15868.449999999997</v>
      </c>
    </row>
    <row r="102" spans="5:5" x14ac:dyDescent="0.25">
      <c r="E102" s="6">
        <f t="shared" si="1"/>
        <v>-15868.449999999997</v>
      </c>
    </row>
    <row r="103" spans="5:5" x14ac:dyDescent="0.25">
      <c r="E103" s="6">
        <f t="shared" si="1"/>
        <v>-15868.449999999997</v>
      </c>
    </row>
    <row r="104" spans="5:5" x14ac:dyDescent="0.25">
      <c r="E104" s="6">
        <f t="shared" si="1"/>
        <v>-15868.449999999997</v>
      </c>
    </row>
    <row r="105" spans="5:5" x14ac:dyDescent="0.25">
      <c r="E105" s="6">
        <f t="shared" si="1"/>
        <v>-15868.449999999997</v>
      </c>
    </row>
    <row r="106" spans="5:5" x14ac:dyDescent="0.25">
      <c r="E106" s="6">
        <f t="shared" si="1"/>
        <v>-15868.449999999997</v>
      </c>
    </row>
    <row r="107" spans="5:5" x14ac:dyDescent="0.25">
      <c r="E107" s="6">
        <f t="shared" si="1"/>
        <v>-15868.449999999997</v>
      </c>
    </row>
    <row r="108" spans="5:5" x14ac:dyDescent="0.25">
      <c r="E108" s="6">
        <f t="shared" si="1"/>
        <v>-15868.449999999997</v>
      </c>
    </row>
    <row r="109" spans="5:5" x14ac:dyDescent="0.25">
      <c r="E109" s="6">
        <f t="shared" si="1"/>
        <v>-15868.449999999997</v>
      </c>
    </row>
    <row r="110" spans="5:5" x14ac:dyDescent="0.25">
      <c r="E110" s="6">
        <f t="shared" si="1"/>
        <v>-15868.449999999997</v>
      </c>
    </row>
    <row r="111" spans="5:5" x14ac:dyDescent="0.25">
      <c r="E111" s="6">
        <f t="shared" si="1"/>
        <v>-15868.449999999997</v>
      </c>
    </row>
    <row r="112" spans="5:5" x14ac:dyDescent="0.25">
      <c r="E112" s="6">
        <f t="shared" si="1"/>
        <v>-15868.449999999997</v>
      </c>
    </row>
    <row r="113" spans="5:5" x14ac:dyDescent="0.25">
      <c r="E113" s="6">
        <f t="shared" si="1"/>
        <v>-15868.449999999997</v>
      </c>
    </row>
    <row r="114" spans="5:5" x14ac:dyDescent="0.25">
      <c r="E114" s="6">
        <f t="shared" si="1"/>
        <v>-15868.449999999997</v>
      </c>
    </row>
    <row r="115" spans="5:5" x14ac:dyDescent="0.25">
      <c r="E115" s="6">
        <f t="shared" si="1"/>
        <v>-15868.449999999997</v>
      </c>
    </row>
    <row r="116" spans="5:5" x14ac:dyDescent="0.25">
      <c r="E116" s="6">
        <f t="shared" si="1"/>
        <v>-15868.449999999997</v>
      </c>
    </row>
    <row r="117" spans="5:5" x14ac:dyDescent="0.25">
      <c r="E117" s="6">
        <f t="shared" si="1"/>
        <v>-15868.449999999997</v>
      </c>
    </row>
    <row r="118" spans="5:5" x14ac:dyDescent="0.25">
      <c r="E118" s="6">
        <f t="shared" si="1"/>
        <v>-15868.449999999997</v>
      </c>
    </row>
    <row r="119" spans="5:5" x14ac:dyDescent="0.25">
      <c r="E119" s="6">
        <f t="shared" si="1"/>
        <v>-15868.449999999997</v>
      </c>
    </row>
    <row r="120" spans="5:5" x14ac:dyDescent="0.25">
      <c r="E120" s="6">
        <f t="shared" si="1"/>
        <v>-15868.449999999997</v>
      </c>
    </row>
    <row r="121" spans="5:5" x14ac:dyDescent="0.25">
      <c r="E121" s="6">
        <f t="shared" si="1"/>
        <v>-15868.449999999997</v>
      </c>
    </row>
    <row r="122" spans="5:5" x14ac:dyDescent="0.25">
      <c r="E122" s="6">
        <f t="shared" si="1"/>
        <v>-15868.449999999997</v>
      </c>
    </row>
    <row r="123" spans="5:5" x14ac:dyDescent="0.25">
      <c r="E123" s="6">
        <f t="shared" si="1"/>
        <v>-15868.449999999997</v>
      </c>
    </row>
    <row r="124" spans="5:5" x14ac:dyDescent="0.25">
      <c r="E124" s="6">
        <f t="shared" si="1"/>
        <v>-15868.449999999997</v>
      </c>
    </row>
    <row r="125" spans="5:5" x14ac:dyDescent="0.25">
      <c r="E125" s="6">
        <f t="shared" si="1"/>
        <v>-15868.449999999997</v>
      </c>
    </row>
    <row r="126" spans="5:5" x14ac:dyDescent="0.25">
      <c r="E126" s="6">
        <f t="shared" si="1"/>
        <v>-15868.449999999997</v>
      </c>
    </row>
    <row r="127" spans="5:5" x14ac:dyDescent="0.25">
      <c r="E127" s="6">
        <f t="shared" si="1"/>
        <v>-15868.449999999997</v>
      </c>
    </row>
    <row r="128" spans="5:5" x14ac:dyDescent="0.25">
      <c r="E128" s="6">
        <f t="shared" si="1"/>
        <v>-15868.449999999997</v>
      </c>
    </row>
    <row r="129" spans="5:5" x14ac:dyDescent="0.25">
      <c r="E129" s="6">
        <f t="shared" si="1"/>
        <v>-15868.449999999997</v>
      </c>
    </row>
    <row r="130" spans="5:5" x14ac:dyDescent="0.25">
      <c r="E130" s="6">
        <f t="shared" si="1"/>
        <v>-15868.449999999997</v>
      </c>
    </row>
    <row r="131" spans="5:5" x14ac:dyDescent="0.25">
      <c r="E131" s="6">
        <f t="shared" si="1"/>
        <v>-15868.449999999997</v>
      </c>
    </row>
    <row r="132" spans="5:5" x14ac:dyDescent="0.25">
      <c r="E132" s="6">
        <f t="shared" si="1"/>
        <v>-15868.449999999997</v>
      </c>
    </row>
    <row r="133" spans="5:5" x14ac:dyDescent="0.25">
      <c r="E133" s="6">
        <f t="shared" si="1"/>
        <v>-15868.449999999997</v>
      </c>
    </row>
    <row r="134" spans="5:5" x14ac:dyDescent="0.25">
      <c r="E134" s="6">
        <f t="shared" ref="E134:E197" si="2">E133+C134-D134</f>
        <v>-15868.449999999997</v>
      </c>
    </row>
    <row r="135" spans="5:5" x14ac:dyDescent="0.25">
      <c r="E135" s="6">
        <f t="shared" si="2"/>
        <v>-15868.449999999997</v>
      </c>
    </row>
    <row r="136" spans="5:5" x14ac:dyDescent="0.25">
      <c r="E136" s="6">
        <f t="shared" si="2"/>
        <v>-15868.449999999997</v>
      </c>
    </row>
    <row r="137" spans="5:5" x14ac:dyDescent="0.25">
      <c r="E137" s="6">
        <f t="shared" si="2"/>
        <v>-15868.449999999997</v>
      </c>
    </row>
    <row r="138" spans="5:5" x14ac:dyDescent="0.25">
      <c r="E138" s="6">
        <f t="shared" si="2"/>
        <v>-15868.449999999997</v>
      </c>
    </row>
    <row r="139" spans="5:5" x14ac:dyDescent="0.25">
      <c r="E139" s="6">
        <f t="shared" si="2"/>
        <v>-15868.449999999997</v>
      </c>
    </row>
    <row r="140" spans="5:5" x14ac:dyDescent="0.25">
      <c r="E140" s="6">
        <f t="shared" si="2"/>
        <v>-15868.449999999997</v>
      </c>
    </row>
    <row r="141" spans="5:5" x14ac:dyDescent="0.25">
      <c r="E141" s="6">
        <f t="shared" si="2"/>
        <v>-15868.449999999997</v>
      </c>
    </row>
    <row r="142" spans="5:5" x14ac:dyDescent="0.25">
      <c r="E142" s="6">
        <f t="shared" si="2"/>
        <v>-15868.449999999997</v>
      </c>
    </row>
    <row r="143" spans="5:5" x14ac:dyDescent="0.25">
      <c r="E143" s="6">
        <f t="shared" si="2"/>
        <v>-15868.449999999997</v>
      </c>
    </row>
    <row r="144" spans="5:5" x14ac:dyDescent="0.25">
      <c r="E144" s="6">
        <f t="shared" si="2"/>
        <v>-15868.449999999997</v>
      </c>
    </row>
    <row r="145" spans="5:5" x14ac:dyDescent="0.25">
      <c r="E145" s="6">
        <f t="shared" si="2"/>
        <v>-15868.449999999997</v>
      </c>
    </row>
    <row r="146" spans="5:5" x14ac:dyDescent="0.25">
      <c r="E146" s="6">
        <f t="shared" si="2"/>
        <v>-15868.449999999997</v>
      </c>
    </row>
    <row r="147" spans="5:5" x14ac:dyDescent="0.25">
      <c r="E147" s="6">
        <f t="shared" si="2"/>
        <v>-15868.449999999997</v>
      </c>
    </row>
    <row r="148" spans="5:5" x14ac:dyDescent="0.25">
      <c r="E148" s="6">
        <f t="shared" si="2"/>
        <v>-15868.449999999997</v>
      </c>
    </row>
    <row r="149" spans="5:5" x14ac:dyDescent="0.25">
      <c r="E149" s="6">
        <f t="shared" si="2"/>
        <v>-15868.449999999997</v>
      </c>
    </row>
    <row r="150" spans="5:5" x14ac:dyDescent="0.25">
      <c r="E150" s="6">
        <f t="shared" si="2"/>
        <v>-15868.449999999997</v>
      </c>
    </row>
    <row r="151" spans="5:5" x14ac:dyDescent="0.25">
      <c r="E151" s="6">
        <f t="shared" si="2"/>
        <v>-15868.449999999997</v>
      </c>
    </row>
    <row r="152" spans="5:5" x14ac:dyDescent="0.25">
      <c r="E152" s="6">
        <f t="shared" si="2"/>
        <v>-15868.449999999997</v>
      </c>
    </row>
    <row r="153" spans="5:5" x14ac:dyDescent="0.25">
      <c r="E153" s="6">
        <f t="shared" si="2"/>
        <v>-15868.449999999997</v>
      </c>
    </row>
    <row r="154" spans="5:5" x14ac:dyDescent="0.25">
      <c r="E154" s="6">
        <f t="shared" si="2"/>
        <v>-15868.449999999997</v>
      </c>
    </row>
    <row r="155" spans="5:5" x14ac:dyDescent="0.25">
      <c r="E155" s="6">
        <f t="shared" si="2"/>
        <v>-15868.449999999997</v>
      </c>
    </row>
    <row r="156" spans="5:5" x14ac:dyDescent="0.25">
      <c r="E156" s="6">
        <f t="shared" si="2"/>
        <v>-15868.449999999997</v>
      </c>
    </row>
    <row r="157" spans="5:5" x14ac:dyDescent="0.25">
      <c r="E157" s="6">
        <f t="shared" si="2"/>
        <v>-15868.449999999997</v>
      </c>
    </row>
    <row r="158" spans="5:5" x14ac:dyDescent="0.25">
      <c r="E158" s="6">
        <f t="shared" si="2"/>
        <v>-15868.449999999997</v>
      </c>
    </row>
    <row r="159" spans="5:5" x14ac:dyDescent="0.25">
      <c r="E159" s="6">
        <f t="shared" si="2"/>
        <v>-15868.449999999997</v>
      </c>
    </row>
    <row r="160" spans="5:5" x14ac:dyDescent="0.25">
      <c r="E160" s="6">
        <f t="shared" si="2"/>
        <v>-15868.449999999997</v>
      </c>
    </row>
    <row r="161" spans="5:5" x14ac:dyDescent="0.25">
      <c r="E161" s="6">
        <f t="shared" si="2"/>
        <v>-15868.449999999997</v>
      </c>
    </row>
    <row r="162" spans="5:5" x14ac:dyDescent="0.25">
      <c r="E162" s="6">
        <f t="shared" si="2"/>
        <v>-15868.449999999997</v>
      </c>
    </row>
    <row r="163" spans="5:5" x14ac:dyDescent="0.25">
      <c r="E163" s="6">
        <f t="shared" si="2"/>
        <v>-15868.449999999997</v>
      </c>
    </row>
    <row r="164" spans="5:5" x14ac:dyDescent="0.25">
      <c r="E164" s="6">
        <f t="shared" si="2"/>
        <v>-15868.449999999997</v>
      </c>
    </row>
    <row r="165" spans="5:5" x14ac:dyDescent="0.25">
      <c r="E165" s="6">
        <f t="shared" si="2"/>
        <v>-15868.449999999997</v>
      </c>
    </row>
    <row r="166" spans="5:5" x14ac:dyDescent="0.25">
      <c r="E166" s="6">
        <f t="shared" si="2"/>
        <v>-15868.449999999997</v>
      </c>
    </row>
    <row r="167" spans="5:5" x14ac:dyDescent="0.25">
      <c r="E167" s="6">
        <f t="shared" si="2"/>
        <v>-15868.449999999997</v>
      </c>
    </row>
    <row r="168" spans="5:5" x14ac:dyDescent="0.25">
      <c r="E168" s="6">
        <f t="shared" si="2"/>
        <v>-15868.449999999997</v>
      </c>
    </row>
    <row r="169" spans="5:5" x14ac:dyDescent="0.25">
      <c r="E169" s="6">
        <f t="shared" si="2"/>
        <v>-15868.449999999997</v>
      </c>
    </row>
    <row r="170" spans="5:5" x14ac:dyDescent="0.25">
      <c r="E170" s="6">
        <f t="shared" si="2"/>
        <v>-15868.449999999997</v>
      </c>
    </row>
    <row r="171" spans="5:5" x14ac:dyDescent="0.25">
      <c r="E171" s="6">
        <f t="shared" si="2"/>
        <v>-15868.449999999997</v>
      </c>
    </row>
    <row r="172" spans="5:5" x14ac:dyDescent="0.25">
      <c r="E172" s="6">
        <f t="shared" si="2"/>
        <v>-15868.449999999997</v>
      </c>
    </row>
    <row r="173" spans="5:5" x14ac:dyDescent="0.25">
      <c r="E173" s="6">
        <f t="shared" si="2"/>
        <v>-15868.449999999997</v>
      </c>
    </row>
    <row r="174" spans="5:5" x14ac:dyDescent="0.25">
      <c r="E174" s="6">
        <f t="shared" si="2"/>
        <v>-15868.449999999997</v>
      </c>
    </row>
    <row r="175" spans="5:5" x14ac:dyDescent="0.25">
      <c r="E175" s="6">
        <f t="shared" si="2"/>
        <v>-15868.449999999997</v>
      </c>
    </row>
    <row r="176" spans="5:5" x14ac:dyDescent="0.25">
      <c r="E176" s="6">
        <f t="shared" si="2"/>
        <v>-15868.449999999997</v>
      </c>
    </row>
    <row r="177" spans="5:5" x14ac:dyDescent="0.25">
      <c r="E177" s="6">
        <f t="shared" si="2"/>
        <v>-15868.449999999997</v>
      </c>
    </row>
    <row r="178" spans="5:5" x14ac:dyDescent="0.25">
      <c r="E178" s="6">
        <f t="shared" si="2"/>
        <v>-15868.449999999997</v>
      </c>
    </row>
    <row r="179" spans="5:5" x14ac:dyDescent="0.25">
      <c r="E179" s="6">
        <f t="shared" si="2"/>
        <v>-15868.449999999997</v>
      </c>
    </row>
    <row r="180" spans="5:5" x14ac:dyDescent="0.25">
      <c r="E180" s="6">
        <f t="shared" si="2"/>
        <v>-15868.449999999997</v>
      </c>
    </row>
    <row r="181" spans="5:5" x14ac:dyDescent="0.25">
      <c r="E181" s="6">
        <f t="shared" si="2"/>
        <v>-15868.449999999997</v>
      </c>
    </row>
    <row r="182" spans="5:5" x14ac:dyDescent="0.25">
      <c r="E182" s="6">
        <f t="shared" si="2"/>
        <v>-15868.449999999997</v>
      </c>
    </row>
    <row r="183" spans="5:5" x14ac:dyDescent="0.25">
      <c r="E183" s="6">
        <f t="shared" si="2"/>
        <v>-15868.449999999997</v>
      </c>
    </row>
    <row r="184" spans="5:5" x14ac:dyDescent="0.25">
      <c r="E184" s="6">
        <f t="shared" si="2"/>
        <v>-15868.449999999997</v>
      </c>
    </row>
    <row r="185" spans="5:5" x14ac:dyDescent="0.25">
      <c r="E185" s="6">
        <f t="shared" si="2"/>
        <v>-15868.449999999997</v>
      </c>
    </row>
    <row r="186" spans="5:5" x14ac:dyDescent="0.25">
      <c r="E186" s="6">
        <f t="shared" si="2"/>
        <v>-15868.449999999997</v>
      </c>
    </row>
    <row r="187" spans="5:5" x14ac:dyDescent="0.25">
      <c r="E187" s="6">
        <f t="shared" si="2"/>
        <v>-15868.449999999997</v>
      </c>
    </row>
    <row r="188" spans="5:5" x14ac:dyDescent="0.25">
      <c r="E188" s="6">
        <f t="shared" si="2"/>
        <v>-15868.449999999997</v>
      </c>
    </row>
    <row r="189" spans="5:5" x14ac:dyDescent="0.25">
      <c r="E189" s="6">
        <f t="shared" si="2"/>
        <v>-15868.449999999997</v>
      </c>
    </row>
    <row r="190" spans="5:5" x14ac:dyDescent="0.25">
      <c r="E190" s="6">
        <f t="shared" si="2"/>
        <v>-15868.449999999997</v>
      </c>
    </row>
    <row r="191" spans="5:5" x14ac:dyDescent="0.25">
      <c r="E191" s="6">
        <f t="shared" si="2"/>
        <v>-15868.449999999997</v>
      </c>
    </row>
    <row r="192" spans="5:5" x14ac:dyDescent="0.25">
      <c r="E192" s="6">
        <f t="shared" si="2"/>
        <v>-15868.449999999997</v>
      </c>
    </row>
    <row r="193" spans="5:5" x14ac:dyDescent="0.25">
      <c r="E193" s="6">
        <f t="shared" si="2"/>
        <v>-15868.449999999997</v>
      </c>
    </row>
    <row r="194" spans="5:5" x14ac:dyDescent="0.25">
      <c r="E194" s="6">
        <f t="shared" si="2"/>
        <v>-15868.449999999997</v>
      </c>
    </row>
    <row r="195" spans="5:5" x14ac:dyDescent="0.25">
      <c r="E195" s="6">
        <f t="shared" si="2"/>
        <v>-15868.449999999997</v>
      </c>
    </row>
    <row r="196" spans="5:5" x14ac:dyDescent="0.25">
      <c r="E196" s="6">
        <f t="shared" si="2"/>
        <v>-15868.449999999997</v>
      </c>
    </row>
    <row r="197" spans="5:5" x14ac:dyDescent="0.25">
      <c r="E197" s="6">
        <f t="shared" si="2"/>
        <v>-15868.449999999997</v>
      </c>
    </row>
    <row r="198" spans="5:5" x14ac:dyDescent="0.25">
      <c r="E198" s="6">
        <f t="shared" ref="E198:E261" si="3">E197+C198-D198</f>
        <v>-15868.449999999997</v>
      </c>
    </row>
    <row r="199" spans="5:5" x14ac:dyDescent="0.25">
      <c r="E199" s="6">
        <f t="shared" si="3"/>
        <v>-15868.449999999997</v>
      </c>
    </row>
    <row r="200" spans="5:5" x14ac:dyDescent="0.25">
      <c r="E200" s="6">
        <f t="shared" si="3"/>
        <v>-15868.449999999997</v>
      </c>
    </row>
    <row r="201" spans="5:5" x14ac:dyDescent="0.25">
      <c r="E201" s="6">
        <f t="shared" si="3"/>
        <v>-15868.449999999997</v>
      </c>
    </row>
    <row r="202" spans="5:5" x14ac:dyDescent="0.25">
      <c r="E202" s="6">
        <f t="shared" si="3"/>
        <v>-15868.449999999997</v>
      </c>
    </row>
    <row r="203" spans="5:5" x14ac:dyDescent="0.25">
      <c r="E203" s="6">
        <f t="shared" si="3"/>
        <v>-15868.449999999997</v>
      </c>
    </row>
    <row r="204" spans="5:5" x14ac:dyDescent="0.25">
      <c r="E204" s="6">
        <f t="shared" si="3"/>
        <v>-15868.449999999997</v>
      </c>
    </row>
    <row r="205" spans="5:5" x14ac:dyDescent="0.25">
      <c r="E205" s="6">
        <f t="shared" si="3"/>
        <v>-15868.449999999997</v>
      </c>
    </row>
    <row r="206" spans="5:5" x14ac:dyDescent="0.25">
      <c r="E206" s="6">
        <f t="shared" si="3"/>
        <v>-15868.449999999997</v>
      </c>
    </row>
    <row r="207" spans="5:5" x14ac:dyDescent="0.25">
      <c r="E207" s="6">
        <f t="shared" si="3"/>
        <v>-15868.449999999997</v>
      </c>
    </row>
    <row r="208" spans="5:5" x14ac:dyDescent="0.25">
      <c r="E208" s="6">
        <f t="shared" si="3"/>
        <v>-15868.449999999997</v>
      </c>
    </row>
    <row r="209" spans="5:5" x14ac:dyDescent="0.25">
      <c r="E209" s="6">
        <f t="shared" si="3"/>
        <v>-15868.449999999997</v>
      </c>
    </row>
    <row r="210" spans="5:5" x14ac:dyDescent="0.25">
      <c r="E210" s="6">
        <f t="shared" si="3"/>
        <v>-15868.449999999997</v>
      </c>
    </row>
    <row r="211" spans="5:5" x14ac:dyDescent="0.25">
      <c r="E211" s="6">
        <f t="shared" si="3"/>
        <v>-15868.449999999997</v>
      </c>
    </row>
    <row r="212" spans="5:5" x14ac:dyDescent="0.25">
      <c r="E212" s="6">
        <f t="shared" si="3"/>
        <v>-15868.449999999997</v>
      </c>
    </row>
    <row r="213" spans="5:5" x14ac:dyDescent="0.25">
      <c r="E213" s="6">
        <f t="shared" si="3"/>
        <v>-15868.449999999997</v>
      </c>
    </row>
    <row r="214" spans="5:5" x14ac:dyDescent="0.25">
      <c r="E214" s="6">
        <f t="shared" si="3"/>
        <v>-15868.449999999997</v>
      </c>
    </row>
    <row r="215" spans="5:5" x14ac:dyDescent="0.25">
      <c r="E215" s="6">
        <f t="shared" si="3"/>
        <v>-15868.449999999997</v>
      </c>
    </row>
    <row r="216" spans="5:5" x14ac:dyDescent="0.25">
      <c r="E216" s="6">
        <f t="shared" si="3"/>
        <v>-15868.449999999997</v>
      </c>
    </row>
    <row r="217" spans="5:5" x14ac:dyDescent="0.25">
      <c r="E217" s="6">
        <f t="shared" si="3"/>
        <v>-15868.449999999997</v>
      </c>
    </row>
    <row r="218" spans="5:5" x14ac:dyDescent="0.25">
      <c r="E218" s="6">
        <f t="shared" si="3"/>
        <v>-15868.449999999997</v>
      </c>
    </row>
    <row r="219" spans="5:5" x14ac:dyDescent="0.25">
      <c r="E219" s="6">
        <f t="shared" si="3"/>
        <v>-15868.449999999997</v>
      </c>
    </row>
    <row r="220" spans="5:5" x14ac:dyDescent="0.25">
      <c r="E220" s="6">
        <f t="shared" si="3"/>
        <v>-15868.449999999997</v>
      </c>
    </row>
    <row r="221" spans="5:5" x14ac:dyDescent="0.25">
      <c r="E221" s="6">
        <f t="shared" si="3"/>
        <v>-15868.449999999997</v>
      </c>
    </row>
    <row r="222" spans="5:5" x14ac:dyDescent="0.25">
      <c r="E222" s="6">
        <f t="shared" si="3"/>
        <v>-15868.449999999997</v>
      </c>
    </row>
    <row r="223" spans="5:5" x14ac:dyDescent="0.25">
      <c r="E223" s="6">
        <f t="shared" si="3"/>
        <v>-15868.449999999997</v>
      </c>
    </row>
    <row r="224" spans="5:5" x14ac:dyDescent="0.25">
      <c r="E224" s="6">
        <f t="shared" si="3"/>
        <v>-15868.449999999997</v>
      </c>
    </row>
    <row r="225" spans="5:5" x14ac:dyDescent="0.25">
      <c r="E225" s="6">
        <f t="shared" si="3"/>
        <v>-15868.449999999997</v>
      </c>
    </row>
    <row r="226" spans="5:5" x14ac:dyDescent="0.25">
      <c r="E226" s="6">
        <f t="shared" si="3"/>
        <v>-15868.449999999997</v>
      </c>
    </row>
    <row r="227" spans="5:5" x14ac:dyDescent="0.25">
      <c r="E227" s="6">
        <f t="shared" si="3"/>
        <v>-15868.449999999997</v>
      </c>
    </row>
    <row r="228" spans="5:5" x14ac:dyDescent="0.25">
      <c r="E228" s="6">
        <f t="shared" si="3"/>
        <v>-15868.449999999997</v>
      </c>
    </row>
    <row r="229" spans="5:5" x14ac:dyDescent="0.25">
      <c r="E229" s="6">
        <f t="shared" si="3"/>
        <v>-15868.449999999997</v>
      </c>
    </row>
    <row r="230" spans="5:5" x14ac:dyDescent="0.25">
      <c r="E230" s="6">
        <f t="shared" si="3"/>
        <v>-15868.449999999997</v>
      </c>
    </row>
    <row r="231" spans="5:5" x14ac:dyDescent="0.25">
      <c r="E231" s="6">
        <f t="shared" si="3"/>
        <v>-15868.449999999997</v>
      </c>
    </row>
    <row r="232" spans="5:5" x14ac:dyDescent="0.25">
      <c r="E232" s="6">
        <f t="shared" si="3"/>
        <v>-15868.449999999997</v>
      </c>
    </row>
    <row r="233" spans="5:5" x14ac:dyDescent="0.25">
      <c r="E233" s="6">
        <f t="shared" si="3"/>
        <v>-15868.449999999997</v>
      </c>
    </row>
    <row r="234" spans="5:5" x14ac:dyDescent="0.25">
      <c r="E234" s="6">
        <f t="shared" si="3"/>
        <v>-15868.449999999997</v>
      </c>
    </row>
    <row r="235" spans="5:5" x14ac:dyDescent="0.25">
      <c r="E235" s="6">
        <f t="shared" si="3"/>
        <v>-15868.449999999997</v>
      </c>
    </row>
    <row r="236" spans="5:5" x14ac:dyDescent="0.25">
      <c r="E236" s="6">
        <f t="shared" si="3"/>
        <v>-15868.449999999997</v>
      </c>
    </row>
    <row r="237" spans="5:5" x14ac:dyDescent="0.25">
      <c r="E237" s="6">
        <f t="shared" si="3"/>
        <v>-15868.449999999997</v>
      </c>
    </row>
    <row r="238" spans="5:5" x14ac:dyDescent="0.25">
      <c r="E238" s="6">
        <f t="shared" si="3"/>
        <v>-15868.449999999997</v>
      </c>
    </row>
    <row r="239" spans="5:5" x14ac:dyDescent="0.25">
      <c r="E239" s="6">
        <f t="shared" si="3"/>
        <v>-15868.449999999997</v>
      </c>
    </row>
    <row r="240" spans="5:5" x14ac:dyDescent="0.25">
      <c r="E240" s="6">
        <f t="shared" si="3"/>
        <v>-15868.449999999997</v>
      </c>
    </row>
    <row r="241" spans="5:5" x14ac:dyDescent="0.25">
      <c r="E241" s="6">
        <f t="shared" si="3"/>
        <v>-15868.449999999997</v>
      </c>
    </row>
    <row r="242" spans="5:5" x14ac:dyDescent="0.25">
      <c r="E242" s="6">
        <f t="shared" si="3"/>
        <v>-15868.449999999997</v>
      </c>
    </row>
    <row r="243" spans="5:5" x14ac:dyDescent="0.25">
      <c r="E243" s="6">
        <f t="shared" si="3"/>
        <v>-15868.449999999997</v>
      </c>
    </row>
    <row r="244" spans="5:5" x14ac:dyDescent="0.25">
      <c r="E244" s="6">
        <f t="shared" si="3"/>
        <v>-15868.449999999997</v>
      </c>
    </row>
    <row r="245" spans="5:5" x14ac:dyDescent="0.25">
      <c r="E245" s="6">
        <f t="shared" si="3"/>
        <v>-15868.449999999997</v>
      </c>
    </row>
    <row r="246" spans="5:5" x14ac:dyDescent="0.25">
      <c r="E246" s="6">
        <f t="shared" si="3"/>
        <v>-15868.449999999997</v>
      </c>
    </row>
    <row r="247" spans="5:5" x14ac:dyDescent="0.25">
      <c r="E247" s="6">
        <f t="shared" si="3"/>
        <v>-15868.449999999997</v>
      </c>
    </row>
    <row r="248" spans="5:5" x14ac:dyDescent="0.25">
      <c r="E248" s="6">
        <f t="shared" si="3"/>
        <v>-15868.449999999997</v>
      </c>
    </row>
    <row r="249" spans="5:5" x14ac:dyDescent="0.25">
      <c r="E249" s="6">
        <f t="shared" si="3"/>
        <v>-15868.449999999997</v>
      </c>
    </row>
    <row r="250" spans="5:5" x14ac:dyDescent="0.25">
      <c r="E250" s="6">
        <f t="shared" si="3"/>
        <v>-15868.449999999997</v>
      </c>
    </row>
    <row r="251" spans="5:5" x14ac:dyDescent="0.25">
      <c r="E251" s="6">
        <f t="shared" si="3"/>
        <v>-15868.449999999997</v>
      </c>
    </row>
    <row r="252" spans="5:5" x14ac:dyDescent="0.25">
      <c r="E252" s="6">
        <f t="shared" si="3"/>
        <v>-15868.449999999997</v>
      </c>
    </row>
    <row r="253" spans="5:5" x14ac:dyDescent="0.25">
      <c r="E253" s="6">
        <f t="shared" si="3"/>
        <v>-15868.449999999997</v>
      </c>
    </row>
    <row r="254" spans="5:5" x14ac:dyDescent="0.25">
      <c r="E254" s="6">
        <f t="shared" si="3"/>
        <v>-15868.449999999997</v>
      </c>
    </row>
    <row r="255" spans="5:5" x14ac:dyDescent="0.25">
      <c r="E255" s="6">
        <f t="shared" si="3"/>
        <v>-15868.449999999997</v>
      </c>
    </row>
    <row r="256" spans="5:5" x14ac:dyDescent="0.25">
      <c r="E256" s="6">
        <f t="shared" si="3"/>
        <v>-15868.449999999997</v>
      </c>
    </row>
    <row r="257" spans="5:5" x14ac:dyDescent="0.25">
      <c r="E257" s="6">
        <f t="shared" si="3"/>
        <v>-15868.449999999997</v>
      </c>
    </row>
    <row r="258" spans="5:5" x14ac:dyDescent="0.25">
      <c r="E258" s="6">
        <f t="shared" si="3"/>
        <v>-15868.449999999997</v>
      </c>
    </row>
    <row r="259" spans="5:5" x14ac:dyDescent="0.25">
      <c r="E259" s="6">
        <f t="shared" si="3"/>
        <v>-15868.449999999997</v>
      </c>
    </row>
    <row r="260" spans="5:5" x14ac:dyDescent="0.25">
      <c r="E260" s="6">
        <f t="shared" si="3"/>
        <v>-15868.449999999997</v>
      </c>
    </row>
    <row r="261" spans="5:5" x14ac:dyDescent="0.25">
      <c r="E261" s="6">
        <f t="shared" si="3"/>
        <v>-15868.449999999997</v>
      </c>
    </row>
    <row r="262" spans="5:5" x14ac:dyDescent="0.25">
      <c r="E262" s="6">
        <f t="shared" ref="E262:E325" si="4">E261+C262-D262</f>
        <v>-15868.449999999997</v>
      </c>
    </row>
    <row r="263" spans="5:5" x14ac:dyDescent="0.25">
      <c r="E263" s="6">
        <f t="shared" si="4"/>
        <v>-15868.449999999997</v>
      </c>
    </row>
    <row r="264" spans="5:5" x14ac:dyDescent="0.25">
      <c r="E264" s="6">
        <f t="shared" si="4"/>
        <v>-15868.449999999997</v>
      </c>
    </row>
    <row r="265" spans="5:5" x14ac:dyDescent="0.25">
      <c r="E265" s="6">
        <f t="shared" si="4"/>
        <v>-15868.449999999997</v>
      </c>
    </row>
    <row r="266" spans="5:5" x14ac:dyDescent="0.25">
      <c r="E266" s="6">
        <f t="shared" si="4"/>
        <v>-15868.449999999997</v>
      </c>
    </row>
    <row r="267" spans="5:5" x14ac:dyDescent="0.25">
      <c r="E267" s="6">
        <f t="shared" si="4"/>
        <v>-15868.449999999997</v>
      </c>
    </row>
    <row r="268" spans="5:5" x14ac:dyDescent="0.25">
      <c r="E268" s="6">
        <f t="shared" si="4"/>
        <v>-15868.449999999997</v>
      </c>
    </row>
    <row r="269" spans="5:5" x14ac:dyDescent="0.25">
      <c r="E269" s="6">
        <f t="shared" si="4"/>
        <v>-15868.449999999997</v>
      </c>
    </row>
    <row r="270" spans="5:5" x14ac:dyDescent="0.25">
      <c r="E270" s="6">
        <f t="shared" si="4"/>
        <v>-15868.449999999997</v>
      </c>
    </row>
    <row r="271" spans="5:5" x14ac:dyDescent="0.25">
      <c r="E271" s="6">
        <f t="shared" si="4"/>
        <v>-15868.449999999997</v>
      </c>
    </row>
    <row r="272" spans="5:5" x14ac:dyDescent="0.25">
      <c r="E272" s="6">
        <f t="shared" si="4"/>
        <v>-15868.449999999997</v>
      </c>
    </row>
    <row r="273" spans="5:5" x14ac:dyDescent="0.25">
      <c r="E273" s="6">
        <f t="shared" si="4"/>
        <v>-15868.449999999997</v>
      </c>
    </row>
    <row r="274" spans="5:5" x14ac:dyDescent="0.25">
      <c r="E274" s="6">
        <f t="shared" si="4"/>
        <v>-15868.449999999997</v>
      </c>
    </row>
    <row r="275" spans="5:5" x14ac:dyDescent="0.25">
      <c r="E275" s="6">
        <f t="shared" si="4"/>
        <v>-15868.449999999997</v>
      </c>
    </row>
    <row r="276" spans="5:5" x14ac:dyDescent="0.25">
      <c r="E276" s="6">
        <f t="shared" si="4"/>
        <v>-15868.449999999997</v>
      </c>
    </row>
    <row r="277" spans="5:5" x14ac:dyDescent="0.25">
      <c r="E277" s="6">
        <f t="shared" si="4"/>
        <v>-15868.449999999997</v>
      </c>
    </row>
    <row r="278" spans="5:5" x14ac:dyDescent="0.25">
      <c r="E278" s="6">
        <f t="shared" si="4"/>
        <v>-15868.449999999997</v>
      </c>
    </row>
    <row r="279" spans="5:5" x14ac:dyDescent="0.25">
      <c r="E279" s="6">
        <f t="shared" si="4"/>
        <v>-15868.449999999997</v>
      </c>
    </row>
    <row r="280" spans="5:5" x14ac:dyDescent="0.25">
      <c r="E280" s="6">
        <f t="shared" si="4"/>
        <v>-15868.449999999997</v>
      </c>
    </row>
    <row r="281" spans="5:5" x14ac:dyDescent="0.25">
      <c r="E281" s="6">
        <f t="shared" si="4"/>
        <v>-15868.449999999997</v>
      </c>
    </row>
    <row r="282" spans="5:5" x14ac:dyDescent="0.25">
      <c r="E282" s="6">
        <f t="shared" si="4"/>
        <v>-15868.449999999997</v>
      </c>
    </row>
    <row r="283" spans="5:5" x14ac:dyDescent="0.25">
      <c r="E283" s="6">
        <f t="shared" si="4"/>
        <v>-15868.449999999997</v>
      </c>
    </row>
    <row r="284" spans="5:5" x14ac:dyDescent="0.25">
      <c r="E284" s="6">
        <f t="shared" si="4"/>
        <v>-15868.449999999997</v>
      </c>
    </row>
    <row r="285" spans="5:5" x14ac:dyDescent="0.25">
      <c r="E285" s="6">
        <f t="shared" si="4"/>
        <v>-15868.449999999997</v>
      </c>
    </row>
    <row r="286" spans="5:5" x14ac:dyDescent="0.25">
      <c r="E286" s="6">
        <f t="shared" si="4"/>
        <v>-15868.449999999997</v>
      </c>
    </row>
    <row r="287" spans="5:5" x14ac:dyDescent="0.25">
      <c r="E287" s="6">
        <f t="shared" si="4"/>
        <v>-15868.449999999997</v>
      </c>
    </row>
    <row r="288" spans="5:5" x14ac:dyDescent="0.25">
      <c r="E288" s="6">
        <f t="shared" si="4"/>
        <v>-15868.449999999997</v>
      </c>
    </row>
    <row r="289" spans="5:5" x14ac:dyDescent="0.25">
      <c r="E289" s="6">
        <f t="shared" si="4"/>
        <v>-15868.449999999997</v>
      </c>
    </row>
    <row r="290" spans="5:5" x14ac:dyDescent="0.25">
      <c r="E290" s="6">
        <f t="shared" si="4"/>
        <v>-15868.449999999997</v>
      </c>
    </row>
    <row r="291" spans="5:5" x14ac:dyDescent="0.25">
      <c r="E291" s="6">
        <f t="shared" si="4"/>
        <v>-15868.449999999997</v>
      </c>
    </row>
    <row r="292" spans="5:5" x14ac:dyDescent="0.25">
      <c r="E292" s="6">
        <f t="shared" si="4"/>
        <v>-15868.449999999997</v>
      </c>
    </row>
    <row r="293" spans="5:5" x14ac:dyDescent="0.25">
      <c r="E293" s="6">
        <f t="shared" si="4"/>
        <v>-15868.449999999997</v>
      </c>
    </row>
    <row r="294" spans="5:5" x14ac:dyDescent="0.25">
      <c r="E294" s="6">
        <f t="shared" si="4"/>
        <v>-15868.449999999997</v>
      </c>
    </row>
    <row r="295" spans="5:5" x14ac:dyDescent="0.25">
      <c r="E295" s="6">
        <f t="shared" si="4"/>
        <v>-15868.449999999997</v>
      </c>
    </row>
    <row r="296" spans="5:5" x14ac:dyDescent="0.25">
      <c r="E296" s="6">
        <f t="shared" si="4"/>
        <v>-15868.449999999997</v>
      </c>
    </row>
    <row r="297" spans="5:5" x14ac:dyDescent="0.25">
      <c r="E297" s="6">
        <f t="shared" si="4"/>
        <v>-15868.449999999997</v>
      </c>
    </row>
    <row r="298" spans="5:5" x14ac:dyDescent="0.25">
      <c r="E298" s="6">
        <f t="shared" si="4"/>
        <v>-15868.449999999997</v>
      </c>
    </row>
    <row r="299" spans="5:5" x14ac:dyDescent="0.25">
      <c r="E299" s="6">
        <f t="shared" si="4"/>
        <v>-15868.449999999997</v>
      </c>
    </row>
    <row r="300" spans="5:5" x14ac:dyDescent="0.25">
      <c r="E300" s="6">
        <f t="shared" si="4"/>
        <v>-15868.449999999997</v>
      </c>
    </row>
    <row r="301" spans="5:5" x14ac:dyDescent="0.25">
      <c r="E301" s="6">
        <f t="shared" si="4"/>
        <v>-15868.449999999997</v>
      </c>
    </row>
    <row r="302" spans="5:5" x14ac:dyDescent="0.25">
      <c r="E302" s="6">
        <f t="shared" si="4"/>
        <v>-15868.449999999997</v>
      </c>
    </row>
    <row r="303" spans="5:5" x14ac:dyDescent="0.25">
      <c r="E303" s="6">
        <f t="shared" si="4"/>
        <v>-15868.449999999997</v>
      </c>
    </row>
    <row r="304" spans="5:5" x14ac:dyDescent="0.25">
      <c r="E304" s="6">
        <f t="shared" si="4"/>
        <v>-15868.449999999997</v>
      </c>
    </row>
    <row r="305" spans="5:5" x14ac:dyDescent="0.25">
      <c r="E305" s="6">
        <f t="shared" si="4"/>
        <v>-15868.449999999997</v>
      </c>
    </row>
    <row r="306" spans="5:5" x14ac:dyDescent="0.25">
      <c r="E306" s="6">
        <f t="shared" si="4"/>
        <v>-15868.449999999997</v>
      </c>
    </row>
    <row r="307" spans="5:5" x14ac:dyDescent="0.25">
      <c r="E307" s="6">
        <f t="shared" si="4"/>
        <v>-15868.449999999997</v>
      </c>
    </row>
    <row r="308" spans="5:5" x14ac:dyDescent="0.25">
      <c r="E308" s="6">
        <f t="shared" si="4"/>
        <v>-15868.449999999997</v>
      </c>
    </row>
    <row r="309" spans="5:5" x14ac:dyDescent="0.25">
      <c r="E309" s="6">
        <f t="shared" si="4"/>
        <v>-15868.449999999997</v>
      </c>
    </row>
    <row r="310" spans="5:5" x14ac:dyDescent="0.25">
      <c r="E310" s="6">
        <f t="shared" si="4"/>
        <v>-15868.449999999997</v>
      </c>
    </row>
    <row r="311" spans="5:5" x14ac:dyDescent="0.25">
      <c r="E311" s="6">
        <f t="shared" si="4"/>
        <v>-15868.449999999997</v>
      </c>
    </row>
    <row r="312" spans="5:5" x14ac:dyDescent="0.25">
      <c r="E312" s="6">
        <f t="shared" si="4"/>
        <v>-15868.449999999997</v>
      </c>
    </row>
    <row r="313" spans="5:5" x14ac:dyDescent="0.25">
      <c r="E313" s="6">
        <f t="shared" si="4"/>
        <v>-15868.449999999997</v>
      </c>
    </row>
    <row r="314" spans="5:5" x14ac:dyDescent="0.25">
      <c r="E314" s="6">
        <f t="shared" si="4"/>
        <v>-15868.449999999997</v>
      </c>
    </row>
    <row r="315" spans="5:5" x14ac:dyDescent="0.25">
      <c r="E315" s="6">
        <f t="shared" si="4"/>
        <v>-15868.449999999997</v>
      </c>
    </row>
    <row r="316" spans="5:5" x14ac:dyDescent="0.25">
      <c r="E316" s="6">
        <f t="shared" si="4"/>
        <v>-15868.449999999997</v>
      </c>
    </row>
    <row r="317" spans="5:5" x14ac:dyDescent="0.25">
      <c r="E317" s="6">
        <f t="shared" si="4"/>
        <v>-15868.449999999997</v>
      </c>
    </row>
    <row r="318" spans="5:5" x14ac:dyDescent="0.25">
      <c r="E318" s="6">
        <f t="shared" si="4"/>
        <v>-15868.449999999997</v>
      </c>
    </row>
    <row r="319" spans="5:5" x14ac:dyDescent="0.25">
      <c r="E319" s="6">
        <f t="shared" si="4"/>
        <v>-15868.449999999997</v>
      </c>
    </row>
    <row r="320" spans="5:5" x14ac:dyDescent="0.25">
      <c r="E320" s="6">
        <f t="shared" si="4"/>
        <v>-15868.449999999997</v>
      </c>
    </row>
    <row r="321" spans="5:5" x14ac:dyDescent="0.25">
      <c r="E321" s="6">
        <f t="shared" si="4"/>
        <v>-15868.449999999997</v>
      </c>
    </row>
    <row r="322" spans="5:5" x14ac:dyDescent="0.25">
      <c r="E322" s="6">
        <f t="shared" si="4"/>
        <v>-15868.449999999997</v>
      </c>
    </row>
    <row r="323" spans="5:5" x14ac:dyDescent="0.25">
      <c r="E323" s="6">
        <f t="shared" si="4"/>
        <v>-15868.449999999997</v>
      </c>
    </row>
    <row r="324" spans="5:5" x14ac:dyDescent="0.25">
      <c r="E324" s="6">
        <f t="shared" si="4"/>
        <v>-15868.449999999997</v>
      </c>
    </row>
    <row r="325" spans="5:5" x14ac:dyDescent="0.25">
      <c r="E325" s="6">
        <f t="shared" si="4"/>
        <v>-15868.449999999997</v>
      </c>
    </row>
    <row r="326" spans="5:5" x14ac:dyDescent="0.25">
      <c r="E326" s="6">
        <f t="shared" ref="E326:E389" si="5">E325+C326-D326</f>
        <v>-15868.449999999997</v>
      </c>
    </row>
    <row r="327" spans="5:5" x14ac:dyDescent="0.25">
      <c r="E327" s="6">
        <f t="shared" si="5"/>
        <v>-15868.449999999997</v>
      </c>
    </row>
    <row r="328" spans="5:5" x14ac:dyDescent="0.25">
      <c r="E328" s="6">
        <f t="shared" si="5"/>
        <v>-15868.449999999997</v>
      </c>
    </row>
    <row r="329" spans="5:5" x14ac:dyDescent="0.25">
      <c r="E329" s="6">
        <f t="shared" si="5"/>
        <v>-15868.449999999997</v>
      </c>
    </row>
    <row r="330" spans="5:5" x14ac:dyDescent="0.25">
      <c r="E330" s="6">
        <f t="shared" si="5"/>
        <v>-15868.449999999997</v>
      </c>
    </row>
    <row r="331" spans="5:5" x14ac:dyDescent="0.25">
      <c r="E331" s="6">
        <f t="shared" si="5"/>
        <v>-15868.449999999997</v>
      </c>
    </row>
    <row r="332" spans="5:5" x14ac:dyDescent="0.25">
      <c r="E332" s="6">
        <f t="shared" si="5"/>
        <v>-15868.449999999997</v>
      </c>
    </row>
    <row r="333" spans="5:5" x14ac:dyDescent="0.25">
      <c r="E333" s="6">
        <f t="shared" si="5"/>
        <v>-15868.449999999997</v>
      </c>
    </row>
    <row r="334" spans="5:5" x14ac:dyDescent="0.25">
      <c r="E334" s="6">
        <f t="shared" si="5"/>
        <v>-15868.449999999997</v>
      </c>
    </row>
    <row r="335" spans="5:5" x14ac:dyDescent="0.25">
      <c r="E335" s="6">
        <f t="shared" si="5"/>
        <v>-15868.449999999997</v>
      </c>
    </row>
    <row r="336" spans="5:5" x14ac:dyDescent="0.25">
      <c r="E336" s="6">
        <f t="shared" si="5"/>
        <v>-15868.449999999997</v>
      </c>
    </row>
    <row r="337" spans="5:5" x14ac:dyDescent="0.25">
      <c r="E337" s="6">
        <f t="shared" si="5"/>
        <v>-15868.449999999997</v>
      </c>
    </row>
    <row r="338" spans="5:5" x14ac:dyDescent="0.25">
      <c r="E338" s="6">
        <f t="shared" si="5"/>
        <v>-15868.449999999997</v>
      </c>
    </row>
    <row r="339" spans="5:5" x14ac:dyDescent="0.25">
      <c r="E339" s="6">
        <f t="shared" si="5"/>
        <v>-15868.449999999997</v>
      </c>
    </row>
    <row r="340" spans="5:5" x14ac:dyDescent="0.25">
      <c r="E340" s="6">
        <f t="shared" si="5"/>
        <v>-15868.449999999997</v>
      </c>
    </row>
    <row r="341" spans="5:5" x14ac:dyDescent="0.25">
      <c r="E341" s="6">
        <f t="shared" si="5"/>
        <v>-15868.449999999997</v>
      </c>
    </row>
    <row r="342" spans="5:5" x14ac:dyDescent="0.25">
      <c r="E342" s="6">
        <f t="shared" si="5"/>
        <v>-15868.449999999997</v>
      </c>
    </row>
    <row r="343" spans="5:5" x14ac:dyDescent="0.25">
      <c r="E343" s="6">
        <f t="shared" si="5"/>
        <v>-15868.449999999997</v>
      </c>
    </row>
    <row r="344" spans="5:5" x14ac:dyDescent="0.25">
      <c r="E344" s="6">
        <f t="shared" si="5"/>
        <v>-15868.449999999997</v>
      </c>
    </row>
    <row r="345" spans="5:5" x14ac:dyDescent="0.25">
      <c r="E345" s="6">
        <f t="shared" si="5"/>
        <v>-15868.449999999997</v>
      </c>
    </row>
    <row r="346" spans="5:5" x14ac:dyDescent="0.25">
      <c r="E346" s="6">
        <f t="shared" si="5"/>
        <v>-15868.449999999997</v>
      </c>
    </row>
    <row r="347" spans="5:5" x14ac:dyDescent="0.25">
      <c r="E347" s="6">
        <f t="shared" si="5"/>
        <v>-15868.449999999997</v>
      </c>
    </row>
    <row r="348" spans="5:5" x14ac:dyDescent="0.25">
      <c r="E348" s="6">
        <f t="shared" si="5"/>
        <v>-15868.449999999997</v>
      </c>
    </row>
    <row r="349" spans="5:5" x14ac:dyDescent="0.25">
      <c r="E349" s="6">
        <f t="shared" si="5"/>
        <v>-15868.449999999997</v>
      </c>
    </row>
    <row r="350" spans="5:5" x14ac:dyDescent="0.25">
      <c r="E350" s="6">
        <f t="shared" si="5"/>
        <v>-15868.449999999997</v>
      </c>
    </row>
    <row r="351" spans="5:5" x14ac:dyDescent="0.25">
      <c r="E351" s="6">
        <f t="shared" si="5"/>
        <v>-15868.449999999997</v>
      </c>
    </row>
    <row r="352" spans="5:5" x14ac:dyDescent="0.25">
      <c r="E352" s="6">
        <f t="shared" si="5"/>
        <v>-15868.449999999997</v>
      </c>
    </row>
    <row r="353" spans="5:5" x14ac:dyDescent="0.25">
      <c r="E353" s="6">
        <f t="shared" si="5"/>
        <v>-15868.449999999997</v>
      </c>
    </row>
    <row r="354" spans="5:5" x14ac:dyDescent="0.25">
      <c r="E354" s="6">
        <f t="shared" si="5"/>
        <v>-15868.449999999997</v>
      </c>
    </row>
    <row r="355" spans="5:5" x14ac:dyDescent="0.25">
      <c r="E355" s="6">
        <f t="shared" si="5"/>
        <v>-15868.449999999997</v>
      </c>
    </row>
    <row r="356" spans="5:5" x14ac:dyDescent="0.25">
      <c r="E356" s="6">
        <f t="shared" si="5"/>
        <v>-15868.449999999997</v>
      </c>
    </row>
    <row r="357" spans="5:5" x14ac:dyDescent="0.25">
      <c r="E357" s="6">
        <f t="shared" si="5"/>
        <v>-15868.449999999997</v>
      </c>
    </row>
    <row r="358" spans="5:5" x14ac:dyDescent="0.25">
      <c r="E358" s="6">
        <f t="shared" si="5"/>
        <v>-15868.449999999997</v>
      </c>
    </row>
    <row r="359" spans="5:5" x14ac:dyDescent="0.25">
      <c r="E359" s="6">
        <f t="shared" si="5"/>
        <v>-15868.449999999997</v>
      </c>
    </row>
    <row r="360" spans="5:5" x14ac:dyDescent="0.25">
      <c r="E360" s="6">
        <f t="shared" si="5"/>
        <v>-15868.449999999997</v>
      </c>
    </row>
    <row r="361" spans="5:5" x14ac:dyDescent="0.25">
      <c r="E361" s="6">
        <f t="shared" si="5"/>
        <v>-15868.449999999997</v>
      </c>
    </row>
    <row r="362" spans="5:5" x14ac:dyDescent="0.25">
      <c r="E362" s="6">
        <f t="shared" si="5"/>
        <v>-15868.449999999997</v>
      </c>
    </row>
    <row r="363" spans="5:5" x14ac:dyDescent="0.25">
      <c r="E363" s="6">
        <f t="shared" si="5"/>
        <v>-15868.449999999997</v>
      </c>
    </row>
    <row r="364" spans="5:5" x14ac:dyDescent="0.25">
      <c r="E364" s="6">
        <f t="shared" si="5"/>
        <v>-15868.449999999997</v>
      </c>
    </row>
    <row r="365" spans="5:5" x14ac:dyDescent="0.25">
      <c r="E365" s="6">
        <f t="shared" si="5"/>
        <v>-15868.449999999997</v>
      </c>
    </row>
    <row r="366" spans="5:5" x14ac:dyDescent="0.25">
      <c r="E366" s="6">
        <f t="shared" si="5"/>
        <v>-15868.449999999997</v>
      </c>
    </row>
    <row r="367" spans="5:5" x14ac:dyDescent="0.25">
      <c r="E367" s="6">
        <f t="shared" si="5"/>
        <v>-15868.449999999997</v>
      </c>
    </row>
    <row r="368" spans="5:5" x14ac:dyDescent="0.25">
      <c r="E368" s="6">
        <f t="shared" si="5"/>
        <v>-15868.449999999997</v>
      </c>
    </row>
    <row r="369" spans="5:5" x14ac:dyDescent="0.25">
      <c r="E369" s="6">
        <f t="shared" si="5"/>
        <v>-15868.449999999997</v>
      </c>
    </row>
    <row r="370" spans="5:5" x14ac:dyDescent="0.25">
      <c r="E370" s="6">
        <f t="shared" si="5"/>
        <v>-15868.449999999997</v>
      </c>
    </row>
    <row r="371" spans="5:5" x14ac:dyDescent="0.25">
      <c r="E371" s="6">
        <f t="shared" si="5"/>
        <v>-15868.449999999997</v>
      </c>
    </row>
    <row r="372" spans="5:5" x14ac:dyDescent="0.25">
      <c r="E372" s="6">
        <f t="shared" si="5"/>
        <v>-15868.449999999997</v>
      </c>
    </row>
    <row r="373" spans="5:5" x14ac:dyDescent="0.25">
      <c r="E373" s="6">
        <f t="shared" si="5"/>
        <v>-15868.449999999997</v>
      </c>
    </row>
    <row r="374" spans="5:5" x14ac:dyDescent="0.25">
      <c r="E374" s="6">
        <f t="shared" si="5"/>
        <v>-15868.449999999997</v>
      </c>
    </row>
    <row r="375" spans="5:5" x14ac:dyDescent="0.25">
      <c r="E375" s="6">
        <f t="shared" si="5"/>
        <v>-15868.449999999997</v>
      </c>
    </row>
    <row r="376" spans="5:5" x14ac:dyDescent="0.25">
      <c r="E376" s="6">
        <f t="shared" si="5"/>
        <v>-15868.449999999997</v>
      </c>
    </row>
    <row r="377" spans="5:5" x14ac:dyDescent="0.25">
      <c r="E377" s="6">
        <f t="shared" si="5"/>
        <v>-15868.449999999997</v>
      </c>
    </row>
    <row r="378" spans="5:5" x14ac:dyDescent="0.25">
      <c r="E378" s="6">
        <f t="shared" si="5"/>
        <v>-15868.449999999997</v>
      </c>
    </row>
    <row r="379" spans="5:5" x14ac:dyDescent="0.25">
      <c r="E379" s="6">
        <f t="shared" si="5"/>
        <v>-15868.449999999997</v>
      </c>
    </row>
    <row r="380" spans="5:5" x14ac:dyDescent="0.25">
      <c r="E380" s="6">
        <f t="shared" si="5"/>
        <v>-15868.449999999997</v>
      </c>
    </row>
    <row r="381" spans="5:5" x14ac:dyDescent="0.25">
      <c r="E381" s="6">
        <f t="shared" si="5"/>
        <v>-15868.449999999997</v>
      </c>
    </row>
    <row r="382" spans="5:5" x14ac:dyDescent="0.25">
      <c r="E382" s="6">
        <f t="shared" si="5"/>
        <v>-15868.449999999997</v>
      </c>
    </row>
    <row r="383" spans="5:5" x14ac:dyDescent="0.25">
      <c r="E383" s="6">
        <f t="shared" si="5"/>
        <v>-15868.449999999997</v>
      </c>
    </row>
    <row r="384" spans="5:5" x14ac:dyDescent="0.25">
      <c r="E384" s="6">
        <f t="shared" si="5"/>
        <v>-15868.449999999997</v>
      </c>
    </row>
    <row r="385" spans="5:5" x14ac:dyDescent="0.25">
      <c r="E385" s="6">
        <f t="shared" si="5"/>
        <v>-15868.449999999997</v>
      </c>
    </row>
    <row r="386" spans="5:5" x14ac:dyDescent="0.25">
      <c r="E386" s="6">
        <f t="shared" si="5"/>
        <v>-15868.449999999997</v>
      </c>
    </row>
    <row r="387" spans="5:5" x14ac:dyDescent="0.25">
      <c r="E387" s="6">
        <f t="shared" si="5"/>
        <v>-15868.449999999997</v>
      </c>
    </row>
    <row r="388" spans="5:5" x14ac:dyDescent="0.25">
      <c r="E388" s="6">
        <f t="shared" si="5"/>
        <v>-15868.449999999997</v>
      </c>
    </row>
    <row r="389" spans="5:5" x14ac:dyDescent="0.25">
      <c r="E389" s="6">
        <f t="shared" si="5"/>
        <v>-15868.449999999997</v>
      </c>
    </row>
    <row r="390" spans="5:5" x14ac:dyDescent="0.25">
      <c r="E390" s="6">
        <f t="shared" ref="E390:E453" si="6">E389+C390-D390</f>
        <v>-15868.449999999997</v>
      </c>
    </row>
    <row r="391" spans="5:5" x14ac:dyDescent="0.25">
      <c r="E391" s="6">
        <f t="shared" si="6"/>
        <v>-15868.449999999997</v>
      </c>
    </row>
    <row r="392" spans="5:5" x14ac:dyDescent="0.25">
      <c r="E392" s="6">
        <f t="shared" si="6"/>
        <v>-15868.449999999997</v>
      </c>
    </row>
    <row r="393" spans="5:5" x14ac:dyDescent="0.25">
      <c r="E393" s="6">
        <f t="shared" si="6"/>
        <v>-15868.449999999997</v>
      </c>
    </row>
    <row r="394" spans="5:5" x14ac:dyDescent="0.25">
      <c r="E394" s="6">
        <f t="shared" si="6"/>
        <v>-15868.449999999997</v>
      </c>
    </row>
    <row r="395" spans="5:5" x14ac:dyDescent="0.25">
      <c r="E395" s="6">
        <f t="shared" si="6"/>
        <v>-15868.449999999997</v>
      </c>
    </row>
    <row r="396" spans="5:5" x14ac:dyDescent="0.25">
      <c r="E396" s="6">
        <f t="shared" si="6"/>
        <v>-15868.449999999997</v>
      </c>
    </row>
    <row r="397" spans="5:5" x14ac:dyDescent="0.25">
      <c r="E397" s="6">
        <f t="shared" si="6"/>
        <v>-15868.449999999997</v>
      </c>
    </row>
    <row r="398" spans="5:5" x14ac:dyDescent="0.25">
      <c r="E398" s="6">
        <f t="shared" si="6"/>
        <v>-15868.449999999997</v>
      </c>
    </row>
    <row r="399" spans="5:5" x14ac:dyDescent="0.25">
      <c r="E399" s="6">
        <f t="shared" si="6"/>
        <v>-15868.449999999997</v>
      </c>
    </row>
    <row r="400" spans="5:5" x14ac:dyDescent="0.25">
      <c r="E400" s="6">
        <f t="shared" si="6"/>
        <v>-15868.449999999997</v>
      </c>
    </row>
    <row r="401" spans="5:5" x14ac:dyDescent="0.25">
      <c r="E401" s="6">
        <f t="shared" si="6"/>
        <v>-15868.449999999997</v>
      </c>
    </row>
    <row r="402" spans="5:5" x14ac:dyDescent="0.25">
      <c r="E402" s="6">
        <f t="shared" si="6"/>
        <v>-15868.449999999997</v>
      </c>
    </row>
    <row r="403" spans="5:5" x14ac:dyDescent="0.25">
      <c r="E403" s="6">
        <f t="shared" si="6"/>
        <v>-15868.449999999997</v>
      </c>
    </row>
    <row r="404" spans="5:5" x14ac:dyDescent="0.25">
      <c r="E404" s="6">
        <f t="shared" si="6"/>
        <v>-15868.449999999997</v>
      </c>
    </row>
    <row r="405" spans="5:5" x14ac:dyDescent="0.25">
      <c r="E405" s="6">
        <f t="shared" si="6"/>
        <v>-15868.449999999997</v>
      </c>
    </row>
    <row r="406" spans="5:5" x14ac:dyDescent="0.25">
      <c r="E406" s="6">
        <f t="shared" si="6"/>
        <v>-15868.449999999997</v>
      </c>
    </row>
    <row r="407" spans="5:5" x14ac:dyDescent="0.25">
      <c r="E407" s="6">
        <f t="shared" si="6"/>
        <v>-15868.449999999997</v>
      </c>
    </row>
    <row r="408" spans="5:5" x14ac:dyDescent="0.25">
      <c r="E408" s="6">
        <f t="shared" si="6"/>
        <v>-15868.449999999997</v>
      </c>
    </row>
    <row r="409" spans="5:5" x14ac:dyDescent="0.25">
      <c r="E409" s="6">
        <f t="shared" si="6"/>
        <v>-15868.449999999997</v>
      </c>
    </row>
    <row r="410" spans="5:5" x14ac:dyDescent="0.25">
      <c r="E410" s="6">
        <f t="shared" si="6"/>
        <v>-15868.449999999997</v>
      </c>
    </row>
    <row r="411" spans="5:5" x14ac:dyDescent="0.25">
      <c r="E411" s="6">
        <f t="shared" si="6"/>
        <v>-15868.449999999997</v>
      </c>
    </row>
    <row r="412" spans="5:5" x14ac:dyDescent="0.25">
      <c r="E412" s="6">
        <f t="shared" si="6"/>
        <v>-15868.449999999997</v>
      </c>
    </row>
    <row r="413" spans="5:5" x14ac:dyDescent="0.25">
      <c r="E413" s="6">
        <f t="shared" si="6"/>
        <v>-15868.449999999997</v>
      </c>
    </row>
    <row r="414" spans="5:5" x14ac:dyDescent="0.25">
      <c r="E414" s="6">
        <f t="shared" si="6"/>
        <v>-15868.449999999997</v>
      </c>
    </row>
    <row r="415" spans="5:5" x14ac:dyDescent="0.25">
      <c r="E415" s="6">
        <f t="shared" si="6"/>
        <v>-15868.449999999997</v>
      </c>
    </row>
    <row r="416" spans="5:5" x14ac:dyDescent="0.25">
      <c r="E416" s="6">
        <f t="shared" si="6"/>
        <v>-15868.449999999997</v>
      </c>
    </row>
    <row r="417" spans="5:5" x14ac:dyDescent="0.25">
      <c r="E417" s="6">
        <f t="shared" si="6"/>
        <v>-15868.449999999997</v>
      </c>
    </row>
    <row r="418" spans="5:5" x14ac:dyDescent="0.25">
      <c r="E418" s="6">
        <f t="shared" si="6"/>
        <v>-15868.449999999997</v>
      </c>
    </row>
    <row r="419" spans="5:5" x14ac:dyDescent="0.25">
      <c r="E419" s="6">
        <f t="shared" si="6"/>
        <v>-15868.449999999997</v>
      </c>
    </row>
    <row r="420" spans="5:5" x14ac:dyDescent="0.25">
      <c r="E420" s="6">
        <f t="shared" si="6"/>
        <v>-15868.449999999997</v>
      </c>
    </row>
    <row r="421" spans="5:5" x14ac:dyDescent="0.25">
      <c r="E421" s="6">
        <f t="shared" si="6"/>
        <v>-15868.449999999997</v>
      </c>
    </row>
    <row r="422" spans="5:5" x14ac:dyDescent="0.25">
      <c r="E422" s="6">
        <f t="shared" si="6"/>
        <v>-15868.449999999997</v>
      </c>
    </row>
    <row r="423" spans="5:5" x14ac:dyDescent="0.25">
      <c r="E423" s="6">
        <f t="shared" si="6"/>
        <v>-15868.449999999997</v>
      </c>
    </row>
    <row r="424" spans="5:5" x14ac:dyDescent="0.25">
      <c r="E424" s="6">
        <f t="shared" si="6"/>
        <v>-15868.449999999997</v>
      </c>
    </row>
    <row r="425" spans="5:5" x14ac:dyDescent="0.25">
      <c r="E425" s="6">
        <f t="shared" si="6"/>
        <v>-15868.449999999997</v>
      </c>
    </row>
    <row r="426" spans="5:5" x14ac:dyDescent="0.25">
      <c r="E426" s="6">
        <f t="shared" si="6"/>
        <v>-15868.449999999997</v>
      </c>
    </row>
    <row r="427" spans="5:5" x14ac:dyDescent="0.25">
      <c r="E427" s="6">
        <f t="shared" si="6"/>
        <v>-15868.449999999997</v>
      </c>
    </row>
    <row r="428" spans="5:5" x14ac:dyDescent="0.25">
      <c r="E428" s="6">
        <f t="shared" si="6"/>
        <v>-15868.449999999997</v>
      </c>
    </row>
    <row r="429" spans="5:5" x14ac:dyDescent="0.25">
      <c r="E429" s="6">
        <f t="shared" si="6"/>
        <v>-15868.449999999997</v>
      </c>
    </row>
    <row r="430" spans="5:5" x14ac:dyDescent="0.25">
      <c r="E430" s="6">
        <f t="shared" si="6"/>
        <v>-15868.449999999997</v>
      </c>
    </row>
    <row r="431" spans="5:5" x14ac:dyDescent="0.25">
      <c r="E431" s="6">
        <f t="shared" si="6"/>
        <v>-15868.449999999997</v>
      </c>
    </row>
    <row r="432" spans="5:5" x14ac:dyDescent="0.25">
      <c r="E432" s="6">
        <f t="shared" si="6"/>
        <v>-15868.449999999997</v>
      </c>
    </row>
    <row r="433" spans="5:5" x14ac:dyDescent="0.25">
      <c r="E433" s="6">
        <f t="shared" si="6"/>
        <v>-15868.449999999997</v>
      </c>
    </row>
    <row r="434" spans="5:5" x14ac:dyDescent="0.25">
      <c r="E434" s="6">
        <f t="shared" si="6"/>
        <v>-15868.449999999997</v>
      </c>
    </row>
    <row r="435" spans="5:5" x14ac:dyDescent="0.25">
      <c r="E435" s="6">
        <f t="shared" si="6"/>
        <v>-15868.449999999997</v>
      </c>
    </row>
    <row r="436" spans="5:5" x14ac:dyDescent="0.25">
      <c r="E436" s="6">
        <f t="shared" si="6"/>
        <v>-15868.449999999997</v>
      </c>
    </row>
    <row r="437" spans="5:5" x14ac:dyDescent="0.25">
      <c r="E437" s="6">
        <f t="shared" si="6"/>
        <v>-15868.449999999997</v>
      </c>
    </row>
    <row r="438" spans="5:5" x14ac:dyDescent="0.25">
      <c r="E438" s="6">
        <f t="shared" si="6"/>
        <v>-15868.449999999997</v>
      </c>
    </row>
    <row r="439" spans="5:5" x14ac:dyDescent="0.25">
      <c r="E439" s="6">
        <f t="shared" si="6"/>
        <v>-15868.449999999997</v>
      </c>
    </row>
    <row r="440" spans="5:5" x14ac:dyDescent="0.25">
      <c r="E440" s="6">
        <f t="shared" si="6"/>
        <v>-15868.449999999997</v>
      </c>
    </row>
    <row r="441" spans="5:5" x14ac:dyDescent="0.25">
      <c r="E441" s="6">
        <f t="shared" si="6"/>
        <v>-15868.449999999997</v>
      </c>
    </row>
    <row r="442" spans="5:5" x14ac:dyDescent="0.25">
      <c r="E442" s="6">
        <f t="shared" si="6"/>
        <v>-15868.449999999997</v>
      </c>
    </row>
    <row r="443" spans="5:5" x14ac:dyDescent="0.25">
      <c r="E443" s="6">
        <f t="shared" si="6"/>
        <v>-15868.449999999997</v>
      </c>
    </row>
    <row r="444" spans="5:5" x14ac:dyDescent="0.25">
      <c r="E444" s="6">
        <f t="shared" si="6"/>
        <v>-15868.449999999997</v>
      </c>
    </row>
    <row r="445" spans="5:5" x14ac:dyDescent="0.25">
      <c r="E445" s="6">
        <f t="shared" si="6"/>
        <v>-15868.449999999997</v>
      </c>
    </row>
    <row r="446" spans="5:5" x14ac:dyDescent="0.25">
      <c r="E446" s="6">
        <f t="shared" si="6"/>
        <v>-15868.449999999997</v>
      </c>
    </row>
    <row r="447" spans="5:5" x14ac:dyDescent="0.25">
      <c r="E447" s="6">
        <f t="shared" si="6"/>
        <v>-15868.449999999997</v>
      </c>
    </row>
    <row r="448" spans="5:5" x14ac:dyDescent="0.25">
      <c r="E448" s="6">
        <f t="shared" si="6"/>
        <v>-15868.449999999997</v>
      </c>
    </row>
    <row r="449" spans="5:5" x14ac:dyDescent="0.25">
      <c r="E449" s="6">
        <f t="shared" si="6"/>
        <v>-15868.449999999997</v>
      </c>
    </row>
    <row r="450" spans="5:5" x14ac:dyDescent="0.25">
      <c r="E450" s="6">
        <f t="shared" si="6"/>
        <v>-15868.449999999997</v>
      </c>
    </row>
    <row r="451" spans="5:5" x14ac:dyDescent="0.25">
      <c r="E451" s="6">
        <f t="shared" si="6"/>
        <v>-15868.449999999997</v>
      </c>
    </row>
    <row r="452" spans="5:5" x14ac:dyDescent="0.25">
      <c r="E452" s="6">
        <f t="shared" si="6"/>
        <v>-15868.449999999997</v>
      </c>
    </row>
    <row r="453" spans="5:5" x14ac:dyDescent="0.25">
      <c r="E453" s="6">
        <f t="shared" si="6"/>
        <v>-15868.449999999997</v>
      </c>
    </row>
    <row r="454" spans="5:5" x14ac:dyDescent="0.25">
      <c r="E454" s="6">
        <f t="shared" ref="E454:E501" si="7">E453+C454-D454</f>
        <v>-15868.449999999997</v>
      </c>
    </row>
    <row r="455" spans="5:5" x14ac:dyDescent="0.25">
      <c r="E455" s="6">
        <f t="shared" si="7"/>
        <v>-15868.449999999997</v>
      </c>
    </row>
    <row r="456" spans="5:5" x14ac:dyDescent="0.25">
      <c r="E456" s="6">
        <f t="shared" si="7"/>
        <v>-15868.449999999997</v>
      </c>
    </row>
    <row r="457" spans="5:5" x14ac:dyDescent="0.25">
      <c r="E457" s="6">
        <f t="shared" si="7"/>
        <v>-15868.449999999997</v>
      </c>
    </row>
    <row r="458" spans="5:5" x14ac:dyDescent="0.25">
      <c r="E458" s="6">
        <f t="shared" si="7"/>
        <v>-15868.449999999997</v>
      </c>
    </row>
    <row r="459" spans="5:5" x14ac:dyDescent="0.25">
      <c r="E459" s="6">
        <f t="shared" si="7"/>
        <v>-15868.449999999997</v>
      </c>
    </row>
    <row r="460" spans="5:5" x14ac:dyDescent="0.25">
      <c r="E460" s="6">
        <f t="shared" si="7"/>
        <v>-15868.449999999997</v>
      </c>
    </row>
    <row r="461" spans="5:5" x14ac:dyDescent="0.25">
      <c r="E461" s="6">
        <f t="shared" si="7"/>
        <v>-15868.449999999997</v>
      </c>
    </row>
    <row r="462" spans="5:5" x14ac:dyDescent="0.25">
      <c r="E462" s="6">
        <f t="shared" si="7"/>
        <v>-15868.449999999997</v>
      </c>
    </row>
    <row r="463" spans="5:5" x14ac:dyDescent="0.25">
      <c r="E463" s="6">
        <f t="shared" si="7"/>
        <v>-15868.449999999997</v>
      </c>
    </row>
    <row r="464" spans="5:5" x14ac:dyDescent="0.25">
      <c r="E464" s="6">
        <f t="shared" si="7"/>
        <v>-15868.449999999997</v>
      </c>
    </row>
    <row r="465" spans="5:5" x14ac:dyDescent="0.25">
      <c r="E465" s="6">
        <f t="shared" si="7"/>
        <v>-15868.449999999997</v>
      </c>
    </row>
    <row r="466" spans="5:5" x14ac:dyDescent="0.25">
      <c r="E466" s="6">
        <f t="shared" si="7"/>
        <v>-15868.449999999997</v>
      </c>
    </row>
    <row r="467" spans="5:5" x14ac:dyDescent="0.25">
      <c r="E467" s="6">
        <f t="shared" si="7"/>
        <v>-15868.449999999997</v>
      </c>
    </row>
    <row r="468" spans="5:5" x14ac:dyDescent="0.25">
      <c r="E468" s="6">
        <f t="shared" si="7"/>
        <v>-15868.449999999997</v>
      </c>
    </row>
    <row r="469" spans="5:5" x14ac:dyDescent="0.25">
      <c r="E469" s="6">
        <f t="shared" si="7"/>
        <v>-15868.449999999997</v>
      </c>
    </row>
    <row r="470" spans="5:5" x14ac:dyDescent="0.25">
      <c r="E470" s="6">
        <f t="shared" si="7"/>
        <v>-15868.449999999997</v>
      </c>
    </row>
    <row r="471" spans="5:5" x14ac:dyDescent="0.25">
      <c r="E471" s="6">
        <f t="shared" si="7"/>
        <v>-15868.449999999997</v>
      </c>
    </row>
    <row r="472" spans="5:5" x14ac:dyDescent="0.25">
      <c r="E472" s="6">
        <f t="shared" si="7"/>
        <v>-15868.449999999997</v>
      </c>
    </row>
    <row r="473" spans="5:5" x14ac:dyDescent="0.25">
      <c r="E473" s="6">
        <f t="shared" si="7"/>
        <v>-15868.449999999997</v>
      </c>
    </row>
    <row r="474" spans="5:5" x14ac:dyDescent="0.25">
      <c r="E474" s="6">
        <f t="shared" si="7"/>
        <v>-15868.449999999997</v>
      </c>
    </row>
    <row r="475" spans="5:5" x14ac:dyDescent="0.25">
      <c r="E475" s="6">
        <f t="shared" si="7"/>
        <v>-15868.449999999997</v>
      </c>
    </row>
    <row r="476" spans="5:5" x14ac:dyDescent="0.25">
      <c r="E476" s="6">
        <f t="shared" si="7"/>
        <v>-15868.449999999997</v>
      </c>
    </row>
    <row r="477" spans="5:5" x14ac:dyDescent="0.25">
      <c r="E477" s="6">
        <f t="shared" si="7"/>
        <v>-15868.449999999997</v>
      </c>
    </row>
    <row r="478" spans="5:5" x14ac:dyDescent="0.25">
      <c r="E478" s="6">
        <f t="shared" si="7"/>
        <v>-15868.449999999997</v>
      </c>
    </row>
    <row r="479" spans="5:5" x14ac:dyDescent="0.25">
      <c r="E479" s="6">
        <f t="shared" si="7"/>
        <v>-15868.449999999997</v>
      </c>
    </row>
    <row r="480" spans="5:5" x14ac:dyDescent="0.25">
      <c r="E480" s="6">
        <f t="shared" si="7"/>
        <v>-15868.449999999997</v>
      </c>
    </row>
    <row r="481" spans="5:5" x14ac:dyDescent="0.25">
      <c r="E481" s="6">
        <f t="shared" si="7"/>
        <v>-15868.449999999997</v>
      </c>
    </row>
    <row r="482" spans="5:5" x14ac:dyDescent="0.25">
      <c r="E482" s="6">
        <f t="shared" si="7"/>
        <v>-15868.449999999997</v>
      </c>
    </row>
    <row r="483" spans="5:5" x14ac:dyDescent="0.25">
      <c r="E483" s="6">
        <f t="shared" si="7"/>
        <v>-15868.449999999997</v>
      </c>
    </row>
    <row r="484" spans="5:5" x14ac:dyDescent="0.25">
      <c r="E484" s="6">
        <f t="shared" si="7"/>
        <v>-15868.449999999997</v>
      </c>
    </row>
    <row r="485" spans="5:5" x14ac:dyDescent="0.25">
      <c r="E485" s="6">
        <f t="shared" si="7"/>
        <v>-15868.449999999997</v>
      </c>
    </row>
    <row r="486" spans="5:5" x14ac:dyDescent="0.25">
      <c r="E486" s="6">
        <f t="shared" si="7"/>
        <v>-15868.449999999997</v>
      </c>
    </row>
    <row r="487" spans="5:5" x14ac:dyDescent="0.25">
      <c r="E487" s="6">
        <f t="shared" si="7"/>
        <v>-15868.449999999997</v>
      </c>
    </row>
    <row r="488" spans="5:5" x14ac:dyDescent="0.25">
      <c r="E488" s="6">
        <f t="shared" si="7"/>
        <v>-15868.449999999997</v>
      </c>
    </row>
    <row r="489" spans="5:5" x14ac:dyDescent="0.25">
      <c r="E489" s="6">
        <f t="shared" si="7"/>
        <v>-15868.449999999997</v>
      </c>
    </row>
    <row r="490" spans="5:5" x14ac:dyDescent="0.25">
      <c r="E490" s="6">
        <f t="shared" si="7"/>
        <v>-15868.449999999997</v>
      </c>
    </row>
    <row r="491" spans="5:5" x14ac:dyDescent="0.25">
      <c r="E491" s="6">
        <f t="shared" si="7"/>
        <v>-15868.449999999997</v>
      </c>
    </row>
    <row r="492" spans="5:5" x14ac:dyDescent="0.25">
      <c r="E492" s="6">
        <f t="shared" si="7"/>
        <v>-15868.449999999997</v>
      </c>
    </row>
    <row r="493" spans="5:5" x14ac:dyDescent="0.25">
      <c r="E493" s="6">
        <f t="shared" si="7"/>
        <v>-15868.449999999997</v>
      </c>
    </row>
    <row r="494" spans="5:5" x14ac:dyDescent="0.25">
      <c r="E494" s="6">
        <f t="shared" si="7"/>
        <v>-15868.449999999997</v>
      </c>
    </row>
    <row r="495" spans="5:5" x14ac:dyDescent="0.25">
      <c r="E495" s="6">
        <f t="shared" si="7"/>
        <v>-15868.449999999997</v>
      </c>
    </row>
    <row r="496" spans="5:5" x14ac:dyDescent="0.25">
      <c r="E496" s="6">
        <f t="shared" si="7"/>
        <v>-15868.449999999997</v>
      </c>
    </row>
    <row r="497" spans="5:5" x14ac:dyDescent="0.25">
      <c r="E497" s="6">
        <f t="shared" si="7"/>
        <v>-15868.449999999997</v>
      </c>
    </row>
    <row r="498" spans="5:5" x14ac:dyDescent="0.25">
      <c r="E498" s="6">
        <f t="shared" si="7"/>
        <v>-15868.449999999997</v>
      </c>
    </row>
    <row r="499" spans="5:5" x14ac:dyDescent="0.25">
      <c r="E499" s="6">
        <f t="shared" si="7"/>
        <v>-15868.449999999997</v>
      </c>
    </row>
    <row r="500" spans="5:5" x14ac:dyDescent="0.25">
      <c r="E500" s="6">
        <f t="shared" si="7"/>
        <v>-15868.449999999997</v>
      </c>
    </row>
    <row r="501" spans="5:5" x14ac:dyDescent="0.25">
      <c r="E501" s="6">
        <f t="shared" si="7"/>
        <v>-15868.449999999997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opLeftCell="A9" workbookViewId="0">
      <selection activeCell="D36" sqref="D36"/>
    </sheetView>
  </sheetViews>
  <sheetFormatPr baseColWidth="10" defaultRowHeight="15" x14ac:dyDescent="0.25"/>
  <cols>
    <col min="1" max="1" width="11.42578125" style="5"/>
    <col min="2" max="2" width="24.42578125" style="5" customWidth="1"/>
    <col min="3" max="3" width="18.140625" style="6" bestFit="1" customWidth="1"/>
    <col min="4" max="4" width="13.5703125" style="5" bestFit="1" customWidth="1"/>
    <col min="5" max="5" width="14.5703125" style="5" bestFit="1" customWidth="1"/>
    <col min="6" max="6" width="15.5703125" style="6" bestFit="1" customWidth="1"/>
    <col min="7" max="7" width="13.5703125" style="6" bestFit="1" customWidth="1"/>
    <col min="8" max="8" width="12" style="5" bestFit="1" customWidth="1"/>
    <col min="9" max="9" width="13" style="64" bestFit="1" customWidth="1"/>
    <col min="10" max="10" width="2.42578125" style="5" customWidth="1"/>
    <col min="11" max="11" width="16.140625" style="5" bestFit="1" customWidth="1"/>
    <col min="12" max="12" width="9.5703125" style="5" bestFit="1" customWidth="1"/>
    <col min="13" max="13" width="12" style="65" bestFit="1" customWidth="1"/>
    <col min="14" max="14" width="16.140625" style="5" bestFit="1" customWidth="1"/>
    <col min="15" max="15" width="10.28515625" style="5" bestFit="1" customWidth="1"/>
    <col min="16" max="16" width="10" style="65" bestFit="1" customWidth="1"/>
    <col min="17" max="17" width="17.42578125" bestFit="1" customWidth="1"/>
    <col min="18" max="18" width="16.5703125" bestFit="1" customWidth="1"/>
  </cols>
  <sheetData>
    <row r="1" spans="1:18" ht="18.75" x14ac:dyDescent="0.3">
      <c r="A1" s="94" t="s">
        <v>237</v>
      </c>
      <c r="B1" s="94"/>
      <c r="C1" s="94"/>
      <c r="D1" s="94"/>
      <c r="E1" s="94"/>
      <c r="F1" s="94"/>
      <c r="G1" s="94"/>
      <c r="H1" s="94"/>
      <c r="I1" s="94"/>
      <c r="L1" s="10"/>
      <c r="Q1" s="20" t="s">
        <v>4</v>
      </c>
      <c r="R1" s="67">
        <f>G497</f>
        <v>1898.5153794418682</v>
      </c>
    </row>
    <row r="2" spans="1:18" ht="18.75" x14ac:dyDescent="0.3">
      <c r="A2" s="1" t="s">
        <v>0</v>
      </c>
      <c r="B2" s="2" t="s">
        <v>1</v>
      </c>
      <c r="C2" s="3" t="s">
        <v>249</v>
      </c>
      <c r="D2" s="2" t="s">
        <v>248</v>
      </c>
      <c r="E2" s="2" t="s">
        <v>238</v>
      </c>
      <c r="F2" s="3" t="s">
        <v>239</v>
      </c>
      <c r="G2" s="3" t="s">
        <v>240</v>
      </c>
      <c r="H2" s="2" t="s">
        <v>248</v>
      </c>
      <c r="I2" s="63" t="s">
        <v>251</v>
      </c>
      <c r="K2" s="9" t="s">
        <v>31</v>
      </c>
      <c r="L2" s="11" t="s">
        <v>32</v>
      </c>
      <c r="M2" s="66" t="s">
        <v>253</v>
      </c>
      <c r="N2" s="9" t="s">
        <v>31</v>
      </c>
      <c r="O2" s="9" t="s">
        <v>34</v>
      </c>
      <c r="P2" s="66" t="s">
        <v>253</v>
      </c>
      <c r="Q2" s="22" t="s">
        <v>77</v>
      </c>
      <c r="R2" s="23">
        <f>MAX(A3:A497)</f>
        <v>44483</v>
      </c>
    </row>
    <row r="3" spans="1:18" x14ac:dyDescent="0.25">
      <c r="B3" s="5" t="s">
        <v>4</v>
      </c>
      <c r="D3" s="62"/>
      <c r="E3" s="61"/>
      <c r="F3" s="62"/>
      <c r="G3" s="62">
        <v>818.12</v>
      </c>
      <c r="H3" s="62"/>
      <c r="I3" s="64">
        <f>G3*H3</f>
        <v>0</v>
      </c>
    </row>
    <row r="4" spans="1:18" x14ac:dyDescent="0.25">
      <c r="A4" s="7">
        <v>43510</v>
      </c>
      <c r="B4" s="5" t="s">
        <v>241</v>
      </c>
      <c r="D4" s="62"/>
      <c r="E4" s="61">
        <v>84.7</v>
      </c>
      <c r="F4" s="62">
        <v>0</v>
      </c>
      <c r="G4" s="62">
        <f>G3+E4-F4</f>
        <v>902.82</v>
      </c>
      <c r="H4" s="62"/>
      <c r="I4" s="64">
        <f t="shared" ref="I4:I67" si="0">G4*H4</f>
        <v>0</v>
      </c>
    </row>
    <row r="5" spans="1:18" x14ac:dyDescent="0.25">
      <c r="A5" s="7">
        <v>43500</v>
      </c>
      <c r="B5" s="5" t="s">
        <v>71</v>
      </c>
      <c r="D5" s="62"/>
      <c r="E5" s="61">
        <v>0</v>
      </c>
      <c r="F5" s="62">
        <v>396.33</v>
      </c>
      <c r="G5" s="62">
        <f t="shared" ref="G5:G68" si="1">G4+E5-F5</f>
        <v>506.49000000000007</v>
      </c>
      <c r="H5" s="62"/>
      <c r="I5" s="64">
        <f t="shared" si="0"/>
        <v>0</v>
      </c>
    </row>
    <row r="6" spans="1:18" x14ac:dyDescent="0.25">
      <c r="A6" s="7">
        <v>44033</v>
      </c>
      <c r="B6" s="5" t="s">
        <v>242</v>
      </c>
      <c r="D6" s="62"/>
      <c r="E6" s="61">
        <v>1050.28</v>
      </c>
      <c r="F6" s="62">
        <v>0</v>
      </c>
      <c r="G6" s="62">
        <f t="shared" si="1"/>
        <v>1556.77</v>
      </c>
      <c r="H6" s="62"/>
      <c r="I6" s="64">
        <f t="shared" si="0"/>
        <v>0</v>
      </c>
    </row>
    <row r="7" spans="1:18" x14ac:dyDescent="0.25">
      <c r="A7" s="7">
        <v>43710</v>
      </c>
      <c r="B7" s="5" t="s">
        <v>243</v>
      </c>
      <c r="D7" s="62"/>
      <c r="E7" s="61">
        <v>78.17</v>
      </c>
      <c r="F7" s="62">
        <v>0</v>
      </c>
      <c r="G7" s="62">
        <f t="shared" si="1"/>
        <v>1634.94</v>
      </c>
      <c r="H7" s="62"/>
      <c r="I7" s="64">
        <f t="shared" si="0"/>
        <v>0</v>
      </c>
    </row>
    <row r="8" spans="1:18" x14ac:dyDescent="0.25">
      <c r="B8" s="5" t="s">
        <v>244</v>
      </c>
      <c r="D8" s="62"/>
      <c r="E8" s="61">
        <v>0</v>
      </c>
      <c r="F8" s="62">
        <v>78.17</v>
      </c>
      <c r="G8" s="62">
        <f t="shared" si="1"/>
        <v>1556.77</v>
      </c>
      <c r="H8" s="62"/>
      <c r="I8" s="64">
        <f t="shared" si="0"/>
        <v>0</v>
      </c>
    </row>
    <row r="9" spans="1:18" x14ac:dyDescent="0.25">
      <c r="A9" s="7">
        <v>43715</v>
      </c>
      <c r="B9" s="5" t="s">
        <v>245</v>
      </c>
      <c r="D9" s="62"/>
      <c r="E9" s="61">
        <v>108.3</v>
      </c>
      <c r="F9" s="62">
        <v>0</v>
      </c>
      <c r="G9" s="62">
        <f t="shared" si="1"/>
        <v>1665.07</v>
      </c>
      <c r="H9" s="62"/>
      <c r="I9" s="64">
        <f t="shared" si="0"/>
        <v>0</v>
      </c>
    </row>
    <row r="10" spans="1:18" x14ac:dyDescent="0.25">
      <c r="A10" s="7">
        <v>43799</v>
      </c>
      <c r="B10" s="5" t="s">
        <v>71</v>
      </c>
      <c r="D10" s="62"/>
      <c r="E10" s="61">
        <v>0</v>
      </c>
      <c r="F10" s="62">
        <v>612.82000000000005</v>
      </c>
      <c r="G10" s="62">
        <f t="shared" si="1"/>
        <v>1052.25</v>
      </c>
      <c r="H10" s="62"/>
      <c r="I10" s="64">
        <f t="shared" si="0"/>
        <v>0</v>
      </c>
    </row>
    <row r="11" spans="1:18" x14ac:dyDescent="0.25">
      <c r="A11" s="7">
        <v>43829</v>
      </c>
      <c r="B11" s="5" t="s">
        <v>71</v>
      </c>
      <c r="D11" s="62"/>
      <c r="E11" s="61">
        <v>0</v>
      </c>
      <c r="F11" s="62">
        <v>317.45999999999998</v>
      </c>
      <c r="G11" s="87">
        <f t="shared" si="1"/>
        <v>734.79</v>
      </c>
      <c r="H11" s="62"/>
      <c r="I11" s="64">
        <f t="shared" si="0"/>
        <v>0</v>
      </c>
    </row>
    <row r="12" spans="1:18" x14ac:dyDescent="0.25">
      <c r="A12" s="7">
        <v>43843</v>
      </c>
      <c r="B12" s="5" t="s">
        <v>246</v>
      </c>
      <c r="D12" s="62"/>
      <c r="E12" s="61">
        <v>193.6</v>
      </c>
      <c r="F12" s="62">
        <v>0</v>
      </c>
      <c r="G12" s="62">
        <f t="shared" si="1"/>
        <v>928.39</v>
      </c>
      <c r="H12" s="62"/>
      <c r="I12" s="64">
        <f t="shared" si="0"/>
        <v>0</v>
      </c>
    </row>
    <row r="13" spans="1:18" s="5" customFormat="1" x14ac:dyDescent="0.25">
      <c r="A13" s="7">
        <v>43843</v>
      </c>
      <c r="B13" s="5" t="s">
        <v>71</v>
      </c>
      <c r="C13" s="6"/>
      <c r="D13" s="62"/>
      <c r="E13" s="61">
        <v>0</v>
      </c>
      <c r="F13" s="62">
        <v>734</v>
      </c>
      <c r="G13" s="62">
        <f t="shared" si="1"/>
        <v>194.39</v>
      </c>
      <c r="H13" s="62"/>
      <c r="I13" s="64">
        <f t="shared" si="0"/>
        <v>0</v>
      </c>
      <c r="M13" s="65"/>
      <c r="P13" s="65"/>
      <c r="Q13"/>
      <c r="R13"/>
    </row>
    <row r="14" spans="1:18" s="5" customFormat="1" x14ac:dyDescent="0.25">
      <c r="A14" s="7">
        <v>44144</v>
      </c>
      <c r="B14" s="5" t="s">
        <v>247</v>
      </c>
      <c r="C14" s="6"/>
      <c r="D14" s="62"/>
      <c r="E14" s="61">
        <v>120.69</v>
      </c>
      <c r="F14" s="62">
        <v>0</v>
      </c>
      <c r="G14" s="62">
        <f t="shared" si="1"/>
        <v>315.08</v>
      </c>
      <c r="H14" s="62"/>
      <c r="I14" s="64">
        <f t="shared" si="0"/>
        <v>0</v>
      </c>
      <c r="M14" s="65"/>
      <c r="P14" s="65"/>
      <c r="Q14"/>
      <c r="R14"/>
    </row>
    <row r="15" spans="1:18" s="5" customFormat="1" x14ac:dyDescent="0.25">
      <c r="A15" s="7">
        <v>44144</v>
      </c>
      <c r="B15" s="5" t="s">
        <v>250</v>
      </c>
      <c r="C15" s="6">
        <v>5000</v>
      </c>
      <c r="D15" s="62">
        <v>84.5</v>
      </c>
      <c r="E15" s="61">
        <v>0</v>
      </c>
      <c r="F15" s="62">
        <f>C15/D15</f>
        <v>59.171597633136095</v>
      </c>
      <c r="G15" s="62">
        <f t="shared" si="1"/>
        <v>255.9084023668639</v>
      </c>
      <c r="H15" s="62">
        <f>+D15</f>
        <v>84.5</v>
      </c>
      <c r="I15" s="64">
        <f t="shared" si="0"/>
        <v>21624.26</v>
      </c>
      <c r="K15" s="5" t="s">
        <v>252</v>
      </c>
      <c r="L15" s="5">
        <v>50</v>
      </c>
      <c r="M15" s="65">
        <v>1.6</v>
      </c>
      <c r="N15" s="5" t="s">
        <v>254</v>
      </c>
      <c r="O15" s="5">
        <v>3</v>
      </c>
      <c r="P15" s="65">
        <v>6.58</v>
      </c>
      <c r="Q15"/>
      <c r="R15"/>
    </row>
    <row r="16" spans="1:18" s="5" customFormat="1" x14ac:dyDescent="0.25">
      <c r="A16" s="7">
        <v>44145</v>
      </c>
      <c r="B16" s="5" t="s">
        <v>258</v>
      </c>
      <c r="C16" s="6">
        <v>20000</v>
      </c>
      <c r="D16" s="62">
        <v>84.75</v>
      </c>
      <c r="E16" s="61">
        <v>0</v>
      </c>
      <c r="F16" s="62">
        <f>C16/D16</f>
        <v>235.98820058997049</v>
      </c>
      <c r="G16" s="62">
        <f t="shared" si="1"/>
        <v>19.920201776893407</v>
      </c>
      <c r="H16" s="62">
        <f>+D16</f>
        <v>84.75</v>
      </c>
      <c r="I16" s="64">
        <f t="shared" si="0"/>
        <v>1688.2371005917162</v>
      </c>
      <c r="M16" s="65"/>
      <c r="P16" s="65"/>
      <c r="Q16"/>
      <c r="R16"/>
    </row>
    <row r="17" spans="1:18" s="5" customFormat="1" x14ac:dyDescent="0.25">
      <c r="A17" s="7">
        <v>44211</v>
      </c>
      <c r="B17" s="5" t="s">
        <v>349</v>
      </c>
      <c r="C17" s="6">
        <v>0</v>
      </c>
      <c r="D17" s="62">
        <v>0</v>
      </c>
      <c r="E17" s="61">
        <v>525.14</v>
      </c>
      <c r="F17" s="62">
        <v>0</v>
      </c>
      <c r="G17" s="62">
        <f t="shared" si="1"/>
        <v>545.06020177689334</v>
      </c>
      <c r="H17" s="62">
        <v>91</v>
      </c>
      <c r="I17" s="64">
        <f t="shared" si="0"/>
        <v>49600.478361697293</v>
      </c>
      <c r="K17" s="5" t="s">
        <v>350</v>
      </c>
      <c r="L17" s="5">
        <v>1</v>
      </c>
      <c r="M17" s="65">
        <v>434</v>
      </c>
      <c r="P17" s="65"/>
      <c r="Q17"/>
      <c r="R17"/>
    </row>
    <row r="18" spans="1:18" s="5" customFormat="1" x14ac:dyDescent="0.25">
      <c r="A18" s="7">
        <v>44237</v>
      </c>
      <c r="B18" s="5" t="s">
        <v>361</v>
      </c>
      <c r="C18" s="6">
        <v>24000</v>
      </c>
      <c r="D18" s="62">
        <v>98.5</v>
      </c>
      <c r="E18" s="61">
        <v>0</v>
      </c>
      <c r="F18" s="62">
        <f>C18/D18</f>
        <v>243.65482233502539</v>
      </c>
      <c r="G18" s="62">
        <f t="shared" si="1"/>
        <v>301.40537944186792</v>
      </c>
      <c r="H18" s="62">
        <v>91</v>
      </c>
      <c r="I18" s="64">
        <f t="shared" si="0"/>
        <v>27427.889529209981</v>
      </c>
      <c r="M18" s="65"/>
      <c r="P18" s="65"/>
      <c r="Q18"/>
      <c r="R18"/>
    </row>
    <row r="19" spans="1:18" s="5" customFormat="1" x14ac:dyDescent="0.25">
      <c r="A19" s="7">
        <v>44267</v>
      </c>
      <c r="B19" s="5" t="s">
        <v>379</v>
      </c>
      <c r="C19" s="6">
        <v>0</v>
      </c>
      <c r="D19" s="62">
        <v>95.75</v>
      </c>
      <c r="E19" s="61">
        <v>205.1</v>
      </c>
      <c r="F19" s="62">
        <v>0</v>
      </c>
      <c r="G19" s="62">
        <f t="shared" si="1"/>
        <v>506.50537944186794</v>
      </c>
      <c r="H19" s="62">
        <v>95.75</v>
      </c>
      <c r="I19" s="64">
        <f t="shared" si="0"/>
        <v>48497.890081558857</v>
      </c>
      <c r="K19" s="5" t="s">
        <v>380</v>
      </c>
      <c r="L19" s="5">
        <v>50</v>
      </c>
      <c r="M19" s="65">
        <v>1.6</v>
      </c>
      <c r="N19" s="5" t="s">
        <v>381</v>
      </c>
      <c r="O19" s="5">
        <v>50</v>
      </c>
      <c r="P19" s="65">
        <v>1.79</v>
      </c>
      <c r="Q19"/>
      <c r="R19"/>
    </row>
    <row r="20" spans="1:18" s="5" customFormat="1" x14ac:dyDescent="0.25">
      <c r="A20" s="7">
        <v>44329</v>
      </c>
      <c r="B20" s="5" t="s">
        <v>462</v>
      </c>
      <c r="C20" s="6">
        <v>0</v>
      </c>
      <c r="D20" s="62">
        <v>99</v>
      </c>
      <c r="E20" s="61">
        <v>99.5</v>
      </c>
      <c r="F20" s="62">
        <v>0</v>
      </c>
      <c r="G20" s="62">
        <f t="shared" si="1"/>
        <v>606.00537944186794</v>
      </c>
      <c r="H20" s="62">
        <v>99</v>
      </c>
      <c r="I20" s="64">
        <f t="shared" si="0"/>
        <v>59994.532564744928</v>
      </c>
      <c r="K20" s="5" t="s">
        <v>463</v>
      </c>
      <c r="L20" s="5">
        <v>1</v>
      </c>
      <c r="M20" s="65">
        <v>82.23</v>
      </c>
      <c r="P20" s="65"/>
      <c r="Q20"/>
      <c r="R20"/>
    </row>
    <row r="21" spans="1:18" s="5" customFormat="1" x14ac:dyDescent="0.25">
      <c r="C21" s="6"/>
      <c r="D21" s="62"/>
      <c r="E21" s="61"/>
      <c r="F21" s="62"/>
      <c r="G21" s="62">
        <f t="shared" si="1"/>
        <v>606.00537944186794</v>
      </c>
      <c r="H21" s="62"/>
      <c r="I21" s="64">
        <f t="shared" si="0"/>
        <v>0</v>
      </c>
      <c r="M21" s="65"/>
      <c r="P21" s="65"/>
      <c r="Q21"/>
      <c r="R21"/>
    </row>
    <row r="22" spans="1:18" s="5" customFormat="1" x14ac:dyDescent="0.25">
      <c r="A22" s="7">
        <v>44377</v>
      </c>
      <c r="B22" s="5" t="s">
        <v>594</v>
      </c>
      <c r="C22" s="6">
        <v>0</v>
      </c>
      <c r="D22" s="62">
        <v>0</v>
      </c>
      <c r="E22" s="61">
        <v>77.39</v>
      </c>
      <c r="F22" s="62">
        <v>0</v>
      </c>
      <c r="G22" s="62">
        <f t="shared" si="1"/>
        <v>683.39537944186793</v>
      </c>
      <c r="H22" s="62">
        <v>100.5</v>
      </c>
      <c r="I22" s="64">
        <f>G22*H22</f>
        <v>68681.235633907723</v>
      </c>
      <c r="M22" s="65"/>
      <c r="P22" s="65"/>
      <c r="Q22"/>
      <c r="R22"/>
    </row>
    <row r="23" spans="1:18" s="5" customFormat="1" x14ac:dyDescent="0.25">
      <c r="A23" s="7">
        <v>44391</v>
      </c>
      <c r="B23" s="5" t="s">
        <v>642</v>
      </c>
      <c r="C23" s="6">
        <v>0</v>
      </c>
      <c r="D23" s="62">
        <v>101.25</v>
      </c>
      <c r="E23" s="61">
        <v>364.21</v>
      </c>
      <c r="F23" s="62">
        <v>0</v>
      </c>
      <c r="G23" s="62">
        <f t="shared" si="1"/>
        <v>1047.6053794418679</v>
      </c>
      <c r="H23" s="62">
        <v>101.25</v>
      </c>
      <c r="I23" s="64">
        <f>G23*H23</f>
        <v>106070.04466848912</v>
      </c>
      <c r="K23" s="5" t="s">
        <v>644</v>
      </c>
      <c r="L23" s="5">
        <v>100</v>
      </c>
      <c r="M23" s="65">
        <v>1.6</v>
      </c>
      <c r="N23" s="5" t="s">
        <v>643</v>
      </c>
      <c r="O23" s="5">
        <v>100</v>
      </c>
      <c r="P23" s="65">
        <v>1.41</v>
      </c>
      <c r="Q23"/>
      <c r="R23"/>
    </row>
    <row r="24" spans="1:18" s="5" customFormat="1" x14ac:dyDescent="0.25">
      <c r="A24" s="7">
        <v>44392</v>
      </c>
      <c r="B24" s="5" t="s">
        <v>645</v>
      </c>
      <c r="C24" s="6">
        <v>0</v>
      </c>
      <c r="D24" s="62">
        <v>101.25</v>
      </c>
      <c r="E24" s="61">
        <v>175.21</v>
      </c>
      <c r="F24" s="62">
        <v>0</v>
      </c>
      <c r="G24" s="62">
        <f t="shared" si="1"/>
        <v>1222.8153794418679</v>
      </c>
      <c r="H24" s="62">
        <v>101.25</v>
      </c>
      <c r="I24" s="64">
        <f t="shared" si="0"/>
        <v>123810.05716848912</v>
      </c>
      <c r="K24" s="5" t="s">
        <v>646</v>
      </c>
      <c r="L24" s="5">
        <v>60</v>
      </c>
      <c r="M24" s="65">
        <v>1.94</v>
      </c>
      <c r="N24" s="5" t="s">
        <v>647</v>
      </c>
      <c r="P24" s="65"/>
      <c r="Q24"/>
      <c r="R24"/>
    </row>
    <row r="25" spans="1:18" s="5" customFormat="1" x14ac:dyDescent="0.25">
      <c r="A25" s="7">
        <v>44393</v>
      </c>
      <c r="B25" s="5" t="s">
        <v>652</v>
      </c>
      <c r="C25" s="6">
        <v>0</v>
      </c>
      <c r="D25" s="62">
        <v>101.25</v>
      </c>
      <c r="E25" s="61">
        <v>15.49</v>
      </c>
      <c r="F25" s="62">
        <v>0</v>
      </c>
      <c r="G25" s="62">
        <f t="shared" si="1"/>
        <v>1238.3053794418679</v>
      </c>
      <c r="H25" s="62">
        <v>101.25</v>
      </c>
      <c r="I25" s="64">
        <f t="shared" si="0"/>
        <v>125378.41966848912</v>
      </c>
      <c r="K25" s="5" t="s">
        <v>653</v>
      </c>
      <c r="L25" s="5">
        <v>10</v>
      </c>
      <c r="M25" s="65">
        <v>1.28</v>
      </c>
      <c r="P25" s="65"/>
      <c r="Q25"/>
      <c r="R25"/>
    </row>
    <row r="26" spans="1:18" s="5" customFormat="1" x14ac:dyDescent="0.25">
      <c r="A26" s="7">
        <v>44394</v>
      </c>
      <c r="B26" s="5" t="s">
        <v>654</v>
      </c>
      <c r="C26" s="6">
        <v>0</v>
      </c>
      <c r="D26" s="62">
        <v>101.2628</v>
      </c>
      <c r="E26" s="61">
        <v>25.05</v>
      </c>
      <c r="F26" s="62">
        <v>0</v>
      </c>
      <c r="G26" s="62">
        <f t="shared" si="1"/>
        <v>1263.3553794418679</v>
      </c>
      <c r="H26" s="62">
        <v>101.2628</v>
      </c>
      <c r="I26" s="64">
        <f t="shared" si="0"/>
        <v>127930.90311734598</v>
      </c>
      <c r="K26" s="5" t="s">
        <v>655</v>
      </c>
      <c r="L26" s="5">
        <v>30</v>
      </c>
      <c r="M26" s="65">
        <v>0.69</v>
      </c>
      <c r="P26" s="65"/>
      <c r="Q26"/>
      <c r="R26"/>
    </row>
    <row r="27" spans="1:18" s="5" customFormat="1" x14ac:dyDescent="0.25">
      <c r="A27" s="7">
        <v>44419</v>
      </c>
      <c r="B27" s="5" t="s">
        <v>683</v>
      </c>
      <c r="C27" s="6">
        <v>0</v>
      </c>
      <c r="D27" s="62">
        <v>100.5</v>
      </c>
      <c r="E27" s="61">
        <v>6.9</v>
      </c>
      <c r="F27" s="62">
        <v>0</v>
      </c>
      <c r="G27" s="62">
        <f t="shared" si="1"/>
        <v>1270.2553794418679</v>
      </c>
      <c r="H27" s="62">
        <v>100.5</v>
      </c>
      <c r="I27" s="64">
        <f t="shared" si="0"/>
        <v>127660.66563390773</v>
      </c>
      <c r="K27" s="5" t="s">
        <v>684</v>
      </c>
      <c r="L27" s="5">
        <v>10</v>
      </c>
      <c r="M27" s="65">
        <v>0.56999999999999995</v>
      </c>
      <c r="P27" s="65"/>
      <c r="Q27"/>
      <c r="R27"/>
    </row>
    <row r="28" spans="1:18" s="5" customFormat="1" x14ac:dyDescent="0.25">
      <c r="A28" s="7">
        <v>44426</v>
      </c>
      <c r="B28" s="5" t="s">
        <v>709</v>
      </c>
      <c r="C28" s="6">
        <v>0</v>
      </c>
      <c r="D28" s="62">
        <v>102.25</v>
      </c>
      <c r="E28" s="61">
        <v>58.44</v>
      </c>
      <c r="F28" s="62">
        <v>0</v>
      </c>
      <c r="G28" s="62">
        <f t="shared" si="1"/>
        <v>1328.695379441868</v>
      </c>
      <c r="H28" s="62">
        <v>102.25</v>
      </c>
      <c r="I28" s="64">
        <f t="shared" si="0"/>
        <v>135859.10254793099</v>
      </c>
      <c r="K28" s="5" t="s">
        <v>710</v>
      </c>
      <c r="L28" s="5">
        <v>42</v>
      </c>
      <c r="M28" s="65">
        <v>1.1499999999999999</v>
      </c>
      <c r="P28" s="65"/>
      <c r="Q28"/>
      <c r="R28"/>
    </row>
    <row r="29" spans="1:18" s="5" customFormat="1" x14ac:dyDescent="0.25">
      <c r="A29" s="7">
        <v>44419</v>
      </c>
      <c r="B29" s="5" t="s">
        <v>711</v>
      </c>
      <c r="C29" s="6">
        <v>0</v>
      </c>
      <c r="D29" s="62">
        <v>102</v>
      </c>
      <c r="E29" s="61">
        <v>72.89</v>
      </c>
      <c r="F29" s="62">
        <v>0</v>
      </c>
      <c r="G29" s="62">
        <f t="shared" si="1"/>
        <v>1401.5853794418681</v>
      </c>
      <c r="H29" s="62">
        <v>102</v>
      </c>
      <c r="I29" s="64">
        <f t="shared" si="0"/>
        <v>142961.70870307056</v>
      </c>
      <c r="K29" s="5" t="s">
        <v>712</v>
      </c>
      <c r="L29" s="5">
        <v>12</v>
      </c>
      <c r="M29" s="65">
        <v>4.1100000000000003</v>
      </c>
      <c r="N29" s="5" t="s">
        <v>713</v>
      </c>
      <c r="O29" s="5">
        <v>12</v>
      </c>
      <c r="P29" s="65">
        <v>0.91</v>
      </c>
      <c r="Q29"/>
      <c r="R29"/>
    </row>
    <row r="30" spans="1:18" s="5" customFormat="1" x14ac:dyDescent="0.25">
      <c r="A30" s="7">
        <v>44466</v>
      </c>
      <c r="B30" s="5" t="s">
        <v>775</v>
      </c>
      <c r="C30" s="6">
        <v>0</v>
      </c>
      <c r="D30" s="62">
        <v>103.75</v>
      </c>
      <c r="E30" s="61">
        <v>36.28</v>
      </c>
      <c r="F30" s="62">
        <v>0</v>
      </c>
      <c r="G30" s="62">
        <f t="shared" si="1"/>
        <v>1437.8653794418681</v>
      </c>
      <c r="H30" s="62">
        <v>103.75</v>
      </c>
      <c r="I30" s="64">
        <f t="shared" si="0"/>
        <v>149178.53311709382</v>
      </c>
      <c r="K30" s="5" t="s">
        <v>780</v>
      </c>
      <c r="L30" s="5">
        <v>2</v>
      </c>
      <c r="M30" s="65">
        <v>8.2200000000000006</v>
      </c>
      <c r="N30" s="5" t="s">
        <v>781</v>
      </c>
      <c r="O30" s="5">
        <v>2</v>
      </c>
      <c r="P30" s="65">
        <v>6.77</v>
      </c>
      <c r="Q30"/>
      <c r="R30"/>
    </row>
    <row r="31" spans="1:18" s="5" customFormat="1" x14ac:dyDescent="0.25">
      <c r="A31" s="7">
        <v>44476</v>
      </c>
      <c r="B31" s="5" t="s">
        <v>800</v>
      </c>
      <c r="C31" s="6">
        <v>0</v>
      </c>
      <c r="D31" s="62">
        <v>104.25</v>
      </c>
      <c r="E31" s="61">
        <v>262.33</v>
      </c>
      <c r="F31" s="62">
        <v>0</v>
      </c>
      <c r="G31" s="62">
        <f t="shared" si="1"/>
        <v>1700.195379441868</v>
      </c>
      <c r="H31" s="62">
        <v>104.25</v>
      </c>
      <c r="I31" s="64">
        <f t="shared" si="0"/>
        <v>177245.36830681475</v>
      </c>
      <c r="M31" s="65"/>
      <c r="P31" s="65"/>
      <c r="Q31"/>
      <c r="R31"/>
    </row>
    <row r="32" spans="1:18" s="5" customFormat="1" x14ac:dyDescent="0.25">
      <c r="A32" s="7">
        <v>44483</v>
      </c>
      <c r="B32" s="5" t="s">
        <v>824</v>
      </c>
      <c r="C32" s="6">
        <v>0</v>
      </c>
      <c r="D32" s="62">
        <v>104.25</v>
      </c>
      <c r="E32" s="61">
        <v>160.93</v>
      </c>
      <c r="F32" s="62">
        <v>0</v>
      </c>
      <c r="G32" s="62">
        <f t="shared" si="1"/>
        <v>1861.1253794418681</v>
      </c>
      <c r="H32" s="62">
        <v>104.25</v>
      </c>
      <c r="I32" s="64">
        <f t="shared" si="0"/>
        <v>194022.32080681474</v>
      </c>
      <c r="K32" s="5" t="s">
        <v>825</v>
      </c>
      <c r="L32" s="5">
        <v>50</v>
      </c>
      <c r="M32" s="65">
        <v>1.6</v>
      </c>
      <c r="N32" s="5" t="s">
        <v>826</v>
      </c>
      <c r="O32" s="5">
        <v>50</v>
      </c>
      <c r="P32" s="65">
        <v>1.06</v>
      </c>
      <c r="Q32"/>
      <c r="R32"/>
    </row>
    <row r="33" spans="1:18" s="5" customFormat="1" x14ac:dyDescent="0.25">
      <c r="A33" s="7">
        <v>44483</v>
      </c>
      <c r="B33" s="5" t="s">
        <v>827</v>
      </c>
      <c r="C33" s="6">
        <v>0</v>
      </c>
      <c r="D33" s="62">
        <v>104.25</v>
      </c>
      <c r="E33" s="61">
        <v>37.39</v>
      </c>
      <c r="F33" s="62">
        <v>0</v>
      </c>
      <c r="G33" s="62">
        <f t="shared" si="1"/>
        <v>1898.5153794418682</v>
      </c>
      <c r="H33" s="62">
        <v>104.25</v>
      </c>
      <c r="I33" s="64">
        <f t="shared" si="0"/>
        <v>197920.22830681477</v>
      </c>
      <c r="K33" s="5" t="s">
        <v>828</v>
      </c>
      <c r="L33" s="5">
        <v>15</v>
      </c>
      <c r="M33" s="65">
        <v>2.06</v>
      </c>
      <c r="P33" s="65"/>
      <c r="Q33"/>
      <c r="R33"/>
    </row>
    <row r="34" spans="1:18" s="5" customFormat="1" x14ac:dyDescent="0.25">
      <c r="C34" s="6"/>
      <c r="D34" s="62"/>
      <c r="E34" s="61"/>
      <c r="F34" s="62"/>
      <c r="G34" s="62">
        <f t="shared" si="1"/>
        <v>1898.5153794418682</v>
      </c>
      <c r="H34" s="62"/>
      <c r="I34" s="64">
        <f t="shared" si="0"/>
        <v>0</v>
      </c>
      <c r="M34" s="65"/>
      <c r="P34" s="65"/>
      <c r="Q34"/>
      <c r="R34"/>
    </row>
    <row r="35" spans="1:18" s="5" customFormat="1" x14ac:dyDescent="0.25">
      <c r="C35" s="6"/>
      <c r="D35" s="62"/>
      <c r="E35" s="61"/>
      <c r="F35" s="62"/>
      <c r="G35" s="62">
        <f t="shared" si="1"/>
        <v>1898.5153794418682</v>
      </c>
      <c r="H35" s="62"/>
      <c r="I35" s="64">
        <f t="shared" si="0"/>
        <v>0</v>
      </c>
      <c r="M35" s="65"/>
      <c r="P35" s="65"/>
      <c r="Q35"/>
      <c r="R35"/>
    </row>
    <row r="36" spans="1:18" s="5" customFormat="1" x14ac:dyDescent="0.25">
      <c r="C36" s="6"/>
      <c r="D36" s="62"/>
      <c r="E36" s="61"/>
      <c r="F36" s="62"/>
      <c r="G36" s="62">
        <f t="shared" si="1"/>
        <v>1898.5153794418682</v>
      </c>
      <c r="H36" s="62"/>
      <c r="I36" s="64">
        <f t="shared" si="0"/>
        <v>0</v>
      </c>
      <c r="M36" s="65"/>
      <c r="P36" s="65"/>
      <c r="Q36"/>
      <c r="R36"/>
    </row>
    <row r="37" spans="1:18" s="5" customFormat="1" x14ac:dyDescent="0.25">
      <c r="C37" s="6"/>
      <c r="D37" s="62"/>
      <c r="E37" s="61"/>
      <c r="F37" s="62"/>
      <c r="G37" s="62">
        <f t="shared" si="1"/>
        <v>1898.5153794418682</v>
      </c>
      <c r="H37" s="62"/>
      <c r="I37" s="64">
        <f t="shared" si="0"/>
        <v>0</v>
      </c>
      <c r="M37" s="65"/>
      <c r="P37" s="65"/>
      <c r="Q37"/>
      <c r="R37"/>
    </row>
    <row r="38" spans="1:18" s="5" customFormat="1" x14ac:dyDescent="0.25">
      <c r="C38" s="6"/>
      <c r="D38" s="62"/>
      <c r="E38" s="61"/>
      <c r="F38" s="62"/>
      <c r="G38" s="62">
        <f t="shared" si="1"/>
        <v>1898.5153794418682</v>
      </c>
      <c r="H38" s="62"/>
      <c r="I38" s="64">
        <f t="shared" si="0"/>
        <v>0</v>
      </c>
      <c r="M38" s="65"/>
      <c r="P38" s="65"/>
      <c r="Q38"/>
      <c r="R38"/>
    </row>
    <row r="39" spans="1:18" s="5" customFormat="1" x14ac:dyDescent="0.25">
      <c r="C39" s="6"/>
      <c r="D39" s="62"/>
      <c r="E39" s="61"/>
      <c r="F39" s="62"/>
      <c r="G39" s="62">
        <f t="shared" si="1"/>
        <v>1898.5153794418682</v>
      </c>
      <c r="H39" s="62"/>
      <c r="I39" s="64">
        <f t="shared" si="0"/>
        <v>0</v>
      </c>
      <c r="M39" s="65"/>
      <c r="P39" s="65"/>
      <c r="Q39"/>
      <c r="R39"/>
    </row>
    <row r="40" spans="1:18" s="5" customFormat="1" x14ac:dyDescent="0.25">
      <c r="C40" s="6"/>
      <c r="D40" s="62"/>
      <c r="E40" s="61"/>
      <c r="F40" s="62"/>
      <c r="G40" s="62">
        <f t="shared" si="1"/>
        <v>1898.5153794418682</v>
      </c>
      <c r="H40" s="62"/>
      <c r="I40" s="64">
        <f t="shared" si="0"/>
        <v>0</v>
      </c>
      <c r="M40" s="65"/>
      <c r="P40" s="65"/>
      <c r="Q40"/>
      <c r="R40"/>
    </row>
    <row r="41" spans="1:18" s="5" customFormat="1" x14ac:dyDescent="0.25">
      <c r="C41" s="6"/>
      <c r="D41" s="62"/>
      <c r="E41" s="61"/>
      <c r="F41" s="62"/>
      <c r="G41" s="62">
        <f t="shared" si="1"/>
        <v>1898.5153794418682</v>
      </c>
      <c r="H41" s="62"/>
      <c r="I41" s="64">
        <f t="shared" si="0"/>
        <v>0</v>
      </c>
      <c r="M41" s="65"/>
      <c r="P41" s="65"/>
      <c r="Q41"/>
      <c r="R41"/>
    </row>
    <row r="42" spans="1:18" s="5" customFormat="1" x14ac:dyDescent="0.25">
      <c r="C42" s="6"/>
      <c r="D42" s="62"/>
      <c r="E42" s="61"/>
      <c r="F42" s="62"/>
      <c r="G42" s="62">
        <f t="shared" si="1"/>
        <v>1898.5153794418682</v>
      </c>
      <c r="H42" s="62"/>
      <c r="I42" s="64">
        <f t="shared" si="0"/>
        <v>0</v>
      </c>
      <c r="M42" s="65"/>
      <c r="P42" s="65"/>
      <c r="Q42"/>
      <c r="R42"/>
    </row>
    <row r="43" spans="1:18" s="5" customFormat="1" x14ac:dyDescent="0.25">
      <c r="C43" s="6"/>
      <c r="D43" s="62"/>
      <c r="E43" s="61"/>
      <c r="F43" s="62"/>
      <c r="G43" s="62">
        <f t="shared" si="1"/>
        <v>1898.5153794418682</v>
      </c>
      <c r="H43" s="62"/>
      <c r="I43" s="64">
        <f t="shared" si="0"/>
        <v>0</v>
      </c>
      <c r="M43" s="65"/>
      <c r="P43" s="65"/>
      <c r="Q43"/>
      <c r="R43"/>
    </row>
    <row r="44" spans="1:18" s="5" customFormat="1" x14ac:dyDescent="0.25">
      <c r="C44" s="6"/>
      <c r="D44" s="62"/>
      <c r="E44" s="61"/>
      <c r="F44" s="62"/>
      <c r="G44" s="62">
        <f t="shared" si="1"/>
        <v>1898.5153794418682</v>
      </c>
      <c r="H44" s="62"/>
      <c r="I44" s="64">
        <f t="shared" si="0"/>
        <v>0</v>
      </c>
      <c r="M44" s="65"/>
      <c r="P44" s="65"/>
      <c r="Q44"/>
      <c r="R44"/>
    </row>
    <row r="45" spans="1:18" s="5" customFormat="1" x14ac:dyDescent="0.25">
      <c r="C45" s="6"/>
      <c r="D45" s="62"/>
      <c r="E45" s="61"/>
      <c r="F45" s="62"/>
      <c r="G45" s="62">
        <f t="shared" si="1"/>
        <v>1898.5153794418682</v>
      </c>
      <c r="H45" s="62"/>
      <c r="I45" s="64">
        <f t="shared" si="0"/>
        <v>0</v>
      </c>
      <c r="M45" s="65"/>
      <c r="P45" s="65"/>
      <c r="Q45"/>
      <c r="R45"/>
    </row>
    <row r="46" spans="1:18" s="5" customFormat="1" x14ac:dyDescent="0.25">
      <c r="C46" s="6"/>
      <c r="D46" s="62"/>
      <c r="E46" s="61"/>
      <c r="F46" s="62"/>
      <c r="G46" s="62">
        <f t="shared" si="1"/>
        <v>1898.5153794418682</v>
      </c>
      <c r="H46" s="62"/>
      <c r="I46" s="64">
        <f t="shared" si="0"/>
        <v>0</v>
      </c>
      <c r="M46" s="65"/>
      <c r="P46" s="65"/>
      <c r="Q46"/>
      <c r="R46"/>
    </row>
    <row r="47" spans="1:18" s="5" customFormat="1" x14ac:dyDescent="0.25">
      <c r="C47" s="6"/>
      <c r="D47" s="62"/>
      <c r="E47" s="61"/>
      <c r="F47" s="62"/>
      <c r="G47" s="62">
        <f t="shared" si="1"/>
        <v>1898.5153794418682</v>
      </c>
      <c r="H47" s="62"/>
      <c r="I47" s="64">
        <f t="shared" si="0"/>
        <v>0</v>
      </c>
      <c r="M47" s="65"/>
      <c r="P47" s="65"/>
      <c r="Q47"/>
      <c r="R47"/>
    </row>
    <row r="48" spans="1:18" s="5" customFormat="1" x14ac:dyDescent="0.25">
      <c r="C48" s="6"/>
      <c r="D48" s="62"/>
      <c r="E48" s="61"/>
      <c r="F48" s="62"/>
      <c r="G48" s="62">
        <f t="shared" si="1"/>
        <v>1898.5153794418682</v>
      </c>
      <c r="H48" s="62"/>
      <c r="I48" s="64">
        <f t="shared" si="0"/>
        <v>0</v>
      </c>
      <c r="M48" s="65"/>
      <c r="P48" s="65"/>
      <c r="Q48"/>
      <c r="R48"/>
    </row>
    <row r="49" spans="3:18" s="5" customFormat="1" x14ac:dyDescent="0.25">
      <c r="C49" s="6"/>
      <c r="D49" s="62"/>
      <c r="E49" s="61"/>
      <c r="F49" s="62"/>
      <c r="G49" s="62">
        <f t="shared" si="1"/>
        <v>1898.5153794418682</v>
      </c>
      <c r="H49" s="62"/>
      <c r="I49" s="64">
        <f t="shared" si="0"/>
        <v>0</v>
      </c>
      <c r="M49" s="65"/>
      <c r="P49" s="65"/>
      <c r="Q49"/>
      <c r="R49"/>
    </row>
    <row r="50" spans="3:18" s="5" customFormat="1" x14ac:dyDescent="0.25">
      <c r="C50" s="6"/>
      <c r="D50" s="62"/>
      <c r="E50" s="61"/>
      <c r="F50" s="62"/>
      <c r="G50" s="62">
        <f t="shared" si="1"/>
        <v>1898.5153794418682</v>
      </c>
      <c r="H50" s="62"/>
      <c r="I50" s="64">
        <f t="shared" si="0"/>
        <v>0</v>
      </c>
      <c r="M50" s="65"/>
      <c r="P50" s="65"/>
      <c r="Q50"/>
      <c r="R50"/>
    </row>
    <row r="51" spans="3:18" s="5" customFormat="1" x14ac:dyDescent="0.25">
      <c r="C51" s="6"/>
      <c r="D51" s="62"/>
      <c r="E51" s="61"/>
      <c r="F51" s="62"/>
      <c r="G51" s="62">
        <f t="shared" si="1"/>
        <v>1898.5153794418682</v>
      </c>
      <c r="H51" s="62"/>
      <c r="I51" s="64">
        <f t="shared" si="0"/>
        <v>0</v>
      </c>
      <c r="M51" s="65"/>
      <c r="P51" s="65"/>
      <c r="Q51"/>
      <c r="R51"/>
    </row>
    <row r="52" spans="3:18" s="5" customFormat="1" x14ac:dyDescent="0.25">
      <c r="C52" s="6"/>
      <c r="D52" s="62"/>
      <c r="E52" s="61"/>
      <c r="F52" s="62"/>
      <c r="G52" s="62">
        <f t="shared" si="1"/>
        <v>1898.5153794418682</v>
      </c>
      <c r="H52" s="62"/>
      <c r="I52" s="64">
        <f t="shared" si="0"/>
        <v>0</v>
      </c>
      <c r="M52" s="65"/>
      <c r="P52" s="65"/>
      <c r="Q52"/>
      <c r="R52"/>
    </row>
    <row r="53" spans="3:18" s="5" customFormat="1" x14ac:dyDescent="0.25">
      <c r="C53" s="6"/>
      <c r="D53" s="62"/>
      <c r="E53" s="61"/>
      <c r="F53" s="62"/>
      <c r="G53" s="62">
        <f t="shared" si="1"/>
        <v>1898.5153794418682</v>
      </c>
      <c r="H53" s="62"/>
      <c r="I53" s="64">
        <f t="shared" si="0"/>
        <v>0</v>
      </c>
      <c r="M53" s="65"/>
      <c r="P53" s="65"/>
      <c r="Q53"/>
      <c r="R53"/>
    </row>
    <row r="54" spans="3:18" s="5" customFormat="1" x14ac:dyDescent="0.25">
      <c r="C54" s="6"/>
      <c r="D54" s="62"/>
      <c r="E54" s="61"/>
      <c r="F54" s="62"/>
      <c r="G54" s="62">
        <f t="shared" si="1"/>
        <v>1898.5153794418682</v>
      </c>
      <c r="H54" s="62"/>
      <c r="I54" s="64">
        <f t="shared" si="0"/>
        <v>0</v>
      </c>
      <c r="M54" s="65"/>
      <c r="P54" s="65"/>
      <c r="Q54"/>
      <c r="R54"/>
    </row>
    <row r="55" spans="3:18" s="5" customFormat="1" x14ac:dyDescent="0.25">
      <c r="C55" s="6"/>
      <c r="D55" s="62"/>
      <c r="E55" s="61"/>
      <c r="F55" s="62"/>
      <c r="G55" s="62">
        <f t="shared" si="1"/>
        <v>1898.5153794418682</v>
      </c>
      <c r="H55" s="62"/>
      <c r="I55" s="64">
        <f t="shared" si="0"/>
        <v>0</v>
      </c>
      <c r="M55" s="65"/>
      <c r="P55" s="65"/>
      <c r="Q55"/>
      <c r="R55"/>
    </row>
    <row r="56" spans="3:18" s="5" customFormat="1" x14ac:dyDescent="0.25">
      <c r="C56" s="6"/>
      <c r="D56" s="62"/>
      <c r="E56" s="61"/>
      <c r="F56" s="62"/>
      <c r="G56" s="62">
        <f t="shared" si="1"/>
        <v>1898.5153794418682</v>
      </c>
      <c r="H56" s="62"/>
      <c r="I56" s="64">
        <f t="shared" si="0"/>
        <v>0</v>
      </c>
      <c r="M56" s="65"/>
      <c r="P56" s="65"/>
      <c r="Q56"/>
      <c r="R56"/>
    </row>
    <row r="57" spans="3:18" s="5" customFormat="1" x14ac:dyDescent="0.25">
      <c r="C57" s="6"/>
      <c r="D57" s="62"/>
      <c r="E57" s="61"/>
      <c r="F57" s="62"/>
      <c r="G57" s="62">
        <f t="shared" si="1"/>
        <v>1898.5153794418682</v>
      </c>
      <c r="H57" s="62"/>
      <c r="I57" s="64">
        <f t="shared" si="0"/>
        <v>0</v>
      </c>
      <c r="M57" s="65"/>
      <c r="P57" s="65"/>
      <c r="Q57"/>
      <c r="R57"/>
    </row>
    <row r="58" spans="3:18" s="5" customFormat="1" x14ac:dyDescent="0.25">
      <c r="C58" s="6"/>
      <c r="D58" s="62"/>
      <c r="E58" s="61"/>
      <c r="F58" s="62"/>
      <c r="G58" s="62">
        <f t="shared" si="1"/>
        <v>1898.5153794418682</v>
      </c>
      <c r="H58" s="62"/>
      <c r="I58" s="64">
        <f t="shared" si="0"/>
        <v>0</v>
      </c>
      <c r="M58" s="65"/>
      <c r="P58" s="65"/>
      <c r="Q58"/>
      <c r="R58"/>
    </row>
    <row r="59" spans="3:18" s="5" customFormat="1" x14ac:dyDescent="0.25">
      <c r="C59" s="6"/>
      <c r="D59" s="62"/>
      <c r="E59" s="61"/>
      <c r="F59" s="62"/>
      <c r="G59" s="62">
        <f t="shared" si="1"/>
        <v>1898.5153794418682</v>
      </c>
      <c r="H59" s="62"/>
      <c r="I59" s="64">
        <f t="shared" si="0"/>
        <v>0</v>
      </c>
      <c r="M59" s="65"/>
      <c r="P59" s="65"/>
      <c r="Q59"/>
      <c r="R59"/>
    </row>
    <row r="60" spans="3:18" s="5" customFormat="1" x14ac:dyDescent="0.25">
      <c r="C60" s="6"/>
      <c r="D60" s="62"/>
      <c r="E60" s="61"/>
      <c r="F60" s="62"/>
      <c r="G60" s="62">
        <f t="shared" si="1"/>
        <v>1898.5153794418682</v>
      </c>
      <c r="H60" s="62"/>
      <c r="I60" s="64">
        <f t="shared" si="0"/>
        <v>0</v>
      </c>
      <c r="M60" s="65"/>
      <c r="P60" s="65"/>
      <c r="Q60"/>
      <c r="R60"/>
    </row>
    <row r="61" spans="3:18" s="5" customFormat="1" x14ac:dyDescent="0.25">
      <c r="C61" s="6"/>
      <c r="D61" s="62"/>
      <c r="E61" s="61"/>
      <c r="F61" s="62"/>
      <c r="G61" s="62">
        <f t="shared" si="1"/>
        <v>1898.5153794418682</v>
      </c>
      <c r="H61" s="62"/>
      <c r="I61" s="64">
        <f t="shared" si="0"/>
        <v>0</v>
      </c>
      <c r="M61" s="65"/>
      <c r="P61" s="65"/>
      <c r="Q61"/>
      <c r="R61"/>
    </row>
    <row r="62" spans="3:18" s="5" customFormat="1" x14ac:dyDescent="0.25">
      <c r="C62" s="6"/>
      <c r="D62" s="62"/>
      <c r="E62" s="61"/>
      <c r="F62" s="62"/>
      <c r="G62" s="62">
        <f t="shared" si="1"/>
        <v>1898.5153794418682</v>
      </c>
      <c r="H62" s="62"/>
      <c r="I62" s="64">
        <f t="shared" si="0"/>
        <v>0</v>
      </c>
      <c r="M62" s="65"/>
      <c r="P62" s="65"/>
      <c r="Q62"/>
      <c r="R62"/>
    </row>
    <row r="63" spans="3:18" s="5" customFormat="1" x14ac:dyDescent="0.25">
      <c r="C63" s="6"/>
      <c r="D63" s="62"/>
      <c r="E63" s="61"/>
      <c r="F63" s="62"/>
      <c r="G63" s="62">
        <f t="shared" si="1"/>
        <v>1898.5153794418682</v>
      </c>
      <c r="H63" s="62"/>
      <c r="I63" s="64">
        <f t="shared" si="0"/>
        <v>0</v>
      </c>
      <c r="M63" s="65"/>
      <c r="P63" s="65"/>
      <c r="Q63"/>
      <c r="R63"/>
    </row>
    <row r="64" spans="3:18" s="5" customFormat="1" x14ac:dyDescent="0.25">
      <c r="C64" s="6"/>
      <c r="D64" s="62"/>
      <c r="E64" s="61"/>
      <c r="F64" s="62"/>
      <c r="G64" s="62">
        <f t="shared" si="1"/>
        <v>1898.5153794418682</v>
      </c>
      <c r="H64" s="62"/>
      <c r="I64" s="64">
        <f t="shared" si="0"/>
        <v>0</v>
      </c>
      <c r="M64" s="65"/>
      <c r="P64" s="65"/>
      <c r="Q64"/>
      <c r="R64"/>
    </row>
    <row r="65" spans="3:18" s="5" customFormat="1" x14ac:dyDescent="0.25">
      <c r="C65" s="6"/>
      <c r="D65" s="62"/>
      <c r="E65" s="61"/>
      <c r="F65" s="62"/>
      <c r="G65" s="62">
        <f t="shared" si="1"/>
        <v>1898.5153794418682</v>
      </c>
      <c r="H65" s="62"/>
      <c r="I65" s="64">
        <f t="shared" si="0"/>
        <v>0</v>
      </c>
      <c r="M65" s="65"/>
      <c r="P65" s="65"/>
      <c r="Q65"/>
      <c r="R65"/>
    </row>
    <row r="66" spans="3:18" s="5" customFormat="1" x14ac:dyDescent="0.25">
      <c r="C66" s="6"/>
      <c r="D66" s="62"/>
      <c r="E66" s="61"/>
      <c r="F66" s="62"/>
      <c r="G66" s="62">
        <f t="shared" si="1"/>
        <v>1898.5153794418682</v>
      </c>
      <c r="H66" s="62"/>
      <c r="I66" s="64">
        <f t="shared" si="0"/>
        <v>0</v>
      </c>
      <c r="M66" s="65"/>
      <c r="P66" s="65"/>
      <c r="Q66"/>
      <c r="R66"/>
    </row>
    <row r="67" spans="3:18" s="5" customFormat="1" x14ac:dyDescent="0.25">
      <c r="C67" s="6"/>
      <c r="D67" s="62"/>
      <c r="E67" s="61"/>
      <c r="F67" s="62"/>
      <c r="G67" s="62">
        <f t="shared" si="1"/>
        <v>1898.5153794418682</v>
      </c>
      <c r="H67" s="62"/>
      <c r="I67" s="64">
        <f t="shared" si="0"/>
        <v>0</v>
      </c>
      <c r="M67" s="65"/>
      <c r="P67" s="65"/>
      <c r="Q67"/>
      <c r="R67"/>
    </row>
    <row r="68" spans="3:18" s="5" customFormat="1" x14ac:dyDescent="0.25">
      <c r="C68" s="6"/>
      <c r="D68" s="62"/>
      <c r="E68" s="61"/>
      <c r="F68" s="62"/>
      <c r="G68" s="62">
        <f t="shared" si="1"/>
        <v>1898.5153794418682</v>
      </c>
      <c r="H68" s="62"/>
      <c r="I68" s="64">
        <f t="shared" ref="I68:I131" si="2">G68*H68</f>
        <v>0</v>
      </c>
      <c r="M68" s="65"/>
      <c r="P68" s="65"/>
      <c r="Q68"/>
      <c r="R68"/>
    </row>
    <row r="69" spans="3:18" s="5" customFormat="1" x14ac:dyDescent="0.25">
      <c r="C69" s="6"/>
      <c r="D69" s="62"/>
      <c r="E69" s="61"/>
      <c r="F69" s="62"/>
      <c r="G69" s="62">
        <f t="shared" ref="G69:G132" si="3">G68+E69-F69</f>
        <v>1898.5153794418682</v>
      </c>
      <c r="H69" s="62"/>
      <c r="I69" s="64">
        <f t="shared" si="2"/>
        <v>0</v>
      </c>
      <c r="M69" s="65"/>
      <c r="P69" s="65"/>
      <c r="Q69"/>
      <c r="R69"/>
    </row>
    <row r="70" spans="3:18" s="5" customFormat="1" x14ac:dyDescent="0.25">
      <c r="C70" s="6"/>
      <c r="D70" s="62"/>
      <c r="E70" s="61"/>
      <c r="F70" s="62"/>
      <c r="G70" s="62">
        <f t="shared" si="3"/>
        <v>1898.5153794418682</v>
      </c>
      <c r="H70" s="62"/>
      <c r="I70" s="64">
        <f t="shared" si="2"/>
        <v>0</v>
      </c>
      <c r="M70" s="65"/>
      <c r="P70" s="65"/>
      <c r="Q70"/>
      <c r="R70"/>
    </row>
    <row r="71" spans="3:18" s="5" customFormat="1" x14ac:dyDescent="0.25">
      <c r="C71" s="6"/>
      <c r="D71" s="62"/>
      <c r="E71" s="61"/>
      <c r="F71" s="62"/>
      <c r="G71" s="62">
        <f t="shared" si="3"/>
        <v>1898.5153794418682</v>
      </c>
      <c r="H71" s="62"/>
      <c r="I71" s="64">
        <f t="shared" si="2"/>
        <v>0</v>
      </c>
      <c r="M71" s="65"/>
      <c r="P71" s="65"/>
      <c r="Q71"/>
      <c r="R71"/>
    </row>
    <row r="72" spans="3:18" s="5" customFormat="1" x14ac:dyDescent="0.25">
      <c r="C72" s="6"/>
      <c r="D72" s="62"/>
      <c r="E72" s="61"/>
      <c r="F72" s="62"/>
      <c r="G72" s="62">
        <f t="shared" si="3"/>
        <v>1898.5153794418682</v>
      </c>
      <c r="H72" s="62"/>
      <c r="I72" s="64">
        <f t="shared" si="2"/>
        <v>0</v>
      </c>
      <c r="M72" s="65"/>
      <c r="P72" s="65"/>
      <c r="Q72"/>
      <c r="R72"/>
    </row>
    <row r="73" spans="3:18" s="5" customFormat="1" x14ac:dyDescent="0.25">
      <c r="C73" s="6"/>
      <c r="D73" s="62"/>
      <c r="E73" s="61"/>
      <c r="F73" s="62"/>
      <c r="G73" s="62">
        <f t="shared" si="3"/>
        <v>1898.5153794418682</v>
      </c>
      <c r="H73" s="62"/>
      <c r="I73" s="64">
        <f t="shared" si="2"/>
        <v>0</v>
      </c>
      <c r="M73" s="65"/>
      <c r="P73" s="65"/>
      <c r="Q73"/>
      <c r="R73"/>
    </row>
    <row r="74" spans="3:18" s="5" customFormat="1" x14ac:dyDescent="0.25">
      <c r="C74" s="6"/>
      <c r="D74" s="62"/>
      <c r="E74" s="61"/>
      <c r="F74" s="62"/>
      <c r="G74" s="62">
        <f t="shared" si="3"/>
        <v>1898.5153794418682</v>
      </c>
      <c r="H74" s="62"/>
      <c r="I74" s="64">
        <f t="shared" si="2"/>
        <v>0</v>
      </c>
      <c r="M74" s="65"/>
      <c r="P74" s="65"/>
      <c r="Q74"/>
      <c r="R74"/>
    </row>
    <row r="75" spans="3:18" s="5" customFormat="1" x14ac:dyDescent="0.25">
      <c r="C75" s="6"/>
      <c r="D75" s="62"/>
      <c r="E75" s="61"/>
      <c r="F75" s="62"/>
      <c r="G75" s="62">
        <f t="shared" si="3"/>
        <v>1898.5153794418682</v>
      </c>
      <c r="H75" s="62"/>
      <c r="I75" s="64">
        <f t="shared" si="2"/>
        <v>0</v>
      </c>
      <c r="M75" s="65"/>
      <c r="P75" s="65"/>
      <c r="Q75"/>
      <c r="R75"/>
    </row>
    <row r="76" spans="3:18" s="5" customFormat="1" x14ac:dyDescent="0.25">
      <c r="C76" s="6"/>
      <c r="D76" s="62"/>
      <c r="E76" s="61"/>
      <c r="F76" s="62"/>
      <c r="G76" s="62">
        <f t="shared" si="3"/>
        <v>1898.5153794418682</v>
      </c>
      <c r="H76" s="62"/>
      <c r="I76" s="64">
        <f t="shared" si="2"/>
        <v>0</v>
      </c>
      <c r="M76" s="65"/>
      <c r="P76" s="65"/>
      <c r="Q76"/>
      <c r="R76"/>
    </row>
    <row r="77" spans="3:18" s="5" customFormat="1" x14ac:dyDescent="0.25">
      <c r="C77" s="6"/>
      <c r="D77" s="62"/>
      <c r="E77" s="61"/>
      <c r="F77" s="62"/>
      <c r="G77" s="62">
        <f t="shared" si="3"/>
        <v>1898.5153794418682</v>
      </c>
      <c r="H77" s="62"/>
      <c r="I77" s="64">
        <f t="shared" si="2"/>
        <v>0</v>
      </c>
      <c r="M77" s="65"/>
      <c r="P77" s="65"/>
      <c r="Q77"/>
      <c r="R77"/>
    </row>
    <row r="78" spans="3:18" s="5" customFormat="1" x14ac:dyDescent="0.25">
      <c r="C78" s="6"/>
      <c r="D78" s="62"/>
      <c r="E78" s="61"/>
      <c r="F78" s="62"/>
      <c r="G78" s="62">
        <f t="shared" si="3"/>
        <v>1898.5153794418682</v>
      </c>
      <c r="H78" s="62"/>
      <c r="I78" s="64">
        <f t="shared" si="2"/>
        <v>0</v>
      </c>
      <c r="M78" s="65"/>
      <c r="P78" s="65"/>
      <c r="Q78"/>
      <c r="R78"/>
    </row>
    <row r="79" spans="3:18" s="5" customFormat="1" x14ac:dyDescent="0.25">
      <c r="C79" s="6"/>
      <c r="D79" s="62"/>
      <c r="E79" s="61"/>
      <c r="F79" s="62"/>
      <c r="G79" s="62">
        <f t="shared" si="3"/>
        <v>1898.5153794418682</v>
      </c>
      <c r="H79" s="62"/>
      <c r="I79" s="64">
        <f t="shared" si="2"/>
        <v>0</v>
      </c>
      <c r="M79" s="65"/>
      <c r="P79" s="65"/>
      <c r="Q79"/>
      <c r="R79"/>
    </row>
    <row r="80" spans="3:18" s="5" customFormat="1" x14ac:dyDescent="0.25">
      <c r="C80" s="6"/>
      <c r="D80" s="62"/>
      <c r="E80" s="61"/>
      <c r="F80" s="62"/>
      <c r="G80" s="62">
        <f t="shared" si="3"/>
        <v>1898.5153794418682</v>
      </c>
      <c r="H80" s="62"/>
      <c r="I80" s="64">
        <f t="shared" si="2"/>
        <v>0</v>
      </c>
      <c r="M80" s="65"/>
      <c r="P80" s="65"/>
      <c r="Q80"/>
      <c r="R80"/>
    </row>
    <row r="81" spans="3:18" s="5" customFormat="1" x14ac:dyDescent="0.25">
      <c r="C81" s="6"/>
      <c r="D81" s="62"/>
      <c r="E81" s="61"/>
      <c r="F81" s="62"/>
      <c r="G81" s="62">
        <f t="shared" si="3"/>
        <v>1898.5153794418682</v>
      </c>
      <c r="H81" s="62"/>
      <c r="I81" s="64">
        <f t="shared" si="2"/>
        <v>0</v>
      </c>
      <c r="M81" s="65"/>
      <c r="P81" s="65"/>
      <c r="Q81"/>
      <c r="R81"/>
    </row>
    <row r="82" spans="3:18" s="5" customFormat="1" x14ac:dyDescent="0.25">
      <c r="C82" s="6"/>
      <c r="D82" s="62"/>
      <c r="E82" s="61"/>
      <c r="F82" s="62"/>
      <c r="G82" s="62">
        <f t="shared" si="3"/>
        <v>1898.5153794418682</v>
      </c>
      <c r="H82" s="62"/>
      <c r="I82" s="64">
        <f t="shared" si="2"/>
        <v>0</v>
      </c>
      <c r="M82" s="65"/>
      <c r="P82" s="65"/>
      <c r="Q82"/>
      <c r="R82"/>
    </row>
    <row r="83" spans="3:18" s="5" customFormat="1" x14ac:dyDescent="0.25">
      <c r="C83" s="6"/>
      <c r="D83" s="62"/>
      <c r="E83" s="61"/>
      <c r="F83" s="62"/>
      <c r="G83" s="62">
        <f t="shared" si="3"/>
        <v>1898.5153794418682</v>
      </c>
      <c r="H83" s="62"/>
      <c r="I83" s="64">
        <f t="shared" si="2"/>
        <v>0</v>
      </c>
      <c r="M83" s="65"/>
      <c r="P83" s="65"/>
      <c r="Q83"/>
      <c r="R83"/>
    </row>
    <row r="84" spans="3:18" s="5" customFormat="1" x14ac:dyDescent="0.25">
      <c r="C84" s="6"/>
      <c r="D84" s="62"/>
      <c r="E84" s="61"/>
      <c r="F84" s="62"/>
      <c r="G84" s="62">
        <f t="shared" si="3"/>
        <v>1898.5153794418682</v>
      </c>
      <c r="H84" s="62"/>
      <c r="I84" s="64">
        <f t="shared" si="2"/>
        <v>0</v>
      </c>
      <c r="M84" s="65"/>
      <c r="P84" s="65"/>
      <c r="Q84"/>
      <c r="R84"/>
    </row>
    <row r="85" spans="3:18" s="5" customFormat="1" x14ac:dyDescent="0.25">
      <c r="C85" s="6"/>
      <c r="D85" s="62"/>
      <c r="E85" s="61"/>
      <c r="F85" s="62"/>
      <c r="G85" s="62">
        <f t="shared" si="3"/>
        <v>1898.5153794418682</v>
      </c>
      <c r="H85" s="62"/>
      <c r="I85" s="64">
        <f t="shared" si="2"/>
        <v>0</v>
      </c>
      <c r="M85" s="65"/>
      <c r="P85" s="65"/>
      <c r="Q85"/>
      <c r="R85"/>
    </row>
    <row r="86" spans="3:18" s="5" customFormat="1" x14ac:dyDescent="0.25">
      <c r="C86" s="6"/>
      <c r="D86" s="62"/>
      <c r="E86" s="61"/>
      <c r="F86" s="62"/>
      <c r="G86" s="62">
        <f t="shared" si="3"/>
        <v>1898.5153794418682</v>
      </c>
      <c r="H86" s="62"/>
      <c r="I86" s="64">
        <f t="shared" si="2"/>
        <v>0</v>
      </c>
      <c r="M86" s="65"/>
      <c r="P86" s="65"/>
      <c r="Q86"/>
      <c r="R86"/>
    </row>
    <row r="87" spans="3:18" s="5" customFormat="1" x14ac:dyDescent="0.25">
      <c r="C87" s="6"/>
      <c r="D87" s="62"/>
      <c r="E87" s="61"/>
      <c r="F87" s="62"/>
      <c r="G87" s="62">
        <f t="shared" si="3"/>
        <v>1898.5153794418682</v>
      </c>
      <c r="H87" s="62"/>
      <c r="I87" s="64">
        <f t="shared" si="2"/>
        <v>0</v>
      </c>
      <c r="M87" s="65"/>
      <c r="P87" s="65"/>
      <c r="Q87"/>
      <c r="R87"/>
    </row>
    <row r="88" spans="3:18" s="5" customFormat="1" x14ac:dyDescent="0.25">
      <c r="C88" s="6"/>
      <c r="D88" s="62"/>
      <c r="E88" s="61"/>
      <c r="F88" s="62"/>
      <c r="G88" s="62">
        <f t="shared" si="3"/>
        <v>1898.5153794418682</v>
      </c>
      <c r="H88" s="62"/>
      <c r="I88" s="64">
        <f t="shared" si="2"/>
        <v>0</v>
      </c>
      <c r="M88" s="65"/>
      <c r="P88" s="65"/>
      <c r="Q88"/>
      <c r="R88"/>
    </row>
    <row r="89" spans="3:18" s="5" customFormat="1" x14ac:dyDescent="0.25">
      <c r="C89" s="6"/>
      <c r="D89" s="62"/>
      <c r="E89" s="61"/>
      <c r="F89" s="62"/>
      <c r="G89" s="62">
        <f t="shared" si="3"/>
        <v>1898.5153794418682</v>
      </c>
      <c r="H89" s="62"/>
      <c r="I89" s="64">
        <f t="shared" si="2"/>
        <v>0</v>
      </c>
      <c r="M89" s="65"/>
      <c r="P89" s="65"/>
      <c r="Q89"/>
      <c r="R89"/>
    </row>
    <row r="90" spans="3:18" s="5" customFormat="1" x14ac:dyDescent="0.25">
      <c r="C90" s="6"/>
      <c r="D90" s="62"/>
      <c r="E90" s="61"/>
      <c r="F90" s="62"/>
      <c r="G90" s="62">
        <f t="shared" si="3"/>
        <v>1898.5153794418682</v>
      </c>
      <c r="H90" s="62"/>
      <c r="I90" s="64">
        <f t="shared" si="2"/>
        <v>0</v>
      </c>
      <c r="M90" s="65"/>
      <c r="P90" s="65"/>
      <c r="Q90"/>
      <c r="R90"/>
    </row>
    <row r="91" spans="3:18" s="5" customFormat="1" x14ac:dyDescent="0.25">
      <c r="C91" s="6"/>
      <c r="D91" s="62"/>
      <c r="E91" s="61"/>
      <c r="F91" s="62"/>
      <c r="G91" s="62">
        <f t="shared" si="3"/>
        <v>1898.5153794418682</v>
      </c>
      <c r="H91" s="62"/>
      <c r="I91" s="64">
        <f t="shared" si="2"/>
        <v>0</v>
      </c>
      <c r="M91" s="65"/>
      <c r="P91" s="65"/>
      <c r="Q91"/>
      <c r="R91"/>
    </row>
    <row r="92" spans="3:18" s="5" customFormat="1" x14ac:dyDescent="0.25">
      <c r="C92" s="6"/>
      <c r="D92" s="62"/>
      <c r="E92" s="61"/>
      <c r="F92" s="62"/>
      <c r="G92" s="62">
        <f t="shared" si="3"/>
        <v>1898.5153794418682</v>
      </c>
      <c r="H92" s="62"/>
      <c r="I92" s="64">
        <f t="shared" si="2"/>
        <v>0</v>
      </c>
      <c r="M92" s="65"/>
      <c r="P92" s="65"/>
      <c r="Q92"/>
      <c r="R92"/>
    </row>
    <row r="93" spans="3:18" s="5" customFormat="1" x14ac:dyDescent="0.25">
      <c r="C93" s="6"/>
      <c r="D93" s="62"/>
      <c r="E93" s="61"/>
      <c r="F93" s="62"/>
      <c r="G93" s="62">
        <f t="shared" si="3"/>
        <v>1898.5153794418682</v>
      </c>
      <c r="H93" s="62"/>
      <c r="I93" s="64">
        <f t="shared" si="2"/>
        <v>0</v>
      </c>
      <c r="M93" s="65"/>
      <c r="P93" s="65"/>
      <c r="Q93"/>
      <c r="R93"/>
    </row>
    <row r="94" spans="3:18" s="5" customFormat="1" x14ac:dyDescent="0.25">
      <c r="C94" s="6"/>
      <c r="D94" s="62"/>
      <c r="E94" s="61"/>
      <c r="F94" s="62"/>
      <c r="G94" s="62">
        <f t="shared" si="3"/>
        <v>1898.5153794418682</v>
      </c>
      <c r="H94" s="62"/>
      <c r="I94" s="64">
        <f t="shared" si="2"/>
        <v>0</v>
      </c>
      <c r="M94" s="65"/>
      <c r="P94" s="65"/>
      <c r="Q94"/>
      <c r="R94"/>
    </row>
    <row r="95" spans="3:18" s="5" customFormat="1" x14ac:dyDescent="0.25">
      <c r="C95" s="6"/>
      <c r="D95" s="62"/>
      <c r="E95" s="61"/>
      <c r="F95" s="62"/>
      <c r="G95" s="62">
        <f t="shared" si="3"/>
        <v>1898.5153794418682</v>
      </c>
      <c r="H95" s="62"/>
      <c r="I95" s="64">
        <f t="shared" si="2"/>
        <v>0</v>
      </c>
      <c r="M95" s="65"/>
      <c r="P95" s="65"/>
      <c r="Q95"/>
      <c r="R95"/>
    </row>
    <row r="96" spans="3:18" s="5" customFormat="1" x14ac:dyDescent="0.25">
      <c r="C96" s="6"/>
      <c r="D96" s="62"/>
      <c r="E96" s="61"/>
      <c r="F96" s="62"/>
      <c r="G96" s="62">
        <f t="shared" si="3"/>
        <v>1898.5153794418682</v>
      </c>
      <c r="H96" s="62"/>
      <c r="I96" s="64">
        <f t="shared" si="2"/>
        <v>0</v>
      </c>
      <c r="M96" s="65"/>
      <c r="P96" s="65"/>
      <c r="Q96"/>
      <c r="R96"/>
    </row>
    <row r="97" spans="3:18" s="5" customFormat="1" x14ac:dyDescent="0.25">
      <c r="C97" s="6"/>
      <c r="D97" s="62"/>
      <c r="E97" s="61"/>
      <c r="F97" s="62"/>
      <c r="G97" s="62">
        <f t="shared" si="3"/>
        <v>1898.5153794418682</v>
      </c>
      <c r="H97" s="62"/>
      <c r="I97" s="64">
        <f t="shared" si="2"/>
        <v>0</v>
      </c>
      <c r="M97" s="65"/>
      <c r="P97" s="65"/>
      <c r="Q97"/>
      <c r="R97"/>
    </row>
    <row r="98" spans="3:18" s="5" customFormat="1" x14ac:dyDescent="0.25">
      <c r="C98" s="6"/>
      <c r="D98" s="62"/>
      <c r="E98" s="61"/>
      <c r="F98" s="62"/>
      <c r="G98" s="62">
        <f t="shared" si="3"/>
        <v>1898.5153794418682</v>
      </c>
      <c r="H98" s="62"/>
      <c r="I98" s="64">
        <f t="shared" si="2"/>
        <v>0</v>
      </c>
      <c r="M98" s="65"/>
      <c r="P98" s="65"/>
      <c r="Q98"/>
      <c r="R98"/>
    </row>
    <row r="99" spans="3:18" s="5" customFormat="1" x14ac:dyDescent="0.25">
      <c r="C99" s="6"/>
      <c r="D99" s="62"/>
      <c r="E99" s="61"/>
      <c r="F99" s="62"/>
      <c r="G99" s="62">
        <f t="shared" si="3"/>
        <v>1898.5153794418682</v>
      </c>
      <c r="H99" s="62"/>
      <c r="I99" s="64">
        <f t="shared" si="2"/>
        <v>0</v>
      </c>
      <c r="M99" s="65"/>
      <c r="P99" s="65"/>
      <c r="Q99"/>
      <c r="R99"/>
    </row>
    <row r="100" spans="3:18" s="5" customFormat="1" x14ac:dyDescent="0.25">
      <c r="C100" s="6"/>
      <c r="D100" s="62"/>
      <c r="E100" s="61"/>
      <c r="F100" s="62"/>
      <c r="G100" s="62">
        <f t="shared" si="3"/>
        <v>1898.5153794418682</v>
      </c>
      <c r="H100" s="62"/>
      <c r="I100" s="64">
        <f t="shared" si="2"/>
        <v>0</v>
      </c>
      <c r="M100" s="65"/>
      <c r="P100" s="65"/>
      <c r="Q100"/>
      <c r="R100"/>
    </row>
    <row r="101" spans="3:18" s="5" customFormat="1" x14ac:dyDescent="0.25">
      <c r="C101" s="6"/>
      <c r="D101" s="62"/>
      <c r="E101" s="61"/>
      <c r="F101" s="62"/>
      <c r="G101" s="62">
        <f t="shared" si="3"/>
        <v>1898.5153794418682</v>
      </c>
      <c r="H101" s="62"/>
      <c r="I101" s="64">
        <f t="shared" si="2"/>
        <v>0</v>
      </c>
      <c r="M101" s="65"/>
      <c r="P101" s="65"/>
      <c r="Q101"/>
      <c r="R101"/>
    </row>
    <row r="102" spans="3:18" s="5" customFormat="1" x14ac:dyDescent="0.25">
      <c r="C102" s="6"/>
      <c r="D102" s="62"/>
      <c r="E102" s="61"/>
      <c r="F102" s="62"/>
      <c r="G102" s="62">
        <f t="shared" si="3"/>
        <v>1898.5153794418682</v>
      </c>
      <c r="H102" s="62"/>
      <c r="I102" s="64">
        <f t="shared" si="2"/>
        <v>0</v>
      </c>
      <c r="M102" s="65"/>
      <c r="P102" s="65"/>
      <c r="Q102"/>
      <c r="R102"/>
    </row>
    <row r="103" spans="3:18" s="5" customFormat="1" x14ac:dyDescent="0.25">
      <c r="C103" s="6"/>
      <c r="D103" s="62"/>
      <c r="E103" s="61"/>
      <c r="F103" s="62"/>
      <c r="G103" s="62">
        <f t="shared" si="3"/>
        <v>1898.5153794418682</v>
      </c>
      <c r="H103" s="62"/>
      <c r="I103" s="64">
        <f t="shared" si="2"/>
        <v>0</v>
      </c>
      <c r="M103" s="65"/>
      <c r="P103" s="65"/>
      <c r="Q103"/>
      <c r="R103"/>
    </row>
    <row r="104" spans="3:18" s="5" customFormat="1" x14ac:dyDescent="0.25">
      <c r="C104" s="6"/>
      <c r="D104" s="62"/>
      <c r="E104" s="61"/>
      <c r="F104" s="62"/>
      <c r="G104" s="62">
        <f t="shared" si="3"/>
        <v>1898.5153794418682</v>
      </c>
      <c r="H104" s="62"/>
      <c r="I104" s="64">
        <f t="shared" si="2"/>
        <v>0</v>
      </c>
      <c r="M104" s="65"/>
      <c r="P104" s="65"/>
      <c r="Q104"/>
      <c r="R104"/>
    </row>
    <row r="105" spans="3:18" s="5" customFormat="1" x14ac:dyDescent="0.25">
      <c r="C105" s="6"/>
      <c r="D105" s="62"/>
      <c r="E105" s="61"/>
      <c r="F105" s="62"/>
      <c r="G105" s="62">
        <f t="shared" si="3"/>
        <v>1898.5153794418682</v>
      </c>
      <c r="H105" s="62"/>
      <c r="I105" s="64">
        <f t="shared" si="2"/>
        <v>0</v>
      </c>
      <c r="M105" s="65"/>
      <c r="P105" s="65"/>
      <c r="Q105"/>
      <c r="R105"/>
    </row>
    <row r="106" spans="3:18" s="5" customFormat="1" x14ac:dyDescent="0.25">
      <c r="C106" s="6"/>
      <c r="D106" s="62"/>
      <c r="E106" s="61"/>
      <c r="F106" s="62"/>
      <c r="G106" s="62">
        <f t="shared" si="3"/>
        <v>1898.5153794418682</v>
      </c>
      <c r="H106" s="62"/>
      <c r="I106" s="64">
        <f t="shared" si="2"/>
        <v>0</v>
      </c>
      <c r="M106" s="65"/>
      <c r="P106" s="65"/>
      <c r="Q106"/>
      <c r="R106"/>
    </row>
    <row r="107" spans="3:18" s="5" customFormat="1" x14ac:dyDescent="0.25">
      <c r="C107" s="6"/>
      <c r="D107" s="62"/>
      <c r="E107" s="61"/>
      <c r="F107" s="62"/>
      <c r="G107" s="62">
        <f t="shared" si="3"/>
        <v>1898.5153794418682</v>
      </c>
      <c r="H107" s="62"/>
      <c r="I107" s="64">
        <f t="shared" si="2"/>
        <v>0</v>
      </c>
      <c r="M107" s="65"/>
      <c r="P107" s="65"/>
      <c r="Q107"/>
      <c r="R107"/>
    </row>
    <row r="108" spans="3:18" s="5" customFormat="1" x14ac:dyDescent="0.25">
      <c r="C108" s="6"/>
      <c r="D108" s="62"/>
      <c r="E108" s="61"/>
      <c r="F108" s="62"/>
      <c r="G108" s="62">
        <f t="shared" si="3"/>
        <v>1898.5153794418682</v>
      </c>
      <c r="H108" s="62"/>
      <c r="I108" s="64">
        <f t="shared" si="2"/>
        <v>0</v>
      </c>
      <c r="M108" s="65"/>
      <c r="P108" s="65"/>
      <c r="Q108"/>
      <c r="R108"/>
    </row>
    <row r="109" spans="3:18" s="5" customFormat="1" x14ac:dyDescent="0.25">
      <c r="C109" s="6"/>
      <c r="D109" s="62"/>
      <c r="E109" s="61"/>
      <c r="F109" s="62"/>
      <c r="G109" s="62">
        <f t="shared" si="3"/>
        <v>1898.5153794418682</v>
      </c>
      <c r="H109" s="62"/>
      <c r="I109" s="64">
        <f t="shared" si="2"/>
        <v>0</v>
      </c>
      <c r="M109" s="65"/>
      <c r="P109" s="65"/>
      <c r="Q109"/>
      <c r="R109"/>
    </row>
    <row r="110" spans="3:18" s="5" customFormat="1" x14ac:dyDescent="0.25">
      <c r="C110" s="6"/>
      <c r="D110" s="62"/>
      <c r="E110" s="61"/>
      <c r="F110" s="62"/>
      <c r="G110" s="62">
        <f t="shared" si="3"/>
        <v>1898.5153794418682</v>
      </c>
      <c r="H110" s="62"/>
      <c r="I110" s="64">
        <f t="shared" si="2"/>
        <v>0</v>
      </c>
      <c r="M110" s="65"/>
      <c r="P110" s="65"/>
      <c r="Q110"/>
      <c r="R110"/>
    </row>
    <row r="111" spans="3:18" s="5" customFormat="1" x14ac:dyDescent="0.25">
      <c r="C111" s="6"/>
      <c r="D111" s="62"/>
      <c r="E111" s="61"/>
      <c r="F111" s="62"/>
      <c r="G111" s="62">
        <f t="shared" si="3"/>
        <v>1898.5153794418682</v>
      </c>
      <c r="H111" s="62"/>
      <c r="I111" s="64">
        <f t="shared" si="2"/>
        <v>0</v>
      </c>
      <c r="M111" s="65"/>
      <c r="P111" s="65"/>
      <c r="Q111"/>
      <c r="R111"/>
    </row>
    <row r="112" spans="3:18" s="5" customFormat="1" x14ac:dyDescent="0.25">
      <c r="C112" s="6"/>
      <c r="D112" s="62"/>
      <c r="E112" s="61"/>
      <c r="F112" s="62"/>
      <c r="G112" s="62">
        <f t="shared" si="3"/>
        <v>1898.5153794418682</v>
      </c>
      <c r="H112" s="62"/>
      <c r="I112" s="64">
        <f t="shared" si="2"/>
        <v>0</v>
      </c>
      <c r="M112" s="65"/>
      <c r="P112" s="65"/>
      <c r="Q112"/>
      <c r="R112"/>
    </row>
    <row r="113" spans="3:18" s="5" customFormat="1" x14ac:dyDescent="0.25">
      <c r="C113" s="6"/>
      <c r="D113" s="62"/>
      <c r="E113" s="61"/>
      <c r="F113" s="62"/>
      <c r="G113" s="62">
        <f t="shared" si="3"/>
        <v>1898.5153794418682</v>
      </c>
      <c r="H113" s="62"/>
      <c r="I113" s="64">
        <f t="shared" si="2"/>
        <v>0</v>
      </c>
      <c r="M113" s="65"/>
      <c r="P113" s="65"/>
      <c r="Q113"/>
      <c r="R113"/>
    </row>
    <row r="114" spans="3:18" s="5" customFormat="1" x14ac:dyDescent="0.25">
      <c r="C114" s="6"/>
      <c r="D114" s="62"/>
      <c r="E114" s="61"/>
      <c r="F114" s="62"/>
      <c r="G114" s="62">
        <f t="shared" si="3"/>
        <v>1898.5153794418682</v>
      </c>
      <c r="H114" s="62"/>
      <c r="I114" s="64">
        <f t="shared" si="2"/>
        <v>0</v>
      </c>
      <c r="M114" s="65"/>
      <c r="P114" s="65"/>
      <c r="Q114"/>
      <c r="R114"/>
    </row>
    <row r="115" spans="3:18" s="5" customFormat="1" x14ac:dyDescent="0.25">
      <c r="C115" s="6"/>
      <c r="D115" s="62"/>
      <c r="E115" s="61"/>
      <c r="F115" s="62"/>
      <c r="G115" s="62">
        <f t="shared" si="3"/>
        <v>1898.5153794418682</v>
      </c>
      <c r="H115" s="62"/>
      <c r="I115" s="64">
        <f t="shared" si="2"/>
        <v>0</v>
      </c>
      <c r="M115" s="65"/>
      <c r="P115" s="65"/>
      <c r="Q115"/>
      <c r="R115"/>
    </row>
    <row r="116" spans="3:18" s="5" customFormat="1" x14ac:dyDescent="0.25">
      <c r="C116" s="6"/>
      <c r="D116" s="62"/>
      <c r="E116" s="61"/>
      <c r="F116" s="62"/>
      <c r="G116" s="62">
        <f t="shared" si="3"/>
        <v>1898.5153794418682</v>
      </c>
      <c r="H116" s="62"/>
      <c r="I116" s="64">
        <f t="shared" si="2"/>
        <v>0</v>
      </c>
      <c r="M116" s="65"/>
      <c r="P116" s="65"/>
      <c r="Q116"/>
      <c r="R116"/>
    </row>
    <row r="117" spans="3:18" s="5" customFormat="1" x14ac:dyDescent="0.25">
      <c r="C117" s="6"/>
      <c r="D117" s="62"/>
      <c r="E117" s="61"/>
      <c r="F117" s="62"/>
      <c r="G117" s="62">
        <f t="shared" si="3"/>
        <v>1898.5153794418682</v>
      </c>
      <c r="H117" s="62"/>
      <c r="I117" s="64">
        <f t="shared" si="2"/>
        <v>0</v>
      </c>
      <c r="M117" s="65"/>
      <c r="P117" s="65"/>
      <c r="Q117"/>
      <c r="R117"/>
    </row>
    <row r="118" spans="3:18" s="5" customFormat="1" x14ac:dyDescent="0.25">
      <c r="C118" s="6"/>
      <c r="D118" s="62"/>
      <c r="E118" s="61"/>
      <c r="F118" s="62"/>
      <c r="G118" s="62">
        <f t="shared" si="3"/>
        <v>1898.5153794418682</v>
      </c>
      <c r="H118" s="62"/>
      <c r="I118" s="64">
        <f t="shared" si="2"/>
        <v>0</v>
      </c>
      <c r="M118" s="65"/>
      <c r="P118" s="65"/>
      <c r="Q118"/>
      <c r="R118"/>
    </row>
    <row r="119" spans="3:18" s="5" customFormat="1" x14ac:dyDescent="0.25">
      <c r="C119" s="6"/>
      <c r="D119" s="62"/>
      <c r="E119" s="61"/>
      <c r="F119" s="62"/>
      <c r="G119" s="62">
        <f t="shared" si="3"/>
        <v>1898.5153794418682</v>
      </c>
      <c r="H119" s="62"/>
      <c r="I119" s="64">
        <f t="shared" si="2"/>
        <v>0</v>
      </c>
      <c r="M119" s="65"/>
      <c r="P119" s="65"/>
      <c r="Q119"/>
      <c r="R119"/>
    </row>
    <row r="120" spans="3:18" s="5" customFormat="1" x14ac:dyDescent="0.25">
      <c r="C120" s="6"/>
      <c r="D120" s="62"/>
      <c r="E120" s="61"/>
      <c r="F120" s="62"/>
      <c r="G120" s="62">
        <f t="shared" si="3"/>
        <v>1898.5153794418682</v>
      </c>
      <c r="H120" s="62"/>
      <c r="I120" s="64">
        <f t="shared" si="2"/>
        <v>0</v>
      </c>
      <c r="M120" s="65"/>
      <c r="P120" s="65"/>
      <c r="Q120"/>
      <c r="R120"/>
    </row>
    <row r="121" spans="3:18" s="5" customFormat="1" x14ac:dyDescent="0.25">
      <c r="C121" s="6"/>
      <c r="D121" s="62"/>
      <c r="E121" s="61"/>
      <c r="F121" s="62"/>
      <c r="G121" s="62">
        <f t="shared" si="3"/>
        <v>1898.5153794418682</v>
      </c>
      <c r="H121" s="62"/>
      <c r="I121" s="64">
        <f t="shared" si="2"/>
        <v>0</v>
      </c>
      <c r="M121" s="65"/>
      <c r="P121" s="65"/>
      <c r="Q121"/>
      <c r="R121"/>
    </row>
    <row r="122" spans="3:18" s="5" customFormat="1" x14ac:dyDescent="0.25">
      <c r="C122" s="6"/>
      <c r="D122" s="62"/>
      <c r="E122" s="61"/>
      <c r="F122" s="62"/>
      <c r="G122" s="62">
        <f t="shared" si="3"/>
        <v>1898.5153794418682</v>
      </c>
      <c r="H122" s="62"/>
      <c r="I122" s="64">
        <f t="shared" si="2"/>
        <v>0</v>
      </c>
      <c r="M122" s="65"/>
      <c r="P122" s="65"/>
      <c r="Q122"/>
      <c r="R122"/>
    </row>
    <row r="123" spans="3:18" s="5" customFormat="1" x14ac:dyDescent="0.25">
      <c r="C123" s="6"/>
      <c r="D123" s="62"/>
      <c r="E123" s="61"/>
      <c r="F123" s="62"/>
      <c r="G123" s="62">
        <f t="shared" si="3"/>
        <v>1898.5153794418682</v>
      </c>
      <c r="H123" s="62"/>
      <c r="I123" s="64">
        <f t="shared" si="2"/>
        <v>0</v>
      </c>
      <c r="M123" s="65"/>
      <c r="P123" s="65"/>
      <c r="Q123"/>
      <c r="R123"/>
    </row>
    <row r="124" spans="3:18" s="5" customFormat="1" x14ac:dyDescent="0.25">
      <c r="C124" s="6"/>
      <c r="D124" s="62"/>
      <c r="E124" s="61"/>
      <c r="F124" s="62"/>
      <c r="G124" s="62">
        <f t="shared" si="3"/>
        <v>1898.5153794418682</v>
      </c>
      <c r="H124" s="62"/>
      <c r="I124" s="64">
        <f t="shared" si="2"/>
        <v>0</v>
      </c>
      <c r="M124" s="65"/>
      <c r="P124" s="65"/>
      <c r="Q124"/>
      <c r="R124"/>
    </row>
    <row r="125" spans="3:18" s="5" customFormat="1" x14ac:dyDescent="0.25">
      <c r="C125" s="6"/>
      <c r="D125" s="62"/>
      <c r="E125" s="61"/>
      <c r="F125" s="62"/>
      <c r="G125" s="62">
        <f t="shared" si="3"/>
        <v>1898.5153794418682</v>
      </c>
      <c r="H125" s="62"/>
      <c r="I125" s="64">
        <f t="shared" si="2"/>
        <v>0</v>
      </c>
      <c r="M125" s="65"/>
      <c r="P125" s="65"/>
      <c r="Q125"/>
      <c r="R125"/>
    </row>
    <row r="126" spans="3:18" s="5" customFormat="1" x14ac:dyDescent="0.25">
      <c r="C126" s="6"/>
      <c r="D126" s="62"/>
      <c r="E126" s="61"/>
      <c r="F126" s="62"/>
      <c r="G126" s="62">
        <f t="shared" si="3"/>
        <v>1898.5153794418682</v>
      </c>
      <c r="H126" s="62"/>
      <c r="I126" s="64">
        <f t="shared" si="2"/>
        <v>0</v>
      </c>
      <c r="M126" s="65"/>
      <c r="P126" s="65"/>
      <c r="Q126"/>
      <c r="R126"/>
    </row>
    <row r="127" spans="3:18" s="5" customFormat="1" x14ac:dyDescent="0.25">
      <c r="C127" s="6"/>
      <c r="D127" s="62"/>
      <c r="E127" s="61"/>
      <c r="F127" s="62"/>
      <c r="G127" s="62">
        <f t="shared" si="3"/>
        <v>1898.5153794418682</v>
      </c>
      <c r="H127" s="62"/>
      <c r="I127" s="64">
        <f t="shared" si="2"/>
        <v>0</v>
      </c>
      <c r="M127" s="65"/>
      <c r="P127" s="65"/>
      <c r="Q127"/>
      <c r="R127"/>
    </row>
    <row r="128" spans="3:18" s="5" customFormat="1" x14ac:dyDescent="0.25">
      <c r="C128" s="6"/>
      <c r="D128" s="62"/>
      <c r="E128" s="61"/>
      <c r="F128" s="62"/>
      <c r="G128" s="62">
        <f t="shared" si="3"/>
        <v>1898.5153794418682</v>
      </c>
      <c r="H128" s="62"/>
      <c r="I128" s="64">
        <f t="shared" si="2"/>
        <v>0</v>
      </c>
      <c r="M128" s="65"/>
      <c r="P128" s="65"/>
      <c r="Q128"/>
      <c r="R128"/>
    </row>
    <row r="129" spans="3:18" s="5" customFormat="1" x14ac:dyDescent="0.25">
      <c r="C129" s="6"/>
      <c r="D129" s="62"/>
      <c r="E129" s="61"/>
      <c r="F129" s="62"/>
      <c r="G129" s="62">
        <f t="shared" si="3"/>
        <v>1898.5153794418682</v>
      </c>
      <c r="H129" s="62"/>
      <c r="I129" s="64">
        <f t="shared" si="2"/>
        <v>0</v>
      </c>
      <c r="M129" s="65"/>
      <c r="P129" s="65"/>
      <c r="Q129"/>
      <c r="R129"/>
    </row>
    <row r="130" spans="3:18" s="5" customFormat="1" x14ac:dyDescent="0.25">
      <c r="C130" s="6"/>
      <c r="D130" s="62"/>
      <c r="E130" s="61"/>
      <c r="F130" s="62"/>
      <c r="G130" s="62">
        <f t="shared" si="3"/>
        <v>1898.5153794418682</v>
      </c>
      <c r="H130" s="62"/>
      <c r="I130" s="64">
        <f t="shared" si="2"/>
        <v>0</v>
      </c>
      <c r="M130" s="65"/>
      <c r="P130" s="65"/>
      <c r="Q130"/>
      <c r="R130"/>
    </row>
    <row r="131" spans="3:18" s="5" customFormat="1" x14ac:dyDescent="0.25">
      <c r="C131" s="6"/>
      <c r="D131" s="62"/>
      <c r="E131" s="61"/>
      <c r="F131" s="62"/>
      <c r="G131" s="62">
        <f t="shared" si="3"/>
        <v>1898.5153794418682</v>
      </c>
      <c r="H131" s="62"/>
      <c r="I131" s="64">
        <f t="shared" si="2"/>
        <v>0</v>
      </c>
      <c r="M131" s="65"/>
      <c r="P131" s="65"/>
      <c r="Q131"/>
      <c r="R131"/>
    </row>
    <row r="132" spans="3:18" s="5" customFormat="1" x14ac:dyDescent="0.25">
      <c r="C132" s="6"/>
      <c r="D132" s="62"/>
      <c r="E132" s="61"/>
      <c r="F132" s="62"/>
      <c r="G132" s="62">
        <f t="shared" si="3"/>
        <v>1898.5153794418682</v>
      </c>
      <c r="H132" s="62"/>
      <c r="I132" s="64">
        <f t="shared" ref="I132:I195" si="4">G132*H132</f>
        <v>0</v>
      </c>
      <c r="M132" s="65"/>
      <c r="P132" s="65"/>
      <c r="Q132"/>
      <c r="R132"/>
    </row>
    <row r="133" spans="3:18" s="5" customFormat="1" x14ac:dyDescent="0.25">
      <c r="C133" s="6"/>
      <c r="D133" s="62"/>
      <c r="E133" s="61"/>
      <c r="F133" s="62"/>
      <c r="G133" s="62">
        <f t="shared" ref="G133:G196" si="5">G132+E133-F133</f>
        <v>1898.5153794418682</v>
      </c>
      <c r="H133" s="62"/>
      <c r="I133" s="64">
        <f t="shared" si="4"/>
        <v>0</v>
      </c>
      <c r="M133" s="65"/>
      <c r="P133" s="65"/>
      <c r="Q133"/>
      <c r="R133"/>
    </row>
    <row r="134" spans="3:18" s="5" customFormat="1" x14ac:dyDescent="0.25">
      <c r="C134" s="6"/>
      <c r="D134" s="62"/>
      <c r="E134" s="61"/>
      <c r="F134" s="62"/>
      <c r="G134" s="62">
        <f t="shared" si="5"/>
        <v>1898.5153794418682</v>
      </c>
      <c r="H134" s="62"/>
      <c r="I134" s="64">
        <f t="shared" si="4"/>
        <v>0</v>
      </c>
      <c r="M134" s="65"/>
      <c r="P134" s="65"/>
      <c r="Q134"/>
      <c r="R134"/>
    </row>
    <row r="135" spans="3:18" s="5" customFormat="1" x14ac:dyDescent="0.25">
      <c r="C135" s="6"/>
      <c r="D135" s="62"/>
      <c r="E135" s="61"/>
      <c r="F135" s="62"/>
      <c r="G135" s="62">
        <f t="shared" si="5"/>
        <v>1898.5153794418682</v>
      </c>
      <c r="H135" s="62"/>
      <c r="I135" s="64">
        <f t="shared" si="4"/>
        <v>0</v>
      </c>
      <c r="M135" s="65"/>
      <c r="P135" s="65"/>
      <c r="Q135"/>
      <c r="R135"/>
    </row>
    <row r="136" spans="3:18" s="5" customFormat="1" x14ac:dyDescent="0.25">
      <c r="C136" s="6"/>
      <c r="D136" s="62"/>
      <c r="E136" s="61"/>
      <c r="F136" s="62"/>
      <c r="G136" s="62">
        <f t="shared" si="5"/>
        <v>1898.5153794418682</v>
      </c>
      <c r="H136" s="62"/>
      <c r="I136" s="64">
        <f t="shared" si="4"/>
        <v>0</v>
      </c>
      <c r="M136" s="65"/>
      <c r="P136" s="65"/>
      <c r="Q136"/>
      <c r="R136"/>
    </row>
    <row r="137" spans="3:18" s="5" customFormat="1" x14ac:dyDescent="0.25">
      <c r="C137" s="6"/>
      <c r="D137" s="62"/>
      <c r="E137" s="61"/>
      <c r="F137" s="62"/>
      <c r="G137" s="62">
        <f t="shared" si="5"/>
        <v>1898.5153794418682</v>
      </c>
      <c r="H137" s="62"/>
      <c r="I137" s="64">
        <f t="shared" si="4"/>
        <v>0</v>
      </c>
      <c r="M137" s="65"/>
      <c r="P137" s="65"/>
      <c r="Q137"/>
      <c r="R137"/>
    </row>
    <row r="138" spans="3:18" s="5" customFormat="1" x14ac:dyDescent="0.25">
      <c r="C138" s="6"/>
      <c r="D138" s="62"/>
      <c r="E138" s="61"/>
      <c r="F138" s="62"/>
      <c r="G138" s="62">
        <f t="shared" si="5"/>
        <v>1898.5153794418682</v>
      </c>
      <c r="H138" s="62"/>
      <c r="I138" s="64">
        <f t="shared" si="4"/>
        <v>0</v>
      </c>
      <c r="M138" s="65"/>
      <c r="P138" s="65"/>
      <c r="Q138"/>
      <c r="R138"/>
    </row>
    <row r="139" spans="3:18" s="5" customFormat="1" x14ac:dyDescent="0.25">
      <c r="C139" s="6"/>
      <c r="D139" s="62"/>
      <c r="E139" s="61"/>
      <c r="F139" s="62"/>
      <c r="G139" s="62">
        <f t="shared" si="5"/>
        <v>1898.5153794418682</v>
      </c>
      <c r="H139" s="62"/>
      <c r="I139" s="64">
        <f t="shared" si="4"/>
        <v>0</v>
      </c>
      <c r="M139" s="65"/>
      <c r="P139" s="65"/>
      <c r="Q139"/>
      <c r="R139"/>
    </row>
    <row r="140" spans="3:18" s="5" customFormat="1" x14ac:dyDescent="0.25">
      <c r="C140" s="6"/>
      <c r="D140" s="62"/>
      <c r="E140" s="61"/>
      <c r="F140" s="62"/>
      <c r="G140" s="62">
        <f t="shared" si="5"/>
        <v>1898.5153794418682</v>
      </c>
      <c r="H140" s="62"/>
      <c r="I140" s="64">
        <f t="shared" si="4"/>
        <v>0</v>
      </c>
      <c r="M140" s="65"/>
      <c r="P140" s="65"/>
      <c r="Q140"/>
      <c r="R140"/>
    </row>
    <row r="141" spans="3:18" s="5" customFormat="1" x14ac:dyDescent="0.25">
      <c r="C141" s="6"/>
      <c r="D141" s="62"/>
      <c r="E141" s="61"/>
      <c r="F141" s="62"/>
      <c r="G141" s="62">
        <f t="shared" si="5"/>
        <v>1898.5153794418682</v>
      </c>
      <c r="H141" s="62"/>
      <c r="I141" s="64">
        <f t="shared" si="4"/>
        <v>0</v>
      </c>
      <c r="M141" s="65"/>
      <c r="P141" s="65"/>
      <c r="Q141"/>
      <c r="R141"/>
    </row>
    <row r="142" spans="3:18" s="5" customFormat="1" x14ac:dyDescent="0.25">
      <c r="C142" s="6"/>
      <c r="D142" s="62"/>
      <c r="E142" s="61"/>
      <c r="F142" s="62"/>
      <c r="G142" s="62">
        <f t="shared" si="5"/>
        <v>1898.5153794418682</v>
      </c>
      <c r="H142" s="62"/>
      <c r="I142" s="64">
        <f t="shared" si="4"/>
        <v>0</v>
      </c>
      <c r="M142" s="65"/>
      <c r="P142" s="65"/>
      <c r="Q142"/>
      <c r="R142"/>
    </row>
    <row r="143" spans="3:18" s="5" customFormat="1" x14ac:dyDescent="0.25">
      <c r="C143" s="6"/>
      <c r="D143" s="62"/>
      <c r="E143" s="61"/>
      <c r="F143" s="62"/>
      <c r="G143" s="62">
        <f t="shared" si="5"/>
        <v>1898.5153794418682</v>
      </c>
      <c r="H143" s="62"/>
      <c r="I143" s="64">
        <f t="shared" si="4"/>
        <v>0</v>
      </c>
      <c r="M143" s="65"/>
      <c r="P143" s="65"/>
      <c r="Q143"/>
      <c r="R143"/>
    </row>
    <row r="144" spans="3:18" s="5" customFormat="1" x14ac:dyDescent="0.25">
      <c r="C144" s="6"/>
      <c r="D144" s="62"/>
      <c r="E144" s="61"/>
      <c r="F144" s="62"/>
      <c r="G144" s="62">
        <f t="shared" si="5"/>
        <v>1898.5153794418682</v>
      </c>
      <c r="H144" s="62"/>
      <c r="I144" s="64">
        <f t="shared" si="4"/>
        <v>0</v>
      </c>
      <c r="M144" s="65"/>
      <c r="P144" s="65"/>
      <c r="Q144"/>
      <c r="R144"/>
    </row>
    <row r="145" spans="3:18" s="5" customFormat="1" x14ac:dyDescent="0.25">
      <c r="C145" s="6"/>
      <c r="D145" s="62"/>
      <c r="E145" s="61"/>
      <c r="F145" s="62"/>
      <c r="G145" s="62">
        <f t="shared" si="5"/>
        <v>1898.5153794418682</v>
      </c>
      <c r="H145" s="62"/>
      <c r="I145" s="64">
        <f t="shared" si="4"/>
        <v>0</v>
      </c>
      <c r="M145" s="65"/>
      <c r="P145" s="65"/>
      <c r="Q145"/>
      <c r="R145"/>
    </row>
    <row r="146" spans="3:18" s="5" customFormat="1" x14ac:dyDescent="0.25">
      <c r="C146" s="6"/>
      <c r="D146" s="62"/>
      <c r="E146" s="61"/>
      <c r="F146" s="62"/>
      <c r="G146" s="62">
        <f t="shared" si="5"/>
        <v>1898.5153794418682</v>
      </c>
      <c r="H146" s="62"/>
      <c r="I146" s="64">
        <f t="shared" si="4"/>
        <v>0</v>
      </c>
      <c r="M146" s="65"/>
      <c r="P146" s="65"/>
      <c r="Q146"/>
      <c r="R146"/>
    </row>
    <row r="147" spans="3:18" s="5" customFormat="1" x14ac:dyDescent="0.25">
      <c r="C147" s="6"/>
      <c r="D147" s="62"/>
      <c r="E147" s="61"/>
      <c r="F147" s="62"/>
      <c r="G147" s="62">
        <f t="shared" si="5"/>
        <v>1898.5153794418682</v>
      </c>
      <c r="H147" s="62"/>
      <c r="I147" s="64">
        <f t="shared" si="4"/>
        <v>0</v>
      </c>
      <c r="M147" s="65"/>
      <c r="P147" s="65"/>
      <c r="Q147"/>
      <c r="R147"/>
    </row>
    <row r="148" spans="3:18" s="5" customFormat="1" x14ac:dyDescent="0.25">
      <c r="C148" s="6"/>
      <c r="D148" s="62"/>
      <c r="E148" s="61"/>
      <c r="F148" s="62"/>
      <c r="G148" s="62">
        <f t="shared" si="5"/>
        <v>1898.5153794418682</v>
      </c>
      <c r="H148" s="62"/>
      <c r="I148" s="64">
        <f t="shared" si="4"/>
        <v>0</v>
      </c>
      <c r="M148" s="65"/>
      <c r="P148" s="65"/>
      <c r="Q148"/>
      <c r="R148"/>
    </row>
    <row r="149" spans="3:18" s="5" customFormat="1" x14ac:dyDescent="0.25">
      <c r="C149" s="6"/>
      <c r="D149" s="62"/>
      <c r="E149" s="61"/>
      <c r="F149" s="62"/>
      <c r="G149" s="62">
        <f t="shared" si="5"/>
        <v>1898.5153794418682</v>
      </c>
      <c r="H149" s="62"/>
      <c r="I149" s="64">
        <f t="shared" si="4"/>
        <v>0</v>
      </c>
      <c r="M149" s="65"/>
      <c r="P149" s="65"/>
      <c r="Q149"/>
      <c r="R149"/>
    </row>
    <row r="150" spans="3:18" s="5" customFormat="1" x14ac:dyDescent="0.25">
      <c r="C150" s="6"/>
      <c r="D150" s="62"/>
      <c r="E150" s="61"/>
      <c r="F150" s="62"/>
      <c r="G150" s="62">
        <f t="shared" si="5"/>
        <v>1898.5153794418682</v>
      </c>
      <c r="H150" s="62"/>
      <c r="I150" s="64">
        <f t="shared" si="4"/>
        <v>0</v>
      </c>
      <c r="M150" s="65"/>
      <c r="P150" s="65"/>
      <c r="Q150"/>
      <c r="R150"/>
    </row>
    <row r="151" spans="3:18" s="5" customFormat="1" x14ac:dyDescent="0.25">
      <c r="C151" s="6"/>
      <c r="D151" s="62"/>
      <c r="E151" s="61"/>
      <c r="F151" s="62"/>
      <c r="G151" s="62">
        <f t="shared" si="5"/>
        <v>1898.5153794418682</v>
      </c>
      <c r="H151" s="62"/>
      <c r="I151" s="64">
        <f t="shared" si="4"/>
        <v>0</v>
      </c>
      <c r="M151" s="65"/>
      <c r="P151" s="65"/>
      <c r="Q151"/>
      <c r="R151"/>
    </row>
    <row r="152" spans="3:18" s="5" customFormat="1" x14ac:dyDescent="0.25">
      <c r="C152" s="6"/>
      <c r="D152" s="62"/>
      <c r="E152" s="61"/>
      <c r="F152" s="62"/>
      <c r="G152" s="62">
        <f t="shared" si="5"/>
        <v>1898.5153794418682</v>
      </c>
      <c r="H152" s="62"/>
      <c r="I152" s="64">
        <f t="shared" si="4"/>
        <v>0</v>
      </c>
      <c r="M152" s="65"/>
      <c r="P152" s="65"/>
      <c r="Q152"/>
      <c r="R152"/>
    </row>
    <row r="153" spans="3:18" s="5" customFormat="1" x14ac:dyDescent="0.25">
      <c r="C153" s="6"/>
      <c r="D153" s="62"/>
      <c r="E153" s="61"/>
      <c r="F153" s="62"/>
      <c r="G153" s="62">
        <f t="shared" si="5"/>
        <v>1898.5153794418682</v>
      </c>
      <c r="H153" s="62"/>
      <c r="I153" s="64">
        <f t="shared" si="4"/>
        <v>0</v>
      </c>
      <c r="M153" s="65"/>
      <c r="P153" s="65"/>
      <c r="Q153"/>
      <c r="R153"/>
    </row>
    <row r="154" spans="3:18" s="5" customFormat="1" x14ac:dyDescent="0.25">
      <c r="C154" s="6"/>
      <c r="D154" s="62"/>
      <c r="E154" s="61"/>
      <c r="F154" s="62"/>
      <c r="G154" s="62">
        <f t="shared" si="5"/>
        <v>1898.5153794418682</v>
      </c>
      <c r="H154" s="62"/>
      <c r="I154" s="64">
        <f t="shared" si="4"/>
        <v>0</v>
      </c>
      <c r="M154" s="65"/>
      <c r="P154" s="65"/>
      <c r="Q154"/>
      <c r="R154"/>
    </row>
    <row r="155" spans="3:18" s="5" customFormat="1" x14ac:dyDescent="0.25">
      <c r="C155" s="6"/>
      <c r="D155" s="62"/>
      <c r="E155" s="61"/>
      <c r="F155" s="62"/>
      <c r="G155" s="62">
        <f t="shared" si="5"/>
        <v>1898.5153794418682</v>
      </c>
      <c r="H155" s="62"/>
      <c r="I155" s="64">
        <f t="shared" si="4"/>
        <v>0</v>
      </c>
      <c r="M155" s="65"/>
      <c r="P155" s="65"/>
      <c r="Q155"/>
      <c r="R155"/>
    </row>
    <row r="156" spans="3:18" s="5" customFormat="1" x14ac:dyDescent="0.25">
      <c r="C156" s="6"/>
      <c r="D156" s="62"/>
      <c r="E156" s="61"/>
      <c r="F156" s="62"/>
      <c r="G156" s="62">
        <f t="shared" si="5"/>
        <v>1898.5153794418682</v>
      </c>
      <c r="H156" s="62"/>
      <c r="I156" s="64">
        <f t="shared" si="4"/>
        <v>0</v>
      </c>
      <c r="M156" s="65"/>
      <c r="P156" s="65"/>
      <c r="Q156"/>
      <c r="R156"/>
    </row>
    <row r="157" spans="3:18" s="5" customFormat="1" x14ac:dyDescent="0.25">
      <c r="C157" s="6"/>
      <c r="D157" s="62"/>
      <c r="E157" s="61"/>
      <c r="F157" s="62"/>
      <c r="G157" s="62">
        <f t="shared" si="5"/>
        <v>1898.5153794418682</v>
      </c>
      <c r="H157" s="62"/>
      <c r="I157" s="64">
        <f t="shared" si="4"/>
        <v>0</v>
      </c>
      <c r="M157" s="65"/>
      <c r="P157" s="65"/>
      <c r="Q157"/>
      <c r="R157"/>
    </row>
    <row r="158" spans="3:18" s="5" customFormat="1" x14ac:dyDescent="0.25">
      <c r="C158" s="6"/>
      <c r="D158" s="62"/>
      <c r="E158" s="61"/>
      <c r="F158" s="62"/>
      <c r="G158" s="62">
        <f t="shared" si="5"/>
        <v>1898.5153794418682</v>
      </c>
      <c r="H158" s="62"/>
      <c r="I158" s="64">
        <f t="shared" si="4"/>
        <v>0</v>
      </c>
      <c r="M158" s="65"/>
      <c r="P158" s="65"/>
      <c r="Q158"/>
      <c r="R158"/>
    </row>
    <row r="159" spans="3:18" s="5" customFormat="1" x14ac:dyDescent="0.25">
      <c r="C159" s="6"/>
      <c r="D159" s="62"/>
      <c r="E159" s="61"/>
      <c r="F159" s="62"/>
      <c r="G159" s="62">
        <f t="shared" si="5"/>
        <v>1898.5153794418682</v>
      </c>
      <c r="H159" s="62"/>
      <c r="I159" s="64">
        <f t="shared" si="4"/>
        <v>0</v>
      </c>
      <c r="M159" s="65"/>
      <c r="P159" s="65"/>
      <c r="Q159"/>
      <c r="R159"/>
    </row>
    <row r="160" spans="3:18" s="5" customFormat="1" x14ac:dyDescent="0.25">
      <c r="C160" s="6"/>
      <c r="D160" s="62"/>
      <c r="E160" s="61"/>
      <c r="F160" s="62"/>
      <c r="G160" s="62">
        <f t="shared" si="5"/>
        <v>1898.5153794418682</v>
      </c>
      <c r="H160" s="62"/>
      <c r="I160" s="64">
        <f t="shared" si="4"/>
        <v>0</v>
      </c>
      <c r="M160" s="65"/>
      <c r="P160" s="65"/>
      <c r="Q160"/>
      <c r="R160"/>
    </row>
    <row r="161" spans="3:18" s="5" customFormat="1" x14ac:dyDescent="0.25">
      <c r="C161" s="6"/>
      <c r="D161" s="62"/>
      <c r="E161" s="61"/>
      <c r="F161" s="62"/>
      <c r="G161" s="62">
        <f t="shared" si="5"/>
        <v>1898.5153794418682</v>
      </c>
      <c r="H161" s="62"/>
      <c r="I161" s="64">
        <f t="shared" si="4"/>
        <v>0</v>
      </c>
      <c r="M161" s="65"/>
      <c r="P161" s="65"/>
      <c r="Q161"/>
      <c r="R161"/>
    </row>
    <row r="162" spans="3:18" s="5" customFormat="1" x14ac:dyDescent="0.25">
      <c r="C162" s="6"/>
      <c r="D162" s="62"/>
      <c r="E162" s="61"/>
      <c r="F162" s="62"/>
      <c r="G162" s="62">
        <f t="shared" si="5"/>
        <v>1898.5153794418682</v>
      </c>
      <c r="H162" s="62"/>
      <c r="I162" s="64">
        <f t="shared" si="4"/>
        <v>0</v>
      </c>
      <c r="M162" s="65"/>
      <c r="P162" s="65"/>
      <c r="Q162"/>
      <c r="R162"/>
    </row>
    <row r="163" spans="3:18" s="5" customFormat="1" x14ac:dyDescent="0.25">
      <c r="C163" s="6"/>
      <c r="D163" s="62"/>
      <c r="E163" s="61"/>
      <c r="F163" s="62"/>
      <c r="G163" s="62">
        <f t="shared" si="5"/>
        <v>1898.5153794418682</v>
      </c>
      <c r="H163" s="62"/>
      <c r="I163" s="64">
        <f t="shared" si="4"/>
        <v>0</v>
      </c>
      <c r="M163" s="65"/>
      <c r="P163" s="65"/>
      <c r="Q163"/>
      <c r="R163"/>
    </row>
    <row r="164" spans="3:18" s="5" customFormat="1" x14ac:dyDescent="0.25">
      <c r="C164" s="6"/>
      <c r="D164" s="62"/>
      <c r="E164" s="61"/>
      <c r="F164" s="62"/>
      <c r="G164" s="62">
        <f t="shared" si="5"/>
        <v>1898.5153794418682</v>
      </c>
      <c r="H164" s="62"/>
      <c r="I164" s="64">
        <f t="shared" si="4"/>
        <v>0</v>
      </c>
      <c r="M164" s="65"/>
      <c r="P164" s="65"/>
      <c r="Q164"/>
      <c r="R164"/>
    </row>
    <row r="165" spans="3:18" s="5" customFormat="1" x14ac:dyDescent="0.25">
      <c r="C165" s="6"/>
      <c r="D165" s="62"/>
      <c r="E165" s="61"/>
      <c r="F165" s="62"/>
      <c r="G165" s="62">
        <f t="shared" si="5"/>
        <v>1898.5153794418682</v>
      </c>
      <c r="H165" s="62"/>
      <c r="I165" s="64">
        <f t="shared" si="4"/>
        <v>0</v>
      </c>
      <c r="M165" s="65"/>
      <c r="P165" s="65"/>
      <c r="Q165"/>
      <c r="R165"/>
    </row>
    <row r="166" spans="3:18" s="5" customFormat="1" x14ac:dyDescent="0.25">
      <c r="C166" s="6"/>
      <c r="D166" s="62"/>
      <c r="E166" s="61"/>
      <c r="F166" s="62"/>
      <c r="G166" s="62">
        <f t="shared" si="5"/>
        <v>1898.5153794418682</v>
      </c>
      <c r="H166" s="62"/>
      <c r="I166" s="64">
        <f t="shared" si="4"/>
        <v>0</v>
      </c>
      <c r="M166" s="65"/>
      <c r="P166" s="65"/>
      <c r="Q166"/>
      <c r="R166"/>
    </row>
    <row r="167" spans="3:18" s="5" customFormat="1" x14ac:dyDescent="0.25">
      <c r="C167" s="6"/>
      <c r="D167" s="62"/>
      <c r="E167" s="61"/>
      <c r="F167" s="62"/>
      <c r="G167" s="62">
        <f t="shared" si="5"/>
        <v>1898.5153794418682</v>
      </c>
      <c r="H167" s="62"/>
      <c r="I167" s="64">
        <f t="shared" si="4"/>
        <v>0</v>
      </c>
      <c r="M167" s="65"/>
      <c r="P167" s="65"/>
      <c r="Q167"/>
      <c r="R167"/>
    </row>
    <row r="168" spans="3:18" s="5" customFormat="1" x14ac:dyDescent="0.25">
      <c r="C168" s="6"/>
      <c r="D168" s="62"/>
      <c r="E168" s="61"/>
      <c r="F168" s="62"/>
      <c r="G168" s="62">
        <f t="shared" si="5"/>
        <v>1898.5153794418682</v>
      </c>
      <c r="H168" s="62"/>
      <c r="I168" s="64">
        <f t="shared" si="4"/>
        <v>0</v>
      </c>
      <c r="M168" s="65"/>
      <c r="P168" s="65"/>
      <c r="Q168"/>
      <c r="R168"/>
    </row>
    <row r="169" spans="3:18" s="5" customFormat="1" x14ac:dyDescent="0.25">
      <c r="C169" s="6"/>
      <c r="D169" s="62"/>
      <c r="E169" s="61"/>
      <c r="F169" s="62"/>
      <c r="G169" s="62">
        <f t="shared" si="5"/>
        <v>1898.5153794418682</v>
      </c>
      <c r="H169" s="62"/>
      <c r="I169" s="64">
        <f t="shared" si="4"/>
        <v>0</v>
      </c>
      <c r="M169" s="65"/>
      <c r="P169" s="65"/>
      <c r="Q169"/>
      <c r="R169"/>
    </row>
    <row r="170" spans="3:18" s="5" customFormat="1" x14ac:dyDescent="0.25">
      <c r="C170" s="6"/>
      <c r="D170" s="62"/>
      <c r="E170" s="61"/>
      <c r="F170" s="62"/>
      <c r="G170" s="62">
        <f t="shared" si="5"/>
        <v>1898.5153794418682</v>
      </c>
      <c r="H170" s="62"/>
      <c r="I170" s="64">
        <f t="shared" si="4"/>
        <v>0</v>
      </c>
      <c r="M170" s="65"/>
      <c r="P170" s="65"/>
      <c r="Q170"/>
      <c r="R170"/>
    </row>
    <row r="171" spans="3:18" s="5" customFormat="1" x14ac:dyDescent="0.25">
      <c r="C171" s="6"/>
      <c r="D171" s="62"/>
      <c r="E171" s="61"/>
      <c r="F171" s="62"/>
      <c r="G171" s="62">
        <f t="shared" si="5"/>
        <v>1898.5153794418682</v>
      </c>
      <c r="H171" s="62"/>
      <c r="I171" s="64">
        <f t="shared" si="4"/>
        <v>0</v>
      </c>
      <c r="M171" s="65"/>
      <c r="P171" s="65"/>
      <c r="Q171"/>
      <c r="R171"/>
    </row>
    <row r="172" spans="3:18" s="5" customFormat="1" x14ac:dyDescent="0.25">
      <c r="C172" s="6"/>
      <c r="D172" s="62"/>
      <c r="E172" s="61"/>
      <c r="F172" s="62"/>
      <c r="G172" s="62">
        <f t="shared" si="5"/>
        <v>1898.5153794418682</v>
      </c>
      <c r="H172" s="62"/>
      <c r="I172" s="64">
        <f t="shared" si="4"/>
        <v>0</v>
      </c>
      <c r="M172" s="65"/>
      <c r="P172" s="65"/>
      <c r="Q172"/>
      <c r="R172"/>
    </row>
    <row r="173" spans="3:18" s="5" customFormat="1" x14ac:dyDescent="0.25">
      <c r="C173" s="6"/>
      <c r="D173" s="62"/>
      <c r="E173" s="61"/>
      <c r="F173" s="62"/>
      <c r="G173" s="62">
        <f t="shared" si="5"/>
        <v>1898.5153794418682</v>
      </c>
      <c r="H173" s="62"/>
      <c r="I173" s="64">
        <f t="shared" si="4"/>
        <v>0</v>
      </c>
      <c r="M173" s="65"/>
      <c r="P173" s="65"/>
      <c r="Q173"/>
      <c r="R173"/>
    </row>
    <row r="174" spans="3:18" s="5" customFormat="1" x14ac:dyDescent="0.25">
      <c r="C174" s="6"/>
      <c r="D174" s="62"/>
      <c r="E174" s="61"/>
      <c r="F174" s="62"/>
      <c r="G174" s="62">
        <f t="shared" si="5"/>
        <v>1898.5153794418682</v>
      </c>
      <c r="H174" s="62"/>
      <c r="I174" s="64">
        <f t="shared" si="4"/>
        <v>0</v>
      </c>
      <c r="M174" s="65"/>
      <c r="P174" s="65"/>
      <c r="Q174"/>
      <c r="R174"/>
    </row>
    <row r="175" spans="3:18" s="5" customFormat="1" x14ac:dyDescent="0.25">
      <c r="C175" s="6"/>
      <c r="D175" s="62"/>
      <c r="E175" s="61"/>
      <c r="F175" s="62"/>
      <c r="G175" s="62">
        <f t="shared" si="5"/>
        <v>1898.5153794418682</v>
      </c>
      <c r="H175" s="62"/>
      <c r="I175" s="64">
        <f t="shared" si="4"/>
        <v>0</v>
      </c>
      <c r="M175" s="65"/>
      <c r="P175" s="65"/>
      <c r="Q175"/>
      <c r="R175"/>
    </row>
    <row r="176" spans="3:18" s="5" customFormat="1" x14ac:dyDescent="0.25">
      <c r="C176" s="6"/>
      <c r="D176" s="62"/>
      <c r="E176" s="61"/>
      <c r="F176" s="62"/>
      <c r="G176" s="62">
        <f t="shared" si="5"/>
        <v>1898.5153794418682</v>
      </c>
      <c r="H176" s="62"/>
      <c r="I176" s="64">
        <f t="shared" si="4"/>
        <v>0</v>
      </c>
      <c r="M176" s="65"/>
      <c r="P176" s="65"/>
      <c r="Q176"/>
      <c r="R176"/>
    </row>
    <row r="177" spans="3:18" s="5" customFormat="1" x14ac:dyDescent="0.25">
      <c r="C177" s="6"/>
      <c r="D177" s="62"/>
      <c r="E177" s="61"/>
      <c r="F177" s="62"/>
      <c r="G177" s="62">
        <f t="shared" si="5"/>
        <v>1898.5153794418682</v>
      </c>
      <c r="H177" s="62"/>
      <c r="I177" s="64">
        <f t="shared" si="4"/>
        <v>0</v>
      </c>
      <c r="M177" s="65"/>
      <c r="P177" s="65"/>
      <c r="Q177"/>
      <c r="R177"/>
    </row>
    <row r="178" spans="3:18" s="5" customFormat="1" x14ac:dyDescent="0.25">
      <c r="C178" s="6"/>
      <c r="D178" s="62"/>
      <c r="E178" s="61"/>
      <c r="F178" s="62"/>
      <c r="G178" s="62">
        <f t="shared" si="5"/>
        <v>1898.5153794418682</v>
      </c>
      <c r="H178" s="62"/>
      <c r="I178" s="64">
        <f t="shared" si="4"/>
        <v>0</v>
      </c>
      <c r="M178" s="65"/>
      <c r="P178" s="65"/>
      <c r="Q178"/>
      <c r="R178"/>
    </row>
    <row r="179" spans="3:18" s="5" customFormat="1" x14ac:dyDescent="0.25">
      <c r="C179" s="6"/>
      <c r="D179" s="62"/>
      <c r="E179" s="61"/>
      <c r="F179" s="62"/>
      <c r="G179" s="62">
        <f t="shared" si="5"/>
        <v>1898.5153794418682</v>
      </c>
      <c r="H179" s="62"/>
      <c r="I179" s="64">
        <f t="shared" si="4"/>
        <v>0</v>
      </c>
      <c r="M179" s="65"/>
      <c r="P179" s="65"/>
      <c r="Q179"/>
      <c r="R179"/>
    </row>
    <row r="180" spans="3:18" s="5" customFormat="1" x14ac:dyDescent="0.25">
      <c r="C180" s="6"/>
      <c r="D180" s="62"/>
      <c r="E180" s="61"/>
      <c r="F180" s="62"/>
      <c r="G180" s="62">
        <f t="shared" si="5"/>
        <v>1898.5153794418682</v>
      </c>
      <c r="H180" s="62"/>
      <c r="I180" s="64">
        <f t="shared" si="4"/>
        <v>0</v>
      </c>
      <c r="M180" s="65"/>
      <c r="P180" s="65"/>
      <c r="Q180"/>
      <c r="R180"/>
    </row>
    <row r="181" spans="3:18" s="5" customFormat="1" x14ac:dyDescent="0.25">
      <c r="C181" s="6"/>
      <c r="D181" s="62"/>
      <c r="E181" s="61"/>
      <c r="F181" s="62"/>
      <c r="G181" s="62">
        <f t="shared" si="5"/>
        <v>1898.5153794418682</v>
      </c>
      <c r="H181" s="62"/>
      <c r="I181" s="64">
        <f t="shared" si="4"/>
        <v>0</v>
      </c>
      <c r="M181" s="65"/>
      <c r="P181" s="65"/>
      <c r="Q181"/>
      <c r="R181"/>
    </row>
    <row r="182" spans="3:18" s="5" customFormat="1" x14ac:dyDescent="0.25">
      <c r="C182" s="6"/>
      <c r="D182" s="62"/>
      <c r="E182" s="61"/>
      <c r="F182" s="62"/>
      <c r="G182" s="62">
        <f t="shared" si="5"/>
        <v>1898.5153794418682</v>
      </c>
      <c r="H182" s="62"/>
      <c r="I182" s="64">
        <f t="shared" si="4"/>
        <v>0</v>
      </c>
      <c r="M182" s="65"/>
      <c r="P182" s="65"/>
      <c r="Q182"/>
      <c r="R182"/>
    </row>
    <row r="183" spans="3:18" s="5" customFormat="1" x14ac:dyDescent="0.25">
      <c r="C183" s="6"/>
      <c r="D183" s="62"/>
      <c r="E183" s="61"/>
      <c r="F183" s="62"/>
      <c r="G183" s="62">
        <f t="shared" si="5"/>
        <v>1898.5153794418682</v>
      </c>
      <c r="H183" s="62"/>
      <c r="I183" s="64">
        <f t="shared" si="4"/>
        <v>0</v>
      </c>
      <c r="M183" s="65"/>
      <c r="P183" s="65"/>
      <c r="Q183"/>
      <c r="R183"/>
    </row>
    <row r="184" spans="3:18" s="5" customFormat="1" x14ac:dyDescent="0.25">
      <c r="C184" s="6"/>
      <c r="D184" s="62"/>
      <c r="E184" s="61"/>
      <c r="F184" s="62"/>
      <c r="G184" s="62">
        <f t="shared" si="5"/>
        <v>1898.5153794418682</v>
      </c>
      <c r="H184" s="62"/>
      <c r="I184" s="64">
        <f t="shared" si="4"/>
        <v>0</v>
      </c>
      <c r="M184" s="65"/>
      <c r="P184" s="65"/>
      <c r="Q184"/>
      <c r="R184"/>
    </row>
    <row r="185" spans="3:18" s="5" customFormat="1" x14ac:dyDescent="0.25">
      <c r="C185" s="6"/>
      <c r="D185" s="62"/>
      <c r="E185" s="61"/>
      <c r="F185" s="62"/>
      <c r="G185" s="62">
        <f t="shared" si="5"/>
        <v>1898.5153794418682</v>
      </c>
      <c r="H185" s="62"/>
      <c r="I185" s="64">
        <f t="shared" si="4"/>
        <v>0</v>
      </c>
      <c r="M185" s="65"/>
      <c r="P185" s="65"/>
      <c r="Q185"/>
      <c r="R185"/>
    </row>
    <row r="186" spans="3:18" s="5" customFormat="1" x14ac:dyDescent="0.25">
      <c r="C186" s="6"/>
      <c r="D186" s="62"/>
      <c r="E186" s="61"/>
      <c r="F186" s="62"/>
      <c r="G186" s="62">
        <f t="shared" si="5"/>
        <v>1898.5153794418682</v>
      </c>
      <c r="H186" s="62"/>
      <c r="I186" s="64">
        <f t="shared" si="4"/>
        <v>0</v>
      </c>
      <c r="M186" s="65"/>
      <c r="P186" s="65"/>
      <c r="Q186"/>
      <c r="R186"/>
    </row>
    <row r="187" spans="3:18" s="5" customFormat="1" x14ac:dyDescent="0.25">
      <c r="C187" s="6"/>
      <c r="D187" s="62"/>
      <c r="E187" s="61"/>
      <c r="F187" s="62"/>
      <c r="G187" s="62">
        <f t="shared" si="5"/>
        <v>1898.5153794418682</v>
      </c>
      <c r="H187" s="62"/>
      <c r="I187" s="64">
        <f t="shared" si="4"/>
        <v>0</v>
      </c>
      <c r="M187" s="65"/>
      <c r="P187" s="65"/>
      <c r="Q187"/>
      <c r="R187"/>
    </row>
    <row r="188" spans="3:18" s="5" customFormat="1" x14ac:dyDescent="0.25">
      <c r="C188" s="6"/>
      <c r="D188" s="62"/>
      <c r="E188" s="61"/>
      <c r="F188" s="62"/>
      <c r="G188" s="62">
        <f t="shared" si="5"/>
        <v>1898.5153794418682</v>
      </c>
      <c r="H188" s="62"/>
      <c r="I188" s="64">
        <f t="shared" si="4"/>
        <v>0</v>
      </c>
      <c r="M188" s="65"/>
      <c r="P188" s="65"/>
      <c r="Q188"/>
      <c r="R188"/>
    </row>
    <row r="189" spans="3:18" s="5" customFormat="1" x14ac:dyDescent="0.25">
      <c r="C189" s="6"/>
      <c r="D189" s="62"/>
      <c r="E189" s="61"/>
      <c r="F189" s="62"/>
      <c r="G189" s="62">
        <f t="shared" si="5"/>
        <v>1898.5153794418682</v>
      </c>
      <c r="H189" s="62"/>
      <c r="I189" s="64">
        <f t="shared" si="4"/>
        <v>0</v>
      </c>
      <c r="M189" s="65"/>
      <c r="P189" s="65"/>
      <c r="Q189"/>
      <c r="R189"/>
    </row>
    <row r="190" spans="3:18" s="5" customFormat="1" x14ac:dyDescent="0.25">
      <c r="C190" s="6"/>
      <c r="D190" s="62"/>
      <c r="E190" s="61"/>
      <c r="F190" s="62"/>
      <c r="G190" s="62">
        <f t="shared" si="5"/>
        <v>1898.5153794418682</v>
      </c>
      <c r="H190" s="62"/>
      <c r="I190" s="64">
        <f t="shared" si="4"/>
        <v>0</v>
      </c>
      <c r="M190" s="65"/>
      <c r="P190" s="65"/>
      <c r="Q190"/>
      <c r="R190"/>
    </row>
    <row r="191" spans="3:18" s="5" customFormat="1" x14ac:dyDescent="0.25">
      <c r="C191" s="6"/>
      <c r="D191" s="62"/>
      <c r="E191" s="61"/>
      <c r="F191" s="62"/>
      <c r="G191" s="62">
        <f t="shared" si="5"/>
        <v>1898.5153794418682</v>
      </c>
      <c r="H191" s="62"/>
      <c r="I191" s="64">
        <f t="shared" si="4"/>
        <v>0</v>
      </c>
      <c r="M191" s="65"/>
      <c r="P191" s="65"/>
      <c r="Q191"/>
      <c r="R191"/>
    </row>
    <row r="192" spans="3:18" s="5" customFormat="1" x14ac:dyDescent="0.25">
      <c r="C192" s="6"/>
      <c r="D192" s="62"/>
      <c r="E192" s="61"/>
      <c r="F192" s="62"/>
      <c r="G192" s="62">
        <f t="shared" si="5"/>
        <v>1898.5153794418682</v>
      </c>
      <c r="H192" s="62"/>
      <c r="I192" s="64">
        <f t="shared" si="4"/>
        <v>0</v>
      </c>
      <c r="M192" s="65"/>
      <c r="P192" s="65"/>
      <c r="Q192"/>
      <c r="R192"/>
    </row>
    <row r="193" spans="3:18" s="5" customFormat="1" x14ac:dyDescent="0.25">
      <c r="C193" s="6"/>
      <c r="D193" s="62"/>
      <c r="E193" s="61"/>
      <c r="F193" s="62"/>
      <c r="G193" s="62">
        <f t="shared" si="5"/>
        <v>1898.5153794418682</v>
      </c>
      <c r="H193" s="62"/>
      <c r="I193" s="64">
        <f t="shared" si="4"/>
        <v>0</v>
      </c>
      <c r="M193" s="65"/>
      <c r="P193" s="65"/>
      <c r="Q193"/>
      <c r="R193"/>
    </row>
    <row r="194" spans="3:18" s="5" customFormat="1" x14ac:dyDescent="0.25">
      <c r="C194" s="6"/>
      <c r="D194" s="62"/>
      <c r="E194" s="61"/>
      <c r="F194" s="62"/>
      <c r="G194" s="62">
        <f t="shared" si="5"/>
        <v>1898.5153794418682</v>
      </c>
      <c r="H194" s="62"/>
      <c r="I194" s="64">
        <f t="shared" si="4"/>
        <v>0</v>
      </c>
      <c r="M194" s="65"/>
      <c r="P194" s="65"/>
      <c r="Q194"/>
      <c r="R194"/>
    </row>
    <row r="195" spans="3:18" s="5" customFormat="1" x14ac:dyDescent="0.25">
      <c r="C195" s="6"/>
      <c r="D195" s="62"/>
      <c r="E195" s="61"/>
      <c r="F195" s="62"/>
      <c r="G195" s="62">
        <f t="shared" si="5"/>
        <v>1898.5153794418682</v>
      </c>
      <c r="H195" s="62"/>
      <c r="I195" s="64">
        <f t="shared" si="4"/>
        <v>0</v>
      </c>
      <c r="M195" s="65"/>
      <c r="P195" s="65"/>
      <c r="Q195"/>
      <c r="R195"/>
    </row>
    <row r="196" spans="3:18" s="5" customFormat="1" x14ac:dyDescent="0.25">
      <c r="C196" s="6"/>
      <c r="D196" s="62"/>
      <c r="E196" s="61"/>
      <c r="F196" s="62"/>
      <c r="G196" s="62">
        <f t="shared" si="5"/>
        <v>1898.5153794418682</v>
      </c>
      <c r="H196" s="62"/>
      <c r="I196" s="64">
        <f t="shared" ref="I196:I259" si="6">G196*H196</f>
        <v>0</v>
      </c>
      <c r="M196" s="65"/>
      <c r="P196" s="65"/>
      <c r="Q196"/>
      <c r="R196"/>
    </row>
    <row r="197" spans="3:18" s="5" customFormat="1" x14ac:dyDescent="0.25">
      <c r="C197" s="6"/>
      <c r="D197" s="62"/>
      <c r="E197" s="61"/>
      <c r="F197" s="62"/>
      <c r="G197" s="62">
        <f t="shared" ref="G197:G260" si="7">G196+E197-F197</f>
        <v>1898.5153794418682</v>
      </c>
      <c r="H197" s="62"/>
      <c r="I197" s="64">
        <f t="shared" si="6"/>
        <v>0</v>
      </c>
      <c r="M197" s="65"/>
      <c r="P197" s="65"/>
      <c r="Q197"/>
      <c r="R197"/>
    </row>
    <row r="198" spans="3:18" s="5" customFormat="1" x14ac:dyDescent="0.25">
      <c r="C198" s="6"/>
      <c r="D198" s="62"/>
      <c r="E198" s="61"/>
      <c r="F198" s="62"/>
      <c r="G198" s="62">
        <f t="shared" si="7"/>
        <v>1898.5153794418682</v>
      </c>
      <c r="H198" s="62"/>
      <c r="I198" s="64">
        <f t="shared" si="6"/>
        <v>0</v>
      </c>
      <c r="M198" s="65"/>
      <c r="P198" s="65"/>
      <c r="Q198"/>
      <c r="R198"/>
    </row>
    <row r="199" spans="3:18" s="5" customFormat="1" x14ac:dyDescent="0.25">
      <c r="C199" s="6"/>
      <c r="D199" s="62"/>
      <c r="E199" s="61"/>
      <c r="F199" s="62"/>
      <c r="G199" s="62">
        <f t="shared" si="7"/>
        <v>1898.5153794418682</v>
      </c>
      <c r="H199" s="62"/>
      <c r="I199" s="64">
        <f t="shared" si="6"/>
        <v>0</v>
      </c>
      <c r="M199" s="65"/>
      <c r="P199" s="65"/>
      <c r="Q199"/>
      <c r="R199"/>
    </row>
    <row r="200" spans="3:18" s="5" customFormat="1" x14ac:dyDescent="0.25">
      <c r="C200" s="6"/>
      <c r="D200" s="62"/>
      <c r="E200" s="61"/>
      <c r="F200" s="62"/>
      <c r="G200" s="62">
        <f t="shared" si="7"/>
        <v>1898.5153794418682</v>
      </c>
      <c r="H200" s="62"/>
      <c r="I200" s="64">
        <f t="shared" si="6"/>
        <v>0</v>
      </c>
      <c r="M200" s="65"/>
      <c r="P200" s="65"/>
      <c r="Q200"/>
      <c r="R200"/>
    </row>
    <row r="201" spans="3:18" s="5" customFormat="1" x14ac:dyDescent="0.25">
      <c r="C201" s="6"/>
      <c r="D201" s="62"/>
      <c r="E201" s="61"/>
      <c r="F201" s="62"/>
      <c r="G201" s="62">
        <f t="shared" si="7"/>
        <v>1898.5153794418682</v>
      </c>
      <c r="H201" s="62"/>
      <c r="I201" s="64">
        <f t="shared" si="6"/>
        <v>0</v>
      </c>
      <c r="M201" s="65"/>
      <c r="P201" s="65"/>
      <c r="Q201"/>
      <c r="R201"/>
    </row>
    <row r="202" spans="3:18" s="5" customFormat="1" x14ac:dyDescent="0.25">
      <c r="C202" s="6"/>
      <c r="D202" s="62"/>
      <c r="E202" s="61"/>
      <c r="F202" s="62"/>
      <c r="G202" s="62">
        <f t="shared" si="7"/>
        <v>1898.5153794418682</v>
      </c>
      <c r="H202" s="62"/>
      <c r="I202" s="64">
        <f t="shared" si="6"/>
        <v>0</v>
      </c>
      <c r="M202" s="65"/>
      <c r="P202" s="65"/>
      <c r="Q202"/>
      <c r="R202"/>
    </row>
    <row r="203" spans="3:18" s="5" customFormat="1" x14ac:dyDescent="0.25">
      <c r="C203" s="6"/>
      <c r="D203" s="62"/>
      <c r="E203" s="61"/>
      <c r="F203" s="62"/>
      <c r="G203" s="62">
        <f t="shared" si="7"/>
        <v>1898.5153794418682</v>
      </c>
      <c r="H203" s="62"/>
      <c r="I203" s="64">
        <f t="shared" si="6"/>
        <v>0</v>
      </c>
      <c r="M203" s="65"/>
      <c r="P203" s="65"/>
      <c r="Q203"/>
      <c r="R203"/>
    </row>
    <row r="204" spans="3:18" s="5" customFormat="1" x14ac:dyDescent="0.25">
      <c r="C204" s="6"/>
      <c r="D204" s="62"/>
      <c r="E204" s="61"/>
      <c r="F204" s="62"/>
      <c r="G204" s="62">
        <f t="shared" si="7"/>
        <v>1898.5153794418682</v>
      </c>
      <c r="H204" s="62"/>
      <c r="I204" s="64">
        <f t="shared" si="6"/>
        <v>0</v>
      </c>
      <c r="M204" s="65"/>
      <c r="P204" s="65"/>
      <c r="Q204"/>
      <c r="R204"/>
    </row>
    <row r="205" spans="3:18" s="5" customFormat="1" x14ac:dyDescent="0.25">
      <c r="C205" s="6"/>
      <c r="D205" s="62"/>
      <c r="E205" s="61"/>
      <c r="F205" s="62"/>
      <c r="G205" s="62">
        <f t="shared" si="7"/>
        <v>1898.5153794418682</v>
      </c>
      <c r="H205" s="62"/>
      <c r="I205" s="64">
        <f t="shared" si="6"/>
        <v>0</v>
      </c>
      <c r="M205" s="65"/>
      <c r="P205" s="65"/>
      <c r="Q205"/>
      <c r="R205"/>
    </row>
    <row r="206" spans="3:18" s="5" customFormat="1" x14ac:dyDescent="0.25">
      <c r="C206" s="6"/>
      <c r="D206" s="62"/>
      <c r="E206" s="61"/>
      <c r="F206" s="62"/>
      <c r="G206" s="62">
        <f t="shared" si="7"/>
        <v>1898.5153794418682</v>
      </c>
      <c r="H206" s="62"/>
      <c r="I206" s="64">
        <f t="shared" si="6"/>
        <v>0</v>
      </c>
      <c r="M206" s="65"/>
      <c r="P206" s="65"/>
      <c r="Q206"/>
      <c r="R206"/>
    </row>
    <row r="207" spans="3:18" s="5" customFormat="1" x14ac:dyDescent="0.25">
      <c r="C207" s="6"/>
      <c r="D207" s="62"/>
      <c r="E207" s="61"/>
      <c r="F207" s="62"/>
      <c r="G207" s="62">
        <f t="shared" si="7"/>
        <v>1898.5153794418682</v>
      </c>
      <c r="H207" s="62"/>
      <c r="I207" s="64">
        <f t="shared" si="6"/>
        <v>0</v>
      </c>
      <c r="M207" s="65"/>
      <c r="P207" s="65"/>
      <c r="Q207"/>
      <c r="R207"/>
    </row>
    <row r="208" spans="3:18" s="5" customFormat="1" x14ac:dyDescent="0.25">
      <c r="C208" s="6"/>
      <c r="D208" s="62"/>
      <c r="E208" s="61"/>
      <c r="F208" s="62"/>
      <c r="G208" s="62">
        <f t="shared" si="7"/>
        <v>1898.5153794418682</v>
      </c>
      <c r="H208" s="62"/>
      <c r="I208" s="64">
        <f t="shared" si="6"/>
        <v>0</v>
      </c>
      <c r="M208" s="65"/>
      <c r="P208" s="65"/>
      <c r="Q208"/>
      <c r="R208"/>
    </row>
    <row r="209" spans="3:18" s="5" customFormat="1" x14ac:dyDescent="0.25">
      <c r="C209" s="6"/>
      <c r="D209" s="62"/>
      <c r="E209" s="61"/>
      <c r="F209" s="62"/>
      <c r="G209" s="62">
        <f t="shared" si="7"/>
        <v>1898.5153794418682</v>
      </c>
      <c r="H209" s="62"/>
      <c r="I209" s="64">
        <f t="shared" si="6"/>
        <v>0</v>
      </c>
      <c r="M209" s="65"/>
      <c r="P209" s="65"/>
      <c r="Q209"/>
      <c r="R209"/>
    </row>
    <row r="210" spans="3:18" s="5" customFormat="1" x14ac:dyDescent="0.25">
      <c r="C210" s="6"/>
      <c r="D210" s="62"/>
      <c r="E210" s="61"/>
      <c r="F210" s="62"/>
      <c r="G210" s="62">
        <f t="shared" si="7"/>
        <v>1898.5153794418682</v>
      </c>
      <c r="H210" s="62"/>
      <c r="I210" s="64">
        <f t="shared" si="6"/>
        <v>0</v>
      </c>
      <c r="M210" s="65"/>
      <c r="P210" s="65"/>
      <c r="Q210"/>
      <c r="R210"/>
    </row>
    <row r="211" spans="3:18" s="5" customFormat="1" x14ac:dyDescent="0.25">
      <c r="C211" s="6"/>
      <c r="D211" s="62"/>
      <c r="E211" s="61"/>
      <c r="F211" s="62"/>
      <c r="G211" s="62">
        <f t="shared" si="7"/>
        <v>1898.5153794418682</v>
      </c>
      <c r="H211" s="62"/>
      <c r="I211" s="64">
        <f t="shared" si="6"/>
        <v>0</v>
      </c>
      <c r="M211" s="65"/>
      <c r="P211" s="65"/>
      <c r="Q211"/>
      <c r="R211"/>
    </row>
    <row r="212" spans="3:18" s="5" customFormat="1" x14ac:dyDescent="0.25">
      <c r="C212" s="6"/>
      <c r="D212" s="62"/>
      <c r="E212" s="61"/>
      <c r="F212" s="62"/>
      <c r="G212" s="62">
        <f t="shared" si="7"/>
        <v>1898.5153794418682</v>
      </c>
      <c r="H212" s="62"/>
      <c r="I212" s="64">
        <f t="shared" si="6"/>
        <v>0</v>
      </c>
      <c r="M212" s="65"/>
      <c r="P212" s="65"/>
      <c r="Q212"/>
      <c r="R212"/>
    </row>
    <row r="213" spans="3:18" s="5" customFormat="1" x14ac:dyDescent="0.25">
      <c r="C213" s="6"/>
      <c r="D213" s="62"/>
      <c r="E213" s="61"/>
      <c r="F213" s="62"/>
      <c r="G213" s="62">
        <f t="shared" si="7"/>
        <v>1898.5153794418682</v>
      </c>
      <c r="H213" s="62"/>
      <c r="I213" s="64">
        <f t="shared" si="6"/>
        <v>0</v>
      </c>
      <c r="M213" s="65"/>
      <c r="P213" s="65"/>
      <c r="Q213"/>
      <c r="R213"/>
    </row>
    <row r="214" spans="3:18" s="5" customFormat="1" x14ac:dyDescent="0.25">
      <c r="C214" s="6"/>
      <c r="D214" s="62"/>
      <c r="E214" s="61"/>
      <c r="F214" s="62"/>
      <c r="G214" s="62">
        <f t="shared" si="7"/>
        <v>1898.5153794418682</v>
      </c>
      <c r="H214" s="62"/>
      <c r="I214" s="64">
        <f t="shared" si="6"/>
        <v>0</v>
      </c>
      <c r="M214" s="65"/>
      <c r="P214" s="65"/>
      <c r="Q214"/>
      <c r="R214"/>
    </row>
    <row r="215" spans="3:18" s="5" customFormat="1" x14ac:dyDescent="0.25">
      <c r="C215" s="6"/>
      <c r="D215" s="62"/>
      <c r="E215" s="61"/>
      <c r="F215" s="62"/>
      <c r="G215" s="62">
        <f t="shared" si="7"/>
        <v>1898.5153794418682</v>
      </c>
      <c r="H215" s="62"/>
      <c r="I215" s="64">
        <f t="shared" si="6"/>
        <v>0</v>
      </c>
      <c r="M215" s="65"/>
      <c r="P215" s="65"/>
      <c r="Q215"/>
      <c r="R215"/>
    </row>
    <row r="216" spans="3:18" s="5" customFormat="1" x14ac:dyDescent="0.25">
      <c r="C216" s="6"/>
      <c r="D216" s="62"/>
      <c r="E216" s="61"/>
      <c r="F216" s="62"/>
      <c r="G216" s="62">
        <f t="shared" si="7"/>
        <v>1898.5153794418682</v>
      </c>
      <c r="H216" s="62"/>
      <c r="I216" s="64">
        <f t="shared" si="6"/>
        <v>0</v>
      </c>
      <c r="M216" s="65"/>
      <c r="P216" s="65"/>
      <c r="Q216"/>
      <c r="R216"/>
    </row>
    <row r="217" spans="3:18" s="5" customFormat="1" x14ac:dyDescent="0.25">
      <c r="C217" s="6"/>
      <c r="D217" s="62"/>
      <c r="E217" s="61"/>
      <c r="F217" s="62"/>
      <c r="G217" s="62">
        <f t="shared" si="7"/>
        <v>1898.5153794418682</v>
      </c>
      <c r="H217" s="62"/>
      <c r="I217" s="64">
        <f t="shared" si="6"/>
        <v>0</v>
      </c>
      <c r="M217" s="65"/>
      <c r="P217" s="65"/>
      <c r="Q217"/>
      <c r="R217"/>
    </row>
    <row r="218" spans="3:18" s="5" customFormat="1" x14ac:dyDescent="0.25">
      <c r="C218" s="6"/>
      <c r="D218" s="62"/>
      <c r="E218" s="61"/>
      <c r="F218" s="62"/>
      <c r="G218" s="62">
        <f t="shared" si="7"/>
        <v>1898.5153794418682</v>
      </c>
      <c r="H218" s="62"/>
      <c r="I218" s="64">
        <f t="shared" si="6"/>
        <v>0</v>
      </c>
      <c r="M218" s="65"/>
      <c r="P218" s="65"/>
      <c r="Q218"/>
      <c r="R218"/>
    </row>
    <row r="219" spans="3:18" s="5" customFormat="1" x14ac:dyDescent="0.25">
      <c r="C219" s="6"/>
      <c r="D219" s="62"/>
      <c r="E219" s="61"/>
      <c r="F219" s="62"/>
      <c r="G219" s="62">
        <f t="shared" si="7"/>
        <v>1898.5153794418682</v>
      </c>
      <c r="H219" s="62"/>
      <c r="I219" s="64">
        <f t="shared" si="6"/>
        <v>0</v>
      </c>
      <c r="M219" s="65"/>
      <c r="P219" s="65"/>
      <c r="Q219"/>
      <c r="R219"/>
    </row>
    <row r="220" spans="3:18" s="5" customFormat="1" x14ac:dyDescent="0.25">
      <c r="C220" s="6"/>
      <c r="D220" s="62"/>
      <c r="E220" s="61"/>
      <c r="F220" s="62"/>
      <c r="G220" s="62">
        <f t="shared" si="7"/>
        <v>1898.5153794418682</v>
      </c>
      <c r="H220" s="62"/>
      <c r="I220" s="64">
        <f t="shared" si="6"/>
        <v>0</v>
      </c>
      <c r="M220" s="65"/>
      <c r="P220" s="65"/>
      <c r="Q220"/>
      <c r="R220"/>
    </row>
    <row r="221" spans="3:18" s="5" customFormat="1" x14ac:dyDescent="0.25">
      <c r="C221" s="6"/>
      <c r="D221" s="62"/>
      <c r="E221" s="61"/>
      <c r="F221" s="62"/>
      <c r="G221" s="62">
        <f t="shared" si="7"/>
        <v>1898.5153794418682</v>
      </c>
      <c r="H221" s="62"/>
      <c r="I221" s="64">
        <f t="shared" si="6"/>
        <v>0</v>
      </c>
      <c r="M221" s="65"/>
      <c r="P221" s="65"/>
      <c r="Q221"/>
      <c r="R221"/>
    </row>
    <row r="222" spans="3:18" s="5" customFormat="1" x14ac:dyDescent="0.25">
      <c r="C222" s="6"/>
      <c r="D222" s="62"/>
      <c r="E222" s="61"/>
      <c r="F222" s="62"/>
      <c r="G222" s="62">
        <f t="shared" si="7"/>
        <v>1898.5153794418682</v>
      </c>
      <c r="H222" s="62"/>
      <c r="I222" s="64">
        <f t="shared" si="6"/>
        <v>0</v>
      </c>
      <c r="M222" s="65"/>
      <c r="P222" s="65"/>
      <c r="Q222"/>
      <c r="R222"/>
    </row>
    <row r="223" spans="3:18" s="5" customFormat="1" x14ac:dyDescent="0.25">
      <c r="C223" s="6"/>
      <c r="D223" s="62"/>
      <c r="E223" s="61"/>
      <c r="F223" s="62"/>
      <c r="G223" s="62">
        <f t="shared" si="7"/>
        <v>1898.5153794418682</v>
      </c>
      <c r="H223" s="62"/>
      <c r="I223" s="64">
        <f t="shared" si="6"/>
        <v>0</v>
      </c>
      <c r="M223" s="65"/>
      <c r="P223" s="65"/>
      <c r="Q223"/>
      <c r="R223"/>
    </row>
    <row r="224" spans="3:18" s="5" customFormat="1" x14ac:dyDescent="0.25">
      <c r="C224" s="6"/>
      <c r="D224" s="62"/>
      <c r="E224" s="61"/>
      <c r="F224" s="62"/>
      <c r="G224" s="62">
        <f t="shared" si="7"/>
        <v>1898.5153794418682</v>
      </c>
      <c r="H224" s="62"/>
      <c r="I224" s="64">
        <f t="shared" si="6"/>
        <v>0</v>
      </c>
      <c r="M224" s="65"/>
      <c r="P224" s="65"/>
      <c r="Q224"/>
      <c r="R224"/>
    </row>
    <row r="225" spans="3:18" s="5" customFormat="1" x14ac:dyDescent="0.25">
      <c r="C225" s="6"/>
      <c r="D225" s="62"/>
      <c r="E225" s="61"/>
      <c r="F225" s="62"/>
      <c r="G225" s="62">
        <f t="shared" si="7"/>
        <v>1898.5153794418682</v>
      </c>
      <c r="H225" s="62"/>
      <c r="I225" s="64">
        <f t="shared" si="6"/>
        <v>0</v>
      </c>
      <c r="M225" s="65"/>
      <c r="P225" s="65"/>
      <c r="Q225"/>
      <c r="R225"/>
    </row>
    <row r="226" spans="3:18" s="5" customFormat="1" x14ac:dyDescent="0.25">
      <c r="C226" s="6"/>
      <c r="D226" s="62"/>
      <c r="E226" s="61"/>
      <c r="F226" s="62"/>
      <c r="G226" s="62">
        <f t="shared" si="7"/>
        <v>1898.5153794418682</v>
      </c>
      <c r="H226" s="62"/>
      <c r="I226" s="64">
        <f t="shared" si="6"/>
        <v>0</v>
      </c>
      <c r="M226" s="65"/>
      <c r="P226" s="65"/>
      <c r="Q226"/>
      <c r="R226"/>
    </row>
    <row r="227" spans="3:18" s="5" customFormat="1" x14ac:dyDescent="0.25">
      <c r="C227" s="6"/>
      <c r="D227" s="62"/>
      <c r="E227" s="61"/>
      <c r="F227" s="62"/>
      <c r="G227" s="62">
        <f t="shared" si="7"/>
        <v>1898.5153794418682</v>
      </c>
      <c r="H227" s="62"/>
      <c r="I227" s="64">
        <f t="shared" si="6"/>
        <v>0</v>
      </c>
      <c r="M227" s="65"/>
      <c r="P227" s="65"/>
      <c r="Q227"/>
      <c r="R227"/>
    </row>
    <row r="228" spans="3:18" s="5" customFormat="1" x14ac:dyDescent="0.25">
      <c r="C228" s="6"/>
      <c r="D228" s="62"/>
      <c r="E228" s="61"/>
      <c r="F228" s="62"/>
      <c r="G228" s="62">
        <f t="shared" si="7"/>
        <v>1898.5153794418682</v>
      </c>
      <c r="H228" s="62"/>
      <c r="I228" s="64">
        <f t="shared" si="6"/>
        <v>0</v>
      </c>
      <c r="M228" s="65"/>
      <c r="P228" s="65"/>
      <c r="Q228"/>
      <c r="R228"/>
    </row>
    <row r="229" spans="3:18" s="5" customFormat="1" x14ac:dyDescent="0.25">
      <c r="C229" s="6"/>
      <c r="D229" s="62"/>
      <c r="E229" s="61"/>
      <c r="F229" s="62"/>
      <c r="G229" s="62">
        <f t="shared" si="7"/>
        <v>1898.5153794418682</v>
      </c>
      <c r="H229" s="62"/>
      <c r="I229" s="64">
        <f t="shared" si="6"/>
        <v>0</v>
      </c>
      <c r="M229" s="65"/>
      <c r="P229" s="65"/>
      <c r="Q229"/>
      <c r="R229"/>
    </row>
    <row r="230" spans="3:18" s="5" customFormat="1" x14ac:dyDescent="0.25">
      <c r="C230" s="6"/>
      <c r="D230" s="62"/>
      <c r="E230" s="61"/>
      <c r="F230" s="62"/>
      <c r="G230" s="62">
        <f t="shared" si="7"/>
        <v>1898.5153794418682</v>
      </c>
      <c r="H230" s="62"/>
      <c r="I230" s="64">
        <f t="shared" si="6"/>
        <v>0</v>
      </c>
      <c r="M230" s="65"/>
      <c r="P230" s="65"/>
      <c r="Q230"/>
      <c r="R230"/>
    </row>
    <row r="231" spans="3:18" s="5" customFormat="1" x14ac:dyDescent="0.25">
      <c r="C231" s="6"/>
      <c r="D231" s="62"/>
      <c r="E231" s="61"/>
      <c r="F231" s="62"/>
      <c r="G231" s="62">
        <f t="shared" si="7"/>
        <v>1898.5153794418682</v>
      </c>
      <c r="H231" s="62"/>
      <c r="I231" s="64">
        <f t="shared" si="6"/>
        <v>0</v>
      </c>
      <c r="M231" s="65"/>
      <c r="P231" s="65"/>
      <c r="Q231"/>
      <c r="R231"/>
    </row>
    <row r="232" spans="3:18" s="5" customFormat="1" x14ac:dyDescent="0.25">
      <c r="C232" s="6"/>
      <c r="D232" s="62"/>
      <c r="E232" s="61"/>
      <c r="F232" s="62"/>
      <c r="G232" s="62">
        <f t="shared" si="7"/>
        <v>1898.5153794418682</v>
      </c>
      <c r="H232" s="62"/>
      <c r="I232" s="64">
        <f t="shared" si="6"/>
        <v>0</v>
      </c>
      <c r="M232" s="65"/>
      <c r="P232" s="65"/>
      <c r="Q232"/>
      <c r="R232"/>
    </row>
    <row r="233" spans="3:18" s="5" customFormat="1" x14ac:dyDescent="0.25">
      <c r="C233" s="6"/>
      <c r="D233" s="62"/>
      <c r="E233" s="61"/>
      <c r="F233" s="62"/>
      <c r="G233" s="62">
        <f t="shared" si="7"/>
        <v>1898.5153794418682</v>
      </c>
      <c r="H233" s="62"/>
      <c r="I233" s="64">
        <f t="shared" si="6"/>
        <v>0</v>
      </c>
      <c r="M233" s="65"/>
      <c r="P233" s="65"/>
      <c r="Q233"/>
      <c r="R233"/>
    </row>
    <row r="234" spans="3:18" s="5" customFormat="1" x14ac:dyDescent="0.25">
      <c r="C234" s="6"/>
      <c r="D234" s="62"/>
      <c r="E234" s="61"/>
      <c r="F234" s="62"/>
      <c r="G234" s="62">
        <f t="shared" si="7"/>
        <v>1898.5153794418682</v>
      </c>
      <c r="H234" s="62"/>
      <c r="I234" s="64">
        <f t="shared" si="6"/>
        <v>0</v>
      </c>
      <c r="M234" s="65"/>
      <c r="P234" s="65"/>
      <c r="Q234"/>
      <c r="R234"/>
    </row>
    <row r="235" spans="3:18" s="5" customFormat="1" x14ac:dyDescent="0.25">
      <c r="C235" s="6"/>
      <c r="D235" s="62"/>
      <c r="E235" s="61"/>
      <c r="F235" s="62"/>
      <c r="G235" s="62">
        <f t="shared" si="7"/>
        <v>1898.5153794418682</v>
      </c>
      <c r="H235" s="62"/>
      <c r="I235" s="64">
        <f t="shared" si="6"/>
        <v>0</v>
      </c>
      <c r="M235" s="65"/>
      <c r="P235" s="65"/>
      <c r="Q235"/>
      <c r="R235"/>
    </row>
    <row r="236" spans="3:18" s="5" customFormat="1" x14ac:dyDescent="0.25">
      <c r="C236" s="6"/>
      <c r="D236" s="62"/>
      <c r="E236" s="61"/>
      <c r="F236" s="62"/>
      <c r="G236" s="62">
        <f t="shared" si="7"/>
        <v>1898.5153794418682</v>
      </c>
      <c r="H236" s="62"/>
      <c r="I236" s="64">
        <f t="shared" si="6"/>
        <v>0</v>
      </c>
      <c r="M236" s="65"/>
      <c r="P236" s="65"/>
      <c r="Q236"/>
      <c r="R236"/>
    </row>
    <row r="237" spans="3:18" s="5" customFormat="1" x14ac:dyDescent="0.25">
      <c r="C237" s="6"/>
      <c r="D237" s="62"/>
      <c r="E237" s="61"/>
      <c r="F237" s="62"/>
      <c r="G237" s="62">
        <f t="shared" si="7"/>
        <v>1898.5153794418682</v>
      </c>
      <c r="H237" s="62"/>
      <c r="I237" s="64">
        <f t="shared" si="6"/>
        <v>0</v>
      </c>
      <c r="M237" s="65"/>
      <c r="P237" s="65"/>
      <c r="Q237"/>
      <c r="R237"/>
    </row>
    <row r="238" spans="3:18" s="5" customFormat="1" x14ac:dyDescent="0.25">
      <c r="C238" s="6"/>
      <c r="D238" s="62"/>
      <c r="E238" s="61"/>
      <c r="F238" s="62"/>
      <c r="G238" s="62">
        <f t="shared" si="7"/>
        <v>1898.5153794418682</v>
      </c>
      <c r="H238" s="62"/>
      <c r="I238" s="64">
        <f t="shared" si="6"/>
        <v>0</v>
      </c>
      <c r="M238" s="65"/>
      <c r="P238" s="65"/>
      <c r="Q238"/>
      <c r="R238"/>
    </row>
    <row r="239" spans="3:18" s="5" customFormat="1" x14ac:dyDescent="0.25">
      <c r="C239" s="6"/>
      <c r="D239" s="62"/>
      <c r="E239" s="61"/>
      <c r="F239" s="62"/>
      <c r="G239" s="62">
        <f t="shared" si="7"/>
        <v>1898.5153794418682</v>
      </c>
      <c r="H239" s="62"/>
      <c r="I239" s="64">
        <f t="shared" si="6"/>
        <v>0</v>
      </c>
      <c r="M239" s="65"/>
      <c r="P239" s="65"/>
      <c r="Q239"/>
      <c r="R239"/>
    </row>
    <row r="240" spans="3:18" s="5" customFormat="1" x14ac:dyDescent="0.25">
      <c r="C240" s="6"/>
      <c r="D240" s="62"/>
      <c r="E240" s="61"/>
      <c r="F240" s="62"/>
      <c r="G240" s="62">
        <f t="shared" si="7"/>
        <v>1898.5153794418682</v>
      </c>
      <c r="H240" s="62"/>
      <c r="I240" s="64">
        <f t="shared" si="6"/>
        <v>0</v>
      </c>
      <c r="M240" s="65"/>
      <c r="P240" s="65"/>
      <c r="Q240"/>
      <c r="R240"/>
    </row>
    <row r="241" spans="3:18" s="5" customFormat="1" x14ac:dyDescent="0.25">
      <c r="C241" s="6"/>
      <c r="D241" s="62"/>
      <c r="E241" s="61"/>
      <c r="F241" s="62"/>
      <c r="G241" s="62">
        <f t="shared" si="7"/>
        <v>1898.5153794418682</v>
      </c>
      <c r="H241" s="62"/>
      <c r="I241" s="64">
        <f t="shared" si="6"/>
        <v>0</v>
      </c>
      <c r="M241" s="65"/>
      <c r="P241" s="65"/>
      <c r="Q241"/>
      <c r="R241"/>
    </row>
    <row r="242" spans="3:18" s="5" customFormat="1" x14ac:dyDescent="0.25">
      <c r="C242" s="6"/>
      <c r="D242" s="62"/>
      <c r="E242" s="61"/>
      <c r="F242" s="62"/>
      <c r="G242" s="62">
        <f t="shared" si="7"/>
        <v>1898.5153794418682</v>
      </c>
      <c r="H242" s="62"/>
      <c r="I242" s="64">
        <f t="shared" si="6"/>
        <v>0</v>
      </c>
      <c r="M242" s="65"/>
      <c r="P242" s="65"/>
      <c r="Q242"/>
      <c r="R242"/>
    </row>
    <row r="243" spans="3:18" s="5" customFormat="1" x14ac:dyDescent="0.25">
      <c r="C243" s="6"/>
      <c r="D243" s="62"/>
      <c r="E243" s="61"/>
      <c r="F243" s="62"/>
      <c r="G243" s="62">
        <f t="shared" si="7"/>
        <v>1898.5153794418682</v>
      </c>
      <c r="H243" s="62"/>
      <c r="I243" s="64">
        <f t="shared" si="6"/>
        <v>0</v>
      </c>
      <c r="M243" s="65"/>
      <c r="P243" s="65"/>
      <c r="Q243"/>
      <c r="R243"/>
    </row>
    <row r="244" spans="3:18" s="5" customFormat="1" x14ac:dyDescent="0.25">
      <c r="C244" s="6"/>
      <c r="D244" s="62"/>
      <c r="E244" s="61"/>
      <c r="F244" s="62"/>
      <c r="G244" s="62">
        <f t="shared" si="7"/>
        <v>1898.5153794418682</v>
      </c>
      <c r="H244" s="62"/>
      <c r="I244" s="64">
        <f t="shared" si="6"/>
        <v>0</v>
      </c>
      <c r="M244" s="65"/>
      <c r="P244" s="65"/>
      <c r="Q244"/>
      <c r="R244"/>
    </row>
    <row r="245" spans="3:18" s="5" customFormat="1" x14ac:dyDescent="0.25">
      <c r="C245" s="6"/>
      <c r="D245" s="62"/>
      <c r="E245" s="61"/>
      <c r="F245" s="62"/>
      <c r="G245" s="62">
        <f t="shared" si="7"/>
        <v>1898.5153794418682</v>
      </c>
      <c r="H245" s="62"/>
      <c r="I245" s="64">
        <f t="shared" si="6"/>
        <v>0</v>
      </c>
      <c r="M245" s="65"/>
      <c r="P245" s="65"/>
      <c r="Q245"/>
      <c r="R245"/>
    </row>
    <row r="246" spans="3:18" s="5" customFormat="1" x14ac:dyDescent="0.25">
      <c r="C246" s="6"/>
      <c r="D246" s="62"/>
      <c r="E246" s="61"/>
      <c r="F246" s="62"/>
      <c r="G246" s="62">
        <f t="shared" si="7"/>
        <v>1898.5153794418682</v>
      </c>
      <c r="H246" s="62"/>
      <c r="I246" s="64">
        <f t="shared" si="6"/>
        <v>0</v>
      </c>
      <c r="M246" s="65"/>
      <c r="P246" s="65"/>
      <c r="Q246"/>
      <c r="R246"/>
    </row>
    <row r="247" spans="3:18" s="5" customFormat="1" x14ac:dyDescent="0.25">
      <c r="C247" s="6"/>
      <c r="D247" s="62"/>
      <c r="E247" s="61"/>
      <c r="F247" s="62"/>
      <c r="G247" s="62">
        <f t="shared" si="7"/>
        <v>1898.5153794418682</v>
      </c>
      <c r="H247" s="62"/>
      <c r="I247" s="64">
        <f t="shared" si="6"/>
        <v>0</v>
      </c>
      <c r="M247" s="65"/>
      <c r="P247" s="65"/>
      <c r="Q247"/>
      <c r="R247"/>
    </row>
    <row r="248" spans="3:18" s="5" customFormat="1" x14ac:dyDescent="0.25">
      <c r="C248" s="6"/>
      <c r="D248" s="62"/>
      <c r="E248" s="61"/>
      <c r="F248" s="62"/>
      <c r="G248" s="62">
        <f t="shared" si="7"/>
        <v>1898.5153794418682</v>
      </c>
      <c r="H248" s="62"/>
      <c r="I248" s="64">
        <f t="shared" si="6"/>
        <v>0</v>
      </c>
      <c r="M248" s="65"/>
      <c r="P248" s="65"/>
      <c r="Q248"/>
      <c r="R248"/>
    </row>
    <row r="249" spans="3:18" s="5" customFormat="1" x14ac:dyDescent="0.25">
      <c r="C249" s="6"/>
      <c r="D249" s="62"/>
      <c r="E249" s="61"/>
      <c r="F249" s="62"/>
      <c r="G249" s="62">
        <f t="shared" si="7"/>
        <v>1898.5153794418682</v>
      </c>
      <c r="H249" s="62"/>
      <c r="I249" s="64">
        <f t="shared" si="6"/>
        <v>0</v>
      </c>
      <c r="M249" s="65"/>
      <c r="P249" s="65"/>
      <c r="Q249"/>
      <c r="R249"/>
    </row>
    <row r="250" spans="3:18" s="5" customFormat="1" x14ac:dyDescent="0.25">
      <c r="C250" s="6"/>
      <c r="D250" s="62"/>
      <c r="E250" s="61"/>
      <c r="F250" s="62"/>
      <c r="G250" s="62">
        <f t="shared" si="7"/>
        <v>1898.5153794418682</v>
      </c>
      <c r="H250" s="62"/>
      <c r="I250" s="64">
        <f t="shared" si="6"/>
        <v>0</v>
      </c>
      <c r="M250" s="65"/>
      <c r="P250" s="65"/>
      <c r="Q250"/>
      <c r="R250"/>
    </row>
    <row r="251" spans="3:18" s="5" customFormat="1" x14ac:dyDescent="0.25">
      <c r="C251" s="6"/>
      <c r="D251" s="62"/>
      <c r="E251" s="61"/>
      <c r="F251" s="62"/>
      <c r="G251" s="62">
        <f t="shared" si="7"/>
        <v>1898.5153794418682</v>
      </c>
      <c r="H251" s="62"/>
      <c r="I251" s="64">
        <f t="shared" si="6"/>
        <v>0</v>
      </c>
      <c r="M251" s="65"/>
      <c r="P251" s="65"/>
      <c r="Q251"/>
      <c r="R251"/>
    </row>
    <row r="252" spans="3:18" s="5" customFormat="1" x14ac:dyDescent="0.25">
      <c r="C252" s="6"/>
      <c r="D252" s="62"/>
      <c r="E252" s="61"/>
      <c r="F252" s="62"/>
      <c r="G252" s="62">
        <f t="shared" si="7"/>
        <v>1898.5153794418682</v>
      </c>
      <c r="H252" s="62"/>
      <c r="I252" s="64">
        <f t="shared" si="6"/>
        <v>0</v>
      </c>
      <c r="M252" s="65"/>
      <c r="P252" s="65"/>
      <c r="Q252"/>
      <c r="R252"/>
    </row>
    <row r="253" spans="3:18" s="5" customFormat="1" x14ac:dyDescent="0.25">
      <c r="C253" s="6"/>
      <c r="D253" s="62"/>
      <c r="E253" s="61"/>
      <c r="F253" s="62"/>
      <c r="G253" s="62">
        <f t="shared" si="7"/>
        <v>1898.5153794418682</v>
      </c>
      <c r="H253" s="62"/>
      <c r="I253" s="64">
        <f t="shared" si="6"/>
        <v>0</v>
      </c>
      <c r="M253" s="65"/>
      <c r="P253" s="65"/>
      <c r="Q253"/>
      <c r="R253"/>
    </row>
    <row r="254" spans="3:18" s="5" customFormat="1" x14ac:dyDescent="0.25">
      <c r="C254" s="6"/>
      <c r="D254" s="62"/>
      <c r="E254" s="61"/>
      <c r="F254" s="62"/>
      <c r="G254" s="62">
        <f t="shared" si="7"/>
        <v>1898.5153794418682</v>
      </c>
      <c r="H254" s="62"/>
      <c r="I254" s="64">
        <f t="shared" si="6"/>
        <v>0</v>
      </c>
      <c r="M254" s="65"/>
      <c r="P254" s="65"/>
      <c r="Q254"/>
      <c r="R254"/>
    </row>
    <row r="255" spans="3:18" s="5" customFormat="1" x14ac:dyDescent="0.25">
      <c r="C255" s="6"/>
      <c r="D255" s="62"/>
      <c r="E255" s="61"/>
      <c r="F255" s="62"/>
      <c r="G255" s="62">
        <f t="shared" si="7"/>
        <v>1898.5153794418682</v>
      </c>
      <c r="H255" s="62"/>
      <c r="I255" s="64">
        <f t="shared" si="6"/>
        <v>0</v>
      </c>
      <c r="M255" s="65"/>
      <c r="P255" s="65"/>
      <c r="Q255"/>
      <c r="R255"/>
    </row>
    <row r="256" spans="3:18" s="5" customFormat="1" x14ac:dyDescent="0.25">
      <c r="C256" s="6"/>
      <c r="D256" s="62"/>
      <c r="E256" s="61"/>
      <c r="F256" s="62"/>
      <c r="G256" s="62">
        <f t="shared" si="7"/>
        <v>1898.5153794418682</v>
      </c>
      <c r="H256" s="62"/>
      <c r="I256" s="64">
        <f t="shared" si="6"/>
        <v>0</v>
      </c>
      <c r="M256" s="65"/>
      <c r="P256" s="65"/>
      <c r="Q256"/>
      <c r="R256"/>
    </row>
    <row r="257" spans="3:18" s="5" customFormat="1" x14ac:dyDescent="0.25">
      <c r="C257" s="6"/>
      <c r="D257" s="62"/>
      <c r="E257" s="61"/>
      <c r="F257" s="62"/>
      <c r="G257" s="62">
        <f t="shared" si="7"/>
        <v>1898.5153794418682</v>
      </c>
      <c r="H257" s="62"/>
      <c r="I257" s="64">
        <f t="shared" si="6"/>
        <v>0</v>
      </c>
      <c r="M257" s="65"/>
      <c r="P257" s="65"/>
      <c r="Q257"/>
      <c r="R257"/>
    </row>
    <row r="258" spans="3:18" s="5" customFormat="1" x14ac:dyDescent="0.25">
      <c r="C258" s="6"/>
      <c r="D258" s="62"/>
      <c r="E258" s="61"/>
      <c r="F258" s="62"/>
      <c r="G258" s="62">
        <f t="shared" si="7"/>
        <v>1898.5153794418682</v>
      </c>
      <c r="H258" s="62"/>
      <c r="I258" s="64">
        <f t="shared" si="6"/>
        <v>0</v>
      </c>
      <c r="M258" s="65"/>
      <c r="P258" s="65"/>
      <c r="Q258"/>
      <c r="R258"/>
    </row>
    <row r="259" spans="3:18" s="5" customFormat="1" x14ac:dyDescent="0.25">
      <c r="C259" s="6"/>
      <c r="D259" s="62"/>
      <c r="E259" s="61"/>
      <c r="F259" s="62"/>
      <c r="G259" s="62">
        <f t="shared" si="7"/>
        <v>1898.5153794418682</v>
      </c>
      <c r="H259" s="62"/>
      <c r="I259" s="64">
        <f t="shared" si="6"/>
        <v>0</v>
      </c>
      <c r="M259" s="65"/>
      <c r="P259" s="65"/>
      <c r="Q259"/>
      <c r="R259"/>
    </row>
    <row r="260" spans="3:18" s="5" customFormat="1" x14ac:dyDescent="0.25">
      <c r="C260" s="6"/>
      <c r="D260" s="62"/>
      <c r="E260" s="61"/>
      <c r="F260" s="62"/>
      <c r="G260" s="62">
        <f t="shared" si="7"/>
        <v>1898.5153794418682</v>
      </c>
      <c r="H260" s="62"/>
      <c r="I260" s="64">
        <f t="shared" ref="I260:I323" si="8">G260*H260</f>
        <v>0</v>
      </c>
      <c r="M260" s="65"/>
      <c r="P260" s="65"/>
      <c r="Q260"/>
      <c r="R260"/>
    </row>
    <row r="261" spans="3:18" s="5" customFormat="1" x14ac:dyDescent="0.25">
      <c r="C261" s="6"/>
      <c r="D261" s="62"/>
      <c r="E261" s="61"/>
      <c r="F261" s="62"/>
      <c r="G261" s="62">
        <f t="shared" ref="G261:G324" si="9">G260+E261-F261</f>
        <v>1898.5153794418682</v>
      </c>
      <c r="H261" s="62"/>
      <c r="I261" s="64">
        <f t="shared" si="8"/>
        <v>0</v>
      </c>
      <c r="M261" s="65"/>
      <c r="P261" s="65"/>
      <c r="Q261"/>
      <c r="R261"/>
    </row>
    <row r="262" spans="3:18" s="5" customFormat="1" x14ac:dyDescent="0.25">
      <c r="C262" s="6"/>
      <c r="D262" s="62"/>
      <c r="E262" s="61"/>
      <c r="F262" s="62"/>
      <c r="G262" s="62">
        <f t="shared" si="9"/>
        <v>1898.5153794418682</v>
      </c>
      <c r="H262" s="62"/>
      <c r="I262" s="64">
        <f t="shared" si="8"/>
        <v>0</v>
      </c>
      <c r="M262" s="65"/>
      <c r="P262" s="65"/>
      <c r="Q262"/>
      <c r="R262"/>
    </row>
    <row r="263" spans="3:18" s="5" customFormat="1" x14ac:dyDescent="0.25">
      <c r="C263" s="6"/>
      <c r="D263" s="62"/>
      <c r="E263" s="61"/>
      <c r="F263" s="62"/>
      <c r="G263" s="62">
        <f t="shared" si="9"/>
        <v>1898.5153794418682</v>
      </c>
      <c r="H263" s="62"/>
      <c r="I263" s="64">
        <f t="shared" si="8"/>
        <v>0</v>
      </c>
      <c r="M263" s="65"/>
      <c r="P263" s="65"/>
      <c r="Q263"/>
      <c r="R263"/>
    </row>
    <row r="264" spans="3:18" s="5" customFormat="1" x14ac:dyDescent="0.25">
      <c r="C264" s="6"/>
      <c r="D264" s="62"/>
      <c r="E264" s="61"/>
      <c r="F264" s="62"/>
      <c r="G264" s="62">
        <f t="shared" si="9"/>
        <v>1898.5153794418682</v>
      </c>
      <c r="H264" s="62"/>
      <c r="I264" s="64">
        <f t="shared" si="8"/>
        <v>0</v>
      </c>
      <c r="M264" s="65"/>
      <c r="P264" s="65"/>
      <c r="Q264"/>
      <c r="R264"/>
    </row>
    <row r="265" spans="3:18" s="5" customFormat="1" x14ac:dyDescent="0.25">
      <c r="C265" s="6"/>
      <c r="D265" s="62"/>
      <c r="E265" s="61"/>
      <c r="F265" s="62"/>
      <c r="G265" s="62">
        <f t="shared" si="9"/>
        <v>1898.5153794418682</v>
      </c>
      <c r="H265" s="62"/>
      <c r="I265" s="64">
        <f t="shared" si="8"/>
        <v>0</v>
      </c>
      <c r="M265" s="65"/>
      <c r="P265" s="65"/>
      <c r="Q265"/>
      <c r="R265"/>
    </row>
    <row r="266" spans="3:18" s="5" customFormat="1" x14ac:dyDescent="0.25">
      <c r="C266" s="6"/>
      <c r="D266" s="62"/>
      <c r="E266" s="61"/>
      <c r="F266" s="62"/>
      <c r="G266" s="62">
        <f t="shared" si="9"/>
        <v>1898.5153794418682</v>
      </c>
      <c r="H266" s="62"/>
      <c r="I266" s="64">
        <f t="shared" si="8"/>
        <v>0</v>
      </c>
      <c r="M266" s="65"/>
      <c r="P266" s="65"/>
      <c r="Q266"/>
      <c r="R266"/>
    </row>
    <row r="267" spans="3:18" s="5" customFormat="1" x14ac:dyDescent="0.25">
      <c r="C267" s="6"/>
      <c r="D267" s="62"/>
      <c r="E267" s="61"/>
      <c r="F267" s="62"/>
      <c r="G267" s="62">
        <f t="shared" si="9"/>
        <v>1898.5153794418682</v>
      </c>
      <c r="H267" s="62"/>
      <c r="I267" s="64">
        <f t="shared" si="8"/>
        <v>0</v>
      </c>
      <c r="M267" s="65"/>
      <c r="P267" s="65"/>
      <c r="Q267"/>
      <c r="R267"/>
    </row>
    <row r="268" spans="3:18" s="5" customFormat="1" x14ac:dyDescent="0.25">
      <c r="C268" s="6"/>
      <c r="D268" s="62"/>
      <c r="E268" s="61"/>
      <c r="F268" s="62"/>
      <c r="G268" s="62">
        <f t="shared" si="9"/>
        <v>1898.5153794418682</v>
      </c>
      <c r="H268" s="62"/>
      <c r="I268" s="64">
        <f t="shared" si="8"/>
        <v>0</v>
      </c>
      <c r="M268" s="65"/>
      <c r="P268" s="65"/>
      <c r="Q268"/>
      <c r="R268"/>
    </row>
    <row r="269" spans="3:18" s="5" customFormat="1" x14ac:dyDescent="0.25">
      <c r="C269" s="6"/>
      <c r="D269" s="62"/>
      <c r="E269" s="61"/>
      <c r="F269" s="62"/>
      <c r="G269" s="62">
        <f t="shared" si="9"/>
        <v>1898.5153794418682</v>
      </c>
      <c r="H269" s="62"/>
      <c r="I269" s="64">
        <f t="shared" si="8"/>
        <v>0</v>
      </c>
      <c r="M269" s="65"/>
      <c r="P269" s="65"/>
      <c r="Q269"/>
      <c r="R269"/>
    </row>
    <row r="270" spans="3:18" s="5" customFormat="1" x14ac:dyDescent="0.25">
      <c r="C270" s="6"/>
      <c r="D270" s="62"/>
      <c r="E270" s="61"/>
      <c r="F270" s="62"/>
      <c r="G270" s="62">
        <f t="shared" si="9"/>
        <v>1898.5153794418682</v>
      </c>
      <c r="H270" s="62"/>
      <c r="I270" s="64">
        <f t="shared" si="8"/>
        <v>0</v>
      </c>
      <c r="M270" s="65"/>
      <c r="P270" s="65"/>
      <c r="Q270"/>
      <c r="R270"/>
    </row>
    <row r="271" spans="3:18" s="5" customFormat="1" x14ac:dyDescent="0.25">
      <c r="C271" s="6"/>
      <c r="D271" s="62"/>
      <c r="E271" s="61"/>
      <c r="F271" s="62"/>
      <c r="G271" s="62">
        <f t="shared" si="9"/>
        <v>1898.5153794418682</v>
      </c>
      <c r="H271" s="62"/>
      <c r="I271" s="64">
        <f t="shared" si="8"/>
        <v>0</v>
      </c>
      <c r="M271" s="65"/>
      <c r="P271" s="65"/>
      <c r="Q271"/>
      <c r="R271"/>
    </row>
    <row r="272" spans="3:18" s="5" customFormat="1" x14ac:dyDescent="0.25">
      <c r="C272" s="6"/>
      <c r="D272" s="62"/>
      <c r="E272" s="61"/>
      <c r="F272" s="62"/>
      <c r="G272" s="62">
        <f t="shared" si="9"/>
        <v>1898.5153794418682</v>
      </c>
      <c r="H272" s="62"/>
      <c r="I272" s="64">
        <f t="shared" si="8"/>
        <v>0</v>
      </c>
      <c r="M272" s="65"/>
      <c r="P272" s="65"/>
      <c r="Q272"/>
      <c r="R272"/>
    </row>
    <row r="273" spans="3:18" s="5" customFormat="1" x14ac:dyDescent="0.25">
      <c r="C273" s="6"/>
      <c r="D273" s="62"/>
      <c r="E273" s="61"/>
      <c r="F273" s="62"/>
      <c r="G273" s="62">
        <f t="shared" si="9"/>
        <v>1898.5153794418682</v>
      </c>
      <c r="H273" s="62"/>
      <c r="I273" s="64">
        <f t="shared" si="8"/>
        <v>0</v>
      </c>
      <c r="M273" s="65"/>
      <c r="P273" s="65"/>
      <c r="Q273"/>
      <c r="R273"/>
    </row>
    <row r="274" spans="3:18" s="5" customFormat="1" x14ac:dyDescent="0.25">
      <c r="C274" s="6"/>
      <c r="D274" s="62"/>
      <c r="E274" s="61"/>
      <c r="F274" s="62"/>
      <c r="G274" s="62">
        <f t="shared" si="9"/>
        <v>1898.5153794418682</v>
      </c>
      <c r="H274" s="62"/>
      <c r="I274" s="64">
        <f t="shared" si="8"/>
        <v>0</v>
      </c>
      <c r="M274" s="65"/>
      <c r="P274" s="65"/>
      <c r="Q274"/>
      <c r="R274"/>
    </row>
    <row r="275" spans="3:18" s="5" customFormat="1" x14ac:dyDescent="0.25">
      <c r="C275" s="6"/>
      <c r="D275" s="62"/>
      <c r="E275" s="61"/>
      <c r="F275" s="62"/>
      <c r="G275" s="62">
        <f t="shared" si="9"/>
        <v>1898.5153794418682</v>
      </c>
      <c r="H275" s="62"/>
      <c r="I275" s="64">
        <f t="shared" si="8"/>
        <v>0</v>
      </c>
      <c r="M275" s="65"/>
      <c r="P275" s="65"/>
      <c r="Q275"/>
      <c r="R275"/>
    </row>
    <row r="276" spans="3:18" s="5" customFormat="1" x14ac:dyDescent="0.25">
      <c r="C276" s="6"/>
      <c r="D276" s="62"/>
      <c r="E276" s="61"/>
      <c r="F276" s="62"/>
      <c r="G276" s="62">
        <f t="shared" si="9"/>
        <v>1898.5153794418682</v>
      </c>
      <c r="H276" s="62"/>
      <c r="I276" s="64">
        <f t="shared" si="8"/>
        <v>0</v>
      </c>
      <c r="M276" s="65"/>
      <c r="P276" s="65"/>
      <c r="Q276"/>
      <c r="R276"/>
    </row>
    <row r="277" spans="3:18" s="5" customFormat="1" x14ac:dyDescent="0.25">
      <c r="C277" s="6"/>
      <c r="D277" s="62"/>
      <c r="E277" s="61"/>
      <c r="F277" s="62"/>
      <c r="G277" s="62">
        <f t="shared" si="9"/>
        <v>1898.5153794418682</v>
      </c>
      <c r="H277" s="62"/>
      <c r="I277" s="64">
        <f t="shared" si="8"/>
        <v>0</v>
      </c>
      <c r="M277" s="65"/>
      <c r="P277" s="65"/>
      <c r="Q277"/>
      <c r="R277"/>
    </row>
    <row r="278" spans="3:18" s="5" customFormat="1" x14ac:dyDescent="0.25">
      <c r="C278" s="6"/>
      <c r="D278" s="62"/>
      <c r="E278" s="61"/>
      <c r="F278" s="62"/>
      <c r="G278" s="62">
        <f t="shared" si="9"/>
        <v>1898.5153794418682</v>
      </c>
      <c r="H278" s="62"/>
      <c r="I278" s="64">
        <f t="shared" si="8"/>
        <v>0</v>
      </c>
      <c r="M278" s="65"/>
      <c r="P278" s="65"/>
      <c r="Q278"/>
      <c r="R278"/>
    </row>
    <row r="279" spans="3:18" s="5" customFormat="1" x14ac:dyDescent="0.25">
      <c r="C279" s="6"/>
      <c r="D279" s="62"/>
      <c r="E279" s="61"/>
      <c r="F279" s="62"/>
      <c r="G279" s="62">
        <f t="shared" si="9"/>
        <v>1898.5153794418682</v>
      </c>
      <c r="H279" s="62"/>
      <c r="I279" s="64">
        <f t="shared" si="8"/>
        <v>0</v>
      </c>
      <c r="M279" s="65"/>
      <c r="P279" s="65"/>
      <c r="Q279"/>
      <c r="R279"/>
    </row>
    <row r="280" spans="3:18" s="5" customFormat="1" x14ac:dyDescent="0.25">
      <c r="C280" s="6"/>
      <c r="D280" s="62"/>
      <c r="E280" s="61"/>
      <c r="F280" s="62"/>
      <c r="G280" s="62">
        <f t="shared" si="9"/>
        <v>1898.5153794418682</v>
      </c>
      <c r="H280" s="62"/>
      <c r="I280" s="64">
        <f t="shared" si="8"/>
        <v>0</v>
      </c>
      <c r="M280" s="65"/>
      <c r="P280" s="65"/>
      <c r="Q280"/>
      <c r="R280"/>
    </row>
    <row r="281" spans="3:18" s="5" customFormat="1" x14ac:dyDescent="0.25">
      <c r="C281" s="6"/>
      <c r="D281" s="62"/>
      <c r="E281" s="61"/>
      <c r="F281" s="62"/>
      <c r="G281" s="62">
        <f t="shared" si="9"/>
        <v>1898.5153794418682</v>
      </c>
      <c r="H281" s="62"/>
      <c r="I281" s="64">
        <f t="shared" si="8"/>
        <v>0</v>
      </c>
      <c r="M281" s="65"/>
      <c r="P281" s="65"/>
      <c r="Q281"/>
      <c r="R281"/>
    </row>
    <row r="282" spans="3:18" s="5" customFormat="1" x14ac:dyDescent="0.25">
      <c r="C282" s="6"/>
      <c r="D282" s="62"/>
      <c r="E282" s="61"/>
      <c r="F282" s="62"/>
      <c r="G282" s="62">
        <f t="shared" si="9"/>
        <v>1898.5153794418682</v>
      </c>
      <c r="H282" s="62"/>
      <c r="I282" s="64">
        <f t="shared" si="8"/>
        <v>0</v>
      </c>
      <c r="M282" s="65"/>
      <c r="P282" s="65"/>
      <c r="Q282"/>
      <c r="R282"/>
    </row>
    <row r="283" spans="3:18" s="5" customFormat="1" x14ac:dyDescent="0.25">
      <c r="C283" s="6"/>
      <c r="D283" s="62"/>
      <c r="E283" s="61"/>
      <c r="F283" s="62"/>
      <c r="G283" s="62">
        <f t="shared" si="9"/>
        <v>1898.5153794418682</v>
      </c>
      <c r="H283" s="62"/>
      <c r="I283" s="64">
        <f t="shared" si="8"/>
        <v>0</v>
      </c>
      <c r="M283" s="65"/>
      <c r="P283" s="65"/>
      <c r="Q283"/>
      <c r="R283"/>
    </row>
    <row r="284" spans="3:18" s="5" customFormat="1" x14ac:dyDescent="0.25">
      <c r="C284" s="6"/>
      <c r="D284" s="62"/>
      <c r="E284" s="61"/>
      <c r="F284" s="62"/>
      <c r="G284" s="62">
        <f t="shared" si="9"/>
        <v>1898.5153794418682</v>
      </c>
      <c r="H284" s="62"/>
      <c r="I284" s="64">
        <f t="shared" si="8"/>
        <v>0</v>
      </c>
      <c r="M284" s="65"/>
      <c r="P284" s="65"/>
      <c r="Q284"/>
      <c r="R284"/>
    </row>
    <row r="285" spans="3:18" s="5" customFormat="1" x14ac:dyDescent="0.25">
      <c r="C285" s="6"/>
      <c r="D285" s="62"/>
      <c r="E285" s="61"/>
      <c r="F285" s="62"/>
      <c r="G285" s="62">
        <f t="shared" si="9"/>
        <v>1898.5153794418682</v>
      </c>
      <c r="H285" s="62"/>
      <c r="I285" s="64">
        <f t="shared" si="8"/>
        <v>0</v>
      </c>
      <c r="M285" s="65"/>
      <c r="P285" s="65"/>
      <c r="Q285"/>
      <c r="R285"/>
    </row>
    <row r="286" spans="3:18" s="5" customFormat="1" x14ac:dyDescent="0.25">
      <c r="C286" s="6"/>
      <c r="D286" s="62"/>
      <c r="E286" s="61"/>
      <c r="F286" s="62"/>
      <c r="G286" s="62">
        <f t="shared" si="9"/>
        <v>1898.5153794418682</v>
      </c>
      <c r="H286" s="62"/>
      <c r="I286" s="64">
        <f t="shared" si="8"/>
        <v>0</v>
      </c>
      <c r="M286" s="65"/>
      <c r="P286" s="65"/>
      <c r="Q286"/>
      <c r="R286"/>
    </row>
    <row r="287" spans="3:18" s="5" customFormat="1" x14ac:dyDescent="0.25">
      <c r="C287" s="6"/>
      <c r="D287" s="62"/>
      <c r="E287" s="61"/>
      <c r="F287" s="62"/>
      <c r="G287" s="62">
        <f t="shared" si="9"/>
        <v>1898.5153794418682</v>
      </c>
      <c r="H287" s="62"/>
      <c r="I287" s="64">
        <f t="shared" si="8"/>
        <v>0</v>
      </c>
      <c r="M287" s="65"/>
      <c r="P287" s="65"/>
      <c r="Q287"/>
      <c r="R287"/>
    </row>
    <row r="288" spans="3:18" s="5" customFormat="1" x14ac:dyDescent="0.25">
      <c r="C288" s="6"/>
      <c r="D288" s="62"/>
      <c r="E288" s="61"/>
      <c r="F288" s="62"/>
      <c r="G288" s="62">
        <f t="shared" si="9"/>
        <v>1898.5153794418682</v>
      </c>
      <c r="H288" s="62"/>
      <c r="I288" s="64">
        <f t="shared" si="8"/>
        <v>0</v>
      </c>
      <c r="M288" s="65"/>
      <c r="P288" s="65"/>
      <c r="Q288"/>
      <c r="R288"/>
    </row>
    <row r="289" spans="3:18" s="5" customFormat="1" x14ac:dyDescent="0.25">
      <c r="C289" s="6"/>
      <c r="D289" s="62"/>
      <c r="E289" s="61"/>
      <c r="F289" s="62"/>
      <c r="G289" s="62">
        <f t="shared" si="9"/>
        <v>1898.5153794418682</v>
      </c>
      <c r="H289" s="62"/>
      <c r="I289" s="64">
        <f t="shared" si="8"/>
        <v>0</v>
      </c>
      <c r="M289" s="65"/>
      <c r="P289" s="65"/>
      <c r="Q289"/>
      <c r="R289"/>
    </row>
    <row r="290" spans="3:18" s="5" customFormat="1" x14ac:dyDescent="0.25">
      <c r="C290" s="6"/>
      <c r="D290" s="62"/>
      <c r="E290" s="61"/>
      <c r="F290" s="62"/>
      <c r="G290" s="62">
        <f t="shared" si="9"/>
        <v>1898.5153794418682</v>
      </c>
      <c r="H290" s="62"/>
      <c r="I290" s="64">
        <f t="shared" si="8"/>
        <v>0</v>
      </c>
      <c r="M290" s="65"/>
      <c r="P290" s="65"/>
      <c r="Q290"/>
      <c r="R290"/>
    </row>
    <row r="291" spans="3:18" s="5" customFormat="1" x14ac:dyDescent="0.25">
      <c r="C291" s="6"/>
      <c r="D291" s="62"/>
      <c r="E291" s="61"/>
      <c r="F291" s="62"/>
      <c r="G291" s="62">
        <f t="shared" si="9"/>
        <v>1898.5153794418682</v>
      </c>
      <c r="H291" s="62"/>
      <c r="I291" s="64">
        <f t="shared" si="8"/>
        <v>0</v>
      </c>
      <c r="M291" s="65"/>
      <c r="P291" s="65"/>
      <c r="Q291"/>
      <c r="R291"/>
    </row>
    <row r="292" spans="3:18" s="5" customFormat="1" x14ac:dyDescent="0.25">
      <c r="C292" s="6"/>
      <c r="D292" s="62"/>
      <c r="E292" s="61"/>
      <c r="F292" s="62"/>
      <c r="G292" s="62">
        <f t="shared" si="9"/>
        <v>1898.5153794418682</v>
      </c>
      <c r="H292" s="62"/>
      <c r="I292" s="64">
        <f t="shared" si="8"/>
        <v>0</v>
      </c>
      <c r="M292" s="65"/>
      <c r="P292" s="65"/>
      <c r="Q292"/>
      <c r="R292"/>
    </row>
    <row r="293" spans="3:18" s="5" customFormat="1" x14ac:dyDescent="0.25">
      <c r="C293" s="6"/>
      <c r="D293" s="62"/>
      <c r="E293" s="61"/>
      <c r="F293" s="62"/>
      <c r="G293" s="62">
        <f t="shared" si="9"/>
        <v>1898.5153794418682</v>
      </c>
      <c r="H293" s="62"/>
      <c r="I293" s="64">
        <f t="shared" si="8"/>
        <v>0</v>
      </c>
      <c r="M293" s="65"/>
      <c r="P293" s="65"/>
      <c r="Q293"/>
      <c r="R293"/>
    </row>
    <row r="294" spans="3:18" s="5" customFormat="1" x14ac:dyDescent="0.25">
      <c r="C294" s="6"/>
      <c r="D294" s="62"/>
      <c r="E294" s="61"/>
      <c r="F294" s="62"/>
      <c r="G294" s="62">
        <f t="shared" si="9"/>
        <v>1898.5153794418682</v>
      </c>
      <c r="H294" s="62"/>
      <c r="I294" s="64">
        <f t="shared" si="8"/>
        <v>0</v>
      </c>
      <c r="M294" s="65"/>
      <c r="P294" s="65"/>
      <c r="Q294"/>
      <c r="R294"/>
    </row>
    <row r="295" spans="3:18" s="5" customFormat="1" x14ac:dyDescent="0.25">
      <c r="C295" s="6"/>
      <c r="D295" s="62"/>
      <c r="E295" s="61"/>
      <c r="F295" s="62"/>
      <c r="G295" s="62">
        <f t="shared" si="9"/>
        <v>1898.5153794418682</v>
      </c>
      <c r="H295" s="62"/>
      <c r="I295" s="64">
        <f t="shared" si="8"/>
        <v>0</v>
      </c>
      <c r="M295" s="65"/>
      <c r="P295" s="65"/>
      <c r="Q295"/>
      <c r="R295"/>
    </row>
    <row r="296" spans="3:18" s="5" customFormat="1" x14ac:dyDescent="0.25">
      <c r="C296" s="6"/>
      <c r="D296" s="62"/>
      <c r="E296" s="61"/>
      <c r="F296" s="62"/>
      <c r="G296" s="62">
        <f t="shared" si="9"/>
        <v>1898.5153794418682</v>
      </c>
      <c r="H296" s="62"/>
      <c r="I296" s="64">
        <f t="shared" si="8"/>
        <v>0</v>
      </c>
      <c r="M296" s="65"/>
      <c r="P296" s="65"/>
      <c r="Q296"/>
      <c r="R296"/>
    </row>
    <row r="297" spans="3:18" s="5" customFormat="1" x14ac:dyDescent="0.25">
      <c r="C297" s="6"/>
      <c r="D297" s="62"/>
      <c r="E297" s="61"/>
      <c r="F297" s="62"/>
      <c r="G297" s="62">
        <f t="shared" si="9"/>
        <v>1898.5153794418682</v>
      </c>
      <c r="H297" s="62"/>
      <c r="I297" s="64">
        <f t="shared" si="8"/>
        <v>0</v>
      </c>
      <c r="M297" s="65"/>
      <c r="P297" s="65"/>
      <c r="Q297"/>
      <c r="R297"/>
    </row>
    <row r="298" spans="3:18" s="5" customFormat="1" x14ac:dyDescent="0.25">
      <c r="C298" s="6"/>
      <c r="D298" s="62"/>
      <c r="E298" s="61"/>
      <c r="F298" s="62"/>
      <c r="G298" s="62">
        <f t="shared" si="9"/>
        <v>1898.5153794418682</v>
      </c>
      <c r="H298" s="62"/>
      <c r="I298" s="64">
        <f t="shared" si="8"/>
        <v>0</v>
      </c>
      <c r="M298" s="65"/>
      <c r="P298" s="65"/>
      <c r="Q298"/>
      <c r="R298"/>
    </row>
    <row r="299" spans="3:18" s="5" customFormat="1" x14ac:dyDescent="0.25">
      <c r="C299" s="6"/>
      <c r="D299" s="62"/>
      <c r="E299" s="61"/>
      <c r="F299" s="62"/>
      <c r="G299" s="62">
        <f t="shared" si="9"/>
        <v>1898.5153794418682</v>
      </c>
      <c r="H299" s="62"/>
      <c r="I299" s="64">
        <f t="shared" si="8"/>
        <v>0</v>
      </c>
      <c r="M299" s="65"/>
      <c r="P299" s="65"/>
      <c r="Q299"/>
      <c r="R299"/>
    </row>
    <row r="300" spans="3:18" s="5" customFormat="1" x14ac:dyDescent="0.25">
      <c r="C300" s="6"/>
      <c r="D300" s="62"/>
      <c r="E300" s="61"/>
      <c r="F300" s="62"/>
      <c r="G300" s="62">
        <f t="shared" si="9"/>
        <v>1898.5153794418682</v>
      </c>
      <c r="H300" s="62"/>
      <c r="I300" s="64">
        <f t="shared" si="8"/>
        <v>0</v>
      </c>
      <c r="M300" s="65"/>
      <c r="P300" s="65"/>
      <c r="Q300"/>
      <c r="R300"/>
    </row>
    <row r="301" spans="3:18" s="5" customFormat="1" x14ac:dyDescent="0.25">
      <c r="C301" s="6"/>
      <c r="D301" s="62"/>
      <c r="E301" s="61"/>
      <c r="F301" s="62"/>
      <c r="G301" s="62">
        <f t="shared" si="9"/>
        <v>1898.5153794418682</v>
      </c>
      <c r="H301" s="62"/>
      <c r="I301" s="64">
        <f t="shared" si="8"/>
        <v>0</v>
      </c>
      <c r="M301" s="65"/>
      <c r="P301" s="65"/>
      <c r="Q301"/>
      <c r="R301"/>
    </row>
    <row r="302" spans="3:18" s="5" customFormat="1" x14ac:dyDescent="0.25">
      <c r="C302" s="6"/>
      <c r="D302" s="62"/>
      <c r="E302" s="61"/>
      <c r="F302" s="62"/>
      <c r="G302" s="62">
        <f t="shared" si="9"/>
        <v>1898.5153794418682</v>
      </c>
      <c r="H302" s="62"/>
      <c r="I302" s="64">
        <f t="shared" si="8"/>
        <v>0</v>
      </c>
      <c r="M302" s="65"/>
      <c r="P302" s="65"/>
      <c r="Q302"/>
      <c r="R302"/>
    </row>
    <row r="303" spans="3:18" s="5" customFormat="1" x14ac:dyDescent="0.25">
      <c r="C303" s="6"/>
      <c r="D303" s="62"/>
      <c r="E303" s="61"/>
      <c r="F303" s="62"/>
      <c r="G303" s="62">
        <f t="shared" si="9"/>
        <v>1898.5153794418682</v>
      </c>
      <c r="H303" s="62"/>
      <c r="I303" s="64">
        <f t="shared" si="8"/>
        <v>0</v>
      </c>
      <c r="M303" s="65"/>
      <c r="P303" s="65"/>
      <c r="Q303"/>
      <c r="R303"/>
    </row>
    <row r="304" spans="3:18" s="5" customFormat="1" x14ac:dyDescent="0.25">
      <c r="C304" s="6"/>
      <c r="D304" s="62"/>
      <c r="E304" s="61"/>
      <c r="F304" s="62"/>
      <c r="G304" s="62">
        <f t="shared" si="9"/>
        <v>1898.5153794418682</v>
      </c>
      <c r="H304" s="62"/>
      <c r="I304" s="64">
        <f t="shared" si="8"/>
        <v>0</v>
      </c>
      <c r="M304" s="65"/>
      <c r="P304" s="65"/>
      <c r="Q304"/>
      <c r="R304"/>
    </row>
    <row r="305" spans="3:18" s="5" customFormat="1" x14ac:dyDescent="0.25">
      <c r="C305" s="6"/>
      <c r="D305" s="62"/>
      <c r="E305" s="61"/>
      <c r="F305" s="62"/>
      <c r="G305" s="62">
        <f t="shared" si="9"/>
        <v>1898.5153794418682</v>
      </c>
      <c r="H305" s="62"/>
      <c r="I305" s="64">
        <f t="shared" si="8"/>
        <v>0</v>
      </c>
      <c r="M305" s="65"/>
      <c r="P305" s="65"/>
      <c r="Q305"/>
      <c r="R305"/>
    </row>
    <row r="306" spans="3:18" s="5" customFormat="1" x14ac:dyDescent="0.25">
      <c r="C306" s="6"/>
      <c r="D306" s="62"/>
      <c r="E306" s="61"/>
      <c r="F306" s="62"/>
      <c r="G306" s="62">
        <f t="shared" si="9"/>
        <v>1898.5153794418682</v>
      </c>
      <c r="H306" s="62"/>
      <c r="I306" s="64">
        <f t="shared" si="8"/>
        <v>0</v>
      </c>
      <c r="M306" s="65"/>
      <c r="P306" s="65"/>
      <c r="Q306"/>
      <c r="R306"/>
    </row>
    <row r="307" spans="3:18" s="5" customFormat="1" x14ac:dyDescent="0.25">
      <c r="C307" s="6"/>
      <c r="D307" s="62"/>
      <c r="E307" s="61"/>
      <c r="F307" s="62"/>
      <c r="G307" s="62">
        <f t="shared" si="9"/>
        <v>1898.5153794418682</v>
      </c>
      <c r="H307" s="62"/>
      <c r="I307" s="64">
        <f t="shared" si="8"/>
        <v>0</v>
      </c>
      <c r="M307" s="65"/>
      <c r="P307" s="65"/>
      <c r="Q307"/>
      <c r="R307"/>
    </row>
    <row r="308" spans="3:18" s="5" customFormat="1" x14ac:dyDescent="0.25">
      <c r="C308" s="6"/>
      <c r="D308" s="62"/>
      <c r="E308" s="61"/>
      <c r="F308" s="62"/>
      <c r="G308" s="62">
        <f t="shared" si="9"/>
        <v>1898.5153794418682</v>
      </c>
      <c r="H308" s="62"/>
      <c r="I308" s="64">
        <f t="shared" si="8"/>
        <v>0</v>
      </c>
      <c r="M308" s="65"/>
      <c r="P308" s="65"/>
      <c r="Q308"/>
      <c r="R308"/>
    </row>
    <row r="309" spans="3:18" s="5" customFormat="1" x14ac:dyDescent="0.25">
      <c r="C309" s="6"/>
      <c r="D309" s="62"/>
      <c r="E309" s="61"/>
      <c r="F309" s="62"/>
      <c r="G309" s="62">
        <f t="shared" si="9"/>
        <v>1898.5153794418682</v>
      </c>
      <c r="H309" s="62"/>
      <c r="I309" s="64">
        <f t="shared" si="8"/>
        <v>0</v>
      </c>
      <c r="M309" s="65"/>
      <c r="P309" s="65"/>
      <c r="Q309"/>
      <c r="R309"/>
    </row>
    <row r="310" spans="3:18" s="5" customFormat="1" x14ac:dyDescent="0.25">
      <c r="C310" s="6"/>
      <c r="D310" s="62"/>
      <c r="E310" s="61"/>
      <c r="F310" s="62"/>
      <c r="G310" s="62">
        <f t="shared" si="9"/>
        <v>1898.5153794418682</v>
      </c>
      <c r="H310" s="62"/>
      <c r="I310" s="64">
        <f t="shared" si="8"/>
        <v>0</v>
      </c>
      <c r="M310" s="65"/>
      <c r="P310" s="65"/>
      <c r="Q310"/>
      <c r="R310"/>
    </row>
    <row r="311" spans="3:18" s="5" customFormat="1" x14ac:dyDescent="0.25">
      <c r="C311" s="6"/>
      <c r="D311" s="62"/>
      <c r="E311" s="61"/>
      <c r="F311" s="62"/>
      <c r="G311" s="62">
        <f t="shared" si="9"/>
        <v>1898.5153794418682</v>
      </c>
      <c r="H311" s="62"/>
      <c r="I311" s="64">
        <f t="shared" si="8"/>
        <v>0</v>
      </c>
      <c r="M311" s="65"/>
      <c r="P311" s="65"/>
      <c r="Q311"/>
      <c r="R311"/>
    </row>
    <row r="312" spans="3:18" s="5" customFormat="1" x14ac:dyDescent="0.25">
      <c r="C312" s="6"/>
      <c r="D312" s="62"/>
      <c r="E312" s="61"/>
      <c r="F312" s="62"/>
      <c r="G312" s="62">
        <f t="shared" si="9"/>
        <v>1898.5153794418682</v>
      </c>
      <c r="H312" s="62"/>
      <c r="I312" s="64">
        <f t="shared" si="8"/>
        <v>0</v>
      </c>
      <c r="M312" s="65"/>
      <c r="P312" s="65"/>
      <c r="Q312"/>
      <c r="R312"/>
    </row>
    <row r="313" spans="3:18" s="5" customFormat="1" x14ac:dyDescent="0.25">
      <c r="C313" s="6"/>
      <c r="D313" s="62"/>
      <c r="E313" s="61"/>
      <c r="F313" s="62"/>
      <c r="G313" s="62">
        <f t="shared" si="9"/>
        <v>1898.5153794418682</v>
      </c>
      <c r="H313" s="62"/>
      <c r="I313" s="64">
        <f t="shared" si="8"/>
        <v>0</v>
      </c>
      <c r="M313" s="65"/>
      <c r="P313" s="65"/>
      <c r="Q313"/>
      <c r="R313"/>
    </row>
    <row r="314" spans="3:18" s="5" customFormat="1" x14ac:dyDescent="0.25">
      <c r="C314" s="6"/>
      <c r="D314" s="62"/>
      <c r="E314" s="61"/>
      <c r="F314" s="62"/>
      <c r="G314" s="62">
        <f t="shared" si="9"/>
        <v>1898.5153794418682</v>
      </c>
      <c r="H314" s="62"/>
      <c r="I314" s="64">
        <f t="shared" si="8"/>
        <v>0</v>
      </c>
      <c r="M314" s="65"/>
      <c r="P314" s="65"/>
      <c r="Q314"/>
      <c r="R314"/>
    </row>
    <row r="315" spans="3:18" s="5" customFormat="1" x14ac:dyDescent="0.25">
      <c r="C315" s="6"/>
      <c r="D315" s="62"/>
      <c r="E315" s="61"/>
      <c r="F315" s="62"/>
      <c r="G315" s="62">
        <f t="shared" si="9"/>
        <v>1898.5153794418682</v>
      </c>
      <c r="H315" s="62"/>
      <c r="I315" s="64">
        <f t="shared" si="8"/>
        <v>0</v>
      </c>
      <c r="M315" s="65"/>
      <c r="P315" s="65"/>
      <c r="Q315"/>
      <c r="R315"/>
    </row>
    <row r="316" spans="3:18" s="5" customFormat="1" x14ac:dyDescent="0.25">
      <c r="C316" s="6"/>
      <c r="D316" s="62"/>
      <c r="E316" s="61"/>
      <c r="F316" s="62"/>
      <c r="G316" s="62">
        <f t="shared" si="9"/>
        <v>1898.5153794418682</v>
      </c>
      <c r="H316" s="62"/>
      <c r="I316" s="64">
        <f t="shared" si="8"/>
        <v>0</v>
      </c>
      <c r="M316" s="65"/>
      <c r="P316" s="65"/>
      <c r="Q316"/>
      <c r="R316"/>
    </row>
    <row r="317" spans="3:18" s="5" customFormat="1" x14ac:dyDescent="0.25">
      <c r="C317" s="6"/>
      <c r="D317" s="62"/>
      <c r="E317" s="61"/>
      <c r="F317" s="62"/>
      <c r="G317" s="62">
        <f t="shared" si="9"/>
        <v>1898.5153794418682</v>
      </c>
      <c r="H317" s="62"/>
      <c r="I317" s="64">
        <f t="shared" si="8"/>
        <v>0</v>
      </c>
      <c r="M317" s="65"/>
      <c r="P317" s="65"/>
      <c r="Q317"/>
      <c r="R317"/>
    </row>
    <row r="318" spans="3:18" s="5" customFormat="1" x14ac:dyDescent="0.25">
      <c r="C318" s="6"/>
      <c r="D318" s="62"/>
      <c r="E318" s="61"/>
      <c r="F318" s="62"/>
      <c r="G318" s="62">
        <f t="shared" si="9"/>
        <v>1898.5153794418682</v>
      </c>
      <c r="H318" s="62"/>
      <c r="I318" s="64">
        <f t="shared" si="8"/>
        <v>0</v>
      </c>
      <c r="M318" s="65"/>
      <c r="P318" s="65"/>
      <c r="Q318"/>
      <c r="R318"/>
    </row>
    <row r="319" spans="3:18" s="5" customFormat="1" x14ac:dyDescent="0.25">
      <c r="C319" s="6"/>
      <c r="D319" s="62"/>
      <c r="E319" s="61"/>
      <c r="F319" s="62"/>
      <c r="G319" s="62">
        <f t="shared" si="9"/>
        <v>1898.5153794418682</v>
      </c>
      <c r="H319" s="62"/>
      <c r="I319" s="64">
        <f t="shared" si="8"/>
        <v>0</v>
      </c>
      <c r="M319" s="65"/>
      <c r="P319" s="65"/>
      <c r="Q319"/>
      <c r="R319"/>
    </row>
    <row r="320" spans="3:18" s="5" customFormat="1" x14ac:dyDescent="0.25">
      <c r="C320" s="6"/>
      <c r="D320" s="62"/>
      <c r="E320" s="61"/>
      <c r="F320" s="62"/>
      <c r="G320" s="62">
        <f t="shared" si="9"/>
        <v>1898.5153794418682</v>
      </c>
      <c r="H320" s="62"/>
      <c r="I320" s="64">
        <f t="shared" si="8"/>
        <v>0</v>
      </c>
      <c r="M320" s="65"/>
      <c r="P320" s="65"/>
      <c r="Q320"/>
      <c r="R320"/>
    </row>
    <row r="321" spans="3:18" s="5" customFormat="1" x14ac:dyDescent="0.25">
      <c r="C321" s="6"/>
      <c r="D321" s="62"/>
      <c r="E321" s="61"/>
      <c r="F321" s="62"/>
      <c r="G321" s="62">
        <f t="shared" si="9"/>
        <v>1898.5153794418682</v>
      </c>
      <c r="H321" s="62"/>
      <c r="I321" s="64">
        <f t="shared" si="8"/>
        <v>0</v>
      </c>
      <c r="M321" s="65"/>
      <c r="P321" s="65"/>
      <c r="Q321"/>
      <c r="R321"/>
    </row>
    <row r="322" spans="3:18" s="5" customFormat="1" x14ac:dyDescent="0.25">
      <c r="C322" s="6"/>
      <c r="D322" s="62"/>
      <c r="E322" s="61"/>
      <c r="F322" s="62"/>
      <c r="G322" s="62">
        <f t="shared" si="9"/>
        <v>1898.5153794418682</v>
      </c>
      <c r="H322" s="62"/>
      <c r="I322" s="64">
        <f t="shared" si="8"/>
        <v>0</v>
      </c>
      <c r="M322" s="65"/>
      <c r="P322" s="65"/>
      <c r="Q322"/>
      <c r="R322"/>
    </row>
    <row r="323" spans="3:18" s="5" customFormat="1" x14ac:dyDescent="0.25">
      <c r="C323" s="6"/>
      <c r="D323" s="62"/>
      <c r="E323" s="61"/>
      <c r="F323" s="62"/>
      <c r="G323" s="62">
        <f t="shared" si="9"/>
        <v>1898.5153794418682</v>
      </c>
      <c r="H323" s="62"/>
      <c r="I323" s="64">
        <f t="shared" si="8"/>
        <v>0</v>
      </c>
      <c r="M323" s="65"/>
      <c r="P323" s="65"/>
      <c r="Q323"/>
      <c r="R323"/>
    </row>
    <row r="324" spans="3:18" s="5" customFormat="1" x14ac:dyDescent="0.25">
      <c r="C324" s="6"/>
      <c r="D324" s="62"/>
      <c r="E324" s="61"/>
      <c r="F324" s="62"/>
      <c r="G324" s="62">
        <f t="shared" si="9"/>
        <v>1898.5153794418682</v>
      </c>
      <c r="H324" s="62"/>
      <c r="I324" s="64">
        <f t="shared" ref="I324:I387" si="10">G324*H324</f>
        <v>0</v>
      </c>
      <c r="M324" s="65"/>
      <c r="P324" s="65"/>
      <c r="Q324"/>
      <c r="R324"/>
    </row>
    <row r="325" spans="3:18" s="5" customFormat="1" x14ac:dyDescent="0.25">
      <c r="C325" s="6"/>
      <c r="D325" s="62"/>
      <c r="E325" s="61"/>
      <c r="F325" s="62"/>
      <c r="G325" s="62">
        <f t="shared" ref="G325:G388" si="11">G324+E325-F325</f>
        <v>1898.5153794418682</v>
      </c>
      <c r="H325" s="62"/>
      <c r="I325" s="64">
        <f t="shared" si="10"/>
        <v>0</v>
      </c>
      <c r="M325" s="65"/>
      <c r="P325" s="65"/>
      <c r="Q325"/>
      <c r="R325"/>
    </row>
    <row r="326" spans="3:18" s="5" customFormat="1" x14ac:dyDescent="0.25">
      <c r="C326" s="6"/>
      <c r="D326" s="62"/>
      <c r="E326" s="61"/>
      <c r="F326" s="62"/>
      <c r="G326" s="62">
        <f t="shared" si="11"/>
        <v>1898.5153794418682</v>
      </c>
      <c r="H326" s="62"/>
      <c r="I326" s="64">
        <f t="shared" si="10"/>
        <v>0</v>
      </c>
      <c r="M326" s="65"/>
      <c r="P326" s="65"/>
      <c r="Q326"/>
      <c r="R326"/>
    </row>
    <row r="327" spans="3:18" s="5" customFormat="1" x14ac:dyDescent="0.25">
      <c r="C327" s="6"/>
      <c r="D327" s="62"/>
      <c r="E327" s="61"/>
      <c r="F327" s="62"/>
      <c r="G327" s="62">
        <f t="shared" si="11"/>
        <v>1898.5153794418682</v>
      </c>
      <c r="H327" s="62"/>
      <c r="I327" s="64">
        <f t="shared" si="10"/>
        <v>0</v>
      </c>
      <c r="M327" s="65"/>
      <c r="P327" s="65"/>
      <c r="Q327"/>
      <c r="R327"/>
    </row>
    <row r="328" spans="3:18" s="5" customFormat="1" x14ac:dyDescent="0.25">
      <c r="C328" s="6"/>
      <c r="D328" s="62"/>
      <c r="E328" s="61"/>
      <c r="F328" s="62"/>
      <c r="G328" s="62">
        <f t="shared" si="11"/>
        <v>1898.5153794418682</v>
      </c>
      <c r="H328" s="62"/>
      <c r="I328" s="64">
        <f t="shared" si="10"/>
        <v>0</v>
      </c>
      <c r="M328" s="65"/>
      <c r="P328" s="65"/>
      <c r="Q328"/>
      <c r="R328"/>
    </row>
    <row r="329" spans="3:18" s="5" customFormat="1" x14ac:dyDescent="0.25">
      <c r="C329" s="6"/>
      <c r="D329" s="62"/>
      <c r="E329" s="61"/>
      <c r="F329" s="62"/>
      <c r="G329" s="62">
        <f t="shared" si="11"/>
        <v>1898.5153794418682</v>
      </c>
      <c r="H329" s="62"/>
      <c r="I329" s="64">
        <f t="shared" si="10"/>
        <v>0</v>
      </c>
      <c r="M329" s="65"/>
      <c r="P329" s="65"/>
      <c r="Q329"/>
      <c r="R329"/>
    </row>
    <row r="330" spans="3:18" s="5" customFormat="1" x14ac:dyDescent="0.25">
      <c r="C330" s="6"/>
      <c r="D330" s="62"/>
      <c r="E330" s="61"/>
      <c r="F330" s="62"/>
      <c r="G330" s="62">
        <f t="shared" si="11"/>
        <v>1898.5153794418682</v>
      </c>
      <c r="H330" s="62"/>
      <c r="I330" s="64">
        <f t="shared" si="10"/>
        <v>0</v>
      </c>
      <c r="M330" s="65"/>
      <c r="P330" s="65"/>
      <c r="Q330"/>
      <c r="R330"/>
    </row>
    <row r="331" spans="3:18" s="5" customFormat="1" x14ac:dyDescent="0.25">
      <c r="C331" s="6"/>
      <c r="D331" s="62"/>
      <c r="E331" s="61"/>
      <c r="F331" s="62"/>
      <c r="G331" s="62">
        <f t="shared" si="11"/>
        <v>1898.5153794418682</v>
      </c>
      <c r="H331" s="62"/>
      <c r="I331" s="64">
        <f t="shared" si="10"/>
        <v>0</v>
      </c>
      <c r="M331" s="65"/>
      <c r="P331" s="65"/>
      <c r="Q331"/>
      <c r="R331"/>
    </row>
    <row r="332" spans="3:18" s="5" customFormat="1" x14ac:dyDescent="0.25">
      <c r="C332" s="6"/>
      <c r="D332" s="62"/>
      <c r="E332" s="61"/>
      <c r="F332" s="62"/>
      <c r="G332" s="62">
        <f t="shared" si="11"/>
        <v>1898.5153794418682</v>
      </c>
      <c r="H332" s="62"/>
      <c r="I332" s="64">
        <f t="shared" si="10"/>
        <v>0</v>
      </c>
      <c r="M332" s="65"/>
      <c r="P332" s="65"/>
      <c r="Q332"/>
      <c r="R332"/>
    </row>
    <row r="333" spans="3:18" s="5" customFormat="1" x14ac:dyDescent="0.25">
      <c r="C333" s="6"/>
      <c r="D333" s="62"/>
      <c r="E333" s="61"/>
      <c r="F333" s="62"/>
      <c r="G333" s="62">
        <f t="shared" si="11"/>
        <v>1898.5153794418682</v>
      </c>
      <c r="H333" s="62"/>
      <c r="I333" s="64">
        <f t="shared" si="10"/>
        <v>0</v>
      </c>
      <c r="M333" s="65"/>
      <c r="P333" s="65"/>
      <c r="Q333"/>
      <c r="R333"/>
    </row>
    <row r="334" spans="3:18" s="5" customFormat="1" x14ac:dyDescent="0.25">
      <c r="C334" s="6"/>
      <c r="D334" s="62"/>
      <c r="E334" s="61"/>
      <c r="F334" s="62"/>
      <c r="G334" s="62">
        <f t="shared" si="11"/>
        <v>1898.5153794418682</v>
      </c>
      <c r="H334" s="62"/>
      <c r="I334" s="64">
        <f t="shared" si="10"/>
        <v>0</v>
      </c>
      <c r="M334" s="65"/>
      <c r="P334" s="65"/>
      <c r="Q334"/>
      <c r="R334"/>
    </row>
    <row r="335" spans="3:18" s="5" customFormat="1" x14ac:dyDescent="0.25">
      <c r="C335" s="6"/>
      <c r="D335" s="62"/>
      <c r="E335" s="61"/>
      <c r="F335" s="62"/>
      <c r="G335" s="62">
        <f t="shared" si="11"/>
        <v>1898.5153794418682</v>
      </c>
      <c r="H335" s="62"/>
      <c r="I335" s="64">
        <f t="shared" si="10"/>
        <v>0</v>
      </c>
      <c r="M335" s="65"/>
      <c r="P335" s="65"/>
      <c r="Q335"/>
      <c r="R335"/>
    </row>
    <row r="336" spans="3:18" s="5" customFormat="1" x14ac:dyDescent="0.25">
      <c r="C336" s="6"/>
      <c r="D336" s="62"/>
      <c r="E336" s="61"/>
      <c r="F336" s="62"/>
      <c r="G336" s="62">
        <f t="shared" si="11"/>
        <v>1898.5153794418682</v>
      </c>
      <c r="H336" s="62"/>
      <c r="I336" s="64">
        <f t="shared" si="10"/>
        <v>0</v>
      </c>
      <c r="M336" s="65"/>
      <c r="P336" s="65"/>
      <c r="Q336"/>
      <c r="R336"/>
    </row>
    <row r="337" spans="3:18" s="5" customFormat="1" x14ac:dyDescent="0.25">
      <c r="C337" s="6"/>
      <c r="D337" s="62"/>
      <c r="E337" s="61"/>
      <c r="F337" s="62"/>
      <c r="G337" s="62">
        <f t="shared" si="11"/>
        <v>1898.5153794418682</v>
      </c>
      <c r="H337" s="62"/>
      <c r="I337" s="64">
        <f t="shared" si="10"/>
        <v>0</v>
      </c>
      <c r="M337" s="65"/>
      <c r="P337" s="65"/>
      <c r="Q337"/>
      <c r="R337"/>
    </row>
    <row r="338" spans="3:18" s="5" customFormat="1" x14ac:dyDescent="0.25">
      <c r="C338" s="6"/>
      <c r="D338" s="62"/>
      <c r="E338" s="61"/>
      <c r="F338" s="62"/>
      <c r="G338" s="62">
        <f t="shared" si="11"/>
        <v>1898.5153794418682</v>
      </c>
      <c r="H338" s="62"/>
      <c r="I338" s="64">
        <f t="shared" si="10"/>
        <v>0</v>
      </c>
      <c r="M338" s="65"/>
      <c r="P338" s="65"/>
      <c r="Q338"/>
      <c r="R338"/>
    </row>
    <row r="339" spans="3:18" s="5" customFormat="1" x14ac:dyDescent="0.25">
      <c r="C339" s="6"/>
      <c r="D339" s="62"/>
      <c r="E339" s="61"/>
      <c r="F339" s="62"/>
      <c r="G339" s="62">
        <f t="shared" si="11"/>
        <v>1898.5153794418682</v>
      </c>
      <c r="H339" s="62"/>
      <c r="I339" s="64">
        <f t="shared" si="10"/>
        <v>0</v>
      </c>
      <c r="M339" s="65"/>
      <c r="P339" s="65"/>
      <c r="Q339"/>
      <c r="R339"/>
    </row>
    <row r="340" spans="3:18" s="5" customFormat="1" x14ac:dyDescent="0.25">
      <c r="C340" s="6"/>
      <c r="D340" s="62"/>
      <c r="E340" s="61"/>
      <c r="F340" s="62"/>
      <c r="G340" s="62">
        <f t="shared" si="11"/>
        <v>1898.5153794418682</v>
      </c>
      <c r="H340" s="62"/>
      <c r="I340" s="64">
        <f t="shared" si="10"/>
        <v>0</v>
      </c>
      <c r="M340" s="65"/>
      <c r="P340" s="65"/>
      <c r="Q340"/>
      <c r="R340"/>
    </row>
    <row r="341" spans="3:18" s="5" customFormat="1" x14ac:dyDescent="0.25">
      <c r="C341" s="6"/>
      <c r="D341" s="62"/>
      <c r="E341" s="61"/>
      <c r="F341" s="62"/>
      <c r="G341" s="62">
        <f t="shared" si="11"/>
        <v>1898.5153794418682</v>
      </c>
      <c r="H341" s="62"/>
      <c r="I341" s="64">
        <f t="shared" si="10"/>
        <v>0</v>
      </c>
      <c r="M341" s="65"/>
      <c r="P341" s="65"/>
      <c r="Q341"/>
      <c r="R341"/>
    </row>
    <row r="342" spans="3:18" s="5" customFormat="1" x14ac:dyDescent="0.25">
      <c r="C342" s="6"/>
      <c r="D342" s="62"/>
      <c r="E342" s="61"/>
      <c r="F342" s="62"/>
      <c r="G342" s="62">
        <f t="shared" si="11"/>
        <v>1898.5153794418682</v>
      </c>
      <c r="H342" s="62"/>
      <c r="I342" s="64">
        <f t="shared" si="10"/>
        <v>0</v>
      </c>
      <c r="M342" s="65"/>
      <c r="P342" s="65"/>
      <c r="Q342"/>
      <c r="R342"/>
    </row>
    <row r="343" spans="3:18" s="5" customFormat="1" x14ac:dyDescent="0.25">
      <c r="C343" s="6"/>
      <c r="D343" s="62"/>
      <c r="E343" s="61"/>
      <c r="F343" s="62"/>
      <c r="G343" s="62">
        <f t="shared" si="11"/>
        <v>1898.5153794418682</v>
      </c>
      <c r="H343" s="62"/>
      <c r="I343" s="64">
        <f t="shared" si="10"/>
        <v>0</v>
      </c>
      <c r="M343" s="65"/>
      <c r="P343" s="65"/>
      <c r="Q343"/>
      <c r="R343"/>
    </row>
    <row r="344" spans="3:18" s="5" customFormat="1" x14ac:dyDescent="0.25">
      <c r="C344" s="6"/>
      <c r="D344" s="62"/>
      <c r="E344" s="61"/>
      <c r="F344" s="62"/>
      <c r="G344" s="62">
        <f t="shared" si="11"/>
        <v>1898.5153794418682</v>
      </c>
      <c r="H344" s="62"/>
      <c r="I344" s="64">
        <f t="shared" si="10"/>
        <v>0</v>
      </c>
      <c r="M344" s="65"/>
      <c r="P344" s="65"/>
      <c r="Q344"/>
      <c r="R344"/>
    </row>
    <row r="345" spans="3:18" s="5" customFormat="1" x14ac:dyDescent="0.25">
      <c r="C345" s="6"/>
      <c r="D345" s="62"/>
      <c r="E345" s="61"/>
      <c r="F345" s="62"/>
      <c r="G345" s="62">
        <f t="shared" si="11"/>
        <v>1898.5153794418682</v>
      </c>
      <c r="H345" s="62"/>
      <c r="I345" s="64">
        <f t="shared" si="10"/>
        <v>0</v>
      </c>
      <c r="M345" s="65"/>
      <c r="P345" s="65"/>
      <c r="Q345"/>
      <c r="R345"/>
    </row>
    <row r="346" spans="3:18" s="5" customFormat="1" x14ac:dyDescent="0.25">
      <c r="C346" s="6"/>
      <c r="D346" s="62"/>
      <c r="E346" s="61"/>
      <c r="F346" s="62"/>
      <c r="G346" s="62">
        <f t="shared" si="11"/>
        <v>1898.5153794418682</v>
      </c>
      <c r="H346" s="62"/>
      <c r="I346" s="64">
        <f t="shared" si="10"/>
        <v>0</v>
      </c>
      <c r="M346" s="65"/>
      <c r="P346" s="65"/>
      <c r="Q346"/>
      <c r="R346"/>
    </row>
    <row r="347" spans="3:18" s="5" customFormat="1" x14ac:dyDescent="0.25">
      <c r="C347" s="6"/>
      <c r="D347" s="62"/>
      <c r="E347" s="61"/>
      <c r="F347" s="62"/>
      <c r="G347" s="62">
        <f t="shared" si="11"/>
        <v>1898.5153794418682</v>
      </c>
      <c r="H347" s="62"/>
      <c r="I347" s="64">
        <f t="shared" si="10"/>
        <v>0</v>
      </c>
      <c r="M347" s="65"/>
      <c r="P347" s="65"/>
      <c r="Q347"/>
      <c r="R347"/>
    </row>
    <row r="348" spans="3:18" s="5" customFormat="1" x14ac:dyDescent="0.25">
      <c r="C348" s="6"/>
      <c r="D348" s="62"/>
      <c r="E348" s="61"/>
      <c r="F348" s="62"/>
      <c r="G348" s="62">
        <f t="shared" si="11"/>
        <v>1898.5153794418682</v>
      </c>
      <c r="H348" s="62"/>
      <c r="I348" s="64">
        <f t="shared" si="10"/>
        <v>0</v>
      </c>
      <c r="M348" s="65"/>
      <c r="P348" s="65"/>
      <c r="Q348"/>
      <c r="R348"/>
    </row>
    <row r="349" spans="3:18" s="5" customFormat="1" x14ac:dyDescent="0.25">
      <c r="C349" s="6"/>
      <c r="D349" s="62"/>
      <c r="E349" s="61"/>
      <c r="F349" s="62"/>
      <c r="G349" s="62">
        <f t="shared" si="11"/>
        <v>1898.5153794418682</v>
      </c>
      <c r="H349" s="62"/>
      <c r="I349" s="64">
        <f t="shared" si="10"/>
        <v>0</v>
      </c>
      <c r="M349" s="65"/>
      <c r="P349" s="65"/>
      <c r="Q349"/>
      <c r="R349"/>
    </row>
    <row r="350" spans="3:18" s="5" customFormat="1" x14ac:dyDescent="0.25">
      <c r="C350" s="6"/>
      <c r="D350" s="62"/>
      <c r="E350" s="61"/>
      <c r="F350" s="62"/>
      <c r="G350" s="62">
        <f t="shared" si="11"/>
        <v>1898.5153794418682</v>
      </c>
      <c r="H350" s="62"/>
      <c r="I350" s="64">
        <f t="shared" si="10"/>
        <v>0</v>
      </c>
      <c r="M350" s="65"/>
      <c r="P350" s="65"/>
      <c r="Q350"/>
      <c r="R350"/>
    </row>
    <row r="351" spans="3:18" s="5" customFormat="1" x14ac:dyDescent="0.25">
      <c r="C351" s="6"/>
      <c r="D351" s="62"/>
      <c r="E351" s="61"/>
      <c r="F351" s="62"/>
      <c r="G351" s="62">
        <f t="shared" si="11"/>
        <v>1898.5153794418682</v>
      </c>
      <c r="H351" s="62"/>
      <c r="I351" s="64">
        <f t="shared" si="10"/>
        <v>0</v>
      </c>
      <c r="M351" s="65"/>
      <c r="P351" s="65"/>
      <c r="Q351"/>
      <c r="R351"/>
    </row>
    <row r="352" spans="3:18" s="5" customFormat="1" x14ac:dyDescent="0.25">
      <c r="C352" s="6"/>
      <c r="D352" s="62"/>
      <c r="E352" s="61"/>
      <c r="F352" s="62"/>
      <c r="G352" s="62">
        <f t="shared" si="11"/>
        <v>1898.5153794418682</v>
      </c>
      <c r="H352" s="62"/>
      <c r="I352" s="64">
        <f t="shared" si="10"/>
        <v>0</v>
      </c>
      <c r="M352" s="65"/>
      <c r="P352" s="65"/>
      <c r="Q352"/>
      <c r="R352"/>
    </row>
    <row r="353" spans="3:18" s="5" customFormat="1" x14ac:dyDescent="0.25">
      <c r="C353" s="6"/>
      <c r="D353" s="62"/>
      <c r="E353" s="61"/>
      <c r="F353" s="62"/>
      <c r="G353" s="62">
        <f t="shared" si="11"/>
        <v>1898.5153794418682</v>
      </c>
      <c r="H353" s="62"/>
      <c r="I353" s="64">
        <f t="shared" si="10"/>
        <v>0</v>
      </c>
      <c r="M353" s="65"/>
      <c r="P353" s="65"/>
      <c r="Q353"/>
      <c r="R353"/>
    </row>
    <row r="354" spans="3:18" s="5" customFormat="1" x14ac:dyDescent="0.25">
      <c r="C354" s="6"/>
      <c r="D354" s="62"/>
      <c r="E354" s="61"/>
      <c r="F354" s="62"/>
      <c r="G354" s="62">
        <f t="shared" si="11"/>
        <v>1898.5153794418682</v>
      </c>
      <c r="H354" s="62"/>
      <c r="I354" s="64">
        <f t="shared" si="10"/>
        <v>0</v>
      </c>
      <c r="M354" s="65"/>
      <c r="P354" s="65"/>
      <c r="Q354"/>
      <c r="R354"/>
    </row>
    <row r="355" spans="3:18" s="5" customFormat="1" x14ac:dyDescent="0.25">
      <c r="C355" s="6"/>
      <c r="D355" s="62"/>
      <c r="E355" s="61"/>
      <c r="F355" s="62"/>
      <c r="G355" s="62">
        <f t="shared" si="11"/>
        <v>1898.5153794418682</v>
      </c>
      <c r="H355" s="62"/>
      <c r="I355" s="64">
        <f t="shared" si="10"/>
        <v>0</v>
      </c>
      <c r="M355" s="65"/>
      <c r="P355" s="65"/>
      <c r="Q355"/>
      <c r="R355"/>
    </row>
    <row r="356" spans="3:18" s="5" customFormat="1" x14ac:dyDescent="0.25">
      <c r="C356" s="6"/>
      <c r="D356" s="62"/>
      <c r="E356" s="61"/>
      <c r="F356" s="62"/>
      <c r="G356" s="62">
        <f t="shared" si="11"/>
        <v>1898.5153794418682</v>
      </c>
      <c r="H356" s="62"/>
      <c r="I356" s="64">
        <f t="shared" si="10"/>
        <v>0</v>
      </c>
      <c r="M356" s="65"/>
      <c r="P356" s="65"/>
      <c r="Q356"/>
      <c r="R356"/>
    </row>
    <row r="357" spans="3:18" s="5" customFormat="1" x14ac:dyDescent="0.25">
      <c r="C357" s="6"/>
      <c r="D357" s="62"/>
      <c r="E357" s="61"/>
      <c r="F357" s="62"/>
      <c r="G357" s="62">
        <f t="shared" si="11"/>
        <v>1898.5153794418682</v>
      </c>
      <c r="H357" s="62"/>
      <c r="I357" s="64">
        <f t="shared" si="10"/>
        <v>0</v>
      </c>
      <c r="M357" s="65"/>
      <c r="P357" s="65"/>
      <c r="Q357"/>
      <c r="R357"/>
    </row>
    <row r="358" spans="3:18" s="5" customFormat="1" x14ac:dyDescent="0.25">
      <c r="C358" s="6"/>
      <c r="D358" s="62"/>
      <c r="E358" s="61"/>
      <c r="F358" s="62"/>
      <c r="G358" s="62">
        <f t="shared" si="11"/>
        <v>1898.5153794418682</v>
      </c>
      <c r="H358" s="62"/>
      <c r="I358" s="64">
        <f t="shared" si="10"/>
        <v>0</v>
      </c>
      <c r="M358" s="65"/>
      <c r="P358" s="65"/>
      <c r="Q358"/>
      <c r="R358"/>
    </row>
    <row r="359" spans="3:18" s="5" customFormat="1" x14ac:dyDescent="0.25">
      <c r="C359" s="6"/>
      <c r="D359" s="62"/>
      <c r="E359" s="61"/>
      <c r="F359" s="62"/>
      <c r="G359" s="62">
        <f t="shared" si="11"/>
        <v>1898.5153794418682</v>
      </c>
      <c r="H359" s="62"/>
      <c r="I359" s="64">
        <f t="shared" si="10"/>
        <v>0</v>
      </c>
      <c r="M359" s="65"/>
      <c r="P359" s="65"/>
      <c r="Q359"/>
      <c r="R359"/>
    </row>
    <row r="360" spans="3:18" s="5" customFormat="1" x14ac:dyDescent="0.25">
      <c r="C360" s="6"/>
      <c r="D360" s="62"/>
      <c r="E360" s="61"/>
      <c r="F360" s="62"/>
      <c r="G360" s="62">
        <f t="shared" si="11"/>
        <v>1898.5153794418682</v>
      </c>
      <c r="H360" s="62"/>
      <c r="I360" s="64">
        <f t="shared" si="10"/>
        <v>0</v>
      </c>
      <c r="M360" s="65"/>
      <c r="P360" s="65"/>
      <c r="Q360"/>
      <c r="R360"/>
    </row>
    <row r="361" spans="3:18" s="5" customFormat="1" x14ac:dyDescent="0.25">
      <c r="C361" s="6"/>
      <c r="D361" s="62"/>
      <c r="E361" s="61"/>
      <c r="F361" s="62"/>
      <c r="G361" s="62">
        <f t="shared" si="11"/>
        <v>1898.5153794418682</v>
      </c>
      <c r="H361" s="62"/>
      <c r="I361" s="64">
        <f t="shared" si="10"/>
        <v>0</v>
      </c>
      <c r="M361" s="65"/>
      <c r="P361" s="65"/>
      <c r="Q361"/>
      <c r="R361"/>
    </row>
    <row r="362" spans="3:18" s="5" customFormat="1" x14ac:dyDescent="0.25">
      <c r="C362" s="6"/>
      <c r="D362" s="62"/>
      <c r="E362" s="61"/>
      <c r="F362" s="62"/>
      <c r="G362" s="62">
        <f t="shared" si="11"/>
        <v>1898.5153794418682</v>
      </c>
      <c r="H362" s="62"/>
      <c r="I362" s="64">
        <f t="shared" si="10"/>
        <v>0</v>
      </c>
      <c r="M362" s="65"/>
      <c r="P362" s="65"/>
      <c r="Q362"/>
      <c r="R362"/>
    </row>
    <row r="363" spans="3:18" s="5" customFormat="1" x14ac:dyDescent="0.25">
      <c r="C363" s="6"/>
      <c r="D363" s="62"/>
      <c r="E363" s="61"/>
      <c r="F363" s="62"/>
      <c r="G363" s="62">
        <f t="shared" si="11"/>
        <v>1898.5153794418682</v>
      </c>
      <c r="H363" s="62"/>
      <c r="I363" s="64">
        <f t="shared" si="10"/>
        <v>0</v>
      </c>
      <c r="M363" s="65"/>
      <c r="P363" s="65"/>
      <c r="Q363"/>
      <c r="R363"/>
    </row>
    <row r="364" spans="3:18" s="5" customFormat="1" x14ac:dyDescent="0.25">
      <c r="C364" s="6"/>
      <c r="D364" s="62"/>
      <c r="E364" s="61"/>
      <c r="F364" s="62"/>
      <c r="G364" s="62">
        <f t="shared" si="11"/>
        <v>1898.5153794418682</v>
      </c>
      <c r="H364" s="62"/>
      <c r="I364" s="64">
        <f t="shared" si="10"/>
        <v>0</v>
      </c>
      <c r="M364" s="65"/>
      <c r="P364" s="65"/>
      <c r="Q364"/>
      <c r="R364"/>
    </row>
    <row r="365" spans="3:18" s="5" customFormat="1" x14ac:dyDescent="0.25">
      <c r="C365" s="6"/>
      <c r="D365" s="62"/>
      <c r="E365" s="61"/>
      <c r="F365" s="62"/>
      <c r="G365" s="62">
        <f t="shared" si="11"/>
        <v>1898.5153794418682</v>
      </c>
      <c r="H365" s="62"/>
      <c r="I365" s="64">
        <f t="shared" si="10"/>
        <v>0</v>
      </c>
      <c r="M365" s="65"/>
      <c r="P365" s="65"/>
      <c r="Q365"/>
      <c r="R365"/>
    </row>
    <row r="366" spans="3:18" s="5" customFormat="1" x14ac:dyDescent="0.25">
      <c r="C366" s="6"/>
      <c r="D366" s="62"/>
      <c r="E366" s="61"/>
      <c r="F366" s="62"/>
      <c r="G366" s="62">
        <f t="shared" si="11"/>
        <v>1898.5153794418682</v>
      </c>
      <c r="H366" s="62"/>
      <c r="I366" s="64">
        <f t="shared" si="10"/>
        <v>0</v>
      </c>
      <c r="M366" s="65"/>
      <c r="P366" s="65"/>
      <c r="Q366"/>
      <c r="R366"/>
    </row>
    <row r="367" spans="3:18" s="5" customFormat="1" x14ac:dyDescent="0.25">
      <c r="C367" s="6"/>
      <c r="D367" s="62"/>
      <c r="E367" s="61"/>
      <c r="F367" s="62"/>
      <c r="G367" s="62">
        <f t="shared" si="11"/>
        <v>1898.5153794418682</v>
      </c>
      <c r="H367" s="62"/>
      <c r="I367" s="64">
        <f t="shared" si="10"/>
        <v>0</v>
      </c>
      <c r="M367" s="65"/>
      <c r="P367" s="65"/>
      <c r="Q367"/>
      <c r="R367"/>
    </row>
    <row r="368" spans="3:18" s="5" customFormat="1" x14ac:dyDescent="0.25">
      <c r="C368" s="6"/>
      <c r="D368" s="62"/>
      <c r="E368" s="61"/>
      <c r="F368" s="62"/>
      <c r="G368" s="62">
        <f t="shared" si="11"/>
        <v>1898.5153794418682</v>
      </c>
      <c r="H368" s="62"/>
      <c r="I368" s="64">
        <f t="shared" si="10"/>
        <v>0</v>
      </c>
      <c r="M368" s="65"/>
      <c r="P368" s="65"/>
      <c r="Q368"/>
      <c r="R368"/>
    </row>
    <row r="369" spans="3:18" s="5" customFormat="1" x14ac:dyDescent="0.25">
      <c r="C369" s="6"/>
      <c r="D369" s="62"/>
      <c r="E369" s="61"/>
      <c r="F369" s="62"/>
      <c r="G369" s="62">
        <f t="shared" si="11"/>
        <v>1898.5153794418682</v>
      </c>
      <c r="H369" s="62"/>
      <c r="I369" s="64">
        <f t="shared" si="10"/>
        <v>0</v>
      </c>
      <c r="M369" s="65"/>
      <c r="P369" s="65"/>
      <c r="Q369"/>
      <c r="R369"/>
    </row>
    <row r="370" spans="3:18" s="5" customFormat="1" x14ac:dyDescent="0.25">
      <c r="C370" s="6"/>
      <c r="D370" s="62"/>
      <c r="E370" s="61"/>
      <c r="F370" s="62"/>
      <c r="G370" s="62">
        <f t="shared" si="11"/>
        <v>1898.5153794418682</v>
      </c>
      <c r="H370" s="62"/>
      <c r="I370" s="64">
        <f t="shared" si="10"/>
        <v>0</v>
      </c>
      <c r="M370" s="65"/>
      <c r="P370" s="65"/>
      <c r="Q370"/>
      <c r="R370"/>
    </row>
    <row r="371" spans="3:18" s="5" customFormat="1" x14ac:dyDescent="0.25">
      <c r="C371" s="6"/>
      <c r="D371" s="62"/>
      <c r="E371" s="61"/>
      <c r="F371" s="62"/>
      <c r="G371" s="62">
        <f t="shared" si="11"/>
        <v>1898.5153794418682</v>
      </c>
      <c r="H371" s="62"/>
      <c r="I371" s="64">
        <f t="shared" si="10"/>
        <v>0</v>
      </c>
      <c r="M371" s="65"/>
      <c r="P371" s="65"/>
      <c r="Q371"/>
      <c r="R371"/>
    </row>
    <row r="372" spans="3:18" s="5" customFormat="1" x14ac:dyDescent="0.25">
      <c r="C372" s="6"/>
      <c r="D372" s="62"/>
      <c r="E372" s="61"/>
      <c r="F372" s="62"/>
      <c r="G372" s="62">
        <f t="shared" si="11"/>
        <v>1898.5153794418682</v>
      </c>
      <c r="H372" s="62"/>
      <c r="I372" s="64">
        <f t="shared" si="10"/>
        <v>0</v>
      </c>
      <c r="M372" s="65"/>
      <c r="P372" s="65"/>
      <c r="Q372"/>
      <c r="R372"/>
    </row>
    <row r="373" spans="3:18" s="5" customFormat="1" x14ac:dyDescent="0.25">
      <c r="C373" s="6"/>
      <c r="D373" s="62"/>
      <c r="E373" s="61"/>
      <c r="F373" s="62"/>
      <c r="G373" s="62">
        <f t="shared" si="11"/>
        <v>1898.5153794418682</v>
      </c>
      <c r="H373" s="62"/>
      <c r="I373" s="64">
        <f t="shared" si="10"/>
        <v>0</v>
      </c>
      <c r="M373" s="65"/>
      <c r="P373" s="65"/>
      <c r="Q373"/>
      <c r="R373"/>
    </row>
    <row r="374" spans="3:18" s="5" customFormat="1" x14ac:dyDescent="0.25">
      <c r="C374" s="6"/>
      <c r="D374" s="62"/>
      <c r="E374" s="61"/>
      <c r="F374" s="62"/>
      <c r="G374" s="62">
        <f t="shared" si="11"/>
        <v>1898.5153794418682</v>
      </c>
      <c r="H374" s="62"/>
      <c r="I374" s="64">
        <f t="shared" si="10"/>
        <v>0</v>
      </c>
      <c r="M374" s="65"/>
      <c r="P374" s="65"/>
      <c r="Q374"/>
      <c r="R374"/>
    </row>
    <row r="375" spans="3:18" s="5" customFormat="1" x14ac:dyDescent="0.25">
      <c r="C375" s="6"/>
      <c r="D375" s="62"/>
      <c r="E375" s="61"/>
      <c r="F375" s="62"/>
      <c r="G375" s="62">
        <f t="shared" si="11"/>
        <v>1898.5153794418682</v>
      </c>
      <c r="H375" s="62"/>
      <c r="I375" s="64">
        <f t="shared" si="10"/>
        <v>0</v>
      </c>
      <c r="M375" s="65"/>
      <c r="P375" s="65"/>
      <c r="Q375"/>
      <c r="R375"/>
    </row>
    <row r="376" spans="3:18" s="5" customFormat="1" x14ac:dyDescent="0.25">
      <c r="C376" s="6"/>
      <c r="D376" s="62"/>
      <c r="E376" s="61"/>
      <c r="F376" s="62"/>
      <c r="G376" s="62">
        <f t="shared" si="11"/>
        <v>1898.5153794418682</v>
      </c>
      <c r="H376" s="62"/>
      <c r="I376" s="64">
        <f t="shared" si="10"/>
        <v>0</v>
      </c>
      <c r="M376" s="65"/>
      <c r="P376" s="65"/>
      <c r="Q376"/>
      <c r="R376"/>
    </row>
    <row r="377" spans="3:18" s="5" customFormat="1" x14ac:dyDescent="0.25">
      <c r="C377" s="6"/>
      <c r="D377" s="62"/>
      <c r="E377" s="61"/>
      <c r="F377" s="62"/>
      <c r="G377" s="62">
        <f t="shared" si="11"/>
        <v>1898.5153794418682</v>
      </c>
      <c r="H377" s="62"/>
      <c r="I377" s="64">
        <f t="shared" si="10"/>
        <v>0</v>
      </c>
      <c r="M377" s="65"/>
      <c r="P377" s="65"/>
      <c r="Q377"/>
      <c r="R377"/>
    </row>
    <row r="378" spans="3:18" s="5" customFormat="1" x14ac:dyDescent="0.25">
      <c r="C378" s="6"/>
      <c r="D378" s="62"/>
      <c r="E378" s="61"/>
      <c r="F378" s="62"/>
      <c r="G378" s="62">
        <f t="shared" si="11"/>
        <v>1898.5153794418682</v>
      </c>
      <c r="H378" s="62"/>
      <c r="I378" s="64">
        <f t="shared" si="10"/>
        <v>0</v>
      </c>
      <c r="M378" s="65"/>
      <c r="P378" s="65"/>
      <c r="Q378"/>
      <c r="R378"/>
    </row>
    <row r="379" spans="3:18" s="5" customFormat="1" x14ac:dyDescent="0.25">
      <c r="C379" s="6"/>
      <c r="D379" s="62"/>
      <c r="E379" s="61"/>
      <c r="F379" s="62"/>
      <c r="G379" s="62">
        <f t="shared" si="11"/>
        <v>1898.5153794418682</v>
      </c>
      <c r="H379" s="62"/>
      <c r="I379" s="64">
        <f t="shared" si="10"/>
        <v>0</v>
      </c>
      <c r="M379" s="65"/>
      <c r="P379" s="65"/>
      <c r="Q379"/>
      <c r="R379"/>
    </row>
    <row r="380" spans="3:18" s="5" customFormat="1" x14ac:dyDescent="0.25">
      <c r="C380" s="6"/>
      <c r="D380" s="62"/>
      <c r="E380" s="61"/>
      <c r="F380" s="62"/>
      <c r="G380" s="62">
        <f t="shared" si="11"/>
        <v>1898.5153794418682</v>
      </c>
      <c r="H380" s="62"/>
      <c r="I380" s="64">
        <f t="shared" si="10"/>
        <v>0</v>
      </c>
      <c r="M380" s="65"/>
      <c r="P380" s="65"/>
      <c r="Q380"/>
      <c r="R380"/>
    </row>
    <row r="381" spans="3:18" s="5" customFormat="1" x14ac:dyDescent="0.25">
      <c r="C381" s="6"/>
      <c r="D381" s="62"/>
      <c r="E381" s="61"/>
      <c r="F381" s="62"/>
      <c r="G381" s="62">
        <f t="shared" si="11"/>
        <v>1898.5153794418682</v>
      </c>
      <c r="H381" s="62"/>
      <c r="I381" s="64">
        <f t="shared" si="10"/>
        <v>0</v>
      </c>
      <c r="M381" s="65"/>
      <c r="P381" s="65"/>
      <c r="Q381"/>
      <c r="R381"/>
    </row>
    <row r="382" spans="3:18" s="5" customFormat="1" x14ac:dyDescent="0.25">
      <c r="C382" s="6"/>
      <c r="D382" s="62"/>
      <c r="E382" s="61"/>
      <c r="F382" s="62"/>
      <c r="G382" s="62">
        <f t="shared" si="11"/>
        <v>1898.5153794418682</v>
      </c>
      <c r="H382" s="62"/>
      <c r="I382" s="64">
        <f t="shared" si="10"/>
        <v>0</v>
      </c>
      <c r="M382" s="65"/>
      <c r="P382" s="65"/>
      <c r="Q382"/>
      <c r="R382"/>
    </row>
    <row r="383" spans="3:18" s="5" customFormat="1" x14ac:dyDescent="0.25">
      <c r="C383" s="6"/>
      <c r="D383" s="62"/>
      <c r="E383" s="61"/>
      <c r="F383" s="62"/>
      <c r="G383" s="62">
        <f t="shared" si="11"/>
        <v>1898.5153794418682</v>
      </c>
      <c r="H383" s="62"/>
      <c r="I383" s="64">
        <f t="shared" si="10"/>
        <v>0</v>
      </c>
      <c r="M383" s="65"/>
      <c r="P383" s="65"/>
      <c r="Q383"/>
      <c r="R383"/>
    </row>
    <row r="384" spans="3:18" s="5" customFormat="1" x14ac:dyDescent="0.25">
      <c r="C384" s="6"/>
      <c r="D384" s="62"/>
      <c r="E384" s="61"/>
      <c r="F384" s="62"/>
      <c r="G384" s="62">
        <f t="shared" si="11"/>
        <v>1898.5153794418682</v>
      </c>
      <c r="H384" s="62"/>
      <c r="I384" s="64">
        <f t="shared" si="10"/>
        <v>0</v>
      </c>
      <c r="M384" s="65"/>
      <c r="P384" s="65"/>
      <c r="Q384"/>
      <c r="R384"/>
    </row>
    <row r="385" spans="3:18" s="5" customFormat="1" x14ac:dyDescent="0.25">
      <c r="C385" s="6"/>
      <c r="D385" s="62"/>
      <c r="E385" s="61"/>
      <c r="F385" s="62"/>
      <c r="G385" s="62">
        <f t="shared" si="11"/>
        <v>1898.5153794418682</v>
      </c>
      <c r="H385" s="62"/>
      <c r="I385" s="64">
        <f t="shared" si="10"/>
        <v>0</v>
      </c>
      <c r="M385" s="65"/>
      <c r="P385" s="65"/>
      <c r="Q385"/>
      <c r="R385"/>
    </row>
    <row r="386" spans="3:18" s="5" customFormat="1" x14ac:dyDescent="0.25">
      <c r="C386" s="6"/>
      <c r="D386" s="62"/>
      <c r="E386" s="61"/>
      <c r="F386" s="62"/>
      <c r="G386" s="62">
        <f t="shared" si="11"/>
        <v>1898.5153794418682</v>
      </c>
      <c r="H386" s="62"/>
      <c r="I386" s="64">
        <f t="shared" si="10"/>
        <v>0</v>
      </c>
      <c r="M386" s="65"/>
      <c r="P386" s="65"/>
      <c r="Q386"/>
      <c r="R386"/>
    </row>
    <row r="387" spans="3:18" s="5" customFormat="1" x14ac:dyDescent="0.25">
      <c r="C387" s="6"/>
      <c r="D387" s="62"/>
      <c r="E387" s="61"/>
      <c r="F387" s="62"/>
      <c r="G387" s="62">
        <f t="shared" si="11"/>
        <v>1898.5153794418682</v>
      </c>
      <c r="H387" s="62"/>
      <c r="I387" s="64">
        <f t="shared" si="10"/>
        <v>0</v>
      </c>
      <c r="M387" s="65"/>
      <c r="P387" s="65"/>
      <c r="Q387"/>
      <c r="R387"/>
    </row>
    <row r="388" spans="3:18" s="5" customFormat="1" x14ac:dyDescent="0.25">
      <c r="C388" s="6"/>
      <c r="D388" s="62"/>
      <c r="E388" s="61"/>
      <c r="F388" s="62"/>
      <c r="G388" s="62">
        <f t="shared" si="11"/>
        <v>1898.5153794418682</v>
      </c>
      <c r="H388" s="62"/>
      <c r="I388" s="64">
        <f t="shared" ref="I388:I451" si="12">G388*H388</f>
        <v>0</v>
      </c>
      <c r="M388" s="65"/>
      <c r="P388" s="65"/>
      <c r="Q388"/>
      <c r="R388"/>
    </row>
    <row r="389" spans="3:18" s="5" customFormat="1" x14ac:dyDescent="0.25">
      <c r="C389" s="6"/>
      <c r="D389" s="62"/>
      <c r="E389" s="61"/>
      <c r="F389" s="62"/>
      <c r="G389" s="62">
        <f t="shared" ref="G389:G452" si="13">G388+E389-F389</f>
        <v>1898.5153794418682</v>
      </c>
      <c r="H389" s="62"/>
      <c r="I389" s="64">
        <f t="shared" si="12"/>
        <v>0</v>
      </c>
      <c r="M389" s="65"/>
      <c r="P389" s="65"/>
      <c r="Q389"/>
      <c r="R389"/>
    </row>
    <row r="390" spans="3:18" s="5" customFormat="1" x14ac:dyDescent="0.25">
      <c r="C390" s="6"/>
      <c r="D390" s="62"/>
      <c r="E390" s="61"/>
      <c r="F390" s="62"/>
      <c r="G390" s="62">
        <f t="shared" si="13"/>
        <v>1898.5153794418682</v>
      </c>
      <c r="H390" s="62"/>
      <c r="I390" s="64">
        <f t="shared" si="12"/>
        <v>0</v>
      </c>
      <c r="M390" s="65"/>
      <c r="P390" s="65"/>
      <c r="Q390"/>
      <c r="R390"/>
    </row>
    <row r="391" spans="3:18" s="5" customFormat="1" x14ac:dyDescent="0.25">
      <c r="C391" s="6"/>
      <c r="D391" s="62"/>
      <c r="E391" s="61"/>
      <c r="F391" s="62"/>
      <c r="G391" s="62">
        <f t="shared" si="13"/>
        <v>1898.5153794418682</v>
      </c>
      <c r="H391" s="62"/>
      <c r="I391" s="64">
        <f t="shared" si="12"/>
        <v>0</v>
      </c>
      <c r="M391" s="65"/>
      <c r="P391" s="65"/>
      <c r="Q391"/>
      <c r="R391"/>
    </row>
    <row r="392" spans="3:18" s="5" customFormat="1" x14ac:dyDescent="0.25">
      <c r="C392" s="6"/>
      <c r="D392" s="62"/>
      <c r="E392" s="61"/>
      <c r="F392" s="62"/>
      <c r="G392" s="62">
        <f t="shared" si="13"/>
        <v>1898.5153794418682</v>
      </c>
      <c r="H392" s="62"/>
      <c r="I392" s="64">
        <f t="shared" si="12"/>
        <v>0</v>
      </c>
      <c r="M392" s="65"/>
      <c r="P392" s="65"/>
      <c r="Q392"/>
      <c r="R392"/>
    </row>
    <row r="393" spans="3:18" s="5" customFormat="1" x14ac:dyDescent="0.25">
      <c r="C393" s="6"/>
      <c r="D393" s="62"/>
      <c r="E393" s="61"/>
      <c r="F393" s="62"/>
      <c r="G393" s="62">
        <f t="shared" si="13"/>
        <v>1898.5153794418682</v>
      </c>
      <c r="H393" s="62"/>
      <c r="I393" s="64">
        <f t="shared" si="12"/>
        <v>0</v>
      </c>
      <c r="M393" s="65"/>
      <c r="P393" s="65"/>
      <c r="Q393"/>
      <c r="R393"/>
    </row>
    <row r="394" spans="3:18" s="5" customFormat="1" x14ac:dyDescent="0.25">
      <c r="C394" s="6"/>
      <c r="D394" s="62"/>
      <c r="E394" s="61"/>
      <c r="F394" s="62"/>
      <c r="G394" s="62">
        <f t="shared" si="13"/>
        <v>1898.5153794418682</v>
      </c>
      <c r="H394" s="62"/>
      <c r="I394" s="64">
        <f t="shared" si="12"/>
        <v>0</v>
      </c>
      <c r="M394" s="65"/>
      <c r="P394" s="65"/>
      <c r="Q394"/>
      <c r="R394"/>
    </row>
    <row r="395" spans="3:18" s="5" customFormat="1" x14ac:dyDescent="0.25">
      <c r="C395" s="6"/>
      <c r="D395" s="62"/>
      <c r="E395" s="61"/>
      <c r="F395" s="62"/>
      <c r="G395" s="62">
        <f t="shared" si="13"/>
        <v>1898.5153794418682</v>
      </c>
      <c r="H395" s="62"/>
      <c r="I395" s="64">
        <f t="shared" si="12"/>
        <v>0</v>
      </c>
      <c r="M395" s="65"/>
      <c r="P395" s="65"/>
      <c r="Q395"/>
      <c r="R395"/>
    </row>
    <row r="396" spans="3:18" s="5" customFormat="1" x14ac:dyDescent="0.25">
      <c r="C396" s="6"/>
      <c r="D396" s="62"/>
      <c r="E396" s="61"/>
      <c r="F396" s="62"/>
      <c r="G396" s="62">
        <f t="shared" si="13"/>
        <v>1898.5153794418682</v>
      </c>
      <c r="H396" s="62"/>
      <c r="I396" s="64">
        <f t="shared" si="12"/>
        <v>0</v>
      </c>
      <c r="M396" s="65"/>
      <c r="P396" s="65"/>
      <c r="Q396"/>
      <c r="R396"/>
    </row>
    <row r="397" spans="3:18" s="5" customFormat="1" x14ac:dyDescent="0.25">
      <c r="C397" s="6"/>
      <c r="D397" s="62"/>
      <c r="E397" s="61"/>
      <c r="F397" s="62"/>
      <c r="G397" s="62">
        <f t="shared" si="13"/>
        <v>1898.5153794418682</v>
      </c>
      <c r="H397" s="62"/>
      <c r="I397" s="64">
        <f t="shared" si="12"/>
        <v>0</v>
      </c>
      <c r="M397" s="65"/>
      <c r="P397" s="65"/>
      <c r="Q397"/>
      <c r="R397"/>
    </row>
    <row r="398" spans="3:18" s="5" customFormat="1" x14ac:dyDescent="0.25">
      <c r="C398" s="6"/>
      <c r="D398" s="62"/>
      <c r="E398" s="61"/>
      <c r="F398" s="62"/>
      <c r="G398" s="62">
        <f t="shared" si="13"/>
        <v>1898.5153794418682</v>
      </c>
      <c r="H398" s="62"/>
      <c r="I398" s="64">
        <f t="shared" si="12"/>
        <v>0</v>
      </c>
      <c r="M398" s="65"/>
      <c r="P398" s="65"/>
      <c r="Q398"/>
      <c r="R398"/>
    </row>
    <row r="399" spans="3:18" s="5" customFormat="1" x14ac:dyDescent="0.25">
      <c r="C399" s="6"/>
      <c r="D399" s="62"/>
      <c r="E399" s="61"/>
      <c r="F399" s="62"/>
      <c r="G399" s="62">
        <f t="shared" si="13"/>
        <v>1898.5153794418682</v>
      </c>
      <c r="H399" s="62"/>
      <c r="I399" s="64">
        <f t="shared" si="12"/>
        <v>0</v>
      </c>
      <c r="M399" s="65"/>
      <c r="P399" s="65"/>
      <c r="Q399"/>
      <c r="R399"/>
    </row>
    <row r="400" spans="3:18" s="5" customFormat="1" x14ac:dyDescent="0.25">
      <c r="C400" s="6"/>
      <c r="D400" s="62"/>
      <c r="E400" s="61"/>
      <c r="F400" s="62"/>
      <c r="G400" s="62">
        <f t="shared" si="13"/>
        <v>1898.5153794418682</v>
      </c>
      <c r="H400" s="62"/>
      <c r="I400" s="64">
        <f t="shared" si="12"/>
        <v>0</v>
      </c>
      <c r="M400" s="65"/>
      <c r="P400" s="65"/>
      <c r="Q400"/>
      <c r="R400"/>
    </row>
    <row r="401" spans="3:18" s="5" customFormat="1" x14ac:dyDescent="0.25">
      <c r="C401" s="6"/>
      <c r="D401" s="62"/>
      <c r="E401" s="61"/>
      <c r="F401" s="62"/>
      <c r="G401" s="62">
        <f t="shared" si="13"/>
        <v>1898.5153794418682</v>
      </c>
      <c r="H401" s="62"/>
      <c r="I401" s="64">
        <f t="shared" si="12"/>
        <v>0</v>
      </c>
      <c r="M401" s="65"/>
      <c r="P401" s="65"/>
      <c r="Q401"/>
      <c r="R401"/>
    </row>
    <row r="402" spans="3:18" s="5" customFormat="1" x14ac:dyDescent="0.25">
      <c r="C402" s="6"/>
      <c r="D402" s="62"/>
      <c r="E402" s="61"/>
      <c r="F402" s="62"/>
      <c r="G402" s="62">
        <f t="shared" si="13"/>
        <v>1898.5153794418682</v>
      </c>
      <c r="H402" s="62"/>
      <c r="I402" s="64">
        <f t="shared" si="12"/>
        <v>0</v>
      </c>
      <c r="M402" s="65"/>
      <c r="P402" s="65"/>
      <c r="Q402"/>
      <c r="R402"/>
    </row>
    <row r="403" spans="3:18" s="5" customFormat="1" x14ac:dyDescent="0.25">
      <c r="C403" s="6"/>
      <c r="D403" s="62"/>
      <c r="E403" s="61"/>
      <c r="F403" s="62"/>
      <c r="G403" s="62">
        <f t="shared" si="13"/>
        <v>1898.5153794418682</v>
      </c>
      <c r="H403" s="62"/>
      <c r="I403" s="64">
        <f t="shared" si="12"/>
        <v>0</v>
      </c>
      <c r="M403" s="65"/>
      <c r="P403" s="65"/>
      <c r="Q403"/>
      <c r="R403"/>
    </row>
    <row r="404" spans="3:18" s="5" customFormat="1" x14ac:dyDescent="0.25">
      <c r="C404" s="6"/>
      <c r="D404" s="62"/>
      <c r="E404" s="61"/>
      <c r="F404" s="62"/>
      <c r="G404" s="62">
        <f t="shared" si="13"/>
        <v>1898.5153794418682</v>
      </c>
      <c r="H404" s="62"/>
      <c r="I404" s="64">
        <f t="shared" si="12"/>
        <v>0</v>
      </c>
      <c r="M404" s="65"/>
      <c r="P404" s="65"/>
      <c r="Q404"/>
      <c r="R404"/>
    </row>
    <row r="405" spans="3:18" s="5" customFormat="1" x14ac:dyDescent="0.25">
      <c r="C405" s="6"/>
      <c r="D405" s="62"/>
      <c r="E405" s="61"/>
      <c r="F405" s="62"/>
      <c r="G405" s="62">
        <f t="shared" si="13"/>
        <v>1898.5153794418682</v>
      </c>
      <c r="H405" s="62"/>
      <c r="I405" s="64">
        <f t="shared" si="12"/>
        <v>0</v>
      </c>
      <c r="M405" s="65"/>
      <c r="P405" s="65"/>
      <c r="Q405"/>
      <c r="R405"/>
    </row>
    <row r="406" spans="3:18" s="5" customFormat="1" x14ac:dyDescent="0.25">
      <c r="C406" s="6"/>
      <c r="D406" s="62"/>
      <c r="E406" s="61"/>
      <c r="F406" s="62"/>
      <c r="G406" s="62">
        <f t="shared" si="13"/>
        <v>1898.5153794418682</v>
      </c>
      <c r="H406" s="62"/>
      <c r="I406" s="64">
        <f t="shared" si="12"/>
        <v>0</v>
      </c>
      <c r="M406" s="65"/>
      <c r="P406" s="65"/>
      <c r="Q406"/>
      <c r="R406"/>
    </row>
    <row r="407" spans="3:18" s="5" customFormat="1" x14ac:dyDescent="0.25">
      <c r="C407" s="6"/>
      <c r="D407" s="62"/>
      <c r="E407" s="61"/>
      <c r="F407" s="62"/>
      <c r="G407" s="62">
        <f t="shared" si="13"/>
        <v>1898.5153794418682</v>
      </c>
      <c r="H407" s="62"/>
      <c r="I407" s="64">
        <f t="shared" si="12"/>
        <v>0</v>
      </c>
      <c r="M407" s="65"/>
      <c r="P407" s="65"/>
      <c r="Q407"/>
      <c r="R407"/>
    </row>
    <row r="408" spans="3:18" s="5" customFormat="1" x14ac:dyDescent="0.25">
      <c r="C408" s="6"/>
      <c r="D408" s="62"/>
      <c r="E408" s="61"/>
      <c r="F408" s="62"/>
      <c r="G408" s="62">
        <f t="shared" si="13"/>
        <v>1898.5153794418682</v>
      </c>
      <c r="H408" s="62"/>
      <c r="I408" s="64">
        <f t="shared" si="12"/>
        <v>0</v>
      </c>
      <c r="M408" s="65"/>
      <c r="P408" s="65"/>
      <c r="Q408"/>
      <c r="R408"/>
    </row>
    <row r="409" spans="3:18" s="5" customFormat="1" x14ac:dyDescent="0.25">
      <c r="C409" s="6"/>
      <c r="D409" s="62"/>
      <c r="E409" s="61"/>
      <c r="F409" s="62"/>
      <c r="G409" s="62">
        <f t="shared" si="13"/>
        <v>1898.5153794418682</v>
      </c>
      <c r="H409" s="62"/>
      <c r="I409" s="64">
        <f t="shared" si="12"/>
        <v>0</v>
      </c>
      <c r="M409" s="65"/>
      <c r="P409" s="65"/>
      <c r="Q409"/>
      <c r="R409"/>
    </row>
    <row r="410" spans="3:18" s="5" customFormat="1" x14ac:dyDescent="0.25">
      <c r="C410" s="6"/>
      <c r="D410" s="62"/>
      <c r="E410" s="61"/>
      <c r="F410" s="62"/>
      <c r="G410" s="62">
        <f t="shared" si="13"/>
        <v>1898.5153794418682</v>
      </c>
      <c r="H410" s="62"/>
      <c r="I410" s="64">
        <f t="shared" si="12"/>
        <v>0</v>
      </c>
      <c r="M410" s="65"/>
      <c r="P410" s="65"/>
      <c r="Q410"/>
      <c r="R410"/>
    </row>
    <row r="411" spans="3:18" s="5" customFormat="1" x14ac:dyDescent="0.25">
      <c r="C411" s="6"/>
      <c r="D411" s="62"/>
      <c r="E411" s="61"/>
      <c r="F411" s="62"/>
      <c r="G411" s="62">
        <f t="shared" si="13"/>
        <v>1898.5153794418682</v>
      </c>
      <c r="H411" s="62"/>
      <c r="I411" s="64">
        <f t="shared" si="12"/>
        <v>0</v>
      </c>
      <c r="M411" s="65"/>
      <c r="P411" s="65"/>
      <c r="Q411"/>
      <c r="R411"/>
    </row>
    <row r="412" spans="3:18" s="5" customFormat="1" x14ac:dyDescent="0.25">
      <c r="C412" s="6"/>
      <c r="D412" s="62"/>
      <c r="E412" s="61"/>
      <c r="F412" s="62"/>
      <c r="G412" s="62">
        <f t="shared" si="13"/>
        <v>1898.5153794418682</v>
      </c>
      <c r="H412" s="62"/>
      <c r="I412" s="64">
        <f t="shared" si="12"/>
        <v>0</v>
      </c>
      <c r="M412" s="65"/>
      <c r="P412" s="65"/>
      <c r="Q412"/>
      <c r="R412"/>
    </row>
    <row r="413" spans="3:18" s="5" customFormat="1" x14ac:dyDescent="0.25">
      <c r="C413" s="6"/>
      <c r="D413" s="62"/>
      <c r="E413" s="61"/>
      <c r="F413" s="62"/>
      <c r="G413" s="62">
        <f t="shared" si="13"/>
        <v>1898.5153794418682</v>
      </c>
      <c r="H413" s="62"/>
      <c r="I413" s="64">
        <f t="shared" si="12"/>
        <v>0</v>
      </c>
      <c r="M413" s="65"/>
      <c r="P413" s="65"/>
      <c r="Q413"/>
      <c r="R413"/>
    </row>
    <row r="414" spans="3:18" s="5" customFormat="1" x14ac:dyDescent="0.25">
      <c r="C414" s="6"/>
      <c r="D414" s="62"/>
      <c r="E414" s="61"/>
      <c r="F414" s="62"/>
      <c r="G414" s="62">
        <f t="shared" si="13"/>
        <v>1898.5153794418682</v>
      </c>
      <c r="H414" s="62"/>
      <c r="I414" s="64">
        <f t="shared" si="12"/>
        <v>0</v>
      </c>
      <c r="M414" s="65"/>
      <c r="P414" s="65"/>
      <c r="Q414"/>
      <c r="R414"/>
    </row>
    <row r="415" spans="3:18" s="5" customFormat="1" x14ac:dyDescent="0.25">
      <c r="C415" s="6"/>
      <c r="D415" s="62"/>
      <c r="E415" s="61"/>
      <c r="F415" s="62"/>
      <c r="G415" s="62">
        <f t="shared" si="13"/>
        <v>1898.5153794418682</v>
      </c>
      <c r="H415" s="62"/>
      <c r="I415" s="64">
        <f t="shared" si="12"/>
        <v>0</v>
      </c>
      <c r="M415" s="65"/>
      <c r="P415" s="65"/>
      <c r="Q415"/>
      <c r="R415"/>
    </row>
    <row r="416" spans="3:18" s="5" customFormat="1" x14ac:dyDescent="0.25">
      <c r="C416" s="6"/>
      <c r="D416" s="62"/>
      <c r="E416" s="61"/>
      <c r="F416" s="62"/>
      <c r="G416" s="62">
        <f t="shared" si="13"/>
        <v>1898.5153794418682</v>
      </c>
      <c r="H416" s="62"/>
      <c r="I416" s="64">
        <f t="shared" si="12"/>
        <v>0</v>
      </c>
      <c r="M416" s="65"/>
      <c r="P416" s="65"/>
      <c r="Q416"/>
      <c r="R416"/>
    </row>
    <row r="417" spans="3:18" s="5" customFormat="1" x14ac:dyDescent="0.25">
      <c r="C417" s="6"/>
      <c r="D417" s="62"/>
      <c r="E417" s="61"/>
      <c r="F417" s="62"/>
      <c r="G417" s="62">
        <f t="shared" si="13"/>
        <v>1898.5153794418682</v>
      </c>
      <c r="H417" s="62"/>
      <c r="I417" s="64">
        <f t="shared" si="12"/>
        <v>0</v>
      </c>
      <c r="M417" s="65"/>
      <c r="P417" s="65"/>
      <c r="Q417"/>
      <c r="R417"/>
    </row>
    <row r="418" spans="3:18" s="5" customFormat="1" x14ac:dyDescent="0.25">
      <c r="C418" s="6"/>
      <c r="D418" s="62"/>
      <c r="E418" s="61"/>
      <c r="F418" s="62"/>
      <c r="G418" s="62">
        <f t="shared" si="13"/>
        <v>1898.5153794418682</v>
      </c>
      <c r="H418" s="62"/>
      <c r="I418" s="64">
        <f t="shared" si="12"/>
        <v>0</v>
      </c>
      <c r="M418" s="65"/>
      <c r="P418" s="65"/>
      <c r="Q418"/>
      <c r="R418"/>
    </row>
    <row r="419" spans="3:18" s="5" customFormat="1" x14ac:dyDescent="0.25">
      <c r="C419" s="6"/>
      <c r="D419" s="62"/>
      <c r="E419" s="61"/>
      <c r="F419" s="62"/>
      <c r="G419" s="62">
        <f t="shared" si="13"/>
        <v>1898.5153794418682</v>
      </c>
      <c r="H419" s="62"/>
      <c r="I419" s="64">
        <f t="shared" si="12"/>
        <v>0</v>
      </c>
      <c r="M419" s="65"/>
      <c r="P419" s="65"/>
      <c r="Q419"/>
      <c r="R419"/>
    </row>
    <row r="420" spans="3:18" s="5" customFormat="1" x14ac:dyDescent="0.25">
      <c r="C420" s="6"/>
      <c r="D420" s="62"/>
      <c r="E420" s="61"/>
      <c r="F420" s="62"/>
      <c r="G420" s="62">
        <f t="shared" si="13"/>
        <v>1898.5153794418682</v>
      </c>
      <c r="H420" s="62"/>
      <c r="I420" s="64">
        <f t="shared" si="12"/>
        <v>0</v>
      </c>
      <c r="M420" s="65"/>
      <c r="P420" s="65"/>
      <c r="Q420"/>
      <c r="R420"/>
    </row>
    <row r="421" spans="3:18" s="5" customFormat="1" x14ac:dyDescent="0.25">
      <c r="C421" s="6"/>
      <c r="D421" s="62"/>
      <c r="E421" s="61"/>
      <c r="F421" s="62"/>
      <c r="G421" s="62">
        <f t="shared" si="13"/>
        <v>1898.5153794418682</v>
      </c>
      <c r="H421" s="62"/>
      <c r="I421" s="64">
        <f t="shared" si="12"/>
        <v>0</v>
      </c>
      <c r="M421" s="65"/>
      <c r="P421" s="65"/>
      <c r="Q421"/>
      <c r="R421"/>
    </row>
    <row r="422" spans="3:18" s="5" customFormat="1" x14ac:dyDescent="0.25">
      <c r="C422" s="6"/>
      <c r="D422" s="62"/>
      <c r="E422" s="61"/>
      <c r="F422" s="62"/>
      <c r="G422" s="62">
        <f t="shared" si="13"/>
        <v>1898.5153794418682</v>
      </c>
      <c r="H422" s="62"/>
      <c r="I422" s="64">
        <f t="shared" si="12"/>
        <v>0</v>
      </c>
      <c r="M422" s="65"/>
      <c r="P422" s="65"/>
      <c r="Q422"/>
      <c r="R422"/>
    </row>
    <row r="423" spans="3:18" s="5" customFormat="1" x14ac:dyDescent="0.25">
      <c r="C423" s="6"/>
      <c r="D423" s="62"/>
      <c r="E423" s="61"/>
      <c r="F423" s="62"/>
      <c r="G423" s="62">
        <f t="shared" si="13"/>
        <v>1898.5153794418682</v>
      </c>
      <c r="H423" s="62"/>
      <c r="I423" s="64">
        <f t="shared" si="12"/>
        <v>0</v>
      </c>
      <c r="M423" s="65"/>
      <c r="P423" s="65"/>
      <c r="Q423"/>
      <c r="R423"/>
    </row>
    <row r="424" spans="3:18" s="5" customFormat="1" x14ac:dyDescent="0.25">
      <c r="C424" s="6"/>
      <c r="D424" s="62"/>
      <c r="E424" s="61"/>
      <c r="F424" s="62"/>
      <c r="G424" s="62">
        <f t="shared" si="13"/>
        <v>1898.5153794418682</v>
      </c>
      <c r="H424" s="62"/>
      <c r="I424" s="64">
        <f t="shared" si="12"/>
        <v>0</v>
      </c>
      <c r="M424" s="65"/>
      <c r="P424" s="65"/>
      <c r="Q424"/>
      <c r="R424"/>
    </row>
    <row r="425" spans="3:18" s="5" customFormat="1" x14ac:dyDescent="0.25">
      <c r="C425" s="6"/>
      <c r="D425" s="62"/>
      <c r="E425" s="61"/>
      <c r="F425" s="62"/>
      <c r="G425" s="62">
        <f t="shared" si="13"/>
        <v>1898.5153794418682</v>
      </c>
      <c r="H425" s="62"/>
      <c r="I425" s="64">
        <f t="shared" si="12"/>
        <v>0</v>
      </c>
      <c r="M425" s="65"/>
      <c r="P425" s="65"/>
      <c r="Q425"/>
      <c r="R425"/>
    </row>
    <row r="426" spans="3:18" s="5" customFormat="1" x14ac:dyDescent="0.25">
      <c r="C426" s="6"/>
      <c r="D426" s="62"/>
      <c r="E426" s="61"/>
      <c r="F426" s="62"/>
      <c r="G426" s="62">
        <f t="shared" si="13"/>
        <v>1898.5153794418682</v>
      </c>
      <c r="H426" s="62"/>
      <c r="I426" s="64">
        <f t="shared" si="12"/>
        <v>0</v>
      </c>
      <c r="M426" s="65"/>
      <c r="P426" s="65"/>
      <c r="Q426"/>
      <c r="R426"/>
    </row>
    <row r="427" spans="3:18" s="5" customFormat="1" x14ac:dyDescent="0.25">
      <c r="C427" s="6"/>
      <c r="D427" s="62"/>
      <c r="E427" s="61"/>
      <c r="F427" s="62"/>
      <c r="G427" s="62">
        <f t="shared" si="13"/>
        <v>1898.5153794418682</v>
      </c>
      <c r="H427" s="62"/>
      <c r="I427" s="64">
        <f t="shared" si="12"/>
        <v>0</v>
      </c>
      <c r="M427" s="65"/>
      <c r="P427" s="65"/>
      <c r="Q427"/>
      <c r="R427"/>
    </row>
    <row r="428" spans="3:18" s="5" customFormat="1" x14ac:dyDescent="0.25">
      <c r="C428" s="6"/>
      <c r="D428" s="62"/>
      <c r="E428" s="61"/>
      <c r="F428" s="62"/>
      <c r="G428" s="62">
        <f t="shared" si="13"/>
        <v>1898.5153794418682</v>
      </c>
      <c r="H428" s="62"/>
      <c r="I428" s="64">
        <f t="shared" si="12"/>
        <v>0</v>
      </c>
      <c r="M428" s="65"/>
      <c r="P428" s="65"/>
      <c r="Q428"/>
      <c r="R428"/>
    </row>
    <row r="429" spans="3:18" s="5" customFormat="1" x14ac:dyDescent="0.25">
      <c r="C429" s="6"/>
      <c r="D429" s="62"/>
      <c r="E429" s="61"/>
      <c r="F429" s="62"/>
      <c r="G429" s="62">
        <f t="shared" si="13"/>
        <v>1898.5153794418682</v>
      </c>
      <c r="H429" s="62"/>
      <c r="I429" s="64">
        <f t="shared" si="12"/>
        <v>0</v>
      </c>
      <c r="M429" s="65"/>
      <c r="P429" s="65"/>
      <c r="Q429"/>
      <c r="R429"/>
    </row>
    <row r="430" spans="3:18" s="5" customFormat="1" x14ac:dyDescent="0.25">
      <c r="C430" s="6"/>
      <c r="D430" s="62"/>
      <c r="E430" s="61"/>
      <c r="F430" s="62"/>
      <c r="G430" s="62">
        <f t="shared" si="13"/>
        <v>1898.5153794418682</v>
      </c>
      <c r="H430" s="62"/>
      <c r="I430" s="64">
        <f t="shared" si="12"/>
        <v>0</v>
      </c>
      <c r="M430" s="65"/>
      <c r="P430" s="65"/>
      <c r="Q430"/>
      <c r="R430"/>
    </row>
    <row r="431" spans="3:18" s="5" customFormat="1" x14ac:dyDescent="0.25">
      <c r="C431" s="6"/>
      <c r="D431" s="62"/>
      <c r="E431" s="61"/>
      <c r="F431" s="62"/>
      <c r="G431" s="62">
        <f t="shared" si="13"/>
        <v>1898.5153794418682</v>
      </c>
      <c r="H431" s="62"/>
      <c r="I431" s="64">
        <f t="shared" si="12"/>
        <v>0</v>
      </c>
      <c r="M431" s="65"/>
      <c r="P431" s="65"/>
      <c r="Q431"/>
      <c r="R431"/>
    </row>
    <row r="432" spans="3:18" s="5" customFormat="1" x14ac:dyDescent="0.25">
      <c r="C432" s="6"/>
      <c r="D432" s="62"/>
      <c r="E432" s="61"/>
      <c r="F432" s="62"/>
      <c r="G432" s="62">
        <f t="shared" si="13"/>
        <v>1898.5153794418682</v>
      </c>
      <c r="H432" s="62"/>
      <c r="I432" s="64">
        <f t="shared" si="12"/>
        <v>0</v>
      </c>
      <c r="M432" s="65"/>
      <c r="P432" s="65"/>
      <c r="Q432"/>
      <c r="R432"/>
    </row>
    <row r="433" spans="3:18" s="5" customFormat="1" x14ac:dyDescent="0.25">
      <c r="C433" s="6"/>
      <c r="D433" s="62"/>
      <c r="E433" s="61"/>
      <c r="F433" s="62"/>
      <c r="G433" s="62">
        <f t="shared" si="13"/>
        <v>1898.5153794418682</v>
      </c>
      <c r="H433" s="62"/>
      <c r="I433" s="64">
        <f t="shared" si="12"/>
        <v>0</v>
      </c>
      <c r="M433" s="65"/>
      <c r="P433" s="65"/>
      <c r="Q433"/>
      <c r="R433"/>
    </row>
    <row r="434" spans="3:18" s="5" customFormat="1" x14ac:dyDescent="0.25">
      <c r="C434" s="6"/>
      <c r="D434" s="62"/>
      <c r="E434" s="61"/>
      <c r="F434" s="62"/>
      <c r="G434" s="62">
        <f t="shared" si="13"/>
        <v>1898.5153794418682</v>
      </c>
      <c r="H434" s="62"/>
      <c r="I434" s="64">
        <f t="shared" si="12"/>
        <v>0</v>
      </c>
      <c r="M434" s="65"/>
      <c r="P434" s="65"/>
      <c r="Q434"/>
      <c r="R434"/>
    </row>
    <row r="435" spans="3:18" s="5" customFormat="1" x14ac:dyDescent="0.25">
      <c r="C435" s="6"/>
      <c r="D435" s="62"/>
      <c r="E435" s="61"/>
      <c r="F435" s="62"/>
      <c r="G435" s="62">
        <f t="shared" si="13"/>
        <v>1898.5153794418682</v>
      </c>
      <c r="H435" s="62"/>
      <c r="I435" s="64">
        <f t="shared" si="12"/>
        <v>0</v>
      </c>
      <c r="M435" s="65"/>
      <c r="P435" s="65"/>
      <c r="Q435"/>
      <c r="R435"/>
    </row>
    <row r="436" spans="3:18" s="5" customFormat="1" x14ac:dyDescent="0.25">
      <c r="C436" s="6"/>
      <c r="D436" s="62"/>
      <c r="E436" s="61"/>
      <c r="F436" s="62"/>
      <c r="G436" s="62">
        <f t="shared" si="13"/>
        <v>1898.5153794418682</v>
      </c>
      <c r="H436" s="62"/>
      <c r="I436" s="64">
        <f t="shared" si="12"/>
        <v>0</v>
      </c>
      <c r="M436" s="65"/>
      <c r="P436" s="65"/>
      <c r="Q436"/>
      <c r="R436"/>
    </row>
    <row r="437" spans="3:18" s="5" customFormat="1" x14ac:dyDescent="0.25">
      <c r="C437" s="6"/>
      <c r="D437" s="62"/>
      <c r="E437" s="61"/>
      <c r="F437" s="62"/>
      <c r="G437" s="62">
        <f t="shared" si="13"/>
        <v>1898.5153794418682</v>
      </c>
      <c r="H437" s="62"/>
      <c r="I437" s="64">
        <f t="shared" si="12"/>
        <v>0</v>
      </c>
      <c r="M437" s="65"/>
      <c r="P437" s="65"/>
      <c r="Q437"/>
      <c r="R437"/>
    </row>
    <row r="438" spans="3:18" s="5" customFormat="1" x14ac:dyDescent="0.25">
      <c r="C438" s="6"/>
      <c r="D438" s="62"/>
      <c r="E438" s="61"/>
      <c r="F438" s="62"/>
      <c r="G438" s="62">
        <f t="shared" si="13"/>
        <v>1898.5153794418682</v>
      </c>
      <c r="H438" s="62"/>
      <c r="I438" s="64">
        <f t="shared" si="12"/>
        <v>0</v>
      </c>
      <c r="M438" s="65"/>
      <c r="P438" s="65"/>
      <c r="Q438"/>
      <c r="R438"/>
    </row>
    <row r="439" spans="3:18" s="5" customFormat="1" x14ac:dyDescent="0.25">
      <c r="C439" s="6"/>
      <c r="D439" s="62"/>
      <c r="E439" s="61"/>
      <c r="F439" s="62"/>
      <c r="G439" s="62">
        <f t="shared" si="13"/>
        <v>1898.5153794418682</v>
      </c>
      <c r="H439" s="62"/>
      <c r="I439" s="64">
        <f t="shared" si="12"/>
        <v>0</v>
      </c>
      <c r="M439" s="65"/>
      <c r="P439" s="65"/>
      <c r="Q439"/>
      <c r="R439"/>
    </row>
    <row r="440" spans="3:18" s="5" customFormat="1" x14ac:dyDescent="0.25">
      <c r="C440" s="6"/>
      <c r="D440" s="62"/>
      <c r="E440" s="61"/>
      <c r="F440" s="62"/>
      <c r="G440" s="62">
        <f t="shared" si="13"/>
        <v>1898.5153794418682</v>
      </c>
      <c r="H440" s="62"/>
      <c r="I440" s="64">
        <f t="shared" si="12"/>
        <v>0</v>
      </c>
      <c r="M440" s="65"/>
      <c r="P440" s="65"/>
      <c r="Q440"/>
      <c r="R440"/>
    </row>
    <row r="441" spans="3:18" s="5" customFormat="1" x14ac:dyDescent="0.25">
      <c r="C441" s="6"/>
      <c r="D441" s="62"/>
      <c r="E441" s="61"/>
      <c r="F441" s="62"/>
      <c r="G441" s="62">
        <f t="shared" si="13"/>
        <v>1898.5153794418682</v>
      </c>
      <c r="H441" s="62"/>
      <c r="I441" s="64">
        <f t="shared" si="12"/>
        <v>0</v>
      </c>
      <c r="M441" s="65"/>
      <c r="P441" s="65"/>
      <c r="Q441"/>
      <c r="R441"/>
    </row>
    <row r="442" spans="3:18" s="5" customFormat="1" x14ac:dyDescent="0.25">
      <c r="C442" s="6"/>
      <c r="D442" s="62"/>
      <c r="E442" s="61"/>
      <c r="F442" s="62"/>
      <c r="G442" s="62">
        <f t="shared" si="13"/>
        <v>1898.5153794418682</v>
      </c>
      <c r="H442" s="62"/>
      <c r="I442" s="64">
        <f t="shared" si="12"/>
        <v>0</v>
      </c>
      <c r="M442" s="65"/>
      <c r="P442" s="65"/>
      <c r="Q442"/>
      <c r="R442"/>
    </row>
    <row r="443" spans="3:18" s="5" customFormat="1" x14ac:dyDescent="0.25">
      <c r="C443" s="6"/>
      <c r="D443" s="62"/>
      <c r="E443" s="61"/>
      <c r="F443" s="62"/>
      <c r="G443" s="62">
        <f t="shared" si="13"/>
        <v>1898.5153794418682</v>
      </c>
      <c r="H443" s="62"/>
      <c r="I443" s="64">
        <f t="shared" si="12"/>
        <v>0</v>
      </c>
      <c r="M443" s="65"/>
      <c r="P443" s="65"/>
      <c r="Q443"/>
      <c r="R443"/>
    </row>
    <row r="444" spans="3:18" s="5" customFormat="1" x14ac:dyDescent="0.25">
      <c r="C444" s="6"/>
      <c r="D444" s="62"/>
      <c r="E444" s="61"/>
      <c r="F444" s="62"/>
      <c r="G444" s="62">
        <f t="shared" si="13"/>
        <v>1898.5153794418682</v>
      </c>
      <c r="H444" s="62"/>
      <c r="I444" s="64">
        <f t="shared" si="12"/>
        <v>0</v>
      </c>
      <c r="M444" s="65"/>
      <c r="P444" s="65"/>
      <c r="Q444"/>
      <c r="R444"/>
    </row>
    <row r="445" spans="3:18" s="5" customFormat="1" x14ac:dyDescent="0.25">
      <c r="C445" s="6"/>
      <c r="D445" s="62"/>
      <c r="E445" s="61"/>
      <c r="F445" s="62"/>
      <c r="G445" s="62">
        <f t="shared" si="13"/>
        <v>1898.5153794418682</v>
      </c>
      <c r="H445" s="62"/>
      <c r="I445" s="64">
        <f t="shared" si="12"/>
        <v>0</v>
      </c>
      <c r="M445" s="65"/>
      <c r="P445" s="65"/>
      <c r="Q445"/>
      <c r="R445"/>
    </row>
    <row r="446" spans="3:18" s="5" customFormat="1" x14ac:dyDescent="0.25">
      <c r="C446" s="6"/>
      <c r="D446" s="62"/>
      <c r="E446" s="61"/>
      <c r="F446" s="62"/>
      <c r="G446" s="62">
        <f t="shared" si="13"/>
        <v>1898.5153794418682</v>
      </c>
      <c r="H446" s="62"/>
      <c r="I446" s="64">
        <f t="shared" si="12"/>
        <v>0</v>
      </c>
      <c r="M446" s="65"/>
      <c r="P446" s="65"/>
      <c r="Q446"/>
      <c r="R446"/>
    </row>
    <row r="447" spans="3:18" s="5" customFormat="1" x14ac:dyDescent="0.25">
      <c r="C447" s="6"/>
      <c r="D447" s="62"/>
      <c r="E447" s="61"/>
      <c r="F447" s="62"/>
      <c r="G447" s="62">
        <f t="shared" si="13"/>
        <v>1898.5153794418682</v>
      </c>
      <c r="H447" s="62"/>
      <c r="I447" s="64">
        <f t="shared" si="12"/>
        <v>0</v>
      </c>
      <c r="M447" s="65"/>
      <c r="P447" s="65"/>
      <c r="Q447"/>
      <c r="R447"/>
    </row>
    <row r="448" spans="3:18" s="5" customFormat="1" x14ac:dyDescent="0.25">
      <c r="C448" s="6"/>
      <c r="D448" s="62"/>
      <c r="E448" s="61"/>
      <c r="F448" s="62"/>
      <c r="G448" s="62">
        <f t="shared" si="13"/>
        <v>1898.5153794418682</v>
      </c>
      <c r="H448" s="62"/>
      <c r="I448" s="64">
        <f t="shared" si="12"/>
        <v>0</v>
      </c>
      <c r="M448" s="65"/>
      <c r="P448" s="65"/>
      <c r="Q448"/>
      <c r="R448"/>
    </row>
    <row r="449" spans="3:18" s="5" customFormat="1" x14ac:dyDescent="0.25">
      <c r="C449" s="6"/>
      <c r="D449" s="62"/>
      <c r="E449" s="61"/>
      <c r="F449" s="62"/>
      <c r="G449" s="62">
        <f t="shared" si="13"/>
        <v>1898.5153794418682</v>
      </c>
      <c r="H449" s="62"/>
      <c r="I449" s="64">
        <f t="shared" si="12"/>
        <v>0</v>
      </c>
      <c r="M449" s="65"/>
      <c r="P449" s="65"/>
      <c r="Q449"/>
      <c r="R449"/>
    </row>
    <row r="450" spans="3:18" s="5" customFormat="1" x14ac:dyDescent="0.25">
      <c r="C450" s="6"/>
      <c r="D450" s="62"/>
      <c r="E450" s="61"/>
      <c r="F450" s="62"/>
      <c r="G450" s="62">
        <f t="shared" si="13"/>
        <v>1898.5153794418682</v>
      </c>
      <c r="H450" s="62"/>
      <c r="I450" s="64">
        <f t="shared" si="12"/>
        <v>0</v>
      </c>
      <c r="M450" s="65"/>
      <c r="P450" s="65"/>
      <c r="Q450"/>
      <c r="R450"/>
    </row>
    <row r="451" spans="3:18" s="5" customFormat="1" x14ac:dyDescent="0.25">
      <c r="C451" s="6"/>
      <c r="D451" s="62"/>
      <c r="E451" s="61"/>
      <c r="F451" s="62"/>
      <c r="G451" s="62">
        <f t="shared" si="13"/>
        <v>1898.5153794418682</v>
      </c>
      <c r="H451" s="62"/>
      <c r="I451" s="64">
        <f t="shared" si="12"/>
        <v>0</v>
      </c>
      <c r="M451" s="65"/>
      <c r="P451" s="65"/>
      <c r="Q451"/>
      <c r="R451"/>
    </row>
    <row r="452" spans="3:18" s="5" customFormat="1" x14ac:dyDescent="0.25">
      <c r="C452" s="6"/>
      <c r="D452" s="62"/>
      <c r="E452" s="61"/>
      <c r="F452" s="62"/>
      <c r="G452" s="62">
        <f t="shared" si="13"/>
        <v>1898.5153794418682</v>
      </c>
      <c r="H452" s="62"/>
      <c r="I452" s="64">
        <f t="shared" ref="I452:I500" si="14">G452*H452</f>
        <v>0</v>
      </c>
      <c r="M452" s="65"/>
      <c r="P452" s="65"/>
      <c r="Q452"/>
      <c r="R452"/>
    </row>
    <row r="453" spans="3:18" s="5" customFormat="1" x14ac:dyDescent="0.25">
      <c r="C453" s="6"/>
      <c r="D453" s="62"/>
      <c r="E453" s="61"/>
      <c r="F453" s="62"/>
      <c r="G453" s="62">
        <f t="shared" ref="G453:G500" si="15">G452+E453-F453</f>
        <v>1898.5153794418682</v>
      </c>
      <c r="H453" s="62"/>
      <c r="I453" s="64">
        <f t="shared" si="14"/>
        <v>0</v>
      </c>
      <c r="M453" s="65"/>
      <c r="P453" s="65"/>
      <c r="Q453"/>
      <c r="R453"/>
    </row>
    <row r="454" spans="3:18" s="5" customFormat="1" x14ac:dyDescent="0.25">
      <c r="C454" s="6"/>
      <c r="D454" s="62"/>
      <c r="E454" s="61"/>
      <c r="F454" s="62"/>
      <c r="G454" s="62">
        <f t="shared" si="15"/>
        <v>1898.5153794418682</v>
      </c>
      <c r="H454" s="62"/>
      <c r="I454" s="64">
        <f t="shared" si="14"/>
        <v>0</v>
      </c>
      <c r="M454" s="65"/>
      <c r="P454" s="65"/>
      <c r="Q454"/>
      <c r="R454"/>
    </row>
    <row r="455" spans="3:18" s="5" customFormat="1" x14ac:dyDescent="0.25">
      <c r="C455" s="6"/>
      <c r="D455" s="62"/>
      <c r="E455" s="61"/>
      <c r="F455" s="62"/>
      <c r="G455" s="62">
        <f t="shared" si="15"/>
        <v>1898.5153794418682</v>
      </c>
      <c r="H455" s="62"/>
      <c r="I455" s="64">
        <f t="shared" si="14"/>
        <v>0</v>
      </c>
      <c r="M455" s="65"/>
      <c r="P455" s="65"/>
      <c r="Q455"/>
      <c r="R455"/>
    </row>
    <row r="456" spans="3:18" s="5" customFormat="1" x14ac:dyDescent="0.25">
      <c r="C456" s="6"/>
      <c r="D456" s="62"/>
      <c r="E456" s="61"/>
      <c r="F456" s="62"/>
      <c r="G456" s="62">
        <f t="shared" si="15"/>
        <v>1898.5153794418682</v>
      </c>
      <c r="H456" s="62"/>
      <c r="I456" s="64">
        <f t="shared" si="14"/>
        <v>0</v>
      </c>
      <c r="M456" s="65"/>
      <c r="P456" s="65"/>
      <c r="Q456"/>
      <c r="R456"/>
    </row>
    <row r="457" spans="3:18" s="5" customFormat="1" x14ac:dyDescent="0.25">
      <c r="C457" s="6"/>
      <c r="D457" s="62"/>
      <c r="E457" s="61"/>
      <c r="F457" s="62"/>
      <c r="G457" s="62">
        <f t="shared" si="15"/>
        <v>1898.5153794418682</v>
      </c>
      <c r="H457" s="62"/>
      <c r="I457" s="64">
        <f t="shared" si="14"/>
        <v>0</v>
      </c>
      <c r="M457" s="65"/>
      <c r="P457" s="65"/>
      <c r="Q457"/>
      <c r="R457"/>
    </row>
    <row r="458" spans="3:18" s="5" customFormat="1" x14ac:dyDescent="0.25">
      <c r="C458" s="6"/>
      <c r="D458" s="62"/>
      <c r="E458" s="61"/>
      <c r="F458" s="62"/>
      <c r="G458" s="62">
        <f t="shared" si="15"/>
        <v>1898.5153794418682</v>
      </c>
      <c r="H458" s="62"/>
      <c r="I458" s="64">
        <f t="shared" si="14"/>
        <v>0</v>
      </c>
      <c r="M458" s="65"/>
      <c r="P458" s="65"/>
      <c r="Q458"/>
      <c r="R458"/>
    </row>
    <row r="459" spans="3:18" s="5" customFormat="1" x14ac:dyDescent="0.25">
      <c r="C459" s="6"/>
      <c r="D459" s="62"/>
      <c r="E459" s="61"/>
      <c r="F459" s="62"/>
      <c r="G459" s="62">
        <f t="shared" si="15"/>
        <v>1898.5153794418682</v>
      </c>
      <c r="H459" s="62"/>
      <c r="I459" s="64">
        <f t="shared" si="14"/>
        <v>0</v>
      </c>
      <c r="M459" s="65"/>
      <c r="P459" s="65"/>
      <c r="Q459"/>
      <c r="R459"/>
    </row>
    <row r="460" spans="3:18" s="5" customFormat="1" x14ac:dyDescent="0.25">
      <c r="C460" s="6"/>
      <c r="D460" s="62"/>
      <c r="E460" s="61"/>
      <c r="F460" s="62"/>
      <c r="G460" s="62">
        <f t="shared" si="15"/>
        <v>1898.5153794418682</v>
      </c>
      <c r="H460" s="62"/>
      <c r="I460" s="64">
        <f t="shared" si="14"/>
        <v>0</v>
      </c>
      <c r="M460" s="65"/>
      <c r="P460" s="65"/>
      <c r="Q460"/>
      <c r="R460"/>
    </row>
    <row r="461" spans="3:18" s="5" customFormat="1" x14ac:dyDescent="0.25">
      <c r="C461" s="6"/>
      <c r="D461" s="62"/>
      <c r="E461" s="61"/>
      <c r="F461" s="62"/>
      <c r="G461" s="62">
        <f t="shared" si="15"/>
        <v>1898.5153794418682</v>
      </c>
      <c r="H461" s="62"/>
      <c r="I461" s="64">
        <f t="shared" si="14"/>
        <v>0</v>
      </c>
      <c r="M461" s="65"/>
      <c r="P461" s="65"/>
      <c r="Q461"/>
      <c r="R461"/>
    </row>
    <row r="462" spans="3:18" s="5" customFormat="1" x14ac:dyDescent="0.25">
      <c r="C462" s="6"/>
      <c r="D462" s="62"/>
      <c r="E462" s="61"/>
      <c r="F462" s="62"/>
      <c r="G462" s="62">
        <f t="shared" si="15"/>
        <v>1898.5153794418682</v>
      </c>
      <c r="H462" s="62"/>
      <c r="I462" s="64">
        <f t="shared" si="14"/>
        <v>0</v>
      </c>
      <c r="M462" s="65"/>
      <c r="P462" s="65"/>
      <c r="Q462"/>
      <c r="R462"/>
    </row>
    <row r="463" spans="3:18" s="5" customFormat="1" x14ac:dyDescent="0.25">
      <c r="C463" s="6"/>
      <c r="D463" s="62"/>
      <c r="E463" s="61"/>
      <c r="F463" s="62"/>
      <c r="G463" s="62">
        <f t="shared" si="15"/>
        <v>1898.5153794418682</v>
      </c>
      <c r="H463" s="62"/>
      <c r="I463" s="64">
        <f t="shared" si="14"/>
        <v>0</v>
      </c>
      <c r="M463" s="65"/>
      <c r="P463" s="65"/>
      <c r="Q463"/>
      <c r="R463"/>
    </row>
    <row r="464" spans="3:18" s="5" customFormat="1" x14ac:dyDescent="0.25">
      <c r="C464" s="6"/>
      <c r="D464" s="62"/>
      <c r="E464" s="61"/>
      <c r="F464" s="62"/>
      <c r="G464" s="62">
        <f t="shared" si="15"/>
        <v>1898.5153794418682</v>
      </c>
      <c r="H464" s="62"/>
      <c r="I464" s="64">
        <f t="shared" si="14"/>
        <v>0</v>
      </c>
      <c r="M464" s="65"/>
      <c r="P464" s="65"/>
      <c r="Q464"/>
      <c r="R464"/>
    </row>
    <row r="465" spans="3:18" s="5" customFormat="1" x14ac:dyDescent="0.25">
      <c r="C465" s="6"/>
      <c r="D465" s="62"/>
      <c r="E465" s="61"/>
      <c r="F465" s="62"/>
      <c r="G465" s="62">
        <f t="shared" si="15"/>
        <v>1898.5153794418682</v>
      </c>
      <c r="H465" s="62"/>
      <c r="I465" s="64">
        <f t="shared" si="14"/>
        <v>0</v>
      </c>
      <c r="M465" s="65"/>
      <c r="P465" s="65"/>
      <c r="Q465"/>
      <c r="R465"/>
    </row>
    <row r="466" spans="3:18" s="5" customFormat="1" x14ac:dyDescent="0.25">
      <c r="C466" s="6"/>
      <c r="D466" s="62"/>
      <c r="E466" s="61"/>
      <c r="F466" s="62"/>
      <c r="G466" s="62">
        <f t="shared" si="15"/>
        <v>1898.5153794418682</v>
      </c>
      <c r="H466" s="62"/>
      <c r="I466" s="64">
        <f t="shared" si="14"/>
        <v>0</v>
      </c>
      <c r="M466" s="65"/>
      <c r="P466" s="65"/>
      <c r="Q466"/>
      <c r="R466"/>
    </row>
    <row r="467" spans="3:18" s="5" customFormat="1" x14ac:dyDescent="0.25">
      <c r="C467" s="6"/>
      <c r="D467" s="62"/>
      <c r="E467" s="61"/>
      <c r="F467" s="62"/>
      <c r="G467" s="62">
        <f t="shared" si="15"/>
        <v>1898.5153794418682</v>
      </c>
      <c r="H467" s="62"/>
      <c r="I467" s="64">
        <f t="shared" si="14"/>
        <v>0</v>
      </c>
      <c r="M467" s="65"/>
      <c r="P467" s="65"/>
      <c r="Q467"/>
      <c r="R467"/>
    </row>
    <row r="468" spans="3:18" s="5" customFormat="1" x14ac:dyDescent="0.25">
      <c r="C468" s="6"/>
      <c r="D468" s="62"/>
      <c r="E468" s="61"/>
      <c r="F468" s="62"/>
      <c r="G468" s="62">
        <f t="shared" si="15"/>
        <v>1898.5153794418682</v>
      </c>
      <c r="H468" s="62"/>
      <c r="I468" s="64">
        <f t="shared" si="14"/>
        <v>0</v>
      </c>
      <c r="M468" s="65"/>
      <c r="P468" s="65"/>
      <c r="Q468"/>
      <c r="R468"/>
    </row>
    <row r="469" spans="3:18" s="5" customFormat="1" x14ac:dyDescent="0.25">
      <c r="C469" s="6"/>
      <c r="D469" s="62"/>
      <c r="E469" s="61"/>
      <c r="F469" s="62"/>
      <c r="G469" s="62">
        <f t="shared" si="15"/>
        <v>1898.5153794418682</v>
      </c>
      <c r="H469" s="62"/>
      <c r="I469" s="64">
        <f t="shared" si="14"/>
        <v>0</v>
      </c>
      <c r="M469" s="65"/>
      <c r="P469" s="65"/>
      <c r="Q469"/>
      <c r="R469"/>
    </row>
    <row r="470" spans="3:18" s="5" customFormat="1" x14ac:dyDescent="0.25">
      <c r="C470" s="6"/>
      <c r="D470" s="62"/>
      <c r="E470" s="61"/>
      <c r="F470" s="62"/>
      <c r="G470" s="62">
        <f t="shared" si="15"/>
        <v>1898.5153794418682</v>
      </c>
      <c r="H470" s="62"/>
      <c r="I470" s="64">
        <f t="shared" si="14"/>
        <v>0</v>
      </c>
      <c r="M470" s="65"/>
      <c r="P470" s="65"/>
      <c r="Q470"/>
      <c r="R470"/>
    </row>
    <row r="471" spans="3:18" s="5" customFormat="1" x14ac:dyDescent="0.25">
      <c r="C471" s="6"/>
      <c r="D471" s="62"/>
      <c r="E471" s="61"/>
      <c r="F471" s="62"/>
      <c r="G471" s="62">
        <f t="shared" si="15"/>
        <v>1898.5153794418682</v>
      </c>
      <c r="H471" s="62"/>
      <c r="I471" s="64">
        <f t="shared" si="14"/>
        <v>0</v>
      </c>
      <c r="M471" s="65"/>
      <c r="P471" s="65"/>
      <c r="Q471"/>
      <c r="R471"/>
    </row>
    <row r="472" spans="3:18" s="5" customFormat="1" x14ac:dyDescent="0.25">
      <c r="C472" s="6"/>
      <c r="D472" s="62"/>
      <c r="E472" s="61"/>
      <c r="F472" s="62"/>
      <c r="G472" s="62">
        <f t="shared" si="15"/>
        <v>1898.5153794418682</v>
      </c>
      <c r="H472" s="62"/>
      <c r="I472" s="64">
        <f t="shared" si="14"/>
        <v>0</v>
      </c>
      <c r="M472" s="65"/>
      <c r="P472" s="65"/>
      <c r="Q472"/>
      <c r="R472"/>
    </row>
    <row r="473" spans="3:18" s="5" customFormat="1" x14ac:dyDescent="0.25">
      <c r="C473" s="6"/>
      <c r="D473" s="62"/>
      <c r="E473" s="61"/>
      <c r="F473" s="62"/>
      <c r="G473" s="62">
        <f t="shared" si="15"/>
        <v>1898.5153794418682</v>
      </c>
      <c r="H473" s="62"/>
      <c r="I473" s="64">
        <f t="shared" si="14"/>
        <v>0</v>
      </c>
      <c r="M473" s="65"/>
      <c r="P473" s="65"/>
      <c r="Q473"/>
      <c r="R473"/>
    </row>
    <row r="474" spans="3:18" s="5" customFormat="1" x14ac:dyDescent="0.25">
      <c r="C474" s="6"/>
      <c r="D474" s="62"/>
      <c r="E474" s="61"/>
      <c r="F474" s="62"/>
      <c r="G474" s="62">
        <f t="shared" si="15"/>
        <v>1898.5153794418682</v>
      </c>
      <c r="H474" s="62"/>
      <c r="I474" s="64">
        <f t="shared" si="14"/>
        <v>0</v>
      </c>
      <c r="M474" s="65"/>
      <c r="P474" s="65"/>
      <c r="Q474"/>
      <c r="R474"/>
    </row>
    <row r="475" spans="3:18" s="5" customFormat="1" x14ac:dyDescent="0.25">
      <c r="C475" s="6"/>
      <c r="D475" s="62"/>
      <c r="E475" s="61"/>
      <c r="F475" s="62"/>
      <c r="G475" s="62">
        <f t="shared" si="15"/>
        <v>1898.5153794418682</v>
      </c>
      <c r="H475" s="62"/>
      <c r="I475" s="64">
        <f t="shared" si="14"/>
        <v>0</v>
      </c>
      <c r="M475" s="65"/>
      <c r="P475" s="65"/>
      <c r="Q475"/>
      <c r="R475"/>
    </row>
    <row r="476" spans="3:18" s="5" customFormat="1" x14ac:dyDescent="0.25">
      <c r="C476" s="6"/>
      <c r="D476" s="62"/>
      <c r="E476" s="61"/>
      <c r="F476" s="62"/>
      <c r="G476" s="62">
        <f t="shared" si="15"/>
        <v>1898.5153794418682</v>
      </c>
      <c r="H476" s="62"/>
      <c r="I476" s="64">
        <f t="shared" si="14"/>
        <v>0</v>
      </c>
      <c r="M476" s="65"/>
      <c r="P476" s="65"/>
      <c r="Q476"/>
      <c r="R476"/>
    </row>
    <row r="477" spans="3:18" s="5" customFormat="1" x14ac:dyDescent="0.25">
      <c r="C477" s="6"/>
      <c r="D477" s="62"/>
      <c r="E477" s="61"/>
      <c r="F477" s="62"/>
      <c r="G477" s="62">
        <f t="shared" si="15"/>
        <v>1898.5153794418682</v>
      </c>
      <c r="H477" s="62"/>
      <c r="I477" s="64">
        <f t="shared" si="14"/>
        <v>0</v>
      </c>
      <c r="M477" s="65"/>
      <c r="P477" s="65"/>
      <c r="Q477"/>
      <c r="R477"/>
    </row>
    <row r="478" spans="3:18" s="5" customFormat="1" x14ac:dyDescent="0.25">
      <c r="C478" s="6"/>
      <c r="D478" s="62"/>
      <c r="E478" s="61"/>
      <c r="F478" s="62"/>
      <c r="G478" s="62">
        <f t="shared" si="15"/>
        <v>1898.5153794418682</v>
      </c>
      <c r="H478" s="62"/>
      <c r="I478" s="64">
        <f t="shared" si="14"/>
        <v>0</v>
      </c>
      <c r="M478" s="65"/>
      <c r="P478" s="65"/>
      <c r="Q478"/>
      <c r="R478"/>
    </row>
    <row r="479" spans="3:18" s="5" customFormat="1" x14ac:dyDescent="0.25">
      <c r="C479" s="6"/>
      <c r="D479" s="62"/>
      <c r="E479" s="61"/>
      <c r="F479" s="62"/>
      <c r="G479" s="62">
        <f t="shared" si="15"/>
        <v>1898.5153794418682</v>
      </c>
      <c r="H479" s="62"/>
      <c r="I479" s="64">
        <f t="shared" si="14"/>
        <v>0</v>
      </c>
      <c r="M479" s="65"/>
      <c r="P479" s="65"/>
      <c r="Q479"/>
      <c r="R479"/>
    </row>
    <row r="480" spans="3:18" s="5" customFormat="1" x14ac:dyDescent="0.25">
      <c r="C480" s="6"/>
      <c r="D480" s="62"/>
      <c r="E480" s="61"/>
      <c r="F480" s="62"/>
      <c r="G480" s="62">
        <f t="shared" si="15"/>
        <v>1898.5153794418682</v>
      </c>
      <c r="H480" s="62"/>
      <c r="I480" s="64">
        <f t="shared" si="14"/>
        <v>0</v>
      </c>
      <c r="M480" s="65"/>
      <c r="P480" s="65"/>
      <c r="Q480"/>
      <c r="R480"/>
    </row>
    <row r="481" spans="3:18" s="5" customFormat="1" x14ac:dyDescent="0.25">
      <c r="C481" s="6"/>
      <c r="D481" s="62"/>
      <c r="E481" s="61"/>
      <c r="F481" s="62"/>
      <c r="G481" s="62">
        <f t="shared" si="15"/>
        <v>1898.5153794418682</v>
      </c>
      <c r="H481" s="62"/>
      <c r="I481" s="64">
        <f t="shared" si="14"/>
        <v>0</v>
      </c>
      <c r="M481" s="65"/>
      <c r="P481" s="65"/>
      <c r="Q481"/>
      <c r="R481"/>
    </row>
    <row r="482" spans="3:18" s="5" customFormat="1" x14ac:dyDescent="0.25">
      <c r="C482" s="6"/>
      <c r="D482" s="62"/>
      <c r="E482" s="61"/>
      <c r="F482" s="62"/>
      <c r="G482" s="62">
        <f t="shared" si="15"/>
        <v>1898.5153794418682</v>
      </c>
      <c r="H482" s="62"/>
      <c r="I482" s="64">
        <f t="shared" si="14"/>
        <v>0</v>
      </c>
      <c r="M482" s="65"/>
      <c r="P482" s="65"/>
      <c r="Q482"/>
      <c r="R482"/>
    </row>
    <row r="483" spans="3:18" s="5" customFormat="1" x14ac:dyDescent="0.25">
      <c r="C483" s="6"/>
      <c r="D483" s="62"/>
      <c r="E483" s="61"/>
      <c r="F483" s="62"/>
      <c r="G483" s="62">
        <f t="shared" si="15"/>
        <v>1898.5153794418682</v>
      </c>
      <c r="H483" s="62"/>
      <c r="I483" s="64">
        <f t="shared" si="14"/>
        <v>0</v>
      </c>
      <c r="M483" s="65"/>
      <c r="P483" s="65"/>
      <c r="Q483"/>
      <c r="R483"/>
    </row>
    <row r="484" spans="3:18" s="5" customFormat="1" x14ac:dyDescent="0.25">
      <c r="C484" s="6"/>
      <c r="D484" s="62"/>
      <c r="E484" s="61"/>
      <c r="F484" s="62"/>
      <c r="G484" s="62">
        <f t="shared" si="15"/>
        <v>1898.5153794418682</v>
      </c>
      <c r="H484" s="62"/>
      <c r="I484" s="64">
        <f t="shared" si="14"/>
        <v>0</v>
      </c>
      <c r="M484" s="65"/>
      <c r="P484" s="65"/>
      <c r="Q484"/>
      <c r="R484"/>
    </row>
    <row r="485" spans="3:18" s="5" customFormat="1" x14ac:dyDescent="0.25">
      <c r="C485" s="6"/>
      <c r="D485" s="62"/>
      <c r="E485" s="61"/>
      <c r="F485" s="62"/>
      <c r="G485" s="62">
        <f t="shared" si="15"/>
        <v>1898.5153794418682</v>
      </c>
      <c r="H485" s="62"/>
      <c r="I485" s="64">
        <f t="shared" si="14"/>
        <v>0</v>
      </c>
      <c r="M485" s="65"/>
      <c r="P485" s="65"/>
      <c r="Q485"/>
      <c r="R485"/>
    </row>
    <row r="486" spans="3:18" s="5" customFormat="1" x14ac:dyDescent="0.25">
      <c r="C486" s="6"/>
      <c r="D486" s="62"/>
      <c r="E486" s="61"/>
      <c r="F486" s="62"/>
      <c r="G486" s="62">
        <f t="shared" si="15"/>
        <v>1898.5153794418682</v>
      </c>
      <c r="H486" s="62"/>
      <c r="I486" s="64">
        <f t="shared" si="14"/>
        <v>0</v>
      </c>
      <c r="M486" s="65"/>
      <c r="P486" s="65"/>
      <c r="Q486"/>
      <c r="R486"/>
    </row>
    <row r="487" spans="3:18" s="5" customFormat="1" x14ac:dyDescent="0.25">
      <c r="C487" s="6"/>
      <c r="D487" s="62"/>
      <c r="E487" s="61"/>
      <c r="F487" s="62"/>
      <c r="G487" s="62">
        <f t="shared" si="15"/>
        <v>1898.5153794418682</v>
      </c>
      <c r="H487" s="62"/>
      <c r="I487" s="64">
        <f t="shared" si="14"/>
        <v>0</v>
      </c>
      <c r="M487" s="65"/>
      <c r="P487" s="65"/>
      <c r="Q487"/>
      <c r="R487"/>
    </row>
    <row r="488" spans="3:18" s="5" customFormat="1" x14ac:dyDescent="0.25">
      <c r="C488" s="6"/>
      <c r="D488" s="62"/>
      <c r="E488" s="61"/>
      <c r="F488" s="62"/>
      <c r="G488" s="62">
        <f t="shared" si="15"/>
        <v>1898.5153794418682</v>
      </c>
      <c r="H488" s="62"/>
      <c r="I488" s="64">
        <f t="shared" si="14"/>
        <v>0</v>
      </c>
      <c r="M488" s="65"/>
      <c r="P488" s="65"/>
      <c r="Q488"/>
      <c r="R488"/>
    </row>
    <row r="489" spans="3:18" s="5" customFormat="1" x14ac:dyDescent="0.25">
      <c r="C489" s="6"/>
      <c r="D489" s="62"/>
      <c r="E489" s="61"/>
      <c r="F489" s="62"/>
      <c r="G489" s="62">
        <f t="shared" si="15"/>
        <v>1898.5153794418682</v>
      </c>
      <c r="H489" s="62"/>
      <c r="I489" s="64">
        <f t="shared" si="14"/>
        <v>0</v>
      </c>
      <c r="M489" s="65"/>
      <c r="P489" s="65"/>
      <c r="Q489"/>
      <c r="R489"/>
    </row>
    <row r="490" spans="3:18" s="5" customFormat="1" x14ac:dyDescent="0.25">
      <c r="C490" s="6"/>
      <c r="D490" s="62"/>
      <c r="E490" s="61"/>
      <c r="F490" s="62"/>
      <c r="G490" s="62">
        <f t="shared" si="15"/>
        <v>1898.5153794418682</v>
      </c>
      <c r="H490" s="62"/>
      <c r="I490" s="64">
        <f t="shared" si="14"/>
        <v>0</v>
      </c>
      <c r="M490" s="65"/>
      <c r="P490" s="65"/>
      <c r="Q490"/>
      <c r="R490"/>
    </row>
    <row r="491" spans="3:18" s="5" customFormat="1" x14ac:dyDescent="0.25">
      <c r="C491" s="6"/>
      <c r="D491" s="62"/>
      <c r="E491" s="61"/>
      <c r="F491" s="62"/>
      <c r="G491" s="62">
        <f t="shared" si="15"/>
        <v>1898.5153794418682</v>
      </c>
      <c r="H491" s="62"/>
      <c r="I491" s="64">
        <f t="shared" si="14"/>
        <v>0</v>
      </c>
      <c r="M491" s="65"/>
      <c r="P491" s="65"/>
      <c r="Q491"/>
      <c r="R491"/>
    </row>
    <row r="492" spans="3:18" s="5" customFormat="1" x14ac:dyDescent="0.25">
      <c r="C492" s="6"/>
      <c r="D492" s="62"/>
      <c r="E492" s="61"/>
      <c r="F492" s="62"/>
      <c r="G492" s="62">
        <f t="shared" si="15"/>
        <v>1898.5153794418682</v>
      </c>
      <c r="H492" s="62"/>
      <c r="I492" s="64">
        <f t="shared" si="14"/>
        <v>0</v>
      </c>
      <c r="M492" s="65"/>
      <c r="P492" s="65"/>
      <c r="Q492"/>
      <c r="R492"/>
    </row>
    <row r="493" spans="3:18" s="5" customFormat="1" x14ac:dyDescent="0.25">
      <c r="C493" s="6"/>
      <c r="D493" s="62"/>
      <c r="E493" s="61"/>
      <c r="F493" s="62"/>
      <c r="G493" s="62">
        <f t="shared" si="15"/>
        <v>1898.5153794418682</v>
      </c>
      <c r="H493" s="62"/>
      <c r="I493" s="64">
        <f t="shared" si="14"/>
        <v>0</v>
      </c>
      <c r="M493" s="65"/>
      <c r="P493" s="65"/>
      <c r="Q493"/>
      <c r="R493"/>
    </row>
    <row r="494" spans="3:18" s="5" customFormat="1" x14ac:dyDescent="0.25">
      <c r="C494" s="6"/>
      <c r="D494" s="62"/>
      <c r="E494" s="61"/>
      <c r="F494" s="62"/>
      <c r="G494" s="62">
        <f t="shared" si="15"/>
        <v>1898.5153794418682</v>
      </c>
      <c r="H494" s="62"/>
      <c r="I494" s="64">
        <f t="shared" si="14"/>
        <v>0</v>
      </c>
      <c r="M494" s="65"/>
      <c r="P494" s="65"/>
      <c r="Q494"/>
      <c r="R494"/>
    </row>
    <row r="495" spans="3:18" s="5" customFormat="1" x14ac:dyDescent="0.25">
      <c r="C495" s="6"/>
      <c r="D495" s="62"/>
      <c r="E495" s="61"/>
      <c r="F495" s="62"/>
      <c r="G495" s="62">
        <f t="shared" si="15"/>
        <v>1898.5153794418682</v>
      </c>
      <c r="H495" s="62"/>
      <c r="I495" s="64">
        <f t="shared" si="14"/>
        <v>0</v>
      </c>
      <c r="M495" s="65"/>
      <c r="P495" s="65"/>
      <c r="Q495"/>
      <c r="R495"/>
    </row>
    <row r="496" spans="3:18" s="5" customFormat="1" x14ac:dyDescent="0.25">
      <c r="C496" s="6"/>
      <c r="D496" s="62"/>
      <c r="E496" s="61"/>
      <c r="F496" s="62"/>
      <c r="G496" s="62">
        <f t="shared" si="15"/>
        <v>1898.5153794418682</v>
      </c>
      <c r="H496" s="62"/>
      <c r="I496" s="64">
        <f t="shared" si="14"/>
        <v>0</v>
      </c>
      <c r="M496" s="65"/>
      <c r="P496" s="65"/>
      <c r="Q496"/>
      <c r="R496"/>
    </row>
    <row r="497" spans="3:18" s="5" customFormat="1" x14ac:dyDescent="0.25">
      <c r="C497" s="6"/>
      <c r="D497" s="62"/>
      <c r="E497" s="61"/>
      <c r="F497" s="62"/>
      <c r="G497" s="62">
        <f t="shared" si="15"/>
        <v>1898.5153794418682</v>
      </c>
      <c r="H497" s="62"/>
      <c r="I497" s="64">
        <f t="shared" si="14"/>
        <v>0</v>
      </c>
      <c r="M497" s="65"/>
      <c r="P497" s="65"/>
      <c r="Q497"/>
      <c r="R497"/>
    </row>
    <row r="498" spans="3:18" x14ac:dyDescent="0.25">
      <c r="D498" s="62"/>
      <c r="E498" s="61"/>
      <c r="F498" s="62"/>
      <c r="G498" s="62">
        <f t="shared" si="15"/>
        <v>1898.5153794418682</v>
      </c>
      <c r="H498" s="62"/>
      <c r="I498" s="64">
        <f t="shared" si="14"/>
        <v>0</v>
      </c>
    </row>
    <row r="499" spans="3:18" x14ac:dyDescent="0.25">
      <c r="D499" s="62"/>
      <c r="E499" s="61"/>
      <c r="F499" s="62"/>
      <c r="G499" s="62">
        <f t="shared" si="15"/>
        <v>1898.5153794418682</v>
      </c>
      <c r="H499" s="62"/>
      <c r="I499" s="64">
        <f t="shared" si="14"/>
        <v>0</v>
      </c>
    </row>
    <row r="500" spans="3:18" x14ac:dyDescent="0.25">
      <c r="D500" s="62"/>
      <c r="E500" s="61"/>
      <c r="F500" s="62"/>
      <c r="G500" s="62">
        <f t="shared" si="15"/>
        <v>1898.5153794418682</v>
      </c>
      <c r="H500" s="62"/>
      <c r="I500" s="64">
        <f t="shared" si="14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view="pageBreakPreview" zoomScaleNormal="100" zoomScaleSheetLayoutView="100" workbookViewId="0">
      <selection activeCell="C49" sqref="C49"/>
    </sheetView>
  </sheetViews>
  <sheetFormatPr baseColWidth="10" defaultRowHeight="15" x14ac:dyDescent="0.25"/>
  <cols>
    <col min="1" max="1" width="11.42578125" style="5"/>
    <col min="2" max="2" width="24.42578125" style="5" bestFit="1" customWidth="1"/>
    <col min="3" max="4" width="12" style="6" bestFit="1" customWidth="1"/>
    <col min="5" max="5" width="12" style="5" bestFit="1" customWidth="1"/>
    <col min="7" max="7" width="20.28515625" style="5" customWidth="1"/>
    <col min="8" max="8" width="11.42578125" style="5"/>
    <col min="9" max="9" width="11.42578125" style="6"/>
    <col min="10" max="10" width="16.140625" style="5" bestFit="1" customWidth="1"/>
    <col min="11" max="11" width="10.28515625" style="5" bestFit="1" customWidth="1"/>
    <col min="12" max="12" width="11.42578125" style="6"/>
    <col min="14" max="14" width="17.42578125" bestFit="1" customWidth="1"/>
    <col min="15" max="15" width="16.5703125" bestFit="1" customWidth="1"/>
  </cols>
  <sheetData>
    <row r="1" spans="1:15" ht="18.75" x14ac:dyDescent="0.3">
      <c r="A1" s="94" t="s">
        <v>216</v>
      </c>
      <c r="B1" s="94"/>
      <c r="C1" s="94"/>
      <c r="D1" s="94"/>
      <c r="E1" s="94"/>
      <c r="F1" s="49"/>
      <c r="G1" s="50"/>
      <c r="H1" s="51"/>
      <c r="J1" s="50"/>
      <c r="K1" s="50"/>
      <c r="M1" s="49"/>
      <c r="N1" s="20" t="s">
        <v>4</v>
      </c>
      <c r="O1" s="21">
        <f>E500</f>
        <v>52897.99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8"/>
      <c r="N2" s="22" t="s">
        <v>77</v>
      </c>
      <c r="O2" s="23">
        <f>MAX(A3:A500)</f>
        <v>44482</v>
      </c>
    </row>
    <row r="3" spans="1:15" hidden="1" x14ac:dyDescent="0.25">
      <c r="A3" s="52">
        <v>44094</v>
      </c>
      <c r="B3" s="50" t="s">
        <v>211</v>
      </c>
      <c r="C3" s="6">
        <v>42840</v>
      </c>
      <c r="D3" s="6">
        <v>0</v>
      </c>
      <c r="E3" s="3">
        <f>C3-D3</f>
        <v>42840</v>
      </c>
      <c r="F3" s="49"/>
      <c r="G3" s="53" t="s">
        <v>212</v>
      </c>
      <c r="H3" s="54">
        <v>392</v>
      </c>
      <c r="I3" s="44">
        <v>85</v>
      </c>
      <c r="J3" s="53" t="s">
        <v>213</v>
      </c>
      <c r="K3" s="53">
        <v>112</v>
      </c>
      <c r="L3" s="44">
        <v>85</v>
      </c>
      <c r="M3" s="49"/>
      <c r="N3" s="49"/>
      <c r="O3" s="49"/>
    </row>
    <row r="4" spans="1:15" hidden="1" x14ac:dyDescent="0.25">
      <c r="B4" s="5" t="s">
        <v>71</v>
      </c>
      <c r="C4" s="6">
        <v>0</v>
      </c>
      <c r="D4" s="6">
        <v>465</v>
      </c>
      <c r="E4" s="55">
        <f>E3+C4-D4</f>
        <v>42375</v>
      </c>
      <c r="L4" s="5"/>
    </row>
    <row r="5" spans="1:15" hidden="1" x14ac:dyDescent="0.25">
      <c r="A5" s="7">
        <v>44090</v>
      </c>
      <c r="B5" s="5" t="s">
        <v>214</v>
      </c>
      <c r="C5" s="6">
        <v>0</v>
      </c>
      <c r="D5" s="6">
        <f>H5*I5</f>
        <v>504</v>
      </c>
      <c r="E5" s="55">
        <f t="shared" ref="E5:E68" si="0">E4+C5-D5</f>
        <v>41871</v>
      </c>
      <c r="G5" s="5" t="s">
        <v>215</v>
      </c>
      <c r="H5" s="5">
        <v>14</v>
      </c>
      <c r="I5" s="6">
        <f>18+18</f>
        <v>36</v>
      </c>
      <c r="L5" s="5"/>
    </row>
    <row r="6" spans="1:15" hidden="1" x14ac:dyDescent="0.25">
      <c r="A6" s="7">
        <v>44134</v>
      </c>
      <c r="B6" s="5" t="s">
        <v>71</v>
      </c>
      <c r="C6" s="6">
        <v>0</v>
      </c>
      <c r="D6" s="6">
        <v>3400</v>
      </c>
      <c r="E6" s="55">
        <f t="shared" si="0"/>
        <v>38471</v>
      </c>
      <c r="L6" s="5"/>
    </row>
    <row r="7" spans="1:15" hidden="1" x14ac:dyDescent="0.25">
      <c r="A7" s="7">
        <v>44139</v>
      </c>
      <c r="B7" s="5" t="s">
        <v>226</v>
      </c>
      <c r="C7" s="6">
        <v>0</v>
      </c>
      <c r="D7" s="6">
        <v>38471</v>
      </c>
      <c r="E7" s="55">
        <f t="shared" si="0"/>
        <v>0</v>
      </c>
      <c r="L7" s="5"/>
    </row>
    <row r="8" spans="1:15" hidden="1" x14ac:dyDescent="0.25">
      <c r="A8" s="7">
        <v>44153</v>
      </c>
      <c r="B8" s="5" t="s">
        <v>268</v>
      </c>
      <c r="C8" s="6">
        <v>4200</v>
      </c>
      <c r="D8" s="6">
        <v>0</v>
      </c>
      <c r="E8" s="55">
        <f t="shared" si="0"/>
        <v>4200</v>
      </c>
      <c r="G8" s="5" t="s">
        <v>269</v>
      </c>
      <c r="H8" s="5">
        <v>42</v>
      </c>
      <c r="I8" s="6">
        <v>100</v>
      </c>
      <c r="L8" s="5"/>
    </row>
    <row r="9" spans="1:15" hidden="1" x14ac:dyDescent="0.25">
      <c r="A9" s="7">
        <v>44153</v>
      </c>
      <c r="B9" s="5" t="s">
        <v>270</v>
      </c>
      <c r="C9" s="6">
        <v>0</v>
      </c>
      <c r="D9" s="6">
        <v>864</v>
      </c>
      <c r="E9" s="55">
        <f t="shared" si="0"/>
        <v>3336</v>
      </c>
      <c r="L9" s="5"/>
    </row>
    <row r="10" spans="1:15" hidden="1" x14ac:dyDescent="0.25">
      <c r="A10" s="7">
        <v>44154</v>
      </c>
      <c r="B10" s="5" t="s">
        <v>272</v>
      </c>
      <c r="C10" s="6">
        <v>17300</v>
      </c>
      <c r="D10" s="6">
        <v>0</v>
      </c>
      <c r="E10" s="55">
        <f t="shared" si="0"/>
        <v>20636</v>
      </c>
      <c r="L10" s="5"/>
    </row>
    <row r="11" spans="1:15" hidden="1" x14ac:dyDescent="0.25">
      <c r="A11" s="7">
        <v>44154</v>
      </c>
      <c r="B11" s="5" t="s">
        <v>275</v>
      </c>
      <c r="C11" s="6">
        <v>8700</v>
      </c>
      <c r="D11" s="6">
        <v>0</v>
      </c>
      <c r="E11" s="55">
        <f t="shared" si="0"/>
        <v>29336</v>
      </c>
      <c r="L11" s="5"/>
    </row>
    <row r="12" spans="1:15" hidden="1" x14ac:dyDescent="0.25">
      <c r="A12" s="7">
        <v>44155</v>
      </c>
      <c r="B12" s="5" t="s">
        <v>276</v>
      </c>
      <c r="C12" s="6">
        <v>0</v>
      </c>
      <c r="D12" s="6">
        <v>594</v>
      </c>
      <c r="E12" s="55">
        <f t="shared" si="0"/>
        <v>28742</v>
      </c>
      <c r="L12" s="5"/>
    </row>
    <row r="13" spans="1:15" hidden="1" x14ac:dyDescent="0.25">
      <c r="A13" s="7">
        <v>44155</v>
      </c>
      <c r="B13" s="5" t="s">
        <v>277</v>
      </c>
      <c r="C13" s="6">
        <v>0</v>
      </c>
      <c r="D13" s="6">
        <v>990</v>
      </c>
      <c r="E13" s="55">
        <f t="shared" si="0"/>
        <v>27752</v>
      </c>
      <c r="L13" s="5"/>
    </row>
    <row r="14" spans="1:15" hidden="1" x14ac:dyDescent="0.25">
      <c r="A14" s="7">
        <v>44159</v>
      </c>
      <c r="B14" s="5" t="s">
        <v>278</v>
      </c>
      <c r="C14" s="6">
        <v>0</v>
      </c>
      <c r="D14" s="6">
        <v>846</v>
      </c>
      <c r="E14" s="55">
        <f t="shared" si="0"/>
        <v>26906</v>
      </c>
      <c r="L14" s="5"/>
    </row>
    <row r="15" spans="1:15" hidden="1" x14ac:dyDescent="0.25">
      <c r="A15" s="7">
        <v>44159</v>
      </c>
      <c r="B15" s="5" t="s">
        <v>279</v>
      </c>
      <c r="C15" s="6">
        <v>28000</v>
      </c>
      <c r="D15" s="6">
        <v>0</v>
      </c>
      <c r="E15" s="55">
        <f t="shared" si="0"/>
        <v>54906</v>
      </c>
      <c r="L15" s="5"/>
    </row>
    <row r="16" spans="1:15" hidden="1" x14ac:dyDescent="0.25">
      <c r="A16" s="7">
        <v>44159</v>
      </c>
      <c r="B16" s="5" t="s">
        <v>280</v>
      </c>
      <c r="C16" s="6">
        <v>6200</v>
      </c>
      <c r="D16" s="6">
        <v>0</v>
      </c>
      <c r="E16" s="55">
        <f t="shared" si="0"/>
        <v>61106</v>
      </c>
      <c r="G16" s="5" t="s">
        <v>281</v>
      </c>
      <c r="H16" s="5">
        <v>62</v>
      </c>
      <c r="I16" s="6">
        <v>100</v>
      </c>
      <c r="L16" s="5"/>
    </row>
    <row r="17" spans="1:13" hidden="1" x14ac:dyDescent="0.25">
      <c r="A17" s="7">
        <v>44163</v>
      </c>
      <c r="B17" s="5" t="s">
        <v>282</v>
      </c>
      <c r="C17" s="6">
        <v>8300</v>
      </c>
      <c r="D17" s="6">
        <v>0</v>
      </c>
      <c r="E17" s="55">
        <f t="shared" si="0"/>
        <v>69406</v>
      </c>
      <c r="L17" s="5"/>
    </row>
    <row r="18" spans="1:13" hidden="1" x14ac:dyDescent="0.25">
      <c r="A18" s="7">
        <v>44165</v>
      </c>
      <c r="B18" s="5" t="s">
        <v>283</v>
      </c>
      <c r="C18" s="6">
        <v>0</v>
      </c>
      <c r="D18" s="6">
        <v>33840.769999999997</v>
      </c>
      <c r="E18" s="55">
        <f t="shared" si="0"/>
        <v>35565.230000000003</v>
      </c>
      <c r="L18" s="5"/>
    </row>
    <row r="19" spans="1:13" hidden="1" x14ac:dyDescent="0.25">
      <c r="A19" s="7">
        <v>44161</v>
      </c>
      <c r="B19" s="5" t="s">
        <v>306</v>
      </c>
      <c r="C19" s="6">
        <v>12200</v>
      </c>
      <c r="D19" s="6">
        <v>0</v>
      </c>
      <c r="E19" s="55">
        <f t="shared" si="0"/>
        <v>47765.23</v>
      </c>
      <c r="L19" s="5"/>
    </row>
    <row r="20" spans="1:13" hidden="1" x14ac:dyDescent="0.25">
      <c r="A20" s="7">
        <v>44168</v>
      </c>
      <c r="B20" s="5" t="s">
        <v>307</v>
      </c>
      <c r="C20" s="6">
        <v>12800</v>
      </c>
      <c r="D20" s="6">
        <v>0</v>
      </c>
      <c r="E20" s="55">
        <f t="shared" si="0"/>
        <v>60565.23</v>
      </c>
      <c r="L20" s="5"/>
    </row>
    <row r="21" spans="1:13" hidden="1" x14ac:dyDescent="0.25">
      <c r="A21" s="7">
        <v>44182</v>
      </c>
      <c r="B21" s="5" t="s">
        <v>328</v>
      </c>
      <c r="C21" s="6">
        <v>0</v>
      </c>
      <c r="D21" s="6">
        <v>4086</v>
      </c>
      <c r="E21" s="55">
        <f t="shared" si="0"/>
        <v>56479.23</v>
      </c>
      <c r="L21" s="5"/>
    </row>
    <row r="22" spans="1:13" hidden="1" x14ac:dyDescent="0.25">
      <c r="A22" s="7">
        <v>44182</v>
      </c>
      <c r="B22" s="5" t="s">
        <v>329</v>
      </c>
      <c r="C22" s="6">
        <v>0</v>
      </c>
      <c r="D22" s="6">
        <v>7596</v>
      </c>
      <c r="E22" s="55">
        <f t="shared" si="0"/>
        <v>48883.23</v>
      </c>
      <c r="L22" s="5"/>
    </row>
    <row r="23" spans="1:13" hidden="1" x14ac:dyDescent="0.25">
      <c r="A23" s="7">
        <v>44203</v>
      </c>
      <c r="B23" s="5" t="s">
        <v>330</v>
      </c>
      <c r="C23" s="6">
        <v>0</v>
      </c>
      <c r="D23" s="6">
        <v>2394</v>
      </c>
      <c r="E23" s="55">
        <f t="shared" si="0"/>
        <v>46489.23</v>
      </c>
      <c r="L23" s="5"/>
    </row>
    <row r="24" spans="1:13" hidden="1" x14ac:dyDescent="0.25">
      <c r="A24" s="7">
        <v>44204</v>
      </c>
      <c r="B24" s="5" t="s">
        <v>71</v>
      </c>
      <c r="C24" s="6">
        <v>0</v>
      </c>
      <c r="D24" s="6">
        <v>4000</v>
      </c>
      <c r="E24" s="55">
        <f t="shared" si="0"/>
        <v>42489.23</v>
      </c>
      <c r="L24" s="5"/>
    </row>
    <row r="25" spans="1:13" hidden="1" x14ac:dyDescent="0.25">
      <c r="A25" s="7">
        <v>44204</v>
      </c>
      <c r="B25" s="5" t="s">
        <v>336</v>
      </c>
      <c r="C25" s="6">
        <v>5900</v>
      </c>
      <c r="D25" s="6">
        <v>0</v>
      </c>
      <c r="E25" s="55">
        <f t="shared" si="0"/>
        <v>48389.23</v>
      </c>
      <c r="L25" s="5"/>
    </row>
    <row r="26" spans="1:13" hidden="1" x14ac:dyDescent="0.25">
      <c r="A26" s="7">
        <v>44214</v>
      </c>
      <c r="B26" s="5" t="s">
        <v>352</v>
      </c>
      <c r="C26" s="6">
        <v>0</v>
      </c>
      <c r="D26" s="6">
        <v>1566</v>
      </c>
      <c r="E26" s="55">
        <f t="shared" si="0"/>
        <v>46823.23</v>
      </c>
      <c r="L26" s="5"/>
    </row>
    <row r="27" spans="1:13" hidden="1" x14ac:dyDescent="0.25">
      <c r="A27" s="7">
        <v>44225</v>
      </c>
      <c r="B27" s="5" t="s">
        <v>354</v>
      </c>
      <c r="C27" s="6">
        <v>0</v>
      </c>
      <c r="D27" s="6">
        <v>414</v>
      </c>
      <c r="E27" s="55">
        <f t="shared" si="0"/>
        <v>46409.23</v>
      </c>
      <c r="L27" s="5"/>
    </row>
    <row r="28" spans="1:13" hidden="1" x14ac:dyDescent="0.25">
      <c r="A28" s="7">
        <v>44246</v>
      </c>
      <c r="B28" s="5" t="s">
        <v>364</v>
      </c>
      <c r="C28" s="6">
        <v>0</v>
      </c>
      <c r="D28" s="6">
        <v>558</v>
      </c>
      <c r="E28" s="55">
        <f t="shared" si="0"/>
        <v>45851.23</v>
      </c>
      <c r="L28" s="5"/>
    </row>
    <row r="29" spans="1:13" hidden="1" x14ac:dyDescent="0.25">
      <c r="A29" s="7">
        <v>44267</v>
      </c>
      <c r="B29" s="5" t="s">
        <v>372</v>
      </c>
      <c r="C29" s="6">
        <v>0</v>
      </c>
      <c r="D29" s="6">
        <v>93458</v>
      </c>
      <c r="E29" s="55">
        <f t="shared" si="0"/>
        <v>-47606.77</v>
      </c>
      <c r="L29" s="5"/>
    </row>
    <row r="30" spans="1:13" hidden="1" x14ac:dyDescent="0.25">
      <c r="A30" s="7">
        <v>44267</v>
      </c>
      <c r="B30" s="5" t="s">
        <v>377</v>
      </c>
      <c r="C30" s="6">
        <v>48000</v>
      </c>
      <c r="D30" s="6">
        <v>0</v>
      </c>
      <c r="E30" s="55">
        <f t="shared" si="0"/>
        <v>393.2300000000032</v>
      </c>
      <c r="L30" s="5"/>
    </row>
    <row r="31" spans="1:13" hidden="1" x14ac:dyDescent="0.25">
      <c r="B31" s="5" t="s">
        <v>125</v>
      </c>
      <c r="C31" s="6">
        <v>0</v>
      </c>
      <c r="D31" s="6">
        <v>393.23</v>
      </c>
      <c r="E31" s="55">
        <f t="shared" si="0"/>
        <v>3.1832314562052488E-12</v>
      </c>
      <c r="L31" s="5"/>
    </row>
    <row r="32" spans="1:13" x14ac:dyDescent="0.25">
      <c r="A32" s="7">
        <v>44389</v>
      </c>
      <c r="B32" s="5" t="s">
        <v>608</v>
      </c>
      <c r="C32" s="6">
        <v>34400</v>
      </c>
      <c r="D32" s="6">
        <v>0</v>
      </c>
      <c r="E32" s="55">
        <f t="shared" si="0"/>
        <v>34400</v>
      </c>
      <c r="G32" s="5" t="s">
        <v>609</v>
      </c>
      <c r="H32" s="5">
        <v>140</v>
      </c>
      <c r="I32" s="6">
        <v>160</v>
      </c>
      <c r="J32" s="5" t="s">
        <v>610</v>
      </c>
      <c r="K32" s="5">
        <v>80</v>
      </c>
      <c r="L32" s="6">
        <v>150</v>
      </c>
      <c r="M32">
        <f>+L32*K32</f>
        <v>12000</v>
      </c>
    </row>
    <row r="33" spans="1:18" x14ac:dyDescent="0.25">
      <c r="A33" s="7">
        <v>44391</v>
      </c>
      <c r="B33" s="5" t="s">
        <v>637</v>
      </c>
      <c r="C33" s="6">
        <v>9000</v>
      </c>
      <c r="D33" s="6">
        <v>0</v>
      </c>
      <c r="E33" s="55">
        <f t="shared" si="0"/>
        <v>43400</v>
      </c>
      <c r="G33" s="5" t="s">
        <v>638</v>
      </c>
      <c r="H33" s="5">
        <v>60</v>
      </c>
      <c r="I33" s="6">
        <v>150</v>
      </c>
    </row>
    <row r="34" spans="1:18" x14ac:dyDescent="0.25">
      <c r="A34" s="7">
        <v>44392</v>
      </c>
      <c r="B34" s="5" t="s">
        <v>639</v>
      </c>
      <c r="C34" s="6">
        <v>0</v>
      </c>
      <c r="D34" s="6">
        <v>4704</v>
      </c>
      <c r="E34" s="55">
        <f t="shared" si="0"/>
        <v>38696</v>
      </c>
    </row>
    <row r="35" spans="1:18" x14ac:dyDescent="0.25">
      <c r="A35" s="7">
        <v>44392</v>
      </c>
      <c r="B35" s="5" t="s">
        <v>641</v>
      </c>
      <c r="C35" s="6">
        <v>8400</v>
      </c>
      <c r="D35" s="6">
        <v>0</v>
      </c>
      <c r="E35" s="55">
        <f t="shared" si="0"/>
        <v>47096</v>
      </c>
      <c r="G35" s="5" t="s">
        <v>610</v>
      </c>
      <c r="H35" s="5">
        <v>56</v>
      </c>
      <c r="I35" s="6">
        <v>150</v>
      </c>
    </row>
    <row r="36" spans="1:18" x14ac:dyDescent="0.25">
      <c r="A36" s="7">
        <v>44414</v>
      </c>
      <c r="B36" s="5" t="s">
        <v>663</v>
      </c>
      <c r="C36" s="6">
        <v>0</v>
      </c>
      <c r="D36" s="6">
        <v>8000</v>
      </c>
      <c r="E36" s="55">
        <f t="shared" si="0"/>
        <v>39096</v>
      </c>
    </row>
    <row r="37" spans="1:18" x14ac:dyDescent="0.25">
      <c r="A37" s="7">
        <v>44417</v>
      </c>
      <c r="B37" s="5" t="s">
        <v>639</v>
      </c>
      <c r="C37" s="6">
        <v>0</v>
      </c>
      <c r="D37" s="6">
        <v>7728</v>
      </c>
      <c r="E37" s="55">
        <f t="shared" si="0"/>
        <v>31368</v>
      </c>
    </row>
    <row r="38" spans="1:18" x14ac:dyDescent="0.25">
      <c r="A38" s="7">
        <v>44394</v>
      </c>
      <c r="B38" s="5" t="s">
        <v>694</v>
      </c>
      <c r="C38" s="6">
        <v>29400</v>
      </c>
      <c r="D38" s="6">
        <v>0</v>
      </c>
      <c r="E38" s="55">
        <f t="shared" si="0"/>
        <v>60768</v>
      </c>
      <c r="G38" s="5" t="s">
        <v>695</v>
      </c>
      <c r="H38" s="5">
        <f>60+6</f>
        <v>66</v>
      </c>
      <c r="I38" s="6">
        <v>150</v>
      </c>
      <c r="J38" s="5" t="s">
        <v>696</v>
      </c>
      <c r="K38" s="5">
        <f>68+62</f>
        <v>130</v>
      </c>
      <c r="L38" s="6">
        <v>150</v>
      </c>
    </row>
    <row r="39" spans="1:18" x14ac:dyDescent="0.25">
      <c r="A39" s="7">
        <v>44398</v>
      </c>
      <c r="B39" s="5" t="s">
        <v>697</v>
      </c>
      <c r="C39" s="6">
        <v>9600</v>
      </c>
      <c r="D39" s="6">
        <v>0</v>
      </c>
      <c r="E39" s="55">
        <f t="shared" si="0"/>
        <v>70368</v>
      </c>
      <c r="G39" s="5" t="s">
        <v>698</v>
      </c>
      <c r="H39" s="5">
        <v>64</v>
      </c>
      <c r="I39" s="6">
        <v>150</v>
      </c>
    </row>
    <row r="40" spans="1:18" x14ac:dyDescent="0.25">
      <c r="A40" s="7">
        <v>44422</v>
      </c>
      <c r="B40" s="5" t="s">
        <v>720</v>
      </c>
      <c r="C40" s="6">
        <v>0</v>
      </c>
      <c r="D40" s="6">
        <v>10000</v>
      </c>
      <c r="E40" s="55">
        <f t="shared" si="0"/>
        <v>60368</v>
      </c>
    </row>
    <row r="41" spans="1:18" x14ac:dyDescent="0.25">
      <c r="A41" s="7">
        <v>44425</v>
      </c>
      <c r="B41" s="5" t="s">
        <v>721</v>
      </c>
      <c r="C41" s="6">
        <v>0</v>
      </c>
      <c r="D41" s="6">
        <v>27500</v>
      </c>
      <c r="E41" s="55">
        <f t="shared" si="0"/>
        <v>32868</v>
      </c>
    </row>
    <row r="42" spans="1:18" x14ac:dyDescent="0.25">
      <c r="A42" s="7">
        <v>44429</v>
      </c>
      <c r="B42" s="5" t="s">
        <v>722</v>
      </c>
      <c r="C42" s="6">
        <v>42300</v>
      </c>
      <c r="D42" s="6">
        <v>0</v>
      </c>
      <c r="E42" s="55">
        <f t="shared" si="0"/>
        <v>75168</v>
      </c>
      <c r="G42" s="5" t="s">
        <v>723</v>
      </c>
      <c r="H42" s="5">
        <v>70</v>
      </c>
      <c r="I42" s="6">
        <v>150</v>
      </c>
      <c r="J42" s="5" t="s">
        <v>724</v>
      </c>
      <c r="K42" s="5">
        <v>73</v>
      </c>
      <c r="L42" s="6">
        <v>150</v>
      </c>
      <c r="M42" t="s">
        <v>725</v>
      </c>
      <c r="N42">
        <v>66</v>
      </c>
      <c r="O42">
        <v>150</v>
      </c>
      <c r="P42" t="s">
        <v>698</v>
      </c>
      <c r="Q42">
        <v>73</v>
      </c>
      <c r="R42">
        <v>150</v>
      </c>
    </row>
    <row r="43" spans="1:18" x14ac:dyDescent="0.25">
      <c r="A43" s="7">
        <v>44438</v>
      </c>
      <c r="B43" s="5" t="s">
        <v>730</v>
      </c>
      <c r="C43" s="6">
        <v>0</v>
      </c>
      <c r="D43" s="6">
        <v>21030</v>
      </c>
      <c r="E43" s="55">
        <f t="shared" si="0"/>
        <v>54138</v>
      </c>
    </row>
    <row r="44" spans="1:18" x14ac:dyDescent="0.25">
      <c r="A44" s="7">
        <v>44441</v>
      </c>
      <c r="B44" s="5" t="s">
        <v>763</v>
      </c>
      <c r="C44" s="6">
        <v>0</v>
      </c>
      <c r="D44" s="6">
        <v>53370.01</v>
      </c>
      <c r="E44" s="55">
        <f t="shared" si="0"/>
        <v>767.98999999999796</v>
      </c>
    </row>
    <row r="45" spans="1:18" x14ac:dyDescent="0.25">
      <c r="A45" s="7">
        <v>44449</v>
      </c>
      <c r="B45" s="5" t="s">
        <v>785</v>
      </c>
      <c r="C45" s="6">
        <v>0</v>
      </c>
      <c r="D45" s="6">
        <v>96</v>
      </c>
      <c r="E45" s="55">
        <f t="shared" si="0"/>
        <v>671.98999999999796</v>
      </c>
      <c r="G45" s="5" t="s">
        <v>786</v>
      </c>
      <c r="H45" s="5">
        <v>2</v>
      </c>
      <c r="I45" s="6">
        <v>48</v>
      </c>
    </row>
    <row r="46" spans="1:18" x14ac:dyDescent="0.25">
      <c r="A46" s="7">
        <v>44456</v>
      </c>
      <c r="B46" s="5" t="s">
        <v>787</v>
      </c>
      <c r="C46" s="6">
        <v>0</v>
      </c>
      <c r="D46" s="6">
        <v>4704</v>
      </c>
      <c r="E46" s="55">
        <f t="shared" si="0"/>
        <v>-4032.010000000002</v>
      </c>
      <c r="G46" s="5" t="s">
        <v>786</v>
      </c>
      <c r="H46" s="5">
        <v>98</v>
      </c>
      <c r="I46" s="6">
        <v>48</v>
      </c>
    </row>
    <row r="47" spans="1:18" x14ac:dyDescent="0.25">
      <c r="A47" s="7">
        <v>44467</v>
      </c>
      <c r="B47" s="5" t="s">
        <v>789</v>
      </c>
      <c r="C47" s="6">
        <v>0</v>
      </c>
      <c r="D47" s="6">
        <f>1200*20</f>
        <v>24000</v>
      </c>
      <c r="E47" s="55">
        <f t="shared" si="0"/>
        <v>-28032.010000000002</v>
      </c>
      <c r="G47" s="55"/>
    </row>
    <row r="48" spans="1:18" x14ac:dyDescent="0.25">
      <c r="A48" s="7">
        <v>44468</v>
      </c>
      <c r="B48" s="5" t="s">
        <v>790</v>
      </c>
      <c r="C48" s="6">
        <v>46080</v>
      </c>
      <c r="D48" s="6">
        <v>0</v>
      </c>
      <c r="E48" s="55">
        <f t="shared" si="0"/>
        <v>18047.989999999998</v>
      </c>
      <c r="G48" s="5" t="s">
        <v>609</v>
      </c>
      <c r="H48" s="5">
        <v>288</v>
      </c>
      <c r="I48" s="6">
        <v>160</v>
      </c>
    </row>
    <row r="49" spans="1:9" x14ac:dyDescent="0.25">
      <c r="A49" s="7">
        <v>44482</v>
      </c>
      <c r="B49" s="5" t="s">
        <v>817</v>
      </c>
      <c r="C49" s="6">
        <v>34850</v>
      </c>
      <c r="D49" s="6">
        <v>0</v>
      </c>
      <c r="E49" s="55">
        <f t="shared" si="0"/>
        <v>52897.99</v>
      </c>
      <c r="G49" s="5" t="s">
        <v>818</v>
      </c>
      <c r="H49" s="5">
        <v>218</v>
      </c>
      <c r="I49" s="6">
        <v>160</v>
      </c>
    </row>
    <row r="50" spans="1:9" x14ac:dyDescent="0.25">
      <c r="E50" s="55">
        <f t="shared" si="0"/>
        <v>52897.99</v>
      </c>
    </row>
    <row r="51" spans="1:9" x14ac:dyDescent="0.25">
      <c r="E51" s="55">
        <f t="shared" si="0"/>
        <v>52897.99</v>
      </c>
    </row>
    <row r="52" spans="1:9" x14ac:dyDescent="0.25">
      <c r="E52" s="55">
        <f t="shared" si="0"/>
        <v>52897.99</v>
      </c>
    </row>
    <row r="53" spans="1:9" x14ac:dyDescent="0.25">
      <c r="E53" s="55">
        <f t="shared" si="0"/>
        <v>52897.99</v>
      </c>
    </row>
    <row r="54" spans="1:9" x14ac:dyDescent="0.25">
      <c r="E54" s="55">
        <f t="shared" si="0"/>
        <v>52897.99</v>
      </c>
    </row>
    <row r="55" spans="1:9" x14ac:dyDescent="0.25">
      <c r="E55" s="55">
        <f t="shared" si="0"/>
        <v>52897.99</v>
      </c>
    </row>
    <row r="56" spans="1:9" x14ac:dyDescent="0.25">
      <c r="E56" s="55">
        <f t="shared" si="0"/>
        <v>52897.99</v>
      </c>
    </row>
    <row r="57" spans="1:9" x14ac:dyDescent="0.25">
      <c r="E57" s="55">
        <f t="shared" si="0"/>
        <v>52897.99</v>
      </c>
    </row>
    <row r="58" spans="1:9" x14ac:dyDescent="0.25">
      <c r="E58" s="55">
        <f t="shared" si="0"/>
        <v>52897.99</v>
      </c>
    </row>
    <row r="59" spans="1:9" x14ac:dyDescent="0.25">
      <c r="E59" s="55">
        <f t="shared" si="0"/>
        <v>52897.99</v>
      </c>
    </row>
    <row r="60" spans="1:9" x14ac:dyDescent="0.25">
      <c r="E60" s="55">
        <f t="shared" si="0"/>
        <v>52897.99</v>
      </c>
    </row>
    <row r="61" spans="1:9" x14ac:dyDescent="0.25">
      <c r="E61" s="55">
        <f t="shared" si="0"/>
        <v>52897.99</v>
      </c>
    </row>
    <row r="62" spans="1:9" x14ac:dyDescent="0.25">
      <c r="E62" s="55">
        <f t="shared" si="0"/>
        <v>52897.99</v>
      </c>
    </row>
    <row r="63" spans="1:9" x14ac:dyDescent="0.25">
      <c r="E63" s="55">
        <f t="shared" si="0"/>
        <v>52897.99</v>
      </c>
    </row>
    <row r="64" spans="1:9" x14ac:dyDescent="0.25">
      <c r="E64" s="55">
        <f t="shared" si="0"/>
        <v>52897.99</v>
      </c>
    </row>
    <row r="65" spans="5:5" x14ac:dyDescent="0.25">
      <c r="E65" s="55">
        <f t="shared" si="0"/>
        <v>52897.99</v>
      </c>
    </row>
    <row r="66" spans="5:5" x14ac:dyDescent="0.25">
      <c r="E66" s="55">
        <f t="shared" si="0"/>
        <v>52897.99</v>
      </c>
    </row>
    <row r="67" spans="5:5" x14ac:dyDescent="0.25">
      <c r="E67" s="55">
        <f t="shared" si="0"/>
        <v>52897.99</v>
      </c>
    </row>
    <row r="68" spans="5:5" x14ac:dyDescent="0.25">
      <c r="E68" s="55">
        <f t="shared" si="0"/>
        <v>52897.99</v>
      </c>
    </row>
    <row r="69" spans="5:5" x14ac:dyDescent="0.25">
      <c r="E69" s="55">
        <f t="shared" ref="E69:E132" si="1">E68+C69-D69</f>
        <v>52897.99</v>
      </c>
    </row>
    <row r="70" spans="5:5" x14ac:dyDescent="0.25">
      <c r="E70" s="55">
        <f t="shared" si="1"/>
        <v>52897.99</v>
      </c>
    </row>
    <row r="71" spans="5:5" x14ac:dyDescent="0.25">
      <c r="E71" s="55">
        <f t="shared" si="1"/>
        <v>52897.99</v>
      </c>
    </row>
    <row r="72" spans="5:5" x14ac:dyDescent="0.25">
      <c r="E72" s="55">
        <f t="shared" si="1"/>
        <v>52897.99</v>
      </c>
    </row>
    <row r="73" spans="5:5" x14ac:dyDescent="0.25">
      <c r="E73" s="55">
        <f t="shared" si="1"/>
        <v>52897.99</v>
      </c>
    </row>
    <row r="74" spans="5:5" x14ac:dyDescent="0.25">
      <c r="E74" s="55">
        <f t="shared" si="1"/>
        <v>52897.99</v>
      </c>
    </row>
    <row r="75" spans="5:5" x14ac:dyDescent="0.25">
      <c r="E75" s="55">
        <f t="shared" si="1"/>
        <v>52897.99</v>
      </c>
    </row>
    <row r="76" spans="5:5" x14ac:dyDescent="0.25">
      <c r="E76" s="55">
        <f t="shared" si="1"/>
        <v>52897.99</v>
      </c>
    </row>
    <row r="77" spans="5:5" x14ac:dyDescent="0.25">
      <c r="E77" s="55">
        <f t="shared" si="1"/>
        <v>52897.99</v>
      </c>
    </row>
    <row r="78" spans="5:5" x14ac:dyDescent="0.25">
      <c r="E78" s="55">
        <f t="shared" si="1"/>
        <v>52897.99</v>
      </c>
    </row>
    <row r="79" spans="5:5" x14ac:dyDescent="0.25">
      <c r="E79" s="55">
        <f t="shared" si="1"/>
        <v>52897.99</v>
      </c>
    </row>
    <row r="80" spans="5:5" x14ac:dyDescent="0.25">
      <c r="E80" s="55">
        <f t="shared" si="1"/>
        <v>52897.99</v>
      </c>
    </row>
    <row r="81" spans="5:5" x14ac:dyDescent="0.25">
      <c r="E81" s="55">
        <f t="shared" si="1"/>
        <v>52897.99</v>
      </c>
    </row>
    <row r="82" spans="5:5" x14ac:dyDescent="0.25">
      <c r="E82" s="55">
        <f t="shared" si="1"/>
        <v>52897.99</v>
      </c>
    </row>
    <row r="83" spans="5:5" x14ac:dyDescent="0.25">
      <c r="E83" s="55">
        <f t="shared" si="1"/>
        <v>52897.99</v>
      </c>
    </row>
    <row r="84" spans="5:5" x14ac:dyDescent="0.25">
      <c r="E84" s="55">
        <f t="shared" si="1"/>
        <v>52897.99</v>
      </c>
    </row>
    <row r="85" spans="5:5" x14ac:dyDescent="0.25">
      <c r="E85" s="55">
        <f t="shared" si="1"/>
        <v>52897.99</v>
      </c>
    </row>
    <row r="86" spans="5:5" x14ac:dyDescent="0.25">
      <c r="E86" s="55">
        <f t="shared" si="1"/>
        <v>52897.99</v>
      </c>
    </row>
    <row r="87" spans="5:5" x14ac:dyDescent="0.25">
      <c r="E87" s="55">
        <f t="shared" si="1"/>
        <v>52897.99</v>
      </c>
    </row>
    <row r="88" spans="5:5" x14ac:dyDescent="0.25">
      <c r="E88" s="55">
        <f t="shared" si="1"/>
        <v>52897.99</v>
      </c>
    </row>
    <row r="89" spans="5:5" x14ac:dyDescent="0.25">
      <c r="E89" s="55">
        <f t="shared" si="1"/>
        <v>52897.99</v>
      </c>
    </row>
    <row r="90" spans="5:5" x14ac:dyDescent="0.25">
      <c r="E90" s="55">
        <f t="shared" si="1"/>
        <v>52897.99</v>
      </c>
    </row>
    <row r="91" spans="5:5" x14ac:dyDescent="0.25">
      <c r="E91" s="55">
        <f t="shared" si="1"/>
        <v>52897.99</v>
      </c>
    </row>
    <row r="92" spans="5:5" x14ac:dyDescent="0.25">
      <c r="E92" s="55">
        <f t="shared" si="1"/>
        <v>52897.99</v>
      </c>
    </row>
    <row r="93" spans="5:5" x14ac:dyDescent="0.25">
      <c r="E93" s="55">
        <f t="shared" si="1"/>
        <v>52897.99</v>
      </c>
    </row>
    <row r="94" spans="5:5" x14ac:dyDescent="0.25">
      <c r="E94" s="55">
        <f t="shared" si="1"/>
        <v>52897.99</v>
      </c>
    </row>
    <row r="95" spans="5:5" x14ac:dyDescent="0.25">
      <c r="E95" s="55">
        <f t="shared" si="1"/>
        <v>52897.99</v>
      </c>
    </row>
    <row r="96" spans="5:5" x14ac:dyDescent="0.25">
      <c r="E96" s="55">
        <f t="shared" si="1"/>
        <v>52897.99</v>
      </c>
    </row>
    <row r="97" spans="5:5" x14ac:dyDescent="0.25">
      <c r="E97" s="55">
        <f t="shared" si="1"/>
        <v>52897.99</v>
      </c>
    </row>
    <row r="98" spans="5:5" x14ac:dyDescent="0.25">
      <c r="E98" s="55">
        <f t="shared" si="1"/>
        <v>52897.99</v>
      </c>
    </row>
    <row r="99" spans="5:5" x14ac:dyDescent="0.25">
      <c r="E99" s="55">
        <f t="shared" si="1"/>
        <v>52897.99</v>
      </c>
    </row>
    <row r="100" spans="5:5" x14ac:dyDescent="0.25">
      <c r="E100" s="55">
        <f t="shared" si="1"/>
        <v>52897.99</v>
      </c>
    </row>
    <row r="101" spans="5:5" x14ac:dyDescent="0.25">
      <c r="E101" s="55">
        <f t="shared" si="1"/>
        <v>52897.99</v>
      </c>
    </row>
    <row r="102" spans="5:5" x14ac:dyDescent="0.25">
      <c r="E102" s="55">
        <f t="shared" si="1"/>
        <v>52897.99</v>
      </c>
    </row>
    <row r="103" spans="5:5" x14ac:dyDescent="0.25">
      <c r="E103" s="55">
        <f t="shared" si="1"/>
        <v>52897.99</v>
      </c>
    </row>
    <row r="104" spans="5:5" x14ac:dyDescent="0.25">
      <c r="E104" s="55">
        <f t="shared" si="1"/>
        <v>52897.99</v>
      </c>
    </row>
    <row r="105" spans="5:5" x14ac:dyDescent="0.25">
      <c r="E105" s="55">
        <f t="shared" si="1"/>
        <v>52897.99</v>
      </c>
    </row>
    <row r="106" spans="5:5" x14ac:dyDescent="0.25">
      <c r="E106" s="55">
        <f t="shared" si="1"/>
        <v>52897.99</v>
      </c>
    </row>
    <row r="107" spans="5:5" x14ac:dyDescent="0.25">
      <c r="E107" s="55">
        <f t="shared" si="1"/>
        <v>52897.99</v>
      </c>
    </row>
    <row r="108" spans="5:5" x14ac:dyDescent="0.25">
      <c r="E108" s="55">
        <f t="shared" si="1"/>
        <v>52897.99</v>
      </c>
    </row>
    <row r="109" spans="5:5" x14ac:dyDescent="0.25">
      <c r="E109" s="55">
        <f t="shared" si="1"/>
        <v>52897.99</v>
      </c>
    </row>
    <row r="110" spans="5:5" x14ac:dyDescent="0.25">
      <c r="E110" s="55">
        <f t="shared" si="1"/>
        <v>52897.99</v>
      </c>
    </row>
    <row r="111" spans="5:5" x14ac:dyDescent="0.25">
      <c r="E111" s="55">
        <f t="shared" si="1"/>
        <v>52897.99</v>
      </c>
    </row>
    <row r="112" spans="5:5" x14ac:dyDescent="0.25">
      <c r="E112" s="55">
        <f t="shared" si="1"/>
        <v>52897.99</v>
      </c>
    </row>
    <row r="113" spans="5:5" x14ac:dyDescent="0.25">
      <c r="E113" s="55">
        <f t="shared" si="1"/>
        <v>52897.99</v>
      </c>
    </row>
    <row r="114" spans="5:5" x14ac:dyDescent="0.25">
      <c r="E114" s="55">
        <f t="shared" si="1"/>
        <v>52897.99</v>
      </c>
    </row>
    <row r="115" spans="5:5" x14ac:dyDescent="0.25">
      <c r="E115" s="55">
        <f t="shared" si="1"/>
        <v>52897.99</v>
      </c>
    </row>
    <row r="116" spans="5:5" x14ac:dyDescent="0.25">
      <c r="E116" s="55">
        <f t="shared" si="1"/>
        <v>52897.99</v>
      </c>
    </row>
    <row r="117" spans="5:5" x14ac:dyDescent="0.25">
      <c r="E117" s="55">
        <f t="shared" si="1"/>
        <v>52897.99</v>
      </c>
    </row>
    <row r="118" spans="5:5" x14ac:dyDescent="0.25">
      <c r="E118" s="55">
        <f t="shared" si="1"/>
        <v>52897.99</v>
      </c>
    </row>
    <row r="119" spans="5:5" x14ac:dyDescent="0.25">
      <c r="E119" s="55">
        <f t="shared" si="1"/>
        <v>52897.99</v>
      </c>
    </row>
    <row r="120" spans="5:5" x14ac:dyDescent="0.25">
      <c r="E120" s="55">
        <f t="shared" si="1"/>
        <v>52897.99</v>
      </c>
    </row>
    <row r="121" spans="5:5" x14ac:dyDescent="0.25">
      <c r="E121" s="55">
        <f t="shared" si="1"/>
        <v>52897.99</v>
      </c>
    </row>
    <row r="122" spans="5:5" x14ac:dyDescent="0.25">
      <c r="E122" s="55">
        <f t="shared" si="1"/>
        <v>52897.99</v>
      </c>
    </row>
    <row r="123" spans="5:5" x14ac:dyDescent="0.25">
      <c r="E123" s="55">
        <f t="shared" si="1"/>
        <v>52897.99</v>
      </c>
    </row>
    <row r="124" spans="5:5" x14ac:dyDescent="0.25">
      <c r="E124" s="55">
        <f t="shared" si="1"/>
        <v>52897.99</v>
      </c>
    </row>
    <row r="125" spans="5:5" x14ac:dyDescent="0.25">
      <c r="E125" s="55">
        <f t="shared" si="1"/>
        <v>52897.99</v>
      </c>
    </row>
    <row r="126" spans="5:5" x14ac:dyDescent="0.25">
      <c r="E126" s="55">
        <f t="shared" si="1"/>
        <v>52897.99</v>
      </c>
    </row>
    <row r="127" spans="5:5" x14ac:dyDescent="0.25">
      <c r="E127" s="55">
        <f t="shared" si="1"/>
        <v>52897.99</v>
      </c>
    </row>
    <row r="128" spans="5:5" x14ac:dyDescent="0.25">
      <c r="E128" s="55">
        <f t="shared" si="1"/>
        <v>52897.99</v>
      </c>
    </row>
    <row r="129" spans="5:5" x14ac:dyDescent="0.25">
      <c r="E129" s="55">
        <f t="shared" si="1"/>
        <v>52897.99</v>
      </c>
    </row>
    <row r="130" spans="5:5" x14ac:dyDescent="0.25">
      <c r="E130" s="55">
        <f t="shared" si="1"/>
        <v>52897.99</v>
      </c>
    </row>
    <row r="131" spans="5:5" x14ac:dyDescent="0.25">
      <c r="E131" s="55">
        <f t="shared" si="1"/>
        <v>52897.99</v>
      </c>
    </row>
    <row r="132" spans="5:5" x14ac:dyDescent="0.25">
      <c r="E132" s="55">
        <f t="shared" si="1"/>
        <v>52897.99</v>
      </c>
    </row>
    <row r="133" spans="5:5" x14ac:dyDescent="0.25">
      <c r="E133" s="55">
        <f t="shared" ref="E133:E196" si="2">E132+C133-D133</f>
        <v>52897.99</v>
      </c>
    </row>
    <row r="134" spans="5:5" x14ac:dyDescent="0.25">
      <c r="E134" s="55">
        <f t="shared" si="2"/>
        <v>52897.99</v>
      </c>
    </row>
    <row r="135" spans="5:5" x14ac:dyDescent="0.25">
      <c r="E135" s="55">
        <f t="shared" si="2"/>
        <v>52897.99</v>
      </c>
    </row>
    <row r="136" spans="5:5" x14ac:dyDescent="0.25">
      <c r="E136" s="55">
        <f t="shared" si="2"/>
        <v>52897.99</v>
      </c>
    </row>
    <row r="137" spans="5:5" x14ac:dyDescent="0.25">
      <c r="E137" s="55">
        <f t="shared" si="2"/>
        <v>52897.99</v>
      </c>
    </row>
    <row r="138" spans="5:5" x14ac:dyDescent="0.25">
      <c r="E138" s="55">
        <f t="shared" si="2"/>
        <v>52897.99</v>
      </c>
    </row>
    <row r="139" spans="5:5" x14ac:dyDescent="0.25">
      <c r="E139" s="55">
        <f t="shared" si="2"/>
        <v>52897.99</v>
      </c>
    </row>
    <row r="140" spans="5:5" x14ac:dyDescent="0.25">
      <c r="E140" s="55">
        <f t="shared" si="2"/>
        <v>52897.99</v>
      </c>
    </row>
    <row r="141" spans="5:5" x14ac:dyDescent="0.25">
      <c r="E141" s="55">
        <f t="shared" si="2"/>
        <v>52897.99</v>
      </c>
    </row>
    <row r="142" spans="5:5" x14ac:dyDescent="0.25">
      <c r="E142" s="55">
        <f t="shared" si="2"/>
        <v>52897.99</v>
      </c>
    </row>
    <row r="143" spans="5:5" x14ac:dyDescent="0.25">
      <c r="E143" s="55">
        <f t="shared" si="2"/>
        <v>52897.99</v>
      </c>
    </row>
    <row r="144" spans="5:5" x14ac:dyDescent="0.25">
      <c r="E144" s="55">
        <f t="shared" si="2"/>
        <v>52897.99</v>
      </c>
    </row>
    <row r="145" spans="5:5" x14ac:dyDescent="0.25">
      <c r="E145" s="55">
        <f t="shared" si="2"/>
        <v>52897.99</v>
      </c>
    </row>
    <row r="146" spans="5:5" x14ac:dyDescent="0.25">
      <c r="E146" s="55">
        <f t="shared" si="2"/>
        <v>52897.99</v>
      </c>
    </row>
    <row r="147" spans="5:5" x14ac:dyDescent="0.25">
      <c r="E147" s="55">
        <f t="shared" si="2"/>
        <v>52897.99</v>
      </c>
    </row>
    <row r="148" spans="5:5" x14ac:dyDescent="0.25">
      <c r="E148" s="55">
        <f t="shared" si="2"/>
        <v>52897.99</v>
      </c>
    </row>
    <row r="149" spans="5:5" x14ac:dyDescent="0.25">
      <c r="E149" s="55">
        <f t="shared" si="2"/>
        <v>52897.99</v>
      </c>
    </row>
    <row r="150" spans="5:5" x14ac:dyDescent="0.25">
      <c r="E150" s="55">
        <f t="shared" si="2"/>
        <v>52897.99</v>
      </c>
    </row>
    <row r="151" spans="5:5" x14ac:dyDescent="0.25">
      <c r="E151" s="55">
        <f t="shared" si="2"/>
        <v>52897.99</v>
      </c>
    </row>
    <row r="152" spans="5:5" x14ac:dyDescent="0.25">
      <c r="E152" s="55">
        <f t="shared" si="2"/>
        <v>52897.99</v>
      </c>
    </row>
    <row r="153" spans="5:5" x14ac:dyDescent="0.25">
      <c r="E153" s="55">
        <f t="shared" si="2"/>
        <v>52897.99</v>
      </c>
    </row>
    <row r="154" spans="5:5" x14ac:dyDescent="0.25">
      <c r="E154" s="55">
        <f t="shared" si="2"/>
        <v>52897.99</v>
      </c>
    </row>
    <row r="155" spans="5:5" x14ac:dyDescent="0.25">
      <c r="E155" s="55">
        <f t="shared" si="2"/>
        <v>52897.99</v>
      </c>
    </row>
    <row r="156" spans="5:5" x14ac:dyDescent="0.25">
      <c r="E156" s="55">
        <f t="shared" si="2"/>
        <v>52897.99</v>
      </c>
    </row>
    <row r="157" spans="5:5" x14ac:dyDescent="0.25">
      <c r="E157" s="55">
        <f t="shared" si="2"/>
        <v>52897.99</v>
      </c>
    </row>
    <row r="158" spans="5:5" x14ac:dyDescent="0.25">
      <c r="E158" s="55">
        <f t="shared" si="2"/>
        <v>52897.99</v>
      </c>
    </row>
    <row r="159" spans="5:5" x14ac:dyDescent="0.25">
      <c r="E159" s="55">
        <f t="shared" si="2"/>
        <v>52897.99</v>
      </c>
    </row>
    <row r="160" spans="5:5" x14ac:dyDescent="0.25">
      <c r="E160" s="55">
        <f t="shared" si="2"/>
        <v>52897.99</v>
      </c>
    </row>
    <row r="161" spans="5:5" x14ac:dyDescent="0.25">
      <c r="E161" s="55">
        <f t="shared" si="2"/>
        <v>52897.99</v>
      </c>
    </row>
    <row r="162" spans="5:5" x14ac:dyDescent="0.25">
      <c r="E162" s="55">
        <f t="shared" si="2"/>
        <v>52897.99</v>
      </c>
    </row>
    <row r="163" spans="5:5" x14ac:dyDescent="0.25">
      <c r="E163" s="55">
        <f t="shared" si="2"/>
        <v>52897.99</v>
      </c>
    </row>
    <row r="164" spans="5:5" x14ac:dyDescent="0.25">
      <c r="E164" s="55">
        <f t="shared" si="2"/>
        <v>52897.99</v>
      </c>
    </row>
    <row r="165" spans="5:5" x14ac:dyDescent="0.25">
      <c r="E165" s="55">
        <f t="shared" si="2"/>
        <v>52897.99</v>
      </c>
    </row>
    <row r="166" spans="5:5" x14ac:dyDescent="0.25">
      <c r="E166" s="55">
        <f t="shared" si="2"/>
        <v>52897.99</v>
      </c>
    </row>
    <row r="167" spans="5:5" x14ac:dyDescent="0.25">
      <c r="E167" s="55">
        <f t="shared" si="2"/>
        <v>52897.99</v>
      </c>
    </row>
    <row r="168" spans="5:5" x14ac:dyDescent="0.25">
      <c r="E168" s="55">
        <f t="shared" si="2"/>
        <v>52897.99</v>
      </c>
    </row>
    <row r="169" spans="5:5" x14ac:dyDescent="0.25">
      <c r="E169" s="55">
        <f t="shared" si="2"/>
        <v>52897.99</v>
      </c>
    </row>
    <row r="170" spans="5:5" x14ac:dyDescent="0.25">
      <c r="E170" s="55">
        <f t="shared" si="2"/>
        <v>52897.99</v>
      </c>
    </row>
    <row r="171" spans="5:5" x14ac:dyDescent="0.25">
      <c r="E171" s="55">
        <f t="shared" si="2"/>
        <v>52897.99</v>
      </c>
    </row>
    <row r="172" spans="5:5" x14ac:dyDescent="0.25">
      <c r="E172" s="55">
        <f t="shared" si="2"/>
        <v>52897.99</v>
      </c>
    </row>
    <row r="173" spans="5:5" x14ac:dyDescent="0.25">
      <c r="E173" s="55">
        <f t="shared" si="2"/>
        <v>52897.99</v>
      </c>
    </row>
    <row r="174" spans="5:5" x14ac:dyDescent="0.25">
      <c r="E174" s="55">
        <f t="shared" si="2"/>
        <v>52897.99</v>
      </c>
    </row>
    <row r="175" spans="5:5" x14ac:dyDescent="0.25">
      <c r="E175" s="55">
        <f t="shared" si="2"/>
        <v>52897.99</v>
      </c>
    </row>
    <row r="176" spans="5:5" x14ac:dyDescent="0.25">
      <c r="E176" s="55">
        <f t="shared" si="2"/>
        <v>52897.99</v>
      </c>
    </row>
    <row r="177" spans="5:5" x14ac:dyDescent="0.25">
      <c r="E177" s="55">
        <f t="shared" si="2"/>
        <v>52897.99</v>
      </c>
    </row>
    <row r="178" spans="5:5" x14ac:dyDescent="0.25">
      <c r="E178" s="55">
        <f t="shared" si="2"/>
        <v>52897.99</v>
      </c>
    </row>
    <row r="179" spans="5:5" x14ac:dyDescent="0.25">
      <c r="E179" s="55">
        <f t="shared" si="2"/>
        <v>52897.99</v>
      </c>
    </row>
    <row r="180" spans="5:5" x14ac:dyDescent="0.25">
      <c r="E180" s="55">
        <f t="shared" si="2"/>
        <v>52897.99</v>
      </c>
    </row>
    <row r="181" spans="5:5" x14ac:dyDescent="0.25">
      <c r="E181" s="55">
        <f t="shared" si="2"/>
        <v>52897.99</v>
      </c>
    </row>
    <row r="182" spans="5:5" x14ac:dyDescent="0.25">
      <c r="E182" s="55">
        <f t="shared" si="2"/>
        <v>52897.99</v>
      </c>
    </row>
    <row r="183" spans="5:5" x14ac:dyDescent="0.25">
      <c r="E183" s="55">
        <f t="shared" si="2"/>
        <v>52897.99</v>
      </c>
    </row>
    <row r="184" spans="5:5" x14ac:dyDescent="0.25">
      <c r="E184" s="55">
        <f t="shared" si="2"/>
        <v>52897.99</v>
      </c>
    </row>
    <row r="185" spans="5:5" x14ac:dyDescent="0.25">
      <c r="E185" s="55">
        <f t="shared" si="2"/>
        <v>52897.99</v>
      </c>
    </row>
    <row r="186" spans="5:5" x14ac:dyDescent="0.25">
      <c r="E186" s="55">
        <f t="shared" si="2"/>
        <v>52897.99</v>
      </c>
    </row>
    <row r="187" spans="5:5" x14ac:dyDescent="0.25">
      <c r="E187" s="55">
        <f t="shared" si="2"/>
        <v>52897.99</v>
      </c>
    </row>
    <row r="188" spans="5:5" x14ac:dyDescent="0.25">
      <c r="E188" s="55">
        <f t="shared" si="2"/>
        <v>52897.99</v>
      </c>
    </row>
    <row r="189" spans="5:5" x14ac:dyDescent="0.25">
      <c r="E189" s="55">
        <f t="shared" si="2"/>
        <v>52897.99</v>
      </c>
    </row>
    <row r="190" spans="5:5" x14ac:dyDescent="0.25">
      <c r="E190" s="55">
        <f t="shared" si="2"/>
        <v>52897.99</v>
      </c>
    </row>
    <row r="191" spans="5:5" x14ac:dyDescent="0.25">
      <c r="E191" s="55">
        <f t="shared" si="2"/>
        <v>52897.99</v>
      </c>
    </row>
    <row r="192" spans="5:5" x14ac:dyDescent="0.25">
      <c r="E192" s="55">
        <f t="shared" si="2"/>
        <v>52897.99</v>
      </c>
    </row>
    <row r="193" spans="5:5" x14ac:dyDescent="0.25">
      <c r="E193" s="55">
        <f t="shared" si="2"/>
        <v>52897.99</v>
      </c>
    </row>
    <row r="194" spans="5:5" x14ac:dyDescent="0.25">
      <c r="E194" s="55">
        <f t="shared" si="2"/>
        <v>52897.99</v>
      </c>
    </row>
    <row r="195" spans="5:5" x14ac:dyDescent="0.25">
      <c r="E195" s="55">
        <f t="shared" si="2"/>
        <v>52897.99</v>
      </c>
    </row>
    <row r="196" spans="5:5" x14ac:dyDescent="0.25">
      <c r="E196" s="55">
        <f t="shared" si="2"/>
        <v>52897.99</v>
      </c>
    </row>
    <row r="197" spans="5:5" x14ac:dyDescent="0.25">
      <c r="E197" s="55">
        <f t="shared" ref="E197:E260" si="3">E196+C197-D197</f>
        <v>52897.99</v>
      </c>
    </row>
    <row r="198" spans="5:5" x14ac:dyDescent="0.25">
      <c r="E198" s="55">
        <f t="shared" si="3"/>
        <v>52897.99</v>
      </c>
    </row>
    <row r="199" spans="5:5" x14ac:dyDescent="0.25">
      <c r="E199" s="55">
        <f t="shared" si="3"/>
        <v>52897.99</v>
      </c>
    </row>
    <row r="200" spans="5:5" x14ac:dyDescent="0.25">
      <c r="E200" s="55">
        <f t="shared" si="3"/>
        <v>52897.99</v>
      </c>
    </row>
    <row r="201" spans="5:5" x14ac:dyDescent="0.25">
      <c r="E201" s="55">
        <f t="shared" si="3"/>
        <v>52897.99</v>
      </c>
    </row>
    <row r="202" spans="5:5" x14ac:dyDescent="0.25">
      <c r="E202" s="55">
        <f t="shared" si="3"/>
        <v>52897.99</v>
      </c>
    </row>
    <row r="203" spans="5:5" x14ac:dyDescent="0.25">
      <c r="E203" s="55">
        <f t="shared" si="3"/>
        <v>52897.99</v>
      </c>
    </row>
    <row r="204" spans="5:5" x14ac:dyDescent="0.25">
      <c r="E204" s="55">
        <f t="shared" si="3"/>
        <v>52897.99</v>
      </c>
    </row>
    <row r="205" spans="5:5" x14ac:dyDescent="0.25">
      <c r="E205" s="55">
        <f t="shared" si="3"/>
        <v>52897.99</v>
      </c>
    </row>
    <row r="206" spans="5:5" x14ac:dyDescent="0.25">
      <c r="E206" s="55">
        <f t="shared" si="3"/>
        <v>52897.99</v>
      </c>
    </row>
    <row r="207" spans="5:5" x14ac:dyDescent="0.25">
      <c r="E207" s="55">
        <f t="shared" si="3"/>
        <v>52897.99</v>
      </c>
    </row>
    <row r="208" spans="5:5" x14ac:dyDescent="0.25">
      <c r="E208" s="55">
        <f t="shared" si="3"/>
        <v>52897.99</v>
      </c>
    </row>
    <row r="209" spans="5:5" x14ac:dyDescent="0.25">
      <c r="E209" s="55">
        <f t="shared" si="3"/>
        <v>52897.99</v>
      </c>
    </row>
    <row r="210" spans="5:5" x14ac:dyDescent="0.25">
      <c r="E210" s="55">
        <f t="shared" si="3"/>
        <v>52897.99</v>
      </c>
    </row>
    <row r="211" spans="5:5" x14ac:dyDescent="0.25">
      <c r="E211" s="55">
        <f t="shared" si="3"/>
        <v>52897.99</v>
      </c>
    </row>
    <row r="212" spans="5:5" x14ac:dyDescent="0.25">
      <c r="E212" s="55">
        <f t="shared" si="3"/>
        <v>52897.99</v>
      </c>
    </row>
    <row r="213" spans="5:5" x14ac:dyDescent="0.25">
      <c r="E213" s="55">
        <f t="shared" si="3"/>
        <v>52897.99</v>
      </c>
    </row>
    <row r="214" spans="5:5" x14ac:dyDescent="0.25">
      <c r="E214" s="55">
        <f t="shared" si="3"/>
        <v>52897.99</v>
      </c>
    </row>
    <row r="215" spans="5:5" x14ac:dyDescent="0.25">
      <c r="E215" s="55">
        <f t="shared" si="3"/>
        <v>52897.99</v>
      </c>
    </row>
    <row r="216" spans="5:5" x14ac:dyDescent="0.25">
      <c r="E216" s="55">
        <f t="shared" si="3"/>
        <v>52897.99</v>
      </c>
    </row>
    <row r="217" spans="5:5" x14ac:dyDescent="0.25">
      <c r="E217" s="55">
        <f t="shared" si="3"/>
        <v>52897.99</v>
      </c>
    </row>
    <row r="218" spans="5:5" x14ac:dyDescent="0.25">
      <c r="E218" s="55">
        <f t="shared" si="3"/>
        <v>52897.99</v>
      </c>
    </row>
    <row r="219" spans="5:5" x14ac:dyDescent="0.25">
      <c r="E219" s="55">
        <f t="shared" si="3"/>
        <v>52897.99</v>
      </c>
    </row>
    <row r="220" spans="5:5" x14ac:dyDescent="0.25">
      <c r="E220" s="55">
        <f t="shared" si="3"/>
        <v>52897.99</v>
      </c>
    </row>
    <row r="221" spans="5:5" x14ac:dyDescent="0.25">
      <c r="E221" s="55">
        <f t="shared" si="3"/>
        <v>52897.99</v>
      </c>
    </row>
    <row r="222" spans="5:5" x14ac:dyDescent="0.25">
      <c r="E222" s="55">
        <f t="shared" si="3"/>
        <v>52897.99</v>
      </c>
    </row>
    <row r="223" spans="5:5" x14ac:dyDescent="0.25">
      <c r="E223" s="55">
        <f t="shared" si="3"/>
        <v>52897.99</v>
      </c>
    </row>
    <row r="224" spans="5:5" x14ac:dyDescent="0.25">
      <c r="E224" s="55">
        <f t="shared" si="3"/>
        <v>52897.99</v>
      </c>
    </row>
    <row r="225" spans="5:5" x14ac:dyDescent="0.25">
      <c r="E225" s="55">
        <f t="shared" si="3"/>
        <v>52897.99</v>
      </c>
    </row>
    <row r="226" spans="5:5" x14ac:dyDescent="0.25">
      <c r="E226" s="55">
        <f t="shared" si="3"/>
        <v>52897.99</v>
      </c>
    </row>
    <row r="227" spans="5:5" x14ac:dyDescent="0.25">
      <c r="E227" s="55">
        <f t="shared" si="3"/>
        <v>52897.99</v>
      </c>
    </row>
    <row r="228" spans="5:5" x14ac:dyDescent="0.25">
      <c r="E228" s="55">
        <f t="shared" si="3"/>
        <v>52897.99</v>
      </c>
    </row>
    <row r="229" spans="5:5" x14ac:dyDescent="0.25">
      <c r="E229" s="55">
        <f t="shared" si="3"/>
        <v>52897.99</v>
      </c>
    </row>
    <row r="230" spans="5:5" x14ac:dyDescent="0.25">
      <c r="E230" s="55">
        <f t="shared" si="3"/>
        <v>52897.99</v>
      </c>
    </row>
    <row r="231" spans="5:5" x14ac:dyDescent="0.25">
      <c r="E231" s="55">
        <f t="shared" si="3"/>
        <v>52897.99</v>
      </c>
    </row>
    <row r="232" spans="5:5" x14ac:dyDescent="0.25">
      <c r="E232" s="55">
        <f t="shared" si="3"/>
        <v>52897.99</v>
      </c>
    </row>
    <row r="233" spans="5:5" x14ac:dyDescent="0.25">
      <c r="E233" s="55">
        <f t="shared" si="3"/>
        <v>52897.99</v>
      </c>
    </row>
    <row r="234" spans="5:5" x14ac:dyDescent="0.25">
      <c r="E234" s="55">
        <f t="shared" si="3"/>
        <v>52897.99</v>
      </c>
    </row>
    <row r="235" spans="5:5" x14ac:dyDescent="0.25">
      <c r="E235" s="55">
        <f t="shared" si="3"/>
        <v>52897.99</v>
      </c>
    </row>
    <row r="236" spans="5:5" x14ac:dyDescent="0.25">
      <c r="E236" s="55">
        <f t="shared" si="3"/>
        <v>52897.99</v>
      </c>
    </row>
    <row r="237" spans="5:5" x14ac:dyDescent="0.25">
      <c r="E237" s="55">
        <f t="shared" si="3"/>
        <v>52897.99</v>
      </c>
    </row>
    <row r="238" spans="5:5" x14ac:dyDescent="0.25">
      <c r="E238" s="55">
        <f t="shared" si="3"/>
        <v>52897.99</v>
      </c>
    </row>
    <row r="239" spans="5:5" x14ac:dyDescent="0.25">
      <c r="E239" s="55">
        <f t="shared" si="3"/>
        <v>52897.99</v>
      </c>
    </row>
    <row r="240" spans="5:5" x14ac:dyDescent="0.25">
      <c r="E240" s="55">
        <f t="shared" si="3"/>
        <v>52897.99</v>
      </c>
    </row>
    <row r="241" spans="5:5" x14ac:dyDescent="0.25">
      <c r="E241" s="55">
        <f t="shared" si="3"/>
        <v>52897.99</v>
      </c>
    </row>
    <row r="242" spans="5:5" x14ac:dyDescent="0.25">
      <c r="E242" s="55">
        <f t="shared" si="3"/>
        <v>52897.99</v>
      </c>
    </row>
    <row r="243" spans="5:5" x14ac:dyDescent="0.25">
      <c r="E243" s="55">
        <f t="shared" si="3"/>
        <v>52897.99</v>
      </c>
    </row>
    <row r="244" spans="5:5" x14ac:dyDescent="0.25">
      <c r="E244" s="55">
        <f t="shared" si="3"/>
        <v>52897.99</v>
      </c>
    </row>
    <row r="245" spans="5:5" x14ac:dyDescent="0.25">
      <c r="E245" s="55">
        <f t="shared" si="3"/>
        <v>52897.99</v>
      </c>
    </row>
    <row r="246" spans="5:5" x14ac:dyDescent="0.25">
      <c r="E246" s="55">
        <f t="shared" si="3"/>
        <v>52897.99</v>
      </c>
    </row>
    <row r="247" spans="5:5" x14ac:dyDescent="0.25">
      <c r="E247" s="55">
        <f t="shared" si="3"/>
        <v>52897.99</v>
      </c>
    </row>
    <row r="248" spans="5:5" x14ac:dyDescent="0.25">
      <c r="E248" s="55">
        <f t="shared" si="3"/>
        <v>52897.99</v>
      </c>
    </row>
    <row r="249" spans="5:5" x14ac:dyDescent="0.25">
      <c r="E249" s="55">
        <f t="shared" si="3"/>
        <v>52897.99</v>
      </c>
    </row>
    <row r="250" spans="5:5" x14ac:dyDescent="0.25">
      <c r="E250" s="55">
        <f t="shared" si="3"/>
        <v>52897.99</v>
      </c>
    </row>
    <row r="251" spans="5:5" x14ac:dyDescent="0.25">
      <c r="E251" s="55">
        <f t="shared" si="3"/>
        <v>52897.99</v>
      </c>
    </row>
    <row r="252" spans="5:5" x14ac:dyDescent="0.25">
      <c r="E252" s="55">
        <f t="shared" si="3"/>
        <v>52897.99</v>
      </c>
    </row>
    <row r="253" spans="5:5" x14ac:dyDescent="0.25">
      <c r="E253" s="55">
        <f t="shared" si="3"/>
        <v>52897.99</v>
      </c>
    </row>
    <row r="254" spans="5:5" x14ac:dyDescent="0.25">
      <c r="E254" s="55">
        <f t="shared" si="3"/>
        <v>52897.99</v>
      </c>
    </row>
    <row r="255" spans="5:5" x14ac:dyDescent="0.25">
      <c r="E255" s="55">
        <f t="shared" si="3"/>
        <v>52897.99</v>
      </c>
    </row>
    <row r="256" spans="5:5" x14ac:dyDescent="0.25">
      <c r="E256" s="55">
        <f t="shared" si="3"/>
        <v>52897.99</v>
      </c>
    </row>
    <row r="257" spans="5:5" x14ac:dyDescent="0.25">
      <c r="E257" s="55">
        <f t="shared" si="3"/>
        <v>52897.99</v>
      </c>
    </row>
    <row r="258" spans="5:5" x14ac:dyDescent="0.25">
      <c r="E258" s="55">
        <f t="shared" si="3"/>
        <v>52897.99</v>
      </c>
    </row>
    <row r="259" spans="5:5" x14ac:dyDescent="0.25">
      <c r="E259" s="55">
        <f t="shared" si="3"/>
        <v>52897.99</v>
      </c>
    </row>
    <row r="260" spans="5:5" x14ac:dyDescent="0.25">
      <c r="E260" s="55">
        <f t="shared" si="3"/>
        <v>52897.99</v>
      </c>
    </row>
    <row r="261" spans="5:5" x14ac:dyDescent="0.25">
      <c r="E261" s="55">
        <f t="shared" ref="E261:E324" si="4">E260+C261-D261</f>
        <v>52897.99</v>
      </c>
    </row>
    <row r="262" spans="5:5" x14ac:dyDescent="0.25">
      <c r="E262" s="55">
        <f t="shared" si="4"/>
        <v>52897.99</v>
      </c>
    </row>
    <row r="263" spans="5:5" x14ac:dyDescent="0.25">
      <c r="E263" s="55">
        <f t="shared" si="4"/>
        <v>52897.99</v>
      </c>
    </row>
    <row r="264" spans="5:5" x14ac:dyDescent="0.25">
      <c r="E264" s="55">
        <f t="shared" si="4"/>
        <v>52897.99</v>
      </c>
    </row>
    <row r="265" spans="5:5" x14ac:dyDescent="0.25">
      <c r="E265" s="55">
        <f t="shared" si="4"/>
        <v>52897.99</v>
      </c>
    </row>
    <row r="266" spans="5:5" x14ac:dyDescent="0.25">
      <c r="E266" s="55">
        <f t="shared" si="4"/>
        <v>52897.99</v>
      </c>
    </row>
    <row r="267" spans="5:5" x14ac:dyDescent="0.25">
      <c r="E267" s="55">
        <f t="shared" si="4"/>
        <v>52897.99</v>
      </c>
    </row>
    <row r="268" spans="5:5" x14ac:dyDescent="0.25">
      <c r="E268" s="55">
        <f t="shared" si="4"/>
        <v>52897.99</v>
      </c>
    </row>
    <row r="269" spans="5:5" x14ac:dyDescent="0.25">
      <c r="E269" s="55">
        <f t="shared" si="4"/>
        <v>52897.99</v>
      </c>
    </row>
    <row r="270" spans="5:5" x14ac:dyDescent="0.25">
      <c r="E270" s="55">
        <f t="shared" si="4"/>
        <v>52897.99</v>
      </c>
    </row>
    <row r="271" spans="5:5" x14ac:dyDescent="0.25">
      <c r="E271" s="55">
        <f t="shared" si="4"/>
        <v>52897.99</v>
      </c>
    </row>
    <row r="272" spans="5:5" x14ac:dyDescent="0.25">
      <c r="E272" s="55">
        <f t="shared" si="4"/>
        <v>52897.99</v>
      </c>
    </row>
    <row r="273" spans="5:5" x14ac:dyDescent="0.25">
      <c r="E273" s="55">
        <f t="shared" si="4"/>
        <v>52897.99</v>
      </c>
    </row>
    <row r="274" spans="5:5" x14ac:dyDescent="0.25">
      <c r="E274" s="55">
        <f t="shared" si="4"/>
        <v>52897.99</v>
      </c>
    </row>
    <row r="275" spans="5:5" x14ac:dyDescent="0.25">
      <c r="E275" s="55">
        <f t="shared" si="4"/>
        <v>52897.99</v>
      </c>
    </row>
    <row r="276" spans="5:5" x14ac:dyDescent="0.25">
      <c r="E276" s="55">
        <f t="shared" si="4"/>
        <v>52897.99</v>
      </c>
    </row>
    <row r="277" spans="5:5" x14ac:dyDescent="0.25">
      <c r="E277" s="55">
        <f t="shared" si="4"/>
        <v>52897.99</v>
      </c>
    </row>
    <row r="278" spans="5:5" x14ac:dyDescent="0.25">
      <c r="E278" s="55">
        <f t="shared" si="4"/>
        <v>52897.99</v>
      </c>
    </row>
    <row r="279" spans="5:5" x14ac:dyDescent="0.25">
      <c r="E279" s="55">
        <f t="shared" si="4"/>
        <v>52897.99</v>
      </c>
    </row>
    <row r="280" spans="5:5" x14ac:dyDescent="0.25">
      <c r="E280" s="55">
        <f t="shared" si="4"/>
        <v>52897.99</v>
      </c>
    </row>
    <row r="281" spans="5:5" x14ac:dyDescent="0.25">
      <c r="E281" s="55">
        <f t="shared" si="4"/>
        <v>52897.99</v>
      </c>
    </row>
    <row r="282" spans="5:5" x14ac:dyDescent="0.25">
      <c r="E282" s="55">
        <f t="shared" si="4"/>
        <v>52897.99</v>
      </c>
    </row>
    <row r="283" spans="5:5" x14ac:dyDescent="0.25">
      <c r="E283" s="55">
        <f t="shared" si="4"/>
        <v>52897.99</v>
      </c>
    </row>
    <row r="284" spans="5:5" x14ac:dyDescent="0.25">
      <c r="E284" s="55">
        <f t="shared" si="4"/>
        <v>52897.99</v>
      </c>
    </row>
    <row r="285" spans="5:5" x14ac:dyDescent="0.25">
      <c r="E285" s="55">
        <f t="shared" si="4"/>
        <v>52897.99</v>
      </c>
    </row>
    <row r="286" spans="5:5" x14ac:dyDescent="0.25">
      <c r="E286" s="55">
        <f t="shared" si="4"/>
        <v>52897.99</v>
      </c>
    </row>
    <row r="287" spans="5:5" x14ac:dyDescent="0.25">
      <c r="E287" s="55">
        <f t="shared" si="4"/>
        <v>52897.99</v>
      </c>
    </row>
    <row r="288" spans="5:5" x14ac:dyDescent="0.25">
      <c r="E288" s="55">
        <f t="shared" si="4"/>
        <v>52897.99</v>
      </c>
    </row>
    <row r="289" spans="5:5" x14ac:dyDescent="0.25">
      <c r="E289" s="55">
        <f t="shared" si="4"/>
        <v>52897.99</v>
      </c>
    </row>
    <row r="290" spans="5:5" x14ac:dyDescent="0.25">
      <c r="E290" s="55">
        <f t="shared" si="4"/>
        <v>52897.99</v>
      </c>
    </row>
    <row r="291" spans="5:5" x14ac:dyDescent="0.25">
      <c r="E291" s="55">
        <f t="shared" si="4"/>
        <v>52897.99</v>
      </c>
    </row>
    <row r="292" spans="5:5" x14ac:dyDescent="0.25">
      <c r="E292" s="55">
        <f t="shared" si="4"/>
        <v>52897.99</v>
      </c>
    </row>
    <row r="293" spans="5:5" x14ac:dyDescent="0.25">
      <c r="E293" s="55">
        <f t="shared" si="4"/>
        <v>52897.99</v>
      </c>
    </row>
    <row r="294" spans="5:5" x14ac:dyDescent="0.25">
      <c r="E294" s="55">
        <f t="shared" si="4"/>
        <v>52897.99</v>
      </c>
    </row>
    <row r="295" spans="5:5" x14ac:dyDescent="0.25">
      <c r="E295" s="55">
        <f t="shared" si="4"/>
        <v>52897.99</v>
      </c>
    </row>
    <row r="296" spans="5:5" x14ac:dyDescent="0.25">
      <c r="E296" s="55">
        <f t="shared" si="4"/>
        <v>52897.99</v>
      </c>
    </row>
    <row r="297" spans="5:5" x14ac:dyDescent="0.25">
      <c r="E297" s="55">
        <f t="shared" si="4"/>
        <v>52897.99</v>
      </c>
    </row>
    <row r="298" spans="5:5" x14ac:dyDescent="0.25">
      <c r="E298" s="55">
        <f t="shared" si="4"/>
        <v>52897.99</v>
      </c>
    </row>
    <row r="299" spans="5:5" x14ac:dyDescent="0.25">
      <c r="E299" s="55">
        <f t="shared" si="4"/>
        <v>52897.99</v>
      </c>
    </row>
    <row r="300" spans="5:5" x14ac:dyDescent="0.25">
      <c r="E300" s="55">
        <f t="shared" si="4"/>
        <v>52897.99</v>
      </c>
    </row>
    <row r="301" spans="5:5" x14ac:dyDescent="0.25">
      <c r="E301" s="55">
        <f t="shared" si="4"/>
        <v>52897.99</v>
      </c>
    </row>
    <row r="302" spans="5:5" x14ac:dyDescent="0.25">
      <c r="E302" s="55">
        <f t="shared" si="4"/>
        <v>52897.99</v>
      </c>
    </row>
    <row r="303" spans="5:5" x14ac:dyDescent="0.25">
      <c r="E303" s="55">
        <f t="shared" si="4"/>
        <v>52897.99</v>
      </c>
    </row>
    <row r="304" spans="5:5" x14ac:dyDescent="0.25">
      <c r="E304" s="55">
        <f t="shared" si="4"/>
        <v>52897.99</v>
      </c>
    </row>
    <row r="305" spans="5:5" x14ac:dyDescent="0.25">
      <c r="E305" s="55">
        <f t="shared" si="4"/>
        <v>52897.99</v>
      </c>
    </row>
    <row r="306" spans="5:5" x14ac:dyDescent="0.25">
      <c r="E306" s="55">
        <f t="shared" si="4"/>
        <v>52897.99</v>
      </c>
    </row>
    <row r="307" spans="5:5" x14ac:dyDescent="0.25">
      <c r="E307" s="55">
        <f t="shared" si="4"/>
        <v>52897.99</v>
      </c>
    </row>
    <row r="308" spans="5:5" x14ac:dyDescent="0.25">
      <c r="E308" s="55">
        <f t="shared" si="4"/>
        <v>52897.99</v>
      </c>
    </row>
    <row r="309" spans="5:5" x14ac:dyDescent="0.25">
      <c r="E309" s="55">
        <f t="shared" si="4"/>
        <v>52897.99</v>
      </c>
    </row>
    <row r="310" spans="5:5" x14ac:dyDescent="0.25">
      <c r="E310" s="55">
        <f t="shared" si="4"/>
        <v>52897.99</v>
      </c>
    </row>
    <row r="311" spans="5:5" x14ac:dyDescent="0.25">
      <c r="E311" s="55">
        <f t="shared" si="4"/>
        <v>52897.99</v>
      </c>
    </row>
    <row r="312" spans="5:5" x14ac:dyDescent="0.25">
      <c r="E312" s="55">
        <f t="shared" si="4"/>
        <v>52897.99</v>
      </c>
    </row>
    <row r="313" spans="5:5" x14ac:dyDescent="0.25">
      <c r="E313" s="55">
        <f t="shared" si="4"/>
        <v>52897.99</v>
      </c>
    </row>
    <row r="314" spans="5:5" x14ac:dyDescent="0.25">
      <c r="E314" s="55">
        <f t="shared" si="4"/>
        <v>52897.99</v>
      </c>
    </row>
    <row r="315" spans="5:5" x14ac:dyDescent="0.25">
      <c r="E315" s="55">
        <f t="shared" si="4"/>
        <v>52897.99</v>
      </c>
    </row>
    <row r="316" spans="5:5" x14ac:dyDescent="0.25">
      <c r="E316" s="55">
        <f t="shared" si="4"/>
        <v>52897.99</v>
      </c>
    </row>
    <row r="317" spans="5:5" x14ac:dyDescent="0.25">
      <c r="E317" s="55">
        <f t="shared" si="4"/>
        <v>52897.99</v>
      </c>
    </row>
    <row r="318" spans="5:5" x14ac:dyDescent="0.25">
      <c r="E318" s="55">
        <f t="shared" si="4"/>
        <v>52897.99</v>
      </c>
    </row>
    <row r="319" spans="5:5" x14ac:dyDescent="0.25">
      <c r="E319" s="55">
        <f t="shared" si="4"/>
        <v>52897.99</v>
      </c>
    </row>
    <row r="320" spans="5:5" x14ac:dyDescent="0.25">
      <c r="E320" s="55">
        <f t="shared" si="4"/>
        <v>52897.99</v>
      </c>
    </row>
    <row r="321" spans="5:5" x14ac:dyDescent="0.25">
      <c r="E321" s="55">
        <f t="shared" si="4"/>
        <v>52897.99</v>
      </c>
    </row>
    <row r="322" spans="5:5" x14ac:dyDescent="0.25">
      <c r="E322" s="55">
        <f t="shared" si="4"/>
        <v>52897.99</v>
      </c>
    </row>
    <row r="323" spans="5:5" x14ac:dyDescent="0.25">
      <c r="E323" s="55">
        <f t="shared" si="4"/>
        <v>52897.99</v>
      </c>
    </row>
    <row r="324" spans="5:5" x14ac:dyDescent="0.25">
      <c r="E324" s="55">
        <f t="shared" si="4"/>
        <v>52897.99</v>
      </c>
    </row>
    <row r="325" spans="5:5" x14ac:dyDescent="0.25">
      <c r="E325" s="55">
        <f t="shared" ref="E325:E388" si="5">E324+C325-D325</f>
        <v>52897.99</v>
      </c>
    </row>
    <row r="326" spans="5:5" x14ac:dyDescent="0.25">
      <c r="E326" s="55">
        <f t="shared" si="5"/>
        <v>52897.99</v>
      </c>
    </row>
    <row r="327" spans="5:5" x14ac:dyDescent="0.25">
      <c r="E327" s="55">
        <f t="shared" si="5"/>
        <v>52897.99</v>
      </c>
    </row>
    <row r="328" spans="5:5" x14ac:dyDescent="0.25">
      <c r="E328" s="55">
        <f t="shared" si="5"/>
        <v>52897.99</v>
      </c>
    </row>
    <row r="329" spans="5:5" x14ac:dyDescent="0.25">
      <c r="E329" s="55">
        <f t="shared" si="5"/>
        <v>52897.99</v>
      </c>
    </row>
    <row r="330" spans="5:5" x14ac:dyDescent="0.25">
      <c r="E330" s="55">
        <f t="shared" si="5"/>
        <v>52897.99</v>
      </c>
    </row>
    <row r="331" spans="5:5" x14ac:dyDescent="0.25">
      <c r="E331" s="55">
        <f t="shared" si="5"/>
        <v>52897.99</v>
      </c>
    </row>
    <row r="332" spans="5:5" x14ac:dyDescent="0.25">
      <c r="E332" s="55">
        <f t="shared" si="5"/>
        <v>52897.99</v>
      </c>
    </row>
    <row r="333" spans="5:5" x14ac:dyDescent="0.25">
      <c r="E333" s="55">
        <f t="shared" si="5"/>
        <v>52897.99</v>
      </c>
    </row>
    <row r="334" spans="5:5" x14ac:dyDescent="0.25">
      <c r="E334" s="55">
        <f t="shared" si="5"/>
        <v>52897.99</v>
      </c>
    </row>
    <row r="335" spans="5:5" x14ac:dyDescent="0.25">
      <c r="E335" s="55">
        <f t="shared" si="5"/>
        <v>52897.99</v>
      </c>
    </row>
    <row r="336" spans="5:5" x14ac:dyDescent="0.25">
      <c r="E336" s="55">
        <f t="shared" si="5"/>
        <v>52897.99</v>
      </c>
    </row>
    <row r="337" spans="5:5" x14ac:dyDescent="0.25">
      <c r="E337" s="55">
        <f t="shared" si="5"/>
        <v>52897.99</v>
      </c>
    </row>
    <row r="338" spans="5:5" x14ac:dyDescent="0.25">
      <c r="E338" s="55">
        <f t="shared" si="5"/>
        <v>52897.99</v>
      </c>
    </row>
    <row r="339" spans="5:5" x14ac:dyDescent="0.25">
      <c r="E339" s="55">
        <f t="shared" si="5"/>
        <v>52897.99</v>
      </c>
    </row>
    <row r="340" spans="5:5" x14ac:dyDescent="0.25">
      <c r="E340" s="55">
        <f t="shared" si="5"/>
        <v>52897.99</v>
      </c>
    </row>
    <row r="341" spans="5:5" x14ac:dyDescent="0.25">
      <c r="E341" s="55">
        <f t="shared" si="5"/>
        <v>52897.99</v>
      </c>
    </row>
    <row r="342" spans="5:5" x14ac:dyDescent="0.25">
      <c r="E342" s="55">
        <f t="shared" si="5"/>
        <v>52897.99</v>
      </c>
    </row>
    <row r="343" spans="5:5" x14ac:dyDescent="0.25">
      <c r="E343" s="55">
        <f t="shared" si="5"/>
        <v>52897.99</v>
      </c>
    </row>
    <row r="344" spans="5:5" x14ac:dyDescent="0.25">
      <c r="E344" s="55">
        <f t="shared" si="5"/>
        <v>52897.99</v>
      </c>
    </row>
    <row r="345" spans="5:5" x14ac:dyDescent="0.25">
      <c r="E345" s="55">
        <f t="shared" si="5"/>
        <v>52897.99</v>
      </c>
    </row>
    <row r="346" spans="5:5" x14ac:dyDescent="0.25">
      <c r="E346" s="55">
        <f t="shared" si="5"/>
        <v>52897.99</v>
      </c>
    </row>
    <row r="347" spans="5:5" x14ac:dyDescent="0.25">
      <c r="E347" s="55">
        <f t="shared" si="5"/>
        <v>52897.99</v>
      </c>
    </row>
    <row r="348" spans="5:5" x14ac:dyDescent="0.25">
      <c r="E348" s="55">
        <f t="shared" si="5"/>
        <v>52897.99</v>
      </c>
    </row>
    <row r="349" spans="5:5" x14ac:dyDescent="0.25">
      <c r="E349" s="55">
        <f t="shared" si="5"/>
        <v>52897.99</v>
      </c>
    </row>
    <row r="350" spans="5:5" x14ac:dyDescent="0.25">
      <c r="E350" s="55">
        <f t="shared" si="5"/>
        <v>52897.99</v>
      </c>
    </row>
    <row r="351" spans="5:5" x14ac:dyDescent="0.25">
      <c r="E351" s="55">
        <f t="shared" si="5"/>
        <v>52897.99</v>
      </c>
    </row>
    <row r="352" spans="5:5" x14ac:dyDescent="0.25">
      <c r="E352" s="55">
        <f t="shared" si="5"/>
        <v>52897.99</v>
      </c>
    </row>
    <row r="353" spans="5:5" x14ac:dyDescent="0.25">
      <c r="E353" s="55">
        <f t="shared" si="5"/>
        <v>52897.99</v>
      </c>
    </row>
    <row r="354" spans="5:5" x14ac:dyDescent="0.25">
      <c r="E354" s="55">
        <f t="shared" si="5"/>
        <v>52897.99</v>
      </c>
    </row>
    <row r="355" spans="5:5" x14ac:dyDescent="0.25">
      <c r="E355" s="55">
        <f t="shared" si="5"/>
        <v>52897.99</v>
      </c>
    </row>
    <row r="356" spans="5:5" x14ac:dyDescent="0.25">
      <c r="E356" s="55">
        <f t="shared" si="5"/>
        <v>52897.99</v>
      </c>
    </row>
    <row r="357" spans="5:5" x14ac:dyDescent="0.25">
      <c r="E357" s="55">
        <f t="shared" si="5"/>
        <v>52897.99</v>
      </c>
    </row>
    <row r="358" spans="5:5" x14ac:dyDescent="0.25">
      <c r="E358" s="55">
        <f t="shared" si="5"/>
        <v>52897.99</v>
      </c>
    </row>
    <row r="359" spans="5:5" x14ac:dyDescent="0.25">
      <c r="E359" s="55">
        <f t="shared" si="5"/>
        <v>52897.99</v>
      </c>
    </row>
    <row r="360" spans="5:5" x14ac:dyDescent="0.25">
      <c r="E360" s="55">
        <f t="shared" si="5"/>
        <v>52897.99</v>
      </c>
    </row>
    <row r="361" spans="5:5" x14ac:dyDescent="0.25">
      <c r="E361" s="55">
        <f t="shared" si="5"/>
        <v>52897.99</v>
      </c>
    </row>
    <row r="362" spans="5:5" x14ac:dyDescent="0.25">
      <c r="E362" s="55">
        <f t="shared" si="5"/>
        <v>52897.99</v>
      </c>
    </row>
    <row r="363" spans="5:5" x14ac:dyDescent="0.25">
      <c r="E363" s="55">
        <f t="shared" si="5"/>
        <v>52897.99</v>
      </c>
    </row>
    <row r="364" spans="5:5" x14ac:dyDescent="0.25">
      <c r="E364" s="55">
        <f t="shared" si="5"/>
        <v>52897.99</v>
      </c>
    </row>
    <row r="365" spans="5:5" x14ac:dyDescent="0.25">
      <c r="E365" s="55">
        <f t="shared" si="5"/>
        <v>52897.99</v>
      </c>
    </row>
    <row r="366" spans="5:5" x14ac:dyDescent="0.25">
      <c r="E366" s="55">
        <f t="shared" si="5"/>
        <v>52897.99</v>
      </c>
    </row>
    <row r="367" spans="5:5" x14ac:dyDescent="0.25">
      <c r="E367" s="55">
        <f t="shared" si="5"/>
        <v>52897.99</v>
      </c>
    </row>
    <row r="368" spans="5:5" x14ac:dyDescent="0.25">
      <c r="E368" s="55">
        <f t="shared" si="5"/>
        <v>52897.99</v>
      </c>
    </row>
    <row r="369" spans="5:5" x14ac:dyDescent="0.25">
      <c r="E369" s="55">
        <f t="shared" si="5"/>
        <v>52897.99</v>
      </c>
    </row>
    <row r="370" spans="5:5" x14ac:dyDescent="0.25">
      <c r="E370" s="55">
        <f t="shared" si="5"/>
        <v>52897.99</v>
      </c>
    </row>
    <row r="371" spans="5:5" x14ac:dyDescent="0.25">
      <c r="E371" s="55">
        <f t="shared" si="5"/>
        <v>52897.99</v>
      </c>
    </row>
    <row r="372" spans="5:5" x14ac:dyDescent="0.25">
      <c r="E372" s="55">
        <f t="shared" si="5"/>
        <v>52897.99</v>
      </c>
    </row>
    <row r="373" spans="5:5" x14ac:dyDescent="0.25">
      <c r="E373" s="55">
        <f t="shared" si="5"/>
        <v>52897.99</v>
      </c>
    </row>
    <row r="374" spans="5:5" x14ac:dyDescent="0.25">
      <c r="E374" s="55">
        <f t="shared" si="5"/>
        <v>52897.99</v>
      </c>
    </row>
    <row r="375" spans="5:5" x14ac:dyDescent="0.25">
      <c r="E375" s="55">
        <f t="shared" si="5"/>
        <v>52897.99</v>
      </c>
    </row>
    <row r="376" spans="5:5" x14ac:dyDescent="0.25">
      <c r="E376" s="55">
        <f t="shared" si="5"/>
        <v>52897.99</v>
      </c>
    </row>
    <row r="377" spans="5:5" x14ac:dyDescent="0.25">
      <c r="E377" s="55">
        <f t="shared" si="5"/>
        <v>52897.99</v>
      </c>
    </row>
    <row r="378" spans="5:5" x14ac:dyDescent="0.25">
      <c r="E378" s="55">
        <f t="shared" si="5"/>
        <v>52897.99</v>
      </c>
    </row>
    <row r="379" spans="5:5" x14ac:dyDescent="0.25">
      <c r="E379" s="55">
        <f t="shared" si="5"/>
        <v>52897.99</v>
      </c>
    </row>
    <row r="380" spans="5:5" x14ac:dyDescent="0.25">
      <c r="E380" s="55">
        <f t="shared" si="5"/>
        <v>52897.99</v>
      </c>
    </row>
    <row r="381" spans="5:5" x14ac:dyDescent="0.25">
      <c r="E381" s="55">
        <f t="shared" si="5"/>
        <v>52897.99</v>
      </c>
    </row>
    <row r="382" spans="5:5" x14ac:dyDescent="0.25">
      <c r="E382" s="55">
        <f t="shared" si="5"/>
        <v>52897.99</v>
      </c>
    </row>
    <row r="383" spans="5:5" x14ac:dyDescent="0.25">
      <c r="E383" s="55">
        <f t="shared" si="5"/>
        <v>52897.99</v>
      </c>
    </row>
    <row r="384" spans="5:5" x14ac:dyDescent="0.25">
      <c r="E384" s="55">
        <f t="shared" si="5"/>
        <v>52897.99</v>
      </c>
    </row>
    <row r="385" spans="5:5" x14ac:dyDescent="0.25">
      <c r="E385" s="55">
        <f t="shared" si="5"/>
        <v>52897.99</v>
      </c>
    </row>
    <row r="386" spans="5:5" x14ac:dyDescent="0.25">
      <c r="E386" s="55">
        <f t="shared" si="5"/>
        <v>52897.99</v>
      </c>
    </row>
    <row r="387" spans="5:5" x14ac:dyDescent="0.25">
      <c r="E387" s="55">
        <f t="shared" si="5"/>
        <v>52897.99</v>
      </c>
    </row>
    <row r="388" spans="5:5" x14ac:dyDescent="0.25">
      <c r="E388" s="55">
        <f t="shared" si="5"/>
        <v>52897.99</v>
      </c>
    </row>
    <row r="389" spans="5:5" x14ac:dyDescent="0.25">
      <c r="E389" s="55">
        <f t="shared" ref="E389:E452" si="6">E388+C389-D389</f>
        <v>52897.99</v>
      </c>
    </row>
    <row r="390" spans="5:5" x14ac:dyDescent="0.25">
      <c r="E390" s="55">
        <f t="shared" si="6"/>
        <v>52897.99</v>
      </c>
    </row>
    <row r="391" spans="5:5" x14ac:dyDescent="0.25">
      <c r="E391" s="55">
        <f t="shared" si="6"/>
        <v>52897.99</v>
      </c>
    </row>
    <row r="392" spans="5:5" x14ac:dyDescent="0.25">
      <c r="E392" s="55">
        <f t="shared" si="6"/>
        <v>52897.99</v>
      </c>
    </row>
    <row r="393" spans="5:5" x14ac:dyDescent="0.25">
      <c r="E393" s="55">
        <f t="shared" si="6"/>
        <v>52897.99</v>
      </c>
    </row>
    <row r="394" spans="5:5" x14ac:dyDescent="0.25">
      <c r="E394" s="55">
        <f t="shared" si="6"/>
        <v>52897.99</v>
      </c>
    </row>
    <row r="395" spans="5:5" x14ac:dyDescent="0.25">
      <c r="E395" s="55">
        <f t="shared" si="6"/>
        <v>52897.99</v>
      </c>
    </row>
    <row r="396" spans="5:5" x14ac:dyDescent="0.25">
      <c r="E396" s="55">
        <f t="shared" si="6"/>
        <v>52897.99</v>
      </c>
    </row>
    <row r="397" spans="5:5" x14ac:dyDescent="0.25">
      <c r="E397" s="55">
        <f t="shared" si="6"/>
        <v>52897.99</v>
      </c>
    </row>
    <row r="398" spans="5:5" x14ac:dyDescent="0.25">
      <c r="E398" s="55">
        <f t="shared" si="6"/>
        <v>52897.99</v>
      </c>
    </row>
    <row r="399" spans="5:5" x14ac:dyDescent="0.25">
      <c r="E399" s="55">
        <f t="shared" si="6"/>
        <v>52897.99</v>
      </c>
    </row>
    <row r="400" spans="5:5" x14ac:dyDescent="0.25">
      <c r="E400" s="55">
        <f t="shared" si="6"/>
        <v>52897.99</v>
      </c>
    </row>
    <row r="401" spans="5:5" x14ac:dyDescent="0.25">
      <c r="E401" s="55">
        <f t="shared" si="6"/>
        <v>52897.99</v>
      </c>
    </row>
    <row r="402" spans="5:5" x14ac:dyDescent="0.25">
      <c r="E402" s="55">
        <f t="shared" si="6"/>
        <v>52897.99</v>
      </c>
    </row>
    <row r="403" spans="5:5" x14ac:dyDescent="0.25">
      <c r="E403" s="55">
        <f t="shared" si="6"/>
        <v>52897.99</v>
      </c>
    </row>
    <row r="404" spans="5:5" x14ac:dyDescent="0.25">
      <c r="E404" s="55">
        <f t="shared" si="6"/>
        <v>52897.99</v>
      </c>
    </row>
    <row r="405" spans="5:5" x14ac:dyDescent="0.25">
      <c r="E405" s="55">
        <f t="shared" si="6"/>
        <v>52897.99</v>
      </c>
    </row>
    <row r="406" spans="5:5" x14ac:dyDescent="0.25">
      <c r="E406" s="55">
        <f t="shared" si="6"/>
        <v>52897.99</v>
      </c>
    </row>
    <row r="407" spans="5:5" x14ac:dyDescent="0.25">
      <c r="E407" s="55">
        <f t="shared" si="6"/>
        <v>52897.99</v>
      </c>
    </row>
    <row r="408" spans="5:5" x14ac:dyDescent="0.25">
      <c r="E408" s="55">
        <f t="shared" si="6"/>
        <v>52897.99</v>
      </c>
    </row>
    <row r="409" spans="5:5" x14ac:dyDescent="0.25">
      <c r="E409" s="55">
        <f t="shared" si="6"/>
        <v>52897.99</v>
      </c>
    </row>
    <row r="410" spans="5:5" x14ac:dyDescent="0.25">
      <c r="E410" s="55">
        <f t="shared" si="6"/>
        <v>52897.99</v>
      </c>
    </row>
    <row r="411" spans="5:5" x14ac:dyDescent="0.25">
      <c r="E411" s="55">
        <f t="shared" si="6"/>
        <v>52897.99</v>
      </c>
    </row>
    <row r="412" spans="5:5" x14ac:dyDescent="0.25">
      <c r="E412" s="55">
        <f t="shared" si="6"/>
        <v>52897.99</v>
      </c>
    </row>
    <row r="413" spans="5:5" x14ac:dyDescent="0.25">
      <c r="E413" s="55">
        <f t="shared" si="6"/>
        <v>52897.99</v>
      </c>
    </row>
    <row r="414" spans="5:5" x14ac:dyDescent="0.25">
      <c r="E414" s="55">
        <f t="shared" si="6"/>
        <v>52897.99</v>
      </c>
    </row>
    <row r="415" spans="5:5" x14ac:dyDescent="0.25">
      <c r="E415" s="55">
        <f t="shared" si="6"/>
        <v>52897.99</v>
      </c>
    </row>
    <row r="416" spans="5:5" x14ac:dyDescent="0.25">
      <c r="E416" s="55">
        <f t="shared" si="6"/>
        <v>52897.99</v>
      </c>
    </row>
    <row r="417" spans="5:5" x14ac:dyDescent="0.25">
      <c r="E417" s="55">
        <f t="shared" si="6"/>
        <v>52897.99</v>
      </c>
    </row>
    <row r="418" spans="5:5" x14ac:dyDescent="0.25">
      <c r="E418" s="55">
        <f t="shared" si="6"/>
        <v>52897.99</v>
      </c>
    </row>
    <row r="419" spans="5:5" x14ac:dyDescent="0.25">
      <c r="E419" s="55">
        <f t="shared" si="6"/>
        <v>52897.99</v>
      </c>
    </row>
    <row r="420" spans="5:5" x14ac:dyDescent="0.25">
      <c r="E420" s="55">
        <f t="shared" si="6"/>
        <v>52897.99</v>
      </c>
    </row>
    <row r="421" spans="5:5" x14ac:dyDescent="0.25">
      <c r="E421" s="55">
        <f t="shared" si="6"/>
        <v>52897.99</v>
      </c>
    </row>
    <row r="422" spans="5:5" x14ac:dyDescent="0.25">
      <c r="E422" s="55">
        <f t="shared" si="6"/>
        <v>52897.99</v>
      </c>
    </row>
    <row r="423" spans="5:5" x14ac:dyDescent="0.25">
      <c r="E423" s="55">
        <f t="shared" si="6"/>
        <v>52897.99</v>
      </c>
    </row>
    <row r="424" spans="5:5" x14ac:dyDescent="0.25">
      <c r="E424" s="55">
        <f t="shared" si="6"/>
        <v>52897.99</v>
      </c>
    </row>
    <row r="425" spans="5:5" x14ac:dyDescent="0.25">
      <c r="E425" s="55">
        <f t="shared" si="6"/>
        <v>52897.99</v>
      </c>
    </row>
    <row r="426" spans="5:5" x14ac:dyDescent="0.25">
      <c r="E426" s="55">
        <f t="shared" si="6"/>
        <v>52897.99</v>
      </c>
    </row>
    <row r="427" spans="5:5" x14ac:dyDescent="0.25">
      <c r="E427" s="55">
        <f t="shared" si="6"/>
        <v>52897.99</v>
      </c>
    </row>
    <row r="428" spans="5:5" x14ac:dyDescent="0.25">
      <c r="E428" s="55">
        <f t="shared" si="6"/>
        <v>52897.99</v>
      </c>
    </row>
    <row r="429" spans="5:5" x14ac:dyDescent="0.25">
      <c r="E429" s="55">
        <f t="shared" si="6"/>
        <v>52897.99</v>
      </c>
    </row>
    <row r="430" spans="5:5" x14ac:dyDescent="0.25">
      <c r="E430" s="55">
        <f t="shared" si="6"/>
        <v>52897.99</v>
      </c>
    </row>
    <row r="431" spans="5:5" x14ac:dyDescent="0.25">
      <c r="E431" s="55">
        <f t="shared" si="6"/>
        <v>52897.99</v>
      </c>
    </row>
    <row r="432" spans="5:5" x14ac:dyDescent="0.25">
      <c r="E432" s="55">
        <f t="shared" si="6"/>
        <v>52897.99</v>
      </c>
    </row>
    <row r="433" spans="5:5" x14ac:dyDescent="0.25">
      <c r="E433" s="55">
        <f t="shared" si="6"/>
        <v>52897.99</v>
      </c>
    </row>
    <row r="434" spans="5:5" x14ac:dyDescent="0.25">
      <c r="E434" s="55">
        <f t="shared" si="6"/>
        <v>52897.99</v>
      </c>
    </row>
    <row r="435" spans="5:5" x14ac:dyDescent="0.25">
      <c r="E435" s="55">
        <f t="shared" si="6"/>
        <v>52897.99</v>
      </c>
    </row>
    <row r="436" spans="5:5" x14ac:dyDescent="0.25">
      <c r="E436" s="55">
        <f t="shared" si="6"/>
        <v>52897.99</v>
      </c>
    </row>
    <row r="437" spans="5:5" x14ac:dyDescent="0.25">
      <c r="E437" s="55">
        <f t="shared" si="6"/>
        <v>52897.99</v>
      </c>
    </row>
    <row r="438" spans="5:5" x14ac:dyDescent="0.25">
      <c r="E438" s="55">
        <f t="shared" si="6"/>
        <v>52897.99</v>
      </c>
    </row>
    <row r="439" spans="5:5" x14ac:dyDescent="0.25">
      <c r="E439" s="55">
        <f t="shared" si="6"/>
        <v>52897.99</v>
      </c>
    </row>
    <row r="440" spans="5:5" x14ac:dyDescent="0.25">
      <c r="E440" s="55">
        <f t="shared" si="6"/>
        <v>52897.99</v>
      </c>
    </row>
    <row r="441" spans="5:5" x14ac:dyDescent="0.25">
      <c r="E441" s="55">
        <f t="shared" si="6"/>
        <v>52897.99</v>
      </c>
    </row>
    <row r="442" spans="5:5" x14ac:dyDescent="0.25">
      <c r="E442" s="55">
        <f t="shared" si="6"/>
        <v>52897.99</v>
      </c>
    </row>
    <row r="443" spans="5:5" x14ac:dyDescent="0.25">
      <c r="E443" s="55">
        <f t="shared" si="6"/>
        <v>52897.99</v>
      </c>
    </row>
    <row r="444" spans="5:5" x14ac:dyDescent="0.25">
      <c r="E444" s="55">
        <f t="shared" si="6"/>
        <v>52897.99</v>
      </c>
    </row>
    <row r="445" spans="5:5" x14ac:dyDescent="0.25">
      <c r="E445" s="55">
        <f t="shared" si="6"/>
        <v>52897.99</v>
      </c>
    </row>
    <row r="446" spans="5:5" x14ac:dyDescent="0.25">
      <c r="E446" s="55">
        <f t="shared" si="6"/>
        <v>52897.99</v>
      </c>
    </row>
    <row r="447" spans="5:5" x14ac:dyDescent="0.25">
      <c r="E447" s="55">
        <f t="shared" si="6"/>
        <v>52897.99</v>
      </c>
    </row>
    <row r="448" spans="5:5" x14ac:dyDescent="0.25">
      <c r="E448" s="55">
        <f t="shared" si="6"/>
        <v>52897.99</v>
      </c>
    </row>
    <row r="449" spans="5:5" x14ac:dyDescent="0.25">
      <c r="E449" s="55">
        <f t="shared" si="6"/>
        <v>52897.99</v>
      </c>
    </row>
    <row r="450" spans="5:5" x14ac:dyDescent="0.25">
      <c r="E450" s="55">
        <f t="shared" si="6"/>
        <v>52897.99</v>
      </c>
    </row>
    <row r="451" spans="5:5" x14ac:dyDescent="0.25">
      <c r="E451" s="55">
        <f t="shared" si="6"/>
        <v>52897.99</v>
      </c>
    </row>
    <row r="452" spans="5:5" x14ac:dyDescent="0.25">
      <c r="E452" s="55">
        <f t="shared" si="6"/>
        <v>52897.99</v>
      </c>
    </row>
    <row r="453" spans="5:5" x14ac:dyDescent="0.25">
      <c r="E453" s="55">
        <f t="shared" ref="E453:E500" si="7">E452+C453-D453</f>
        <v>52897.99</v>
      </c>
    </row>
    <row r="454" spans="5:5" x14ac:dyDescent="0.25">
      <c r="E454" s="55">
        <f t="shared" si="7"/>
        <v>52897.99</v>
      </c>
    </row>
    <row r="455" spans="5:5" x14ac:dyDescent="0.25">
      <c r="E455" s="55">
        <f t="shared" si="7"/>
        <v>52897.99</v>
      </c>
    </row>
    <row r="456" spans="5:5" x14ac:dyDescent="0.25">
      <c r="E456" s="55">
        <f t="shared" si="7"/>
        <v>52897.99</v>
      </c>
    </row>
    <row r="457" spans="5:5" x14ac:dyDescent="0.25">
      <c r="E457" s="55">
        <f t="shared" si="7"/>
        <v>52897.99</v>
      </c>
    </row>
    <row r="458" spans="5:5" x14ac:dyDescent="0.25">
      <c r="E458" s="55">
        <f t="shared" si="7"/>
        <v>52897.99</v>
      </c>
    </row>
    <row r="459" spans="5:5" x14ac:dyDescent="0.25">
      <c r="E459" s="55">
        <f t="shared" si="7"/>
        <v>52897.99</v>
      </c>
    </row>
    <row r="460" spans="5:5" x14ac:dyDescent="0.25">
      <c r="E460" s="55">
        <f t="shared" si="7"/>
        <v>52897.99</v>
      </c>
    </row>
    <row r="461" spans="5:5" x14ac:dyDescent="0.25">
      <c r="E461" s="55">
        <f t="shared" si="7"/>
        <v>52897.99</v>
      </c>
    </row>
    <row r="462" spans="5:5" x14ac:dyDescent="0.25">
      <c r="E462" s="55">
        <f t="shared" si="7"/>
        <v>52897.99</v>
      </c>
    </row>
    <row r="463" spans="5:5" x14ac:dyDescent="0.25">
      <c r="E463" s="55">
        <f t="shared" si="7"/>
        <v>52897.99</v>
      </c>
    </row>
    <row r="464" spans="5:5" x14ac:dyDescent="0.25">
      <c r="E464" s="55">
        <f t="shared" si="7"/>
        <v>52897.99</v>
      </c>
    </row>
    <row r="465" spans="5:5" x14ac:dyDescent="0.25">
      <c r="E465" s="55">
        <f t="shared" si="7"/>
        <v>52897.99</v>
      </c>
    </row>
    <row r="466" spans="5:5" x14ac:dyDescent="0.25">
      <c r="E466" s="55">
        <f t="shared" si="7"/>
        <v>52897.99</v>
      </c>
    </row>
    <row r="467" spans="5:5" x14ac:dyDescent="0.25">
      <c r="E467" s="55">
        <f t="shared" si="7"/>
        <v>52897.99</v>
      </c>
    </row>
    <row r="468" spans="5:5" x14ac:dyDescent="0.25">
      <c r="E468" s="55">
        <f t="shared" si="7"/>
        <v>52897.99</v>
      </c>
    </row>
    <row r="469" spans="5:5" x14ac:dyDescent="0.25">
      <c r="E469" s="55">
        <f t="shared" si="7"/>
        <v>52897.99</v>
      </c>
    </row>
    <row r="470" spans="5:5" x14ac:dyDescent="0.25">
      <c r="E470" s="55">
        <f t="shared" si="7"/>
        <v>52897.99</v>
      </c>
    </row>
    <row r="471" spans="5:5" x14ac:dyDescent="0.25">
      <c r="E471" s="55">
        <f t="shared" si="7"/>
        <v>52897.99</v>
      </c>
    </row>
    <row r="472" spans="5:5" x14ac:dyDescent="0.25">
      <c r="E472" s="55">
        <f t="shared" si="7"/>
        <v>52897.99</v>
      </c>
    </row>
    <row r="473" spans="5:5" x14ac:dyDescent="0.25">
      <c r="E473" s="55">
        <f t="shared" si="7"/>
        <v>52897.99</v>
      </c>
    </row>
    <row r="474" spans="5:5" x14ac:dyDescent="0.25">
      <c r="E474" s="55">
        <f t="shared" si="7"/>
        <v>52897.99</v>
      </c>
    </row>
    <row r="475" spans="5:5" x14ac:dyDescent="0.25">
      <c r="E475" s="55">
        <f t="shared" si="7"/>
        <v>52897.99</v>
      </c>
    </row>
    <row r="476" spans="5:5" x14ac:dyDescent="0.25">
      <c r="E476" s="55">
        <f t="shared" si="7"/>
        <v>52897.99</v>
      </c>
    </row>
    <row r="477" spans="5:5" x14ac:dyDescent="0.25">
      <c r="E477" s="55">
        <f t="shared" si="7"/>
        <v>52897.99</v>
      </c>
    </row>
    <row r="478" spans="5:5" x14ac:dyDescent="0.25">
      <c r="E478" s="55">
        <f t="shared" si="7"/>
        <v>52897.99</v>
      </c>
    </row>
    <row r="479" spans="5:5" x14ac:dyDescent="0.25">
      <c r="E479" s="55">
        <f t="shared" si="7"/>
        <v>52897.99</v>
      </c>
    </row>
    <row r="480" spans="5:5" x14ac:dyDescent="0.25">
      <c r="E480" s="55">
        <f t="shared" si="7"/>
        <v>52897.99</v>
      </c>
    </row>
    <row r="481" spans="5:5" x14ac:dyDescent="0.25">
      <c r="E481" s="55">
        <f t="shared" si="7"/>
        <v>52897.99</v>
      </c>
    </row>
    <row r="482" spans="5:5" x14ac:dyDescent="0.25">
      <c r="E482" s="55">
        <f t="shared" si="7"/>
        <v>52897.99</v>
      </c>
    </row>
    <row r="483" spans="5:5" x14ac:dyDescent="0.25">
      <c r="E483" s="55">
        <f t="shared" si="7"/>
        <v>52897.99</v>
      </c>
    </row>
    <row r="484" spans="5:5" x14ac:dyDescent="0.25">
      <c r="E484" s="55">
        <f t="shared" si="7"/>
        <v>52897.99</v>
      </c>
    </row>
    <row r="485" spans="5:5" x14ac:dyDescent="0.25">
      <c r="E485" s="55">
        <f t="shared" si="7"/>
        <v>52897.99</v>
      </c>
    </row>
    <row r="486" spans="5:5" x14ac:dyDescent="0.25">
      <c r="E486" s="55">
        <f t="shared" si="7"/>
        <v>52897.99</v>
      </c>
    </row>
    <row r="487" spans="5:5" x14ac:dyDescent="0.25">
      <c r="E487" s="55">
        <f t="shared" si="7"/>
        <v>52897.99</v>
      </c>
    </row>
    <row r="488" spans="5:5" x14ac:dyDescent="0.25">
      <c r="E488" s="55">
        <f t="shared" si="7"/>
        <v>52897.99</v>
      </c>
    </row>
    <row r="489" spans="5:5" x14ac:dyDescent="0.25">
      <c r="E489" s="55">
        <f t="shared" si="7"/>
        <v>52897.99</v>
      </c>
    </row>
    <row r="490" spans="5:5" x14ac:dyDescent="0.25">
      <c r="E490" s="55">
        <f t="shared" si="7"/>
        <v>52897.99</v>
      </c>
    </row>
    <row r="491" spans="5:5" x14ac:dyDescent="0.25">
      <c r="E491" s="55">
        <f t="shared" si="7"/>
        <v>52897.99</v>
      </c>
    </row>
    <row r="492" spans="5:5" x14ac:dyDescent="0.25">
      <c r="E492" s="55">
        <f t="shared" si="7"/>
        <v>52897.99</v>
      </c>
    </row>
    <row r="493" spans="5:5" x14ac:dyDescent="0.25">
      <c r="E493" s="55">
        <f t="shared" si="7"/>
        <v>52897.99</v>
      </c>
    </row>
    <row r="494" spans="5:5" x14ac:dyDescent="0.25">
      <c r="E494" s="55">
        <f t="shared" si="7"/>
        <v>52897.99</v>
      </c>
    </row>
    <row r="495" spans="5:5" x14ac:dyDescent="0.25">
      <c r="E495" s="55">
        <f t="shared" si="7"/>
        <v>52897.99</v>
      </c>
    </row>
    <row r="496" spans="5:5" x14ac:dyDescent="0.25">
      <c r="E496" s="55">
        <f t="shared" si="7"/>
        <v>52897.99</v>
      </c>
    </row>
    <row r="497" spans="5:5" x14ac:dyDescent="0.25">
      <c r="E497" s="55">
        <f t="shared" si="7"/>
        <v>52897.99</v>
      </c>
    </row>
    <row r="498" spans="5:5" x14ac:dyDescent="0.25">
      <c r="E498" s="55">
        <f t="shared" si="7"/>
        <v>52897.99</v>
      </c>
    </row>
    <row r="499" spans="5:5" x14ac:dyDescent="0.25">
      <c r="E499" s="55">
        <f t="shared" si="7"/>
        <v>52897.99</v>
      </c>
    </row>
    <row r="500" spans="5:5" x14ac:dyDescent="0.25">
      <c r="E500" s="55">
        <f t="shared" si="7"/>
        <v>52897.99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Header>&amp;CS.E.U.O.&amp;R&amp;"-,Cursiva"Tejidos Lucania</oddHeader>
    <oddFooter>&amp;CS.E.U.O.&amp;R&amp;"-,Cursiva"Tejidos Lucania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zoomScale="85" zoomScaleNormal="85" zoomScaleSheetLayoutView="85" workbookViewId="0">
      <selection activeCell="G14" sqref="G14"/>
    </sheetView>
  </sheetViews>
  <sheetFormatPr baseColWidth="10" defaultRowHeight="15" x14ac:dyDescent="0.25"/>
  <cols>
    <col min="1" max="1" width="11.85546875" style="5" bestFit="1" customWidth="1"/>
    <col min="2" max="2" width="24.140625" style="5" bestFit="1" customWidth="1"/>
    <col min="3" max="4" width="13" style="6" bestFit="1" customWidth="1"/>
    <col min="5" max="5" width="13" style="5" bestFit="1" customWidth="1"/>
    <col min="6" max="6" width="13.7109375" bestFit="1" customWidth="1"/>
    <col min="7" max="7" width="19.42578125" style="5" bestFit="1" customWidth="1"/>
    <col min="8" max="8" width="11.42578125" style="57"/>
    <col min="9" max="9" width="11.42578125" style="6"/>
    <col min="10" max="10" width="12" style="5" bestFit="1" customWidth="1"/>
    <col min="11" max="11" width="11.42578125" style="5"/>
    <col min="12" max="12" width="11.42578125" style="6"/>
    <col min="14" max="14" width="17.42578125" bestFit="1" customWidth="1"/>
    <col min="15" max="15" width="18" bestFit="1" customWidth="1"/>
  </cols>
  <sheetData>
    <row r="1" spans="1:15" ht="18.75" x14ac:dyDescent="0.3">
      <c r="A1" s="94" t="s">
        <v>217</v>
      </c>
      <c r="B1" s="94"/>
      <c r="C1" s="94"/>
      <c r="D1" s="94"/>
      <c r="E1" s="94"/>
      <c r="F1" s="49"/>
      <c r="G1" s="50"/>
      <c r="J1" s="50"/>
      <c r="K1" s="50"/>
      <c r="M1" s="49"/>
      <c r="N1" s="20" t="s">
        <v>4</v>
      </c>
      <c r="O1" s="21">
        <f>E500</f>
        <v>0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56"/>
      <c r="N2" s="22" t="s">
        <v>77</v>
      </c>
      <c r="O2" s="23">
        <f>MAX(A3:A485)</f>
        <v>44301</v>
      </c>
    </row>
    <row r="3" spans="1:15" x14ac:dyDescent="0.25">
      <c r="A3" s="52">
        <v>44129</v>
      </c>
      <c r="B3" s="50" t="s">
        <v>218</v>
      </c>
      <c r="C3" s="6">
        <v>39030</v>
      </c>
      <c r="D3" s="6">
        <v>0</v>
      </c>
      <c r="E3" s="3">
        <f>C3-D3</f>
        <v>39030</v>
      </c>
      <c r="F3" s="49"/>
      <c r="G3" s="53" t="s">
        <v>223</v>
      </c>
      <c r="H3" s="58">
        <v>140</v>
      </c>
      <c r="I3" s="44">
        <v>270</v>
      </c>
      <c r="J3" s="53" t="s">
        <v>224</v>
      </c>
      <c r="K3" s="53">
        <v>4</v>
      </c>
      <c r="L3" s="44">
        <v>230</v>
      </c>
      <c r="M3" s="49"/>
      <c r="N3" s="49"/>
      <c r="O3" s="49"/>
    </row>
    <row r="4" spans="1:15" x14ac:dyDescent="0.25">
      <c r="A4" s="70">
        <v>44139</v>
      </c>
      <c r="B4" s="71" t="s">
        <v>225</v>
      </c>
      <c r="C4" s="72">
        <v>0</v>
      </c>
      <c r="D4" s="72">
        <v>50340</v>
      </c>
      <c r="E4" s="55">
        <f>+E3+C4-D4</f>
        <v>-11310</v>
      </c>
    </row>
    <row r="5" spans="1:15" x14ac:dyDescent="0.25">
      <c r="A5" s="7">
        <v>44146</v>
      </c>
      <c r="B5" s="5" t="s">
        <v>262</v>
      </c>
      <c r="C5" s="6">
        <v>92480</v>
      </c>
      <c r="D5" s="6">
        <v>0</v>
      </c>
      <c r="E5" s="55">
        <f t="shared" ref="E5:E68" si="0">+E4+C5-D5</f>
        <v>81170</v>
      </c>
      <c r="G5" s="5" t="s">
        <v>263</v>
      </c>
      <c r="H5" s="57">
        <v>127</v>
      </c>
      <c r="I5" s="6">
        <v>270</v>
      </c>
      <c r="J5" s="5" t="s">
        <v>264</v>
      </c>
      <c r="K5" s="5">
        <f>48+46+33+39+47+40</f>
        <v>253</v>
      </c>
      <c r="L5" s="6">
        <v>230</v>
      </c>
    </row>
    <row r="6" spans="1:15" x14ac:dyDescent="0.25">
      <c r="A6" s="70">
        <v>44154</v>
      </c>
      <c r="B6" s="71" t="s">
        <v>267</v>
      </c>
      <c r="C6" s="72">
        <v>0</v>
      </c>
      <c r="D6" s="72">
        <f>+E5</f>
        <v>81170</v>
      </c>
      <c r="E6" s="55">
        <f t="shared" si="0"/>
        <v>0</v>
      </c>
      <c r="F6" s="72">
        <v>102386</v>
      </c>
    </row>
    <row r="7" spans="1:15" x14ac:dyDescent="0.25">
      <c r="A7" s="70">
        <v>44174</v>
      </c>
      <c r="B7" s="71" t="s">
        <v>71</v>
      </c>
      <c r="C7" s="72">
        <v>0</v>
      </c>
      <c r="D7" s="72"/>
      <c r="E7" s="55">
        <f t="shared" si="0"/>
        <v>0</v>
      </c>
      <c r="F7" s="48">
        <f>+F6-E5</f>
        <v>21216</v>
      </c>
    </row>
    <row r="8" spans="1:15" x14ac:dyDescent="0.25">
      <c r="A8" s="7">
        <v>44137</v>
      </c>
      <c r="B8" s="5" t="s">
        <v>341</v>
      </c>
      <c r="C8" s="6">
        <v>65250</v>
      </c>
      <c r="D8" s="6">
        <v>0</v>
      </c>
      <c r="E8" s="55">
        <f t="shared" si="0"/>
        <v>65250</v>
      </c>
      <c r="G8" s="5" t="s">
        <v>303</v>
      </c>
      <c r="H8" s="57">
        <f>50+51+53+56+51</f>
        <v>261</v>
      </c>
      <c r="I8" s="6">
        <v>250</v>
      </c>
    </row>
    <row r="9" spans="1:15" x14ac:dyDescent="0.25">
      <c r="A9" s="70">
        <v>44184</v>
      </c>
      <c r="B9" s="71" t="s">
        <v>314</v>
      </c>
      <c r="C9" s="72">
        <v>0</v>
      </c>
      <c r="D9" s="72">
        <v>25000</v>
      </c>
      <c r="E9" s="55">
        <f t="shared" si="0"/>
        <v>40250</v>
      </c>
    </row>
    <row r="10" spans="1:15" x14ac:dyDescent="0.25">
      <c r="A10" s="7">
        <v>44185</v>
      </c>
      <c r="B10" s="5" t="s">
        <v>331</v>
      </c>
      <c r="C10" s="6">
        <v>13250</v>
      </c>
      <c r="E10" s="55">
        <f t="shared" si="0"/>
        <v>53500</v>
      </c>
      <c r="G10" s="5" t="s">
        <v>303</v>
      </c>
      <c r="H10" s="57">
        <v>28</v>
      </c>
      <c r="I10" s="6">
        <v>250</v>
      </c>
      <c r="J10" s="5" t="s">
        <v>303</v>
      </c>
      <c r="K10" s="5">
        <v>25</v>
      </c>
      <c r="L10" s="6">
        <v>250</v>
      </c>
    </row>
    <row r="11" spans="1:15" x14ac:dyDescent="0.25">
      <c r="A11" s="7">
        <v>44215</v>
      </c>
      <c r="B11" s="5" t="s">
        <v>351</v>
      </c>
      <c r="C11" s="6">
        <v>0</v>
      </c>
      <c r="D11" s="6">
        <v>35000</v>
      </c>
      <c r="E11" s="55">
        <f t="shared" si="0"/>
        <v>18500</v>
      </c>
    </row>
    <row r="12" spans="1:15" x14ac:dyDescent="0.25">
      <c r="A12" s="7">
        <v>44230</v>
      </c>
      <c r="B12" s="5" t="s">
        <v>359</v>
      </c>
      <c r="C12" s="6">
        <v>0</v>
      </c>
      <c r="D12" s="6">
        <v>18500</v>
      </c>
      <c r="E12" s="55">
        <f t="shared" si="0"/>
        <v>0</v>
      </c>
    </row>
    <row r="13" spans="1:15" x14ac:dyDescent="0.25">
      <c r="A13" s="7">
        <v>44239</v>
      </c>
      <c r="B13" s="5" t="s">
        <v>418</v>
      </c>
      <c r="C13" s="6">
        <v>9900</v>
      </c>
      <c r="D13" s="6">
        <v>0</v>
      </c>
      <c r="E13" s="55">
        <f t="shared" si="0"/>
        <v>9900</v>
      </c>
      <c r="G13" s="5" t="s">
        <v>419</v>
      </c>
      <c r="H13" s="57">
        <v>30</v>
      </c>
      <c r="I13" s="6">
        <v>330</v>
      </c>
    </row>
    <row r="14" spans="1:15" x14ac:dyDescent="0.25">
      <c r="A14" s="7">
        <v>44301</v>
      </c>
      <c r="B14" s="5" t="s">
        <v>417</v>
      </c>
      <c r="C14" s="6">
        <v>0</v>
      </c>
      <c r="D14" s="6">
        <v>9900</v>
      </c>
      <c r="E14" s="55">
        <f t="shared" si="0"/>
        <v>0</v>
      </c>
    </row>
    <row r="15" spans="1:15" x14ac:dyDescent="0.25">
      <c r="E15" s="55">
        <f t="shared" si="0"/>
        <v>0</v>
      </c>
    </row>
    <row r="16" spans="1:15" x14ac:dyDescent="0.25">
      <c r="E16" s="55">
        <f t="shared" si="0"/>
        <v>0</v>
      </c>
    </row>
    <row r="17" spans="5:5" x14ac:dyDescent="0.25">
      <c r="E17" s="55">
        <f t="shared" si="0"/>
        <v>0</v>
      </c>
    </row>
    <row r="18" spans="5:5" x14ac:dyDescent="0.25">
      <c r="E18" s="55">
        <f t="shared" si="0"/>
        <v>0</v>
      </c>
    </row>
    <row r="19" spans="5:5" x14ac:dyDescent="0.25">
      <c r="E19" s="55">
        <f t="shared" si="0"/>
        <v>0</v>
      </c>
    </row>
    <row r="20" spans="5:5" x14ac:dyDescent="0.25">
      <c r="E20" s="55">
        <f t="shared" si="0"/>
        <v>0</v>
      </c>
    </row>
    <row r="21" spans="5:5" x14ac:dyDescent="0.25">
      <c r="E21" s="55">
        <f t="shared" si="0"/>
        <v>0</v>
      </c>
    </row>
    <row r="22" spans="5:5" x14ac:dyDescent="0.25">
      <c r="E22" s="55">
        <f t="shared" si="0"/>
        <v>0</v>
      </c>
    </row>
    <row r="23" spans="5:5" x14ac:dyDescent="0.25">
      <c r="E23" s="55">
        <f t="shared" si="0"/>
        <v>0</v>
      </c>
    </row>
    <row r="24" spans="5:5" x14ac:dyDescent="0.25">
      <c r="E24" s="55">
        <f t="shared" si="0"/>
        <v>0</v>
      </c>
    </row>
    <row r="25" spans="5:5" x14ac:dyDescent="0.25">
      <c r="E25" s="55">
        <f t="shared" si="0"/>
        <v>0</v>
      </c>
    </row>
    <row r="26" spans="5:5" x14ac:dyDescent="0.25">
      <c r="E26" s="55">
        <f t="shared" si="0"/>
        <v>0</v>
      </c>
    </row>
    <row r="27" spans="5:5" x14ac:dyDescent="0.25">
      <c r="E27" s="55">
        <f t="shared" si="0"/>
        <v>0</v>
      </c>
    </row>
    <row r="28" spans="5:5" x14ac:dyDescent="0.25">
      <c r="E28" s="55">
        <f t="shared" si="0"/>
        <v>0</v>
      </c>
    </row>
    <row r="29" spans="5:5" x14ac:dyDescent="0.25">
      <c r="E29" s="55">
        <f t="shared" si="0"/>
        <v>0</v>
      </c>
    </row>
    <row r="30" spans="5:5" x14ac:dyDescent="0.25">
      <c r="E30" s="55">
        <f t="shared" si="0"/>
        <v>0</v>
      </c>
    </row>
    <row r="31" spans="5:5" x14ac:dyDescent="0.25">
      <c r="E31" s="55">
        <f t="shared" si="0"/>
        <v>0</v>
      </c>
    </row>
    <row r="32" spans="5:5" x14ac:dyDescent="0.25">
      <c r="E32" s="55">
        <f t="shared" si="0"/>
        <v>0</v>
      </c>
    </row>
    <row r="33" spans="5:5" x14ac:dyDescent="0.25">
      <c r="E33" s="55">
        <f t="shared" si="0"/>
        <v>0</v>
      </c>
    </row>
    <row r="34" spans="5:5" x14ac:dyDescent="0.25">
      <c r="E34" s="55">
        <f t="shared" si="0"/>
        <v>0</v>
      </c>
    </row>
    <row r="35" spans="5:5" x14ac:dyDescent="0.25">
      <c r="E35" s="55">
        <f t="shared" si="0"/>
        <v>0</v>
      </c>
    </row>
    <row r="36" spans="5:5" x14ac:dyDescent="0.25">
      <c r="E36" s="55">
        <f t="shared" si="0"/>
        <v>0</v>
      </c>
    </row>
    <row r="37" spans="5:5" x14ac:dyDescent="0.25">
      <c r="E37" s="55">
        <f t="shared" si="0"/>
        <v>0</v>
      </c>
    </row>
    <row r="38" spans="5:5" x14ac:dyDescent="0.25">
      <c r="E38" s="55">
        <f t="shared" si="0"/>
        <v>0</v>
      </c>
    </row>
    <row r="39" spans="5:5" x14ac:dyDescent="0.25">
      <c r="E39" s="55">
        <f t="shared" si="0"/>
        <v>0</v>
      </c>
    </row>
    <row r="40" spans="5:5" x14ac:dyDescent="0.25">
      <c r="E40" s="55">
        <f t="shared" si="0"/>
        <v>0</v>
      </c>
    </row>
    <row r="41" spans="5:5" x14ac:dyDescent="0.25">
      <c r="E41" s="55">
        <f t="shared" si="0"/>
        <v>0</v>
      </c>
    </row>
    <row r="42" spans="5:5" x14ac:dyDescent="0.25">
      <c r="E42" s="55">
        <f t="shared" si="0"/>
        <v>0</v>
      </c>
    </row>
    <row r="43" spans="5:5" x14ac:dyDescent="0.25">
      <c r="E43" s="55">
        <f t="shared" si="0"/>
        <v>0</v>
      </c>
    </row>
    <row r="44" spans="5:5" x14ac:dyDescent="0.25">
      <c r="E44" s="55">
        <f t="shared" si="0"/>
        <v>0</v>
      </c>
    </row>
    <row r="45" spans="5:5" x14ac:dyDescent="0.25">
      <c r="E45" s="55">
        <f t="shared" si="0"/>
        <v>0</v>
      </c>
    </row>
    <row r="46" spans="5:5" x14ac:dyDescent="0.25">
      <c r="E46" s="55">
        <f t="shared" si="0"/>
        <v>0</v>
      </c>
    </row>
    <row r="47" spans="5:5" x14ac:dyDescent="0.25">
      <c r="E47" s="55">
        <f t="shared" si="0"/>
        <v>0</v>
      </c>
    </row>
    <row r="48" spans="5:5" x14ac:dyDescent="0.25">
      <c r="E48" s="55">
        <f t="shared" si="0"/>
        <v>0</v>
      </c>
    </row>
    <row r="49" spans="5:5" x14ac:dyDescent="0.25">
      <c r="E49" s="55">
        <f t="shared" si="0"/>
        <v>0</v>
      </c>
    </row>
    <row r="50" spans="5:5" x14ac:dyDescent="0.25">
      <c r="E50" s="55">
        <f t="shared" si="0"/>
        <v>0</v>
      </c>
    </row>
    <row r="51" spans="5:5" x14ac:dyDescent="0.25">
      <c r="E51" s="55">
        <f t="shared" si="0"/>
        <v>0</v>
      </c>
    </row>
    <row r="52" spans="5:5" x14ac:dyDescent="0.25">
      <c r="E52" s="55">
        <f t="shared" si="0"/>
        <v>0</v>
      </c>
    </row>
    <row r="53" spans="5:5" x14ac:dyDescent="0.25">
      <c r="E53" s="55">
        <f t="shared" si="0"/>
        <v>0</v>
      </c>
    </row>
    <row r="54" spans="5:5" x14ac:dyDescent="0.25">
      <c r="E54" s="55">
        <f t="shared" si="0"/>
        <v>0</v>
      </c>
    </row>
    <row r="55" spans="5:5" x14ac:dyDescent="0.25">
      <c r="E55" s="55">
        <f t="shared" si="0"/>
        <v>0</v>
      </c>
    </row>
    <row r="56" spans="5:5" x14ac:dyDescent="0.25">
      <c r="E56" s="55">
        <f t="shared" si="0"/>
        <v>0</v>
      </c>
    </row>
    <row r="57" spans="5:5" x14ac:dyDescent="0.25">
      <c r="E57" s="55">
        <f t="shared" si="0"/>
        <v>0</v>
      </c>
    </row>
    <row r="58" spans="5:5" x14ac:dyDescent="0.25">
      <c r="E58" s="55">
        <f t="shared" si="0"/>
        <v>0</v>
      </c>
    </row>
    <row r="59" spans="5:5" x14ac:dyDescent="0.25">
      <c r="E59" s="55">
        <f t="shared" si="0"/>
        <v>0</v>
      </c>
    </row>
    <row r="60" spans="5:5" x14ac:dyDescent="0.25">
      <c r="E60" s="55">
        <f t="shared" si="0"/>
        <v>0</v>
      </c>
    </row>
    <row r="61" spans="5:5" x14ac:dyDescent="0.25">
      <c r="E61" s="55">
        <f t="shared" si="0"/>
        <v>0</v>
      </c>
    </row>
    <row r="62" spans="5:5" x14ac:dyDescent="0.25">
      <c r="E62" s="55">
        <f t="shared" si="0"/>
        <v>0</v>
      </c>
    </row>
    <row r="63" spans="5:5" x14ac:dyDescent="0.25">
      <c r="E63" s="55">
        <f t="shared" si="0"/>
        <v>0</v>
      </c>
    </row>
    <row r="64" spans="5:5" x14ac:dyDescent="0.25">
      <c r="E64" s="55">
        <f t="shared" si="0"/>
        <v>0</v>
      </c>
    </row>
    <row r="65" spans="5:5" x14ac:dyDescent="0.25">
      <c r="E65" s="55">
        <f t="shared" si="0"/>
        <v>0</v>
      </c>
    </row>
    <row r="66" spans="5:5" x14ac:dyDescent="0.25">
      <c r="E66" s="55">
        <f t="shared" si="0"/>
        <v>0</v>
      </c>
    </row>
    <row r="67" spans="5:5" x14ac:dyDescent="0.25">
      <c r="E67" s="55">
        <f t="shared" si="0"/>
        <v>0</v>
      </c>
    </row>
    <row r="68" spans="5:5" x14ac:dyDescent="0.25">
      <c r="E68" s="55">
        <f t="shared" si="0"/>
        <v>0</v>
      </c>
    </row>
    <row r="69" spans="5:5" x14ac:dyDescent="0.25">
      <c r="E69" s="55">
        <f t="shared" ref="E69:E132" si="1">+E68+C69-D69</f>
        <v>0</v>
      </c>
    </row>
    <row r="70" spans="5:5" x14ac:dyDescent="0.25">
      <c r="E70" s="55">
        <f t="shared" si="1"/>
        <v>0</v>
      </c>
    </row>
    <row r="71" spans="5:5" x14ac:dyDescent="0.25">
      <c r="E71" s="55">
        <f t="shared" si="1"/>
        <v>0</v>
      </c>
    </row>
    <row r="72" spans="5:5" x14ac:dyDescent="0.25">
      <c r="E72" s="55">
        <f t="shared" si="1"/>
        <v>0</v>
      </c>
    </row>
    <row r="73" spans="5:5" x14ac:dyDescent="0.25">
      <c r="E73" s="55">
        <f t="shared" si="1"/>
        <v>0</v>
      </c>
    </row>
    <row r="74" spans="5:5" x14ac:dyDescent="0.25">
      <c r="E74" s="55">
        <f t="shared" si="1"/>
        <v>0</v>
      </c>
    </row>
    <row r="75" spans="5:5" x14ac:dyDescent="0.25">
      <c r="E75" s="55">
        <f t="shared" si="1"/>
        <v>0</v>
      </c>
    </row>
    <row r="76" spans="5:5" x14ac:dyDescent="0.25">
      <c r="E76" s="55">
        <f t="shared" si="1"/>
        <v>0</v>
      </c>
    </row>
    <row r="77" spans="5:5" x14ac:dyDescent="0.25">
      <c r="E77" s="55">
        <f t="shared" si="1"/>
        <v>0</v>
      </c>
    </row>
    <row r="78" spans="5:5" x14ac:dyDescent="0.25">
      <c r="E78" s="55">
        <f t="shared" si="1"/>
        <v>0</v>
      </c>
    </row>
    <row r="79" spans="5:5" x14ac:dyDescent="0.25">
      <c r="E79" s="55">
        <f t="shared" si="1"/>
        <v>0</v>
      </c>
    </row>
    <row r="80" spans="5:5" x14ac:dyDescent="0.25">
      <c r="E80" s="55">
        <f t="shared" si="1"/>
        <v>0</v>
      </c>
    </row>
    <row r="81" spans="5:5" x14ac:dyDescent="0.25">
      <c r="E81" s="55">
        <f t="shared" si="1"/>
        <v>0</v>
      </c>
    </row>
    <row r="82" spans="5:5" x14ac:dyDescent="0.25">
      <c r="E82" s="55">
        <f t="shared" si="1"/>
        <v>0</v>
      </c>
    </row>
    <row r="83" spans="5:5" x14ac:dyDescent="0.25">
      <c r="E83" s="55">
        <f t="shared" si="1"/>
        <v>0</v>
      </c>
    </row>
    <row r="84" spans="5:5" x14ac:dyDescent="0.25">
      <c r="E84" s="55">
        <f t="shared" si="1"/>
        <v>0</v>
      </c>
    </row>
    <row r="85" spans="5:5" x14ac:dyDescent="0.25">
      <c r="E85" s="55">
        <f t="shared" si="1"/>
        <v>0</v>
      </c>
    </row>
    <row r="86" spans="5:5" x14ac:dyDescent="0.25">
      <c r="E86" s="55">
        <f t="shared" si="1"/>
        <v>0</v>
      </c>
    </row>
    <row r="87" spans="5:5" x14ac:dyDescent="0.25">
      <c r="E87" s="55">
        <f t="shared" si="1"/>
        <v>0</v>
      </c>
    </row>
    <row r="88" spans="5:5" x14ac:dyDescent="0.25">
      <c r="E88" s="55">
        <f t="shared" si="1"/>
        <v>0</v>
      </c>
    </row>
    <row r="89" spans="5:5" x14ac:dyDescent="0.25">
      <c r="E89" s="55">
        <f t="shared" si="1"/>
        <v>0</v>
      </c>
    </row>
    <row r="90" spans="5:5" x14ac:dyDescent="0.25">
      <c r="E90" s="55">
        <f t="shared" si="1"/>
        <v>0</v>
      </c>
    </row>
    <row r="91" spans="5:5" x14ac:dyDescent="0.25">
      <c r="E91" s="55">
        <f t="shared" si="1"/>
        <v>0</v>
      </c>
    </row>
    <row r="92" spans="5:5" x14ac:dyDescent="0.25">
      <c r="E92" s="55">
        <f t="shared" si="1"/>
        <v>0</v>
      </c>
    </row>
    <row r="93" spans="5:5" x14ac:dyDescent="0.25">
      <c r="E93" s="55">
        <f t="shared" si="1"/>
        <v>0</v>
      </c>
    </row>
    <row r="94" spans="5:5" x14ac:dyDescent="0.25">
      <c r="E94" s="55">
        <f t="shared" si="1"/>
        <v>0</v>
      </c>
    </row>
    <row r="95" spans="5:5" x14ac:dyDescent="0.25">
      <c r="E95" s="55">
        <f t="shared" si="1"/>
        <v>0</v>
      </c>
    </row>
    <row r="96" spans="5:5" x14ac:dyDescent="0.25">
      <c r="E96" s="55">
        <f t="shared" si="1"/>
        <v>0</v>
      </c>
    </row>
    <row r="97" spans="5:5" x14ac:dyDescent="0.25">
      <c r="E97" s="55">
        <f t="shared" si="1"/>
        <v>0</v>
      </c>
    </row>
    <row r="98" spans="5:5" x14ac:dyDescent="0.25">
      <c r="E98" s="55">
        <f t="shared" si="1"/>
        <v>0</v>
      </c>
    </row>
    <row r="99" spans="5:5" x14ac:dyDescent="0.25">
      <c r="E99" s="55">
        <f t="shared" si="1"/>
        <v>0</v>
      </c>
    </row>
    <row r="100" spans="5:5" x14ac:dyDescent="0.25">
      <c r="E100" s="55">
        <f t="shared" si="1"/>
        <v>0</v>
      </c>
    </row>
    <row r="101" spans="5:5" x14ac:dyDescent="0.25">
      <c r="E101" s="55">
        <f t="shared" si="1"/>
        <v>0</v>
      </c>
    </row>
    <row r="102" spans="5:5" x14ac:dyDescent="0.25">
      <c r="E102" s="55">
        <f t="shared" si="1"/>
        <v>0</v>
      </c>
    </row>
    <row r="103" spans="5:5" x14ac:dyDescent="0.25">
      <c r="E103" s="55">
        <f t="shared" si="1"/>
        <v>0</v>
      </c>
    </row>
    <row r="104" spans="5:5" x14ac:dyDescent="0.25">
      <c r="E104" s="55">
        <f t="shared" si="1"/>
        <v>0</v>
      </c>
    </row>
    <row r="105" spans="5:5" x14ac:dyDescent="0.25">
      <c r="E105" s="55">
        <f t="shared" si="1"/>
        <v>0</v>
      </c>
    </row>
    <row r="106" spans="5:5" x14ac:dyDescent="0.25">
      <c r="E106" s="55">
        <f t="shared" si="1"/>
        <v>0</v>
      </c>
    </row>
    <row r="107" spans="5:5" x14ac:dyDescent="0.25">
      <c r="E107" s="55">
        <f t="shared" si="1"/>
        <v>0</v>
      </c>
    </row>
    <row r="108" spans="5:5" x14ac:dyDescent="0.25">
      <c r="E108" s="55">
        <f t="shared" si="1"/>
        <v>0</v>
      </c>
    </row>
    <row r="109" spans="5:5" x14ac:dyDescent="0.25">
      <c r="E109" s="55">
        <f t="shared" si="1"/>
        <v>0</v>
      </c>
    </row>
    <row r="110" spans="5:5" x14ac:dyDescent="0.25">
      <c r="E110" s="55">
        <f t="shared" si="1"/>
        <v>0</v>
      </c>
    </row>
    <row r="111" spans="5:5" x14ac:dyDescent="0.25">
      <c r="E111" s="55">
        <f t="shared" si="1"/>
        <v>0</v>
      </c>
    </row>
    <row r="112" spans="5:5" x14ac:dyDescent="0.25">
      <c r="E112" s="55">
        <f t="shared" si="1"/>
        <v>0</v>
      </c>
    </row>
    <row r="113" spans="5:5" x14ac:dyDescent="0.25">
      <c r="E113" s="55">
        <f t="shared" si="1"/>
        <v>0</v>
      </c>
    </row>
    <row r="114" spans="5:5" x14ac:dyDescent="0.25">
      <c r="E114" s="55">
        <f t="shared" si="1"/>
        <v>0</v>
      </c>
    </row>
    <row r="115" spans="5:5" x14ac:dyDescent="0.25">
      <c r="E115" s="55">
        <f t="shared" si="1"/>
        <v>0</v>
      </c>
    </row>
    <row r="116" spans="5:5" x14ac:dyDescent="0.25">
      <c r="E116" s="55">
        <f t="shared" si="1"/>
        <v>0</v>
      </c>
    </row>
    <row r="117" spans="5:5" x14ac:dyDescent="0.25">
      <c r="E117" s="55">
        <f t="shared" si="1"/>
        <v>0</v>
      </c>
    </row>
    <row r="118" spans="5:5" x14ac:dyDescent="0.25">
      <c r="E118" s="55">
        <f t="shared" si="1"/>
        <v>0</v>
      </c>
    </row>
    <row r="119" spans="5:5" x14ac:dyDescent="0.25">
      <c r="E119" s="55">
        <f t="shared" si="1"/>
        <v>0</v>
      </c>
    </row>
    <row r="120" spans="5:5" x14ac:dyDescent="0.25">
      <c r="E120" s="55">
        <f t="shared" si="1"/>
        <v>0</v>
      </c>
    </row>
    <row r="121" spans="5:5" x14ac:dyDescent="0.25">
      <c r="E121" s="55">
        <f t="shared" si="1"/>
        <v>0</v>
      </c>
    </row>
    <row r="122" spans="5:5" x14ac:dyDescent="0.25">
      <c r="E122" s="55">
        <f t="shared" si="1"/>
        <v>0</v>
      </c>
    </row>
    <row r="123" spans="5:5" x14ac:dyDescent="0.25">
      <c r="E123" s="55">
        <f t="shared" si="1"/>
        <v>0</v>
      </c>
    </row>
    <row r="124" spans="5:5" x14ac:dyDescent="0.25">
      <c r="E124" s="55">
        <f t="shared" si="1"/>
        <v>0</v>
      </c>
    </row>
    <row r="125" spans="5:5" x14ac:dyDescent="0.25">
      <c r="E125" s="55">
        <f t="shared" si="1"/>
        <v>0</v>
      </c>
    </row>
    <row r="126" spans="5:5" x14ac:dyDescent="0.25">
      <c r="E126" s="55">
        <f t="shared" si="1"/>
        <v>0</v>
      </c>
    </row>
    <row r="127" spans="5:5" x14ac:dyDescent="0.25">
      <c r="E127" s="55">
        <f t="shared" si="1"/>
        <v>0</v>
      </c>
    </row>
    <row r="128" spans="5:5" x14ac:dyDescent="0.25">
      <c r="E128" s="55">
        <f t="shared" si="1"/>
        <v>0</v>
      </c>
    </row>
    <row r="129" spans="5:5" x14ac:dyDescent="0.25">
      <c r="E129" s="55">
        <f t="shared" si="1"/>
        <v>0</v>
      </c>
    </row>
    <row r="130" spans="5:5" x14ac:dyDescent="0.25">
      <c r="E130" s="55">
        <f t="shared" si="1"/>
        <v>0</v>
      </c>
    </row>
    <row r="131" spans="5:5" x14ac:dyDescent="0.25">
      <c r="E131" s="55">
        <f t="shared" si="1"/>
        <v>0</v>
      </c>
    </row>
    <row r="132" spans="5:5" x14ac:dyDescent="0.25">
      <c r="E132" s="55">
        <f t="shared" si="1"/>
        <v>0</v>
      </c>
    </row>
    <row r="133" spans="5:5" x14ac:dyDescent="0.25">
      <c r="E133" s="55">
        <f t="shared" ref="E133:E196" si="2">+E132+C133-D133</f>
        <v>0</v>
      </c>
    </row>
    <row r="134" spans="5:5" x14ac:dyDescent="0.25">
      <c r="E134" s="55">
        <f t="shared" si="2"/>
        <v>0</v>
      </c>
    </row>
    <row r="135" spans="5:5" x14ac:dyDescent="0.25">
      <c r="E135" s="55">
        <f t="shared" si="2"/>
        <v>0</v>
      </c>
    </row>
    <row r="136" spans="5:5" x14ac:dyDescent="0.25">
      <c r="E136" s="55">
        <f t="shared" si="2"/>
        <v>0</v>
      </c>
    </row>
    <row r="137" spans="5:5" x14ac:dyDescent="0.25">
      <c r="E137" s="55">
        <f t="shared" si="2"/>
        <v>0</v>
      </c>
    </row>
    <row r="138" spans="5:5" x14ac:dyDescent="0.25">
      <c r="E138" s="55">
        <f t="shared" si="2"/>
        <v>0</v>
      </c>
    </row>
    <row r="139" spans="5:5" x14ac:dyDescent="0.25">
      <c r="E139" s="55">
        <f t="shared" si="2"/>
        <v>0</v>
      </c>
    </row>
    <row r="140" spans="5:5" x14ac:dyDescent="0.25">
      <c r="E140" s="55">
        <f t="shared" si="2"/>
        <v>0</v>
      </c>
    </row>
    <row r="141" spans="5:5" x14ac:dyDescent="0.25">
      <c r="E141" s="55">
        <f t="shared" si="2"/>
        <v>0</v>
      </c>
    </row>
    <row r="142" spans="5:5" x14ac:dyDescent="0.25">
      <c r="E142" s="55">
        <f t="shared" si="2"/>
        <v>0</v>
      </c>
    </row>
    <row r="143" spans="5:5" x14ac:dyDescent="0.25">
      <c r="E143" s="55">
        <f t="shared" si="2"/>
        <v>0</v>
      </c>
    </row>
    <row r="144" spans="5:5" x14ac:dyDescent="0.25">
      <c r="E144" s="55">
        <f t="shared" si="2"/>
        <v>0</v>
      </c>
    </row>
    <row r="145" spans="5:5" x14ac:dyDescent="0.25">
      <c r="E145" s="55">
        <f t="shared" si="2"/>
        <v>0</v>
      </c>
    </row>
    <row r="146" spans="5:5" x14ac:dyDescent="0.25">
      <c r="E146" s="55">
        <f t="shared" si="2"/>
        <v>0</v>
      </c>
    </row>
    <row r="147" spans="5:5" x14ac:dyDescent="0.25">
      <c r="E147" s="55">
        <f t="shared" si="2"/>
        <v>0</v>
      </c>
    </row>
    <row r="148" spans="5:5" x14ac:dyDescent="0.25">
      <c r="E148" s="55">
        <f t="shared" si="2"/>
        <v>0</v>
      </c>
    </row>
    <row r="149" spans="5:5" x14ac:dyDescent="0.25">
      <c r="E149" s="55">
        <f t="shared" si="2"/>
        <v>0</v>
      </c>
    </row>
    <row r="150" spans="5:5" x14ac:dyDescent="0.25">
      <c r="E150" s="55">
        <f t="shared" si="2"/>
        <v>0</v>
      </c>
    </row>
    <row r="151" spans="5:5" x14ac:dyDescent="0.25">
      <c r="E151" s="55">
        <f t="shared" si="2"/>
        <v>0</v>
      </c>
    </row>
    <row r="152" spans="5:5" x14ac:dyDescent="0.25">
      <c r="E152" s="55">
        <f t="shared" si="2"/>
        <v>0</v>
      </c>
    </row>
    <row r="153" spans="5:5" x14ac:dyDescent="0.25">
      <c r="E153" s="55">
        <f t="shared" si="2"/>
        <v>0</v>
      </c>
    </row>
    <row r="154" spans="5:5" x14ac:dyDescent="0.25">
      <c r="E154" s="55">
        <f t="shared" si="2"/>
        <v>0</v>
      </c>
    </row>
    <row r="155" spans="5:5" x14ac:dyDescent="0.25">
      <c r="E155" s="55">
        <f t="shared" si="2"/>
        <v>0</v>
      </c>
    </row>
    <row r="156" spans="5:5" x14ac:dyDescent="0.25">
      <c r="E156" s="55">
        <f t="shared" si="2"/>
        <v>0</v>
      </c>
    </row>
    <row r="157" spans="5:5" x14ac:dyDescent="0.25">
      <c r="E157" s="55">
        <f t="shared" si="2"/>
        <v>0</v>
      </c>
    </row>
    <row r="158" spans="5:5" x14ac:dyDescent="0.25">
      <c r="E158" s="55">
        <f t="shared" si="2"/>
        <v>0</v>
      </c>
    </row>
    <row r="159" spans="5:5" x14ac:dyDescent="0.25">
      <c r="E159" s="55">
        <f t="shared" si="2"/>
        <v>0</v>
      </c>
    </row>
    <row r="160" spans="5:5" x14ac:dyDescent="0.25">
      <c r="E160" s="55">
        <f t="shared" si="2"/>
        <v>0</v>
      </c>
    </row>
    <row r="161" spans="5:5" x14ac:dyDescent="0.25">
      <c r="E161" s="55">
        <f t="shared" si="2"/>
        <v>0</v>
      </c>
    </row>
    <row r="162" spans="5:5" x14ac:dyDescent="0.25">
      <c r="E162" s="55">
        <f t="shared" si="2"/>
        <v>0</v>
      </c>
    </row>
    <row r="163" spans="5:5" x14ac:dyDescent="0.25">
      <c r="E163" s="55">
        <f t="shared" si="2"/>
        <v>0</v>
      </c>
    </row>
    <row r="164" spans="5:5" x14ac:dyDescent="0.25">
      <c r="E164" s="55">
        <f t="shared" si="2"/>
        <v>0</v>
      </c>
    </row>
    <row r="165" spans="5:5" x14ac:dyDescent="0.25">
      <c r="E165" s="55">
        <f t="shared" si="2"/>
        <v>0</v>
      </c>
    </row>
    <row r="166" spans="5:5" x14ac:dyDescent="0.25">
      <c r="E166" s="55">
        <f t="shared" si="2"/>
        <v>0</v>
      </c>
    </row>
    <row r="167" spans="5:5" x14ac:dyDescent="0.25">
      <c r="E167" s="55">
        <f t="shared" si="2"/>
        <v>0</v>
      </c>
    </row>
    <row r="168" spans="5:5" x14ac:dyDescent="0.25">
      <c r="E168" s="55">
        <f t="shared" si="2"/>
        <v>0</v>
      </c>
    </row>
    <row r="169" spans="5:5" x14ac:dyDescent="0.25">
      <c r="E169" s="55">
        <f t="shared" si="2"/>
        <v>0</v>
      </c>
    </row>
    <row r="170" spans="5:5" x14ac:dyDescent="0.25">
      <c r="E170" s="55">
        <f t="shared" si="2"/>
        <v>0</v>
      </c>
    </row>
    <row r="171" spans="5:5" x14ac:dyDescent="0.25">
      <c r="E171" s="55">
        <f t="shared" si="2"/>
        <v>0</v>
      </c>
    </row>
    <row r="172" spans="5:5" x14ac:dyDescent="0.25">
      <c r="E172" s="55">
        <f t="shared" si="2"/>
        <v>0</v>
      </c>
    </row>
    <row r="173" spans="5:5" x14ac:dyDescent="0.25">
      <c r="E173" s="55">
        <f t="shared" si="2"/>
        <v>0</v>
      </c>
    </row>
    <row r="174" spans="5:5" x14ac:dyDescent="0.25">
      <c r="E174" s="55">
        <f t="shared" si="2"/>
        <v>0</v>
      </c>
    </row>
    <row r="175" spans="5:5" x14ac:dyDescent="0.25">
      <c r="E175" s="55">
        <f t="shared" si="2"/>
        <v>0</v>
      </c>
    </row>
    <row r="176" spans="5:5" x14ac:dyDescent="0.25">
      <c r="E176" s="55">
        <f t="shared" si="2"/>
        <v>0</v>
      </c>
    </row>
    <row r="177" spans="5:5" x14ac:dyDescent="0.25">
      <c r="E177" s="55">
        <f t="shared" si="2"/>
        <v>0</v>
      </c>
    </row>
    <row r="178" spans="5:5" x14ac:dyDescent="0.25">
      <c r="E178" s="55">
        <f t="shared" si="2"/>
        <v>0</v>
      </c>
    </row>
    <row r="179" spans="5:5" x14ac:dyDescent="0.25">
      <c r="E179" s="55">
        <f t="shared" si="2"/>
        <v>0</v>
      </c>
    </row>
    <row r="180" spans="5:5" x14ac:dyDescent="0.25">
      <c r="E180" s="55">
        <f t="shared" si="2"/>
        <v>0</v>
      </c>
    </row>
    <row r="181" spans="5:5" x14ac:dyDescent="0.25">
      <c r="E181" s="55">
        <f t="shared" si="2"/>
        <v>0</v>
      </c>
    </row>
    <row r="182" spans="5:5" x14ac:dyDescent="0.25">
      <c r="E182" s="55">
        <f t="shared" si="2"/>
        <v>0</v>
      </c>
    </row>
    <row r="183" spans="5:5" x14ac:dyDescent="0.25">
      <c r="E183" s="55">
        <f t="shared" si="2"/>
        <v>0</v>
      </c>
    </row>
    <row r="184" spans="5:5" x14ac:dyDescent="0.25">
      <c r="E184" s="55">
        <f t="shared" si="2"/>
        <v>0</v>
      </c>
    </row>
    <row r="185" spans="5:5" x14ac:dyDescent="0.25">
      <c r="E185" s="55">
        <f t="shared" si="2"/>
        <v>0</v>
      </c>
    </row>
    <row r="186" spans="5:5" x14ac:dyDescent="0.25">
      <c r="E186" s="55">
        <f t="shared" si="2"/>
        <v>0</v>
      </c>
    </row>
    <row r="187" spans="5:5" x14ac:dyDescent="0.25">
      <c r="E187" s="55">
        <f t="shared" si="2"/>
        <v>0</v>
      </c>
    </row>
    <row r="188" spans="5:5" x14ac:dyDescent="0.25">
      <c r="E188" s="55">
        <f t="shared" si="2"/>
        <v>0</v>
      </c>
    </row>
    <row r="189" spans="5:5" x14ac:dyDescent="0.25">
      <c r="E189" s="55">
        <f t="shared" si="2"/>
        <v>0</v>
      </c>
    </row>
    <row r="190" spans="5:5" x14ac:dyDescent="0.25">
      <c r="E190" s="55">
        <f t="shared" si="2"/>
        <v>0</v>
      </c>
    </row>
    <row r="191" spans="5:5" x14ac:dyDescent="0.25">
      <c r="E191" s="55">
        <f t="shared" si="2"/>
        <v>0</v>
      </c>
    </row>
    <row r="192" spans="5:5" x14ac:dyDescent="0.25">
      <c r="E192" s="55">
        <f t="shared" si="2"/>
        <v>0</v>
      </c>
    </row>
    <row r="193" spans="5:5" x14ac:dyDescent="0.25">
      <c r="E193" s="55">
        <f t="shared" si="2"/>
        <v>0</v>
      </c>
    </row>
    <row r="194" spans="5:5" x14ac:dyDescent="0.25">
      <c r="E194" s="55">
        <f t="shared" si="2"/>
        <v>0</v>
      </c>
    </row>
    <row r="195" spans="5:5" x14ac:dyDescent="0.25">
      <c r="E195" s="55">
        <f t="shared" si="2"/>
        <v>0</v>
      </c>
    </row>
    <row r="196" spans="5:5" x14ac:dyDescent="0.25">
      <c r="E196" s="55">
        <f t="shared" si="2"/>
        <v>0</v>
      </c>
    </row>
    <row r="197" spans="5:5" x14ac:dyDescent="0.25">
      <c r="E197" s="55">
        <f t="shared" ref="E197:E260" si="3">+E196+C197-D197</f>
        <v>0</v>
      </c>
    </row>
    <row r="198" spans="5:5" x14ac:dyDescent="0.25">
      <c r="E198" s="55">
        <f t="shared" si="3"/>
        <v>0</v>
      </c>
    </row>
    <row r="199" spans="5:5" x14ac:dyDescent="0.25">
      <c r="E199" s="55">
        <f t="shared" si="3"/>
        <v>0</v>
      </c>
    </row>
    <row r="200" spans="5:5" x14ac:dyDescent="0.25">
      <c r="E200" s="55">
        <f t="shared" si="3"/>
        <v>0</v>
      </c>
    </row>
    <row r="201" spans="5:5" x14ac:dyDescent="0.25">
      <c r="E201" s="55">
        <f t="shared" si="3"/>
        <v>0</v>
      </c>
    </row>
    <row r="202" spans="5:5" x14ac:dyDescent="0.25">
      <c r="E202" s="55">
        <f t="shared" si="3"/>
        <v>0</v>
      </c>
    </row>
    <row r="203" spans="5:5" x14ac:dyDescent="0.25">
      <c r="E203" s="55">
        <f t="shared" si="3"/>
        <v>0</v>
      </c>
    </row>
    <row r="204" spans="5:5" x14ac:dyDescent="0.25">
      <c r="E204" s="55">
        <f t="shared" si="3"/>
        <v>0</v>
      </c>
    </row>
    <row r="205" spans="5:5" x14ac:dyDescent="0.25">
      <c r="E205" s="55">
        <f t="shared" si="3"/>
        <v>0</v>
      </c>
    </row>
    <row r="206" spans="5:5" x14ac:dyDescent="0.25">
      <c r="E206" s="55">
        <f t="shared" si="3"/>
        <v>0</v>
      </c>
    </row>
    <row r="207" spans="5:5" x14ac:dyDescent="0.25">
      <c r="E207" s="55">
        <f t="shared" si="3"/>
        <v>0</v>
      </c>
    </row>
    <row r="208" spans="5:5" x14ac:dyDescent="0.25">
      <c r="E208" s="55">
        <f t="shared" si="3"/>
        <v>0</v>
      </c>
    </row>
    <row r="209" spans="5:5" x14ac:dyDescent="0.25">
      <c r="E209" s="55">
        <f t="shared" si="3"/>
        <v>0</v>
      </c>
    </row>
    <row r="210" spans="5:5" x14ac:dyDescent="0.25">
      <c r="E210" s="55">
        <f t="shared" si="3"/>
        <v>0</v>
      </c>
    </row>
    <row r="211" spans="5:5" x14ac:dyDescent="0.25">
      <c r="E211" s="55">
        <f t="shared" si="3"/>
        <v>0</v>
      </c>
    </row>
    <row r="212" spans="5:5" x14ac:dyDescent="0.25">
      <c r="E212" s="55">
        <f t="shared" si="3"/>
        <v>0</v>
      </c>
    </row>
    <row r="213" spans="5:5" x14ac:dyDescent="0.25">
      <c r="E213" s="55">
        <f t="shared" si="3"/>
        <v>0</v>
      </c>
    </row>
    <row r="214" spans="5:5" x14ac:dyDescent="0.25">
      <c r="E214" s="55">
        <f t="shared" si="3"/>
        <v>0</v>
      </c>
    </row>
    <row r="215" spans="5:5" x14ac:dyDescent="0.25">
      <c r="E215" s="55">
        <f t="shared" si="3"/>
        <v>0</v>
      </c>
    </row>
    <row r="216" spans="5:5" x14ac:dyDescent="0.25">
      <c r="E216" s="55">
        <f t="shared" si="3"/>
        <v>0</v>
      </c>
    </row>
    <row r="217" spans="5:5" x14ac:dyDescent="0.25">
      <c r="E217" s="55">
        <f t="shared" si="3"/>
        <v>0</v>
      </c>
    </row>
    <row r="218" spans="5:5" x14ac:dyDescent="0.25">
      <c r="E218" s="55">
        <f t="shared" si="3"/>
        <v>0</v>
      </c>
    </row>
    <row r="219" spans="5:5" x14ac:dyDescent="0.25">
      <c r="E219" s="55">
        <f t="shared" si="3"/>
        <v>0</v>
      </c>
    </row>
    <row r="220" spans="5:5" x14ac:dyDescent="0.25">
      <c r="E220" s="55">
        <f t="shared" si="3"/>
        <v>0</v>
      </c>
    </row>
    <row r="221" spans="5:5" x14ac:dyDescent="0.25">
      <c r="E221" s="55">
        <f t="shared" si="3"/>
        <v>0</v>
      </c>
    </row>
    <row r="222" spans="5:5" x14ac:dyDescent="0.25">
      <c r="E222" s="55">
        <f t="shared" si="3"/>
        <v>0</v>
      </c>
    </row>
    <row r="223" spans="5:5" x14ac:dyDescent="0.25">
      <c r="E223" s="55">
        <f t="shared" si="3"/>
        <v>0</v>
      </c>
    </row>
    <row r="224" spans="5:5" x14ac:dyDescent="0.25">
      <c r="E224" s="55">
        <f t="shared" si="3"/>
        <v>0</v>
      </c>
    </row>
    <row r="225" spans="5:5" x14ac:dyDescent="0.25">
      <c r="E225" s="55">
        <f t="shared" si="3"/>
        <v>0</v>
      </c>
    </row>
    <row r="226" spans="5:5" x14ac:dyDescent="0.25">
      <c r="E226" s="55">
        <f t="shared" si="3"/>
        <v>0</v>
      </c>
    </row>
    <row r="227" spans="5:5" x14ac:dyDescent="0.25">
      <c r="E227" s="55">
        <f t="shared" si="3"/>
        <v>0</v>
      </c>
    </row>
    <row r="228" spans="5:5" x14ac:dyDescent="0.25">
      <c r="E228" s="55">
        <f t="shared" si="3"/>
        <v>0</v>
      </c>
    </row>
    <row r="229" spans="5:5" x14ac:dyDescent="0.25">
      <c r="E229" s="55">
        <f t="shared" si="3"/>
        <v>0</v>
      </c>
    </row>
    <row r="230" spans="5:5" x14ac:dyDescent="0.25">
      <c r="E230" s="55">
        <f t="shared" si="3"/>
        <v>0</v>
      </c>
    </row>
    <row r="231" spans="5:5" x14ac:dyDescent="0.25">
      <c r="E231" s="55">
        <f t="shared" si="3"/>
        <v>0</v>
      </c>
    </row>
    <row r="232" spans="5:5" x14ac:dyDescent="0.25">
      <c r="E232" s="55">
        <f t="shared" si="3"/>
        <v>0</v>
      </c>
    </row>
    <row r="233" spans="5:5" x14ac:dyDescent="0.25">
      <c r="E233" s="55">
        <f t="shared" si="3"/>
        <v>0</v>
      </c>
    </row>
    <row r="234" spans="5:5" x14ac:dyDescent="0.25">
      <c r="E234" s="55">
        <f t="shared" si="3"/>
        <v>0</v>
      </c>
    </row>
    <row r="235" spans="5:5" x14ac:dyDescent="0.25">
      <c r="E235" s="55">
        <f t="shared" si="3"/>
        <v>0</v>
      </c>
    </row>
    <row r="236" spans="5:5" x14ac:dyDescent="0.25">
      <c r="E236" s="55">
        <f t="shared" si="3"/>
        <v>0</v>
      </c>
    </row>
    <row r="237" spans="5:5" x14ac:dyDescent="0.25">
      <c r="E237" s="55">
        <f t="shared" si="3"/>
        <v>0</v>
      </c>
    </row>
    <row r="238" spans="5:5" x14ac:dyDescent="0.25">
      <c r="E238" s="55">
        <f t="shared" si="3"/>
        <v>0</v>
      </c>
    </row>
    <row r="239" spans="5:5" x14ac:dyDescent="0.25">
      <c r="E239" s="55">
        <f t="shared" si="3"/>
        <v>0</v>
      </c>
    </row>
    <row r="240" spans="5:5" x14ac:dyDescent="0.25">
      <c r="E240" s="55">
        <f t="shared" si="3"/>
        <v>0</v>
      </c>
    </row>
    <row r="241" spans="5:5" x14ac:dyDescent="0.25">
      <c r="E241" s="55">
        <f t="shared" si="3"/>
        <v>0</v>
      </c>
    </row>
    <row r="242" spans="5:5" x14ac:dyDescent="0.25">
      <c r="E242" s="55">
        <f t="shared" si="3"/>
        <v>0</v>
      </c>
    </row>
    <row r="243" spans="5:5" x14ac:dyDescent="0.25">
      <c r="E243" s="55">
        <f t="shared" si="3"/>
        <v>0</v>
      </c>
    </row>
    <row r="244" spans="5:5" x14ac:dyDescent="0.25">
      <c r="E244" s="55">
        <f t="shared" si="3"/>
        <v>0</v>
      </c>
    </row>
    <row r="245" spans="5:5" x14ac:dyDescent="0.25">
      <c r="E245" s="55">
        <f t="shared" si="3"/>
        <v>0</v>
      </c>
    </row>
    <row r="246" spans="5:5" x14ac:dyDescent="0.25">
      <c r="E246" s="55">
        <f t="shared" si="3"/>
        <v>0</v>
      </c>
    </row>
    <row r="247" spans="5:5" x14ac:dyDescent="0.25">
      <c r="E247" s="55">
        <f t="shared" si="3"/>
        <v>0</v>
      </c>
    </row>
    <row r="248" spans="5:5" x14ac:dyDescent="0.25">
      <c r="E248" s="55">
        <f t="shared" si="3"/>
        <v>0</v>
      </c>
    </row>
    <row r="249" spans="5:5" x14ac:dyDescent="0.25">
      <c r="E249" s="55">
        <f t="shared" si="3"/>
        <v>0</v>
      </c>
    </row>
    <row r="250" spans="5:5" x14ac:dyDescent="0.25">
      <c r="E250" s="55">
        <f t="shared" si="3"/>
        <v>0</v>
      </c>
    </row>
    <row r="251" spans="5:5" x14ac:dyDescent="0.25">
      <c r="E251" s="55">
        <f t="shared" si="3"/>
        <v>0</v>
      </c>
    </row>
    <row r="252" spans="5:5" x14ac:dyDescent="0.25">
      <c r="E252" s="55">
        <f t="shared" si="3"/>
        <v>0</v>
      </c>
    </row>
    <row r="253" spans="5:5" x14ac:dyDescent="0.25">
      <c r="E253" s="55">
        <f t="shared" si="3"/>
        <v>0</v>
      </c>
    </row>
    <row r="254" spans="5:5" x14ac:dyDescent="0.25">
      <c r="E254" s="55">
        <f t="shared" si="3"/>
        <v>0</v>
      </c>
    </row>
    <row r="255" spans="5:5" x14ac:dyDescent="0.25">
      <c r="E255" s="55">
        <f t="shared" si="3"/>
        <v>0</v>
      </c>
    </row>
    <row r="256" spans="5:5" x14ac:dyDescent="0.25">
      <c r="E256" s="55">
        <f t="shared" si="3"/>
        <v>0</v>
      </c>
    </row>
    <row r="257" spans="5:5" x14ac:dyDescent="0.25">
      <c r="E257" s="55">
        <f t="shared" si="3"/>
        <v>0</v>
      </c>
    </row>
    <row r="258" spans="5:5" x14ac:dyDescent="0.25">
      <c r="E258" s="55">
        <f t="shared" si="3"/>
        <v>0</v>
      </c>
    </row>
    <row r="259" spans="5:5" x14ac:dyDescent="0.25">
      <c r="E259" s="55">
        <f t="shared" si="3"/>
        <v>0</v>
      </c>
    </row>
    <row r="260" spans="5:5" x14ac:dyDescent="0.25">
      <c r="E260" s="55">
        <f t="shared" si="3"/>
        <v>0</v>
      </c>
    </row>
    <row r="261" spans="5:5" x14ac:dyDescent="0.25">
      <c r="E261" s="55">
        <f t="shared" ref="E261:E324" si="4">+E260+C261-D261</f>
        <v>0</v>
      </c>
    </row>
    <row r="262" spans="5:5" x14ac:dyDescent="0.25">
      <c r="E262" s="55">
        <f t="shared" si="4"/>
        <v>0</v>
      </c>
    </row>
    <row r="263" spans="5:5" x14ac:dyDescent="0.25">
      <c r="E263" s="55">
        <f t="shared" si="4"/>
        <v>0</v>
      </c>
    </row>
    <row r="264" spans="5:5" x14ac:dyDescent="0.25">
      <c r="E264" s="55">
        <f t="shared" si="4"/>
        <v>0</v>
      </c>
    </row>
    <row r="265" spans="5:5" x14ac:dyDescent="0.25">
      <c r="E265" s="55">
        <f t="shared" si="4"/>
        <v>0</v>
      </c>
    </row>
    <row r="266" spans="5:5" x14ac:dyDescent="0.25">
      <c r="E266" s="55">
        <f t="shared" si="4"/>
        <v>0</v>
      </c>
    </row>
    <row r="267" spans="5:5" x14ac:dyDescent="0.25">
      <c r="E267" s="55">
        <f t="shared" si="4"/>
        <v>0</v>
      </c>
    </row>
    <row r="268" spans="5:5" x14ac:dyDescent="0.25">
      <c r="E268" s="55">
        <f t="shared" si="4"/>
        <v>0</v>
      </c>
    </row>
    <row r="269" spans="5:5" x14ac:dyDescent="0.25">
      <c r="E269" s="55">
        <f t="shared" si="4"/>
        <v>0</v>
      </c>
    </row>
    <row r="270" spans="5:5" x14ac:dyDescent="0.25">
      <c r="E270" s="55">
        <f t="shared" si="4"/>
        <v>0</v>
      </c>
    </row>
    <row r="271" spans="5:5" x14ac:dyDescent="0.25">
      <c r="E271" s="55">
        <f t="shared" si="4"/>
        <v>0</v>
      </c>
    </row>
    <row r="272" spans="5:5" x14ac:dyDescent="0.25">
      <c r="E272" s="55">
        <f t="shared" si="4"/>
        <v>0</v>
      </c>
    </row>
    <row r="273" spans="5:5" x14ac:dyDescent="0.25">
      <c r="E273" s="55">
        <f t="shared" si="4"/>
        <v>0</v>
      </c>
    </row>
    <row r="274" spans="5:5" x14ac:dyDescent="0.25">
      <c r="E274" s="55">
        <f t="shared" si="4"/>
        <v>0</v>
      </c>
    </row>
    <row r="275" spans="5:5" x14ac:dyDescent="0.25">
      <c r="E275" s="55">
        <f t="shared" si="4"/>
        <v>0</v>
      </c>
    </row>
    <row r="276" spans="5:5" x14ac:dyDescent="0.25">
      <c r="E276" s="55">
        <f t="shared" si="4"/>
        <v>0</v>
      </c>
    </row>
    <row r="277" spans="5:5" x14ac:dyDescent="0.25">
      <c r="E277" s="55">
        <f t="shared" si="4"/>
        <v>0</v>
      </c>
    </row>
    <row r="278" spans="5:5" x14ac:dyDescent="0.25">
      <c r="E278" s="55">
        <f t="shared" si="4"/>
        <v>0</v>
      </c>
    </row>
    <row r="279" spans="5:5" x14ac:dyDescent="0.25">
      <c r="E279" s="55">
        <f t="shared" si="4"/>
        <v>0</v>
      </c>
    </row>
    <row r="280" spans="5:5" x14ac:dyDescent="0.25">
      <c r="E280" s="55">
        <f t="shared" si="4"/>
        <v>0</v>
      </c>
    </row>
    <row r="281" spans="5:5" x14ac:dyDescent="0.25">
      <c r="E281" s="55">
        <f t="shared" si="4"/>
        <v>0</v>
      </c>
    </row>
    <row r="282" spans="5:5" x14ac:dyDescent="0.25">
      <c r="E282" s="55">
        <f t="shared" si="4"/>
        <v>0</v>
      </c>
    </row>
    <row r="283" spans="5:5" x14ac:dyDescent="0.25">
      <c r="E283" s="55">
        <f t="shared" si="4"/>
        <v>0</v>
      </c>
    </row>
    <row r="284" spans="5:5" x14ac:dyDescent="0.25">
      <c r="E284" s="55">
        <f t="shared" si="4"/>
        <v>0</v>
      </c>
    </row>
    <row r="285" spans="5:5" x14ac:dyDescent="0.25">
      <c r="E285" s="55">
        <f t="shared" si="4"/>
        <v>0</v>
      </c>
    </row>
    <row r="286" spans="5:5" x14ac:dyDescent="0.25">
      <c r="E286" s="55">
        <f t="shared" si="4"/>
        <v>0</v>
      </c>
    </row>
    <row r="287" spans="5:5" x14ac:dyDescent="0.25">
      <c r="E287" s="55">
        <f t="shared" si="4"/>
        <v>0</v>
      </c>
    </row>
    <row r="288" spans="5:5" x14ac:dyDescent="0.25">
      <c r="E288" s="55">
        <f t="shared" si="4"/>
        <v>0</v>
      </c>
    </row>
    <row r="289" spans="5:5" x14ac:dyDescent="0.25">
      <c r="E289" s="55">
        <f t="shared" si="4"/>
        <v>0</v>
      </c>
    </row>
    <row r="290" spans="5:5" x14ac:dyDescent="0.25">
      <c r="E290" s="55">
        <f t="shared" si="4"/>
        <v>0</v>
      </c>
    </row>
    <row r="291" spans="5:5" x14ac:dyDescent="0.25">
      <c r="E291" s="55">
        <f t="shared" si="4"/>
        <v>0</v>
      </c>
    </row>
    <row r="292" spans="5:5" x14ac:dyDescent="0.25">
      <c r="E292" s="55">
        <f t="shared" si="4"/>
        <v>0</v>
      </c>
    </row>
    <row r="293" spans="5:5" x14ac:dyDescent="0.25">
      <c r="E293" s="55">
        <f t="shared" si="4"/>
        <v>0</v>
      </c>
    </row>
    <row r="294" spans="5:5" x14ac:dyDescent="0.25">
      <c r="E294" s="55">
        <f t="shared" si="4"/>
        <v>0</v>
      </c>
    </row>
    <row r="295" spans="5:5" x14ac:dyDescent="0.25">
      <c r="E295" s="55">
        <f t="shared" si="4"/>
        <v>0</v>
      </c>
    </row>
    <row r="296" spans="5:5" x14ac:dyDescent="0.25">
      <c r="E296" s="55">
        <f t="shared" si="4"/>
        <v>0</v>
      </c>
    </row>
    <row r="297" spans="5:5" x14ac:dyDescent="0.25">
      <c r="E297" s="55">
        <f t="shared" si="4"/>
        <v>0</v>
      </c>
    </row>
    <row r="298" spans="5:5" x14ac:dyDescent="0.25">
      <c r="E298" s="55">
        <f t="shared" si="4"/>
        <v>0</v>
      </c>
    </row>
    <row r="299" spans="5:5" x14ac:dyDescent="0.25">
      <c r="E299" s="55">
        <f t="shared" si="4"/>
        <v>0</v>
      </c>
    </row>
    <row r="300" spans="5:5" x14ac:dyDescent="0.25">
      <c r="E300" s="55">
        <f t="shared" si="4"/>
        <v>0</v>
      </c>
    </row>
    <row r="301" spans="5:5" x14ac:dyDescent="0.25">
      <c r="E301" s="55">
        <f t="shared" si="4"/>
        <v>0</v>
      </c>
    </row>
    <row r="302" spans="5:5" x14ac:dyDescent="0.25">
      <c r="E302" s="55">
        <f t="shared" si="4"/>
        <v>0</v>
      </c>
    </row>
    <row r="303" spans="5:5" x14ac:dyDescent="0.25">
      <c r="E303" s="55">
        <f t="shared" si="4"/>
        <v>0</v>
      </c>
    </row>
    <row r="304" spans="5:5" x14ac:dyDescent="0.25">
      <c r="E304" s="55">
        <f t="shared" si="4"/>
        <v>0</v>
      </c>
    </row>
    <row r="305" spans="5:5" x14ac:dyDescent="0.25">
      <c r="E305" s="55">
        <f t="shared" si="4"/>
        <v>0</v>
      </c>
    </row>
    <row r="306" spans="5:5" x14ac:dyDescent="0.25">
      <c r="E306" s="55">
        <f t="shared" si="4"/>
        <v>0</v>
      </c>
    </row>
    <row r="307" spans="5:5" x14ac:dyDescent="0.25">
      <c r="E307" s="55">
        <f t="shared" si="4"/>
        <v>0</v>
      </c>
    </row>
    <row r="308" spans="5:5" x14ac:dyDescent="0.25">
      <c r="E308" s="55">
        <f t="shared" si="4"/>
        <v>0</v>
      </c>
    </row>
    <row r="309" spans="5:5" x14ac:dyDescent="0.25">
      <c r="E309" s="55">
        <f t="shared" si="4"/>
        <v>0</v>
      </c>
    </row>
    <row r="310" spans="5:5" x14ac:dyDescent="0.25">
      <c r="E310" s="55">
        <f t="shared" si="4"/>
        <v>0</v>
      </c>
    </row>
    <row r="311" spans="5:5" x14ac:dyDescent="0.25">
      <c r="E311" s="55">
        <f t="shared" si="4"/>
        <v>0</v>
      </c>
    </row>
    <row r="312" spans="5:5" x14ac:dyDescent="0.25">
      <c r="E312" s="55">
        <f t="shared" si="4"/>
        <v>0</v>
      </c>
    </row>
    <row r="313" spans="5:5" x14ac:dyDescent="0.25">
      <c r="E313" s="55">
        <f t="shared" si="4"/>
        <v>0</v>
      </c>
    </row>
    <row r="314" spans="5:5" x14ac:dyDescent="0.25">
      <c r="E314" s="55">
        <f t="shared" si="4"/>
        <v>0</v>
      </c>
    </row>
    <row r="315" spans="5:5" x14ac:dyDescent="0.25">
      <c r="E315" s="55">
        <f t="shared" si="4"/>
        <v>0</v>
      </c>
    </row>
    <row r="316" spans="5:5" x14ac:dyDescent="0.25">
      <c r="E316" s="55">
        <f t="shared" si="4"/>
        <v>0</v>
      </c>
    </row>
    <row r="317" spans="5:5" x14ac:dyDescent="0.25">
      <c r="E317" s="55">
        <f t="shared" si="4"/>
        <v>0</v>
      </c>
    </row>
    <row r="318" spans="5:5" x14ac:dyDescent="0.25">
      <c r="E318" s="55">
        <f t="shared" si="4"/>
        <v>0</v>
      </c>
    </row>
    <row r="319" spans="5:5" x14ac:dyDescent="0.25">
      <c r="E319" s="55">
        <f t="shared" si="4"/>
        <v>0</v>
      </c>
    </row>
    <row r="320" spans="5:5" x14ac:dyDescent="0.25">
      <c r="E320" s="55">
        <f t="shared" si="4"/>
        <v>0</v>
      </c>
    </row>
    <row r="321" spans="5:5" x14ac:dyDescent="0.25">
      <c r="E321" s="55">
        <f t="shared" si="4"/>
        <v>0</v>
      </c>
    </row>
    <row r="322" spans="5:5" x14ac:dyDescent="0.25">
      <c r="E322" s="55">
        <f t="shared" si="4"/>
        <v>0</v>
      </c>
    </row>
    <row r="323" spans="5:5" x14ac:dyDescent="0.25">
      <c r="E323" s="55">
        <f t="shared" si="4"/>
        <v>0</v>
      </c>
    </row>
    <row r="324" spans="5:5" x14ac:dyDescent="0.25">
      <c r="E324" s="55">
        <f t="shared" si="4"/>
        <v>0</v>
      </c>
    </row>
    <row r="325" spans="5:5" x14ac:dyDescent="0.25">
      <c r="E325" s="55">
        <f t="shared" ref="E325:E388" si="5">+E324+C325-D325</f>
        <v>0</v>
      </c>
    </row>
    <row r="326" spans="5:5" x14ac:dyDescent="0.25">
      <c r="E326" s="55">
        <f t="shared" si="5"/>
        <v>0</v>
      </c>
    </row>
    <row r="327" spans="5:5" x14ac:dyDescent="0.25">
      <c r="E327" s="55">
        <f t="shared" si="5"/>
        <v>0</v>
      </c>
    </row>
    <row r="328" spans="5:5" x14ac:dyDescent="0.25">
      <c r="E328" s="55">
        <f t="shared" si="5"/>
        <v>0</v>
      </c>
    </row>
    <row r="329" spans="5:5" x14ac:dyDescent="0.25">
      <c r="E329" s="55">
        <f t="shared" si="5"/>
        <v>0</v>
      </c>
    </row>
    <row r="330" spans="5:5" x14ac:dyDescent="0.25">
      <c r="E330" s="55">
        <f t="shared" si="5"/>
        <v>0</v>
      </c>
    </row>
    <row r="331" spans="5:5" x14ac:dyDescent="0.25">
      <c r="E331" s="55">
        <f t="shared" si="5"/>
        <v>0</v>
      </c>
    </row>
    <row r="332" spans="5:5" x14ac:dyDescent="0.25">
      <c r="E332" s="55">
        <f t="shared" si="5"/>
        <v>0</v>
      </c>
    </row>
    <row r="333" spans="5:5" x14ac:dyDescent="0.25">
      <c r="E333" s="55">
        <f t="shared" si="5"/>
        <v>0</v>
      </c>
    </row>
    <row r="334" spans="5:5" x14ac:dyDescent="0.25">
      <c r="E334" s="55">
        <f t="shared" si="5"/>
        <v>0</v>
      </c>
    </row>
    <row r="335" spans="5:5" x14ac:dyDescent="0.25">
      <c r="E335" s="55">
        <f t="shared" si="5"/>
        <v>0</v>
      </c>
    </row>
    <row r="336" spans="5:5" x14ac:dyDescent="0.25">
      <c r="E336" s="55">
        <f t="shared" si="5"/>
        <v>0</v>
      </c>
    </row>
    <row r="337" spans="5:5" x14ac:dyDescent="0.25">
      <c r="E337" s="55">
        <f t="shared" si="5"/>
        <v>0</v>
      </c>
    </row>
    <row r="338" spans="5:5" x14ac:dyDescent="0.25">
      <c r="E338" s="55">
        <f t="shared" si="5"/>
        <v>0</v>
      </c>
    </row>
    <row r="339" spans="5:5" x14ac:dyDescent="0.25">
      <c r="E339" s="55">
        <f t="shared" si="5"/>
        <v>0</v>
      </c>
    </row>
    <row r="340" spans="5:5" x14ac:dyDescent="0.25">
      <c r="E340" s="55">
        <f t="shared" si="5"/>
        <v>0</v>
      </c>
    </row>
    <row r="341" spans="5:5" x14ac:dyDescent="0.25">
      <c r="E341" s="55">
        <f t="shared" si="5"/>
        <v>0</v>
      </c>
    </row>
    <row r="342" spans="5:5" x14ac:dyDescent="0.25">
      <c r="E342" s="55">
        <f t="shared" si="5"/>
        <v>0</v>
      </c>
    </row>
    <row r="343" spans="5:5" x14ac:dyDescent="0.25">
      <c r="E343" s="55">
        <f t="shared" si="5"/>
        <v>0</v>
      </c>
    </row>
    <row r="344" spans="5:5" x14ac:dyDescent="0.25">
      <c r="E344" s="55">
        <f t="shared" si="5"/>
        <v>0</v>
      </c>
    </row>
    <row r="345" spans="5:5" x14ac:dyDescent="0.25">
      <c r="E345" s="55">
        <f t="shared" si="5"/>
        <v>0</v>
      </c>
    </row>
    <row r="346" spans="5:5" x14ac:dyDescent="0.25">
      <c r="E346" s="55">
        <f t="shared" si="5"/>
        <v>0</v>
      </c>
    </row>
    <row r="347" spans="5:5" x14ac:dyDescent="0.25">
      <c r="E347" s="55">
        <f t="shared" si="5"/>
        <v>0</v>
      </c>
    </row>
    <row r="348" spans="5:5" x14ac:dyDescent="0.25">
      <c r="E348" s="55">
        <f t="shared" si="5"/>
        <v>0</v>
      </c>
    </row>
    <row r="349" spans="5:5" x14ac:dyDescent="0.25">
      <c r="E349" s="55">
        <f t="shared" si="5"/>
        <v>0</v>
      </c>
    </row>
    <row r="350" spans="5:5" x14ac:dyDescent="0.25">
      <c r="E350" s="55">
        <f t="shared" si="5"/>
        <v>0</v>
      </c>
    </row>
    <row r="351" spans="5:5" x14ac:dyDescent="0.25">
      <c r="E351" s="55">
        <f t="shared" si="5"/>
        <v>0</v>
      </c>
    </row>
    <row r="352" spans="5:5" x14ac:dyDescent="0.25">
      <c r="E352" s="55">
        <f t="shared" si="5"/>
        <v>0</v>
      </c>
    </row>
    <row r="353" spans="5:5" x14ac:dyDescent="0.25">
      <c r="E353" s="55">
        <f t="shared" si="5"/>
        <v>0</v>
      </c>
    </row>
    <row r="354" spans="5:5" x14ac:dyDescent="0.25">
      <c r="E354" s="55">
        <f t="shared" si="5"/>
        <v>0</v>
      </c>
    </row>
    <row r="355" spans="5:5" x14ac:dyDescent="0.25">
      <c r="E355" s="55">
        <f t="shared" si="5"/>
        <v>0</v>
      </c>
    </row>
    <row r="356" spans="5:5" x14ac:dyDescent="0.25">
      <c r="E356" s="55">
        <f t="shared" si="5"/>
        <v>0</v>
      </c>
    </row>
    <row r="357" spans="5:5" x14ac:dyDescent="0.25">
      <c r="E357" s="55">
        <f t="shared" si="5"/>
        <v>0</v>
      </c>
    </row>
    <row r="358" spans="5:5" x14ac:dyDescent="0.25">
      <c r="E358" s="55">
        <f t="shared" si="5"/>
        <v>0</v>
      </c>
    </row>
    <row r="359" spans="5:5" x14ac:dyDescent="0.25">
      <c r="E359" s="55">
        <f t="shared" si="5"/>
        <v>0</v>
      </c>
    </row>
    <row r="360" spans="5:5" x14ac:dyDescent="0.25">
      <c r="E360" s="55">
        <f t="shared" si="5"/>
        <v>0</v>
      </c>
    </row>
    <row r="361" spans="5:5" x14ac:dyDescent="0.25">
      <c r="E361" s="55">
        <f t="shared" si="5"/>
        <v>0</v>
      </c>
    </row>
    <row r="362" spans="5:5" x14ac:dyDescent="0.25">
      <c r="E362" s="55">
        <f t="shared" si="5"/>
        <v>0</v>
      </c>
    </row>
    <row r="363" spans="5:5" x14ac:dyDescent="0.25">
      <c r="E363" s="55">
        <f t="shared" si="5"/>
        <v>0</v>
      </c>
    </row>
    <row r="364" spans="5:5" x14ac:dyDescent="0.25">
      <c r="E364" s="55">
        <f t="shared" si="5"/>
        <v>0</v>
      </c>
    </row>
    <row r="365" spans="5:5" x14ac:dyDescent="0.25">
      <c r="E365" s="55">
        <f t="shared" si="5"/>
        <v>0</v>
      </c>
    </row>
    <row r="366" spans="5:5" x14ac:dyDescent="0.25">
      <c r="E366" s="55">
        <f t="shared" si="5"/>
        <v>0</v>
      </c>
    </row>
    <row r="367" spans="5:5" x14ac:dyDescent="0.25">
      <c r="E367" s="55">
        <f t="shared" si="5"/>
        <v>0</v>
      </c>
    </row>
    <row r="368" spans="5:5" x14ac:dyDescent="0.25">
      <c r="E368" s="55">
        <f t="shared" si="5"/>
        <v>0</v>
      </c>
    </row>
    <row r="369" spans="5:5" x14ac:dyDescent="0.25">
      <c r="E369" s="55">
        <f t="shared" si="5"/>
        <v>0</v>
      </c>
    </row>
    <row r="370" spans="5:5" x14ac:dyDescent="0.25">
      <c r="E370" s="55">
        <f t="shared" si="5"/>
        <v>0</v>
      </c>
    </row>
    <row r="371" spans="5:5" x14ac:dyDescent="0.25">
      <c r="E371" s="55">
        <f t="shared" si="5"/>
        <v>0</v>
      </c>
    </row>
    <row r="372" spans="5:5" x14ac:dyDescent="0.25">
      <c r="E372" s="55">
        <f t="shared" si="5"/>
        <v>0</v>
      </c>
    </row>
    <row r="373" spans="5:5" x14ac:dyDescent="0.25">
      <c r="E373" s="55">
        <f t="shared" si="5"/>
        <v>0</v>
      </c>
    </row>
    <row r="374" spans="5:5" x14ac:dyDescent="0.25">
      <c r="E374" s="55">
        <f t="shared" si="5"/>
        <v>0</v>
      </c>
    </row>
    <row r="375" spans="5:5" x14ac:dyDescent="0.25">
      <c r="E375" s="55">
        <f t="shared" si="5"/>
        <v>0</v>
      </c>
    </row>
    <row r="376" spans="5:5" x14ac:dyDescent="0.25">
      <c r="E376" s="55">
        <f t="shared" si="5"/>
        <v>0</v>
      </c>
    </row>
    <row r="377" spans="5:5" x14ac:dyDescent="0.25">
      <c r="E377" s="55">
        <f t="shared" si="5"/>
        <v>0</v>
      </c>
    </row>
    <row r="378" spans="5:5" x14ac:dyDescent="0.25">
      <c r="E378" s="55">
        <f t="shared" si="5"/>
        <v>0</v>
      </c>
    </row>
    <row r="379" spans="5:5" x14ac:dyDescent="0.25">
      <c r="E379" s="55">
        <f t="shared" si="5"/>
        <v>0</v>
      </c>
    </row>
    <row r="380" spans="5:5" x14ac:dyDescent="0.25">
      <c r="E380" s="55">
        <f t="shared" si="5"/>
        <v>0</v>
      </c>
    </row>
    <row r="381" spans="5:5" x14ac:dyDescent="0.25">
      <c r="E381" s="55">
        <f t="shared" si="5"/>
        <v>0</v>
      </c>
    </row>
    <row r="382" spans="5:5" x14ac:dyDescent="0.25">
      <c r="E382" s="55">
        <f t="shared" si="5"/>
        <v>0</v>
      </c>
    </row>
    <row r="383" spans="5:5" x14ac:dyDescent="0.25">
      <c r="E383" s="55">
        <f t="shared" si="5"/>
        <v>0</v>
      </c>
    </row>
    <row r="384" spans="5:5" x14ac:dyDescent="0.25">
      <c r="E384" s="55">
        <f t="shared" si="5"/>
        <v>0</v>
      </c>
    </row>
    <row r="385" spans="5:5" x14ac:dyDescent="0.25">
      <c r="E385" s="55">
        <f t="shared" si="5"/>
        <v>0</v>
      </c>
    </row>
    <row r="386" spans="5:5" x14ac:dyDescent="0.25">
      <c r="E386" s="55">
        <f t="shared" si="5"/>
        <v>0</v>
      </c>
    </row>
    <row r="387" spans="5:5" x14ac:dyDescent="0.25">
      <c r="E387" s="55">
        <f t="shared" si="5"/>
        <v>0</v>
      </c>
    </row>
    <row r="388" spans="5:5" x14ac:dyDescent="0.25">
      <c r="E388" s="55">
        <f t="shared" si="5"/>
        <v>0</v>
      </c>
    </row>
    <row r="389" spans="5:5" x14ac:dyDescent="0.25">
      <c r="E389" s="55">
        <f t="shared" ref="E389:E452" si="6">+E388+C389-D389</f>
        <v>0</v>
      </c>
    </row>
    <row r="390" spans="5:5" x14ac:dyDescent="0.25">
      <c r="E390" s="55">
        <f t="shared" si="6"/>
        <v>0</v>
      </c>
    </row>
    <row r="391" spans="5:5" x14ac:dyDescent="0.25">
      <c r="E391" s="55">
        <f t="shared" si="6"/>
        <v>0</v>
      </c>
    </row>
    <row r="392" spans="5:5" x14ac:dyDescent="0.25">
      <c r="E392" s="55">
        <f t="shared" si="6"/>
        <v>0</v>
      </c>
    </row>
    <row r="393" spans="5:5" x14ac:dyDescent="0.25">
      <c r="E393" s="55">
        <f t="shared" si="6"/>
        <v>0</v>
      </c>
    </row>
    <row r="394" spans="5:5" x14ac:dyDescent="0.25">
      <c r="E394" s="55">
        <f t="shared" si="6"/>
        <v>0</v>
      </c>
    </row>
    <row r="395" spans="5:5" x14ac:dyDescent="0.25">
      <c r="E395" s="55">
        <f t="shared" si="6"/>
        <v>0</v>
      </c>
    </row>
    <row r="396" spans="5:5" x14ac:dyDescent="0.25">
      <c r="E396" s="55">
        <f t="shared" si="6"/>
        <v>0</v>
      </c>
    </row>
    <row r="397" spans="5:5" x14ac:dyDescent="0.25">
      <c r="E397" s="55">
        <f t="shared" si="6"/>
        <v>0</v>
      </c>
    </row>
    <row r="398" spans="5:5" x14ac:dyDescent="0.25">
      <c r="E398" s="55">
        <f t="shared" si="6"/>
        <v>0</v>
      </c>
    </row>
    <row r="399" spans="5:5" x14ac:dyDescent="0.25">
      <c r="E399" s="55">
        <f t="shared" si="6"/>
        <v>0</v>
      </c>
    </row>
    <row r="400" spans="5:5" x14ac:dyDescent="0.25">
      <c r="E400" s="55">
        <f t="shared" si="6"/>
        <v>0</v>
      </c>
    </row>
    <row r="401" spans="5:5" x14ac:dyDescent="0.25">
      <c r="E401" s="55">
        <f t="shared" si="6"/>
        <v>0</v>
      </c>
    </row>
    <row r="402" spans="5:5" x14ac:dyDescent="0.25">
      <c r="E402" s="55">
        <f t="shared" si="6"/>
        <v>0</v>
      </c>
    </row>
    <row r="403" spans="5:5" x14ac:dyDescent="0.25">
      <c r="E403" s="55">
        <f t="shared" si="6"/>
        <v>0</v>
      </c>
    </row>
    <row r="404" spans="5:5" x14ac:dyDescent="0.25">
      <c r="E404" s="55">
        <f t="shared" si="6"/>
        <v>0</v>
      </c>
    </row>
    <row r="405" spans="5:5" x14ac:dyDescent="0.25">
      <c r="E405" s="55">
        <f t="shared" si="6"/>
        <v>0</v>
      </c>
    </row>
    <row r="406" spans="5:5" x14ac:dyDescent="0.25">
      <c r="E406" s="55">
        <f t="shared" si="6"/>
        <v>0</v>
      </c>
    </row>
    <row r="407" spans="5:5" x14ac:dyDescent="0.25">
      <c r="E407" s="55">
        <f t="shared" si="6"/>
        <v>0</v>
      </c>
    </row>
    <row r="408" spans="5:5" x14ac:dyDescent="0.25">
      <c r="E408" s="55">
        <f t="shared" si="6"/>
        <v>0</v>
      </c>
    </row>
    <row r="409" spans="5:5" x14ac:dyDescent="0.25">
      <c r="E409" s="55">
        <f t="shared" si="6"/>
        <v>0</v>
      </c>
    </row>
    <row r="410" spans="5:5" x14ac:dyDescent="0.25">
      <c r="E410" s="55">
        <f t="shared" si="6"/>
        <v>0</v>
      </c>
    </row>
    <row r="411" spans="5:5" x14ac:dyDescent="0.25">
      <c r="E411" s="55">
        <f t="shared" si="6"/>
        <v>0</v>
      </c>
    </row>
    <row r="412" spans="5:5" x14ac:dyDescent="0.25">
      <c r="E412" s="55">
        <f t="shared" si="6"/>
        <v>0</v>
      </c>
    </row>
    <row r="413" spans="5:5" x14ac:dyDescent="0.25">
      <c r="E413" s="55">
        <f t="shared" si="6"/>
        <v>0</v>
      </c>
    </row>
    <row r="414" spans="5:5" x14ac:dyDescent="0.25">
      <c r="E414" s="55">
        <f t="shared" si="6"/>
        <v>0</v>
      </c>
    </row>
    <row r="415" spans="5:5" x14ac:dyDescent="0.25">
      <c r="E415" s="55">
        <f t="shared" si="6"/>
        <v>0</v>
      </c>
    </row>
    <row r="416" spans="5:5" x14ac:dyDescent="0.25">
      <c r="E416" s="55">
        <f t="shared" si="6"/>
        <v>0</v>
      </c>
    </row>
    <row r="417" spans="5:5" x14ac:dyDescent="0.25">
      <c r="E417" s="55">
        <f t="shared" si="6"/>
        <v>0</v>
      </c>
    </row>
    <row r="418" spans="5:5" x14ac:dyDescent="0.25">
      <c r="E418" s="55">
        <f t="shared" si="6"/>
        <v>0</v>
      </c>
    </row>
    <row r="419" spans="5:5" x14ac:dyDescent="0.25">
      <c r="E419" s="55">
        <f t="shared" si="6"/>
        <v>0</v>
      </c>
    </row>
    <row r="420" spans="5:5" x14ac:dyDescent="0.25">
      <c r="E420" s="55">
        <f t="shared" si="6"/>
        <v>0</v>
      </c>
    </row>
    <row r="421" spans="5:5" x14ac:dyDescent="0.25">
      <c r="E421" s="55">
        <f t="shared" si="6"/>
        <v>0</v>
      </c>
    </row>
    <row r="422" spans="5:5" x14ac:dyDescent="0.25">
      <c r="E422" s="55">
        <f t="shared" si="6"/>
        <v>0</v>
      </c>
    </row>
    <row r="423" spans="5:5" x14ac:dyDescent="0.25">
      <c r="E423" s="55">
        <f t="shared" si="6"/>
        <v>0</v>
      </c>
    </row>
    <row r="424" spans="5:5" x14ac:dyDescent="0.25">
      <c r="E424" s="55">
        <f t="shared" si="6"/>
        <v>0</v>
      </c>
    </row>
    <row r="425" spans="5:5" x14ac:dyDescent="0.25">
      <c r="E425" s="55">
        <f t="shared" si="6"/>
        <v>0</v>
      </c>
    </row>
    <row r="426" spans="5:5" x14ac:dyDescent="0.25">
      <c r="E426" s="55">
        <f t="shared" si="6"/>
        <v>0</v>
      </c>
    </row>
    <row r="427" spans="5:5" x14ac:dyDescent="0.25">
      <c r="E427" s="55">
        <f t="shared" si="6"/>
        <v>0</v>
      </c>
    </row>
    <row r="428" spans="5:5" x14ac:dyDescent="0.25">
      <c r="E428" s="55">
        <f t="shared" si="6"/>
        <v>0</v>
      </c>
    </row>
    <row r="429" spans="5:5" x14ac:dyDescent="0.25">
      <c r="E429" s="55">
        <f t="shared" si="6"/>
        <v>0</v>
      </c>
    </row>
    <row r="430" spans="5:5" x14ac:dyDescent="0.25">
      <c r="E430" s="55">
        <f t="shared" si="6"/>
        <v>0</v>
      </c>
    </row>
    <row r="431" spans="5:5" x14ac:dyDescent="0.25">
      <c r="E431" s="55">
        <f t="shared" si="6"/>
        <v>0</v>
      </c>
    </row>
    <row r="432" spans="5:5" x14ac:dyDescent="0.25">
      <c r="E432" s="55">
        <f t="shared" si="6"/>
        <v>0</v>
      </c>
    </row>
    <row r="433" spans="5:5" x14ac:dyDescent="0.25">
      <c r="E433" s="55">
        <f t="shared" si="6"/>
        <v>0</v>
      </c>
    </row>
    <row r="434" spans="5:5" x14ac:dyDescent="0.25">
      <c r="E434" s="55">
        <f t="shared" si="6"/>
        <v>0</v>
      </c>
    </row>
    <row r="435" spans="5:5" x14ac:dyDescent="0.25">
      <c r="E435" s="55">
        <f t="shared" si="6"/>
        <v>0</v>
      </c>
    </row>
    <row r="436" spans="5:5" x14ac:dyDescent="0.25">
      <c r="E436" s="55">
        <f t="shared" si="6"/>
        <v>0</v>
      </c>
    </row>
    <row r="437" spans="5:5" x14ac:dyDescent="0.25">
      <c r="E437" s="55">
        <f t="shared" si="6"/>
        <v>0</v>
      </c>
    </row>
    <row r="438" spans="5:5" x14ac:dyDescent="0.25">
      <c r="E438" s="55">
        <f t="shared" si="6"/>
        <v>0</v>
      </c>
    </row>
    <row r="439" spans="5:5" x14ac:dyDescent="0.25">
      <c r="E439" s="55">
        <f t="shared" si="6"/>
        <v>0</v>
      </c>
    </row>
    <row r="440" spans="5:5" x14ac:dyDescent="0.25">
      <c r="E440" s="55">
        <f t="shared" si="6"/>
        <v>0</v>
      </c>
    </row>
    <row r="441" spans="5:5" x14ac:dyDescent="0.25">
      <c r="E441" s="55">
        <f t="shared" si="6"/>
        <v>0</v>
      </c>
    </row>
    <row r="442" spans="5:5" x14ac:dyDescent="0.25">
      <c r="E442" s="55">
        <f t="shared" si="6"/>
        <v>0</v>
      </c>
    </row>
    <row r="443" spans="5:5" x14ac:dyDescent="0.25">
      <c r="E443" s="55">
        <f t="shared" si="6"/>
        <v>0</v>
      </c>
    </row>
    <row r="444" spans="5:5" x14ac:dyDescent="0.25">
      <c r="E444" s="55">
        <f t="shared" si="6"/>
        <v>0</v>
      </c>
    </row>
    <row r="445" spans="5:5" x14ac:dyDescent="0.25">
      <c r="E445" s="55">
        <f t="shared" si="6"/>
        <v>0</v>
      </c>
    </row>
    <row r="446" spans="5:5" x14ac:dyDescent="0.25">
      <c r="E446" s="55">
        <f t="shared" si="6"/>
        <v>0</v>
      </c>
    </row>
    <row r="447" spans="5:5" x14ac:dyDescent="0.25">
      <c r="E447" s="55">
        <f t="shared" si="6"/>
        <v>0</v>
      </c>
    </row>
    <row r="448" spans="5:5" x14ac:dyDescent="0.25">
      <c r="E448" s="55">
        <f t="shared" si="6"/>
        <v>0</v>
      </c>
    </row>
    <row r="449" spans="5:5" x14ac:dyDescent="0.25">
      <c r="E449" s="55">
        <f t="shared" si="6"/>
        <v>0</v>
      </c>
    </row>
    <row r="450" spans="5:5" x14ac:dyDescent="0.25">
      <c r="E450" s="55">
        <f t="shared" si="6"/>
        <v>0</v>
      </c>
    </row>
    <row r="451" spans="5:5" x14ac:dyDescent="0.25">
      <c r="E451" s="55">
        <f t="shared" si="6"/>
        <v>0</v>
      </c>
    </row>
    <row r="452" spans="5:5" x14ac:dyDescent="0.25">
      <c r="E452" s="55">
        <f t="shared" si="6"/>
        <v>0</v>
      </c>
    </row>
    <row r="453" spans="5:5" x14ac:dyDescent="0.25">
      <c r="E453" s="55">
        <f t="shared" ref="E453:E500" si="7">+E452+C453-D453</f>
        <v>0</v>
      </c>
    </row>
    <row r="454" spans="5:5" x14ac:dyDescent="0.25">
      <c r="E454" s="55">
        <f t="shared" si="7"/>
        <v>0</v>
      </c>
    </row>
    <row r="455" spans="5:5" x14ac:dyDescent="0.25">
      <c r="E455" s="55">
        <f t="shared" si="7"/>
        <v>0</v>
      </c>
    </row>
    <row r="456" spans="5:5" x14ac:dyDescent="0.25">
      <c r="E456" s="55">
        <f t="shared" si="7"/>
        <v>0</v>
      </c>
    </row>
    <row r="457" spans="5:5" x14ac:dyDescent="0.25">
      <c r="E457" s="55">
        <f t="shared" si="7"/>
        <v>0</v>
      </c>
    </row>
    <row r="458" spans="5:5" x14ac:dyDescent="0.25">
      <c r="E458" s="55">
        <f t="shared" si="7"/>
        <v>0</v>
      </c>
    </row>
    <row r="459" spans="5:5" x14ac:dyDescent="0.25">
      <c r="E459" s="55">
        <f t="shared" si="7"/>
        <v>0</v>
      </c>
    </row>
    <row r="460" spans="5:5" x14ac:dyDescent="0.25">
      <c r="E460" s="55">
        <f t="shared" si="7"/>
        <v>0</v>
      </c>
    </row>
    <row r="461" spans="5:5" x14ac:dyDescent="0.25">
      <c r="E461" s="55">
        <f t="shared" si="7"/>
        <v>0</v>
      </c>
    </row>
    <row r="462" spans="5:5" x14ac:dyDescent="0.25">
      <c r="E462" s="55">
        <f t="shared" si="7"/>
        <v>0</v>
      </c>
    </row>
    <row r="463" spans="5:5" x14ac:dyDescent="0.25">
      <c r="E463" s="55">
        <f t="shared" si="7"/>
        <v>0</v>
      </c>
    </row>
    <row r="464" spans="5:5" x14ac:dyDescent="0.25">
      <c r="E464" s="55">
        <f t="shared" si="7"/>
        <v>0</v>
      </c>
    </row>
    <row r="465" spans="5:5" x14ac:dyDescent="0.25">
      <c r="E465" s="55">
        <f t="shared" si="7"/>
        <v>0</v>
      </c>
    </row>
    <row r="466" spans="5:5" x14ac:dyDescent="0.25">
      <c r="E466" s="55">
        <f t="shared" si="7"/>
        <v>0</v>
      </c>
    </row>
    <row r="467" spans="5:5" x14ac:dyDescent="0.25">
      <c r="E467" s="55">
        <f t="shared" si="7"/>
        <v>0</v>
      </c>
    </row>
    <row r="468" spans="5:5" x14ac:dyDescent="0.25">
      <c r="E468" s="55">
        <f t="shared" si="7"/>
        <v>0</v>
      </c>
    </row>
    <row r="469" spans="5:5" x14ac:dyDescent="0.25">
      <c r="E469" s="55">
        <f t="shared" si="7"/>
        <v>0</v>
      </c>
    </row>
    <row r="470" spans="5:5" x14ac:dyDescent="0.25">
      <c r="E470" s="55">
        <f t="shared" si="7"/>
        <v>0</v>
      </c>
    </row>
    <row r="471" spans="5:5" x14ac:dyDescent="0.25">
      <c r="E471" s="55">
        <f t="shared" si="7"/>
        <v>0</v>
      </c>
    </row>
    <row r="472" spans="5:5" x14ac:dyDescent="0.25">
      <c r="E472" s="55">
        <f t="shared" si="7"/>
        <v>0</v>
      </c>
    </row>
    <row r="473" spans="5:5" x14ac:dyDescent="0.25">
      <c r="E473" s="55">
        <f t="shared" si="7"/>
        <v>0</v>
      </c>
    </row>
    <row r="474" spans="5:5" x14ac:dyDescent="0.25">
      <c r="E474" s="55">
        <f t="shared" si="7"/>
        <v>0</v>
      </c>
    </row>
    <row r="475" spans="5:5" x14ac:dyDescent="0.25">
      <c r="E475" s="55">
        <f t="shared" si="7"/>
        <v>0</v>
      </c>
    </row>
    <row r="476" spans="5:5" x14ac:dyDescent="0.25">
      <c r="E476" s="55">
        <f t="shared" si="7"/>
        <v>0</v>
      </c>
    </row>
    <row r="477" spans="5:5" x14ac:dyDescent="0.25">
      <c r="E477" s="55">
        <f t="shared" si="7"/>
        <v>0</v>
      </c>
    </row>
    <row r="478" spans="5:5" x14ac:dyDescent="0.25">
      <c r="E478" s="55">
        <f t="shared" si="7"/>
        <v>0</v>
      </c>
    </row>
    <row r="479" spans="5:5" x14ac:dyDescent="0.25">
      <c r="E479" s="55">
        <f t="shared" si="7"/>
        <v>0</v>
      </c>
    </row>
    <row r="480" spans="5:5" x14ac:dyDescent="0.25">
      <c r="E480" s="55">
        <f t="shared" si="7"/>
        <v>0</v>
      </c>
    </row>
    <row r="481" spans="5:5" x14ac:dyDescent="0.25">
      <c r="E481" s="55">
        <f t="shared" si="7"/>
        <v>0</v>
      </c>
    </row>
    <row r="482" spans="5:5" x14ac:dyDescent="0.25">
      <c r="E482" s="55">
        <f t="shared" si="7"/>
        <v>0</v>
      </c>
    </row>
    <row r="483" spans="5:5" x14ac:dyDescent="0.25">
      <c r="E483" s="55">
        <f t="shared" si="7"/>
        <v>0</v>
      </c>
    </row>
    <row r="484" spans="5:5" x14ac:dyDescent="0.25">
      <c r="E484" s="55">
        <f t="shared" si="7"/>
        <v>0</v>
      </c>
    </row>
    <row r="485" spans="5:5" x14ac:dyDescent="0.25">
      <c r="E485" s="55">
        <f t="shared" si="7"/>
        <v>0</v>
      </c>
    </row>
    <row r="486" spans="5:5" x14ac:dyDescent="0.25">
      <c r="E486" s="55">
        <f t="shared" si="7"/>
        <v>0</v>
      </c>
    </row>
    <row r="487" spans="5:5" x14ac:dyDescent="0.25">
      <c r="E487" s="55">
        <f t="shared" si="7"/>
        <v>0</v>
      </c>
    </row>
    <row r="488" spans="5:5" x14ac:dyDescent="0.25">
      <c r="E488" s="55">
        <f t="shared" si="7"/>
        <v>0</v>
      </c>
    </row>
    <row r="489" spans="5:5" x14ac:dyDescent="0.25">
      <c r="E489" s="55">
        <f t="shared" si="7"/>
        <v>0</v>
      </c>
    </row>
    <row r="490" spans="5:5" x14ac:dyDescent="0.25">
      <c r="E490" s="55">
        <f t="shared" si="7"/>
        <v>0</v>
      </c>
    </row>
    <row r="491" spans="5:5" x14ac:dyDescent="0.25">
      <c r="E491" s="55">
        <f t="shared" si="7"/>
        <v>0</v>
      </c>
    </row>
    <row r="492" spans="5:5" x14ac:dyDescent="0.25">
      <c r="E492" s="55">
        <f t="shared" si="7"/>
        <v>0</v>
      </c>
    </row>
    <row r="493" spans="5:5" x14ac:dyDescent="0.25">
      <c r="E493" s="55">
        <f t="shared" si="7"/>
        <v>0</v>
      </c>
    </row>
    <row r="494" spans="5:5" x14ac:dyDescent="0.25">
      <c r="E494" s="55">
        <f t="shared" si="7"/>
        <v>0</v>
      </c>
    </row>
    <row r="495" spans="5:5" x14ac:dyDescent="0.25">
      <c r="E495" s="55">
        <f t="shared" si="7"/>
        <v>0</v>
      </c>
    </row>
    <row r="496" spans="5:5" x14ac:dyDescent="0.25">
      <c r="E496" s="55">
        <f t="shared" si="7"/>
        <v>0</v>
      </c>
    </row>
    <row r="497" spans="5:5" x14ac:dyDescent="0.25">
      <c r="E497" s="55">
        <f t="shared" si="7"/>
        <v>0</v>
      </c>
    </row>
    <row r="498" spans="5:5" x14ac:dyDescent="0.25">
      <c r="E498" s="55">
        <f t="shared" si="7"/>
        <v>0</v>
      </c>
    </row>
    <row r="499" spans="5:5" x14ac:dyDescent="0.25">
      <c r="E499" s="55">
        <f t="shared" si="7"/>
        <v>0</v>
      </c>
    </row>
    <row r="500" spans="5:5" x14ac:dyDescent="0.25">
      <c r="E500" s="55">
        <f t="shared" si="7"/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1"/>
  <sheetViews>
    <sheetView topLeftCell="A4" workbookViewId="0">
      <selection activeCell="B22" sqref="B22"/>
    </sheetView>
  </sheetViews>
  <sheetFormatPr baseColWidth="10" defaultRowHeight="15" x14ac:dyDescent="0.25"/>
  <cols>
    <col min="1" max="1" width="11.42578125" style="5"/>
    <col min="2" max="2" width="33.85546875" style="5" customWidth="1"/>
    <col min="3" max="3" width="15.5703125" style="6" bestFit="1" customWidth="1"/>
    <col min="4" max="4" width="13" style="6" bestFit="1" customWidth="1"/>
    <col min="5" max="5" width="13" style="5" bestFit="1" customWidth="1"/>
    <col min="6" max="7" width="11.42578125" style="5"/>
    <col min="8" max="8" width="11.42578125" style="37"/>
    <col min="9" max="10" width="11.42578125" style="5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72</v>
      </c>
      <c r="B1" s="94"/>
      <c r="C1" s="94"/>
      <c r="D1" s="94"/>
      <c r="E1" s="94"/>
      <c r="M1" s="20" t="s">
        <v>4</v>
      </c>
      <c r="N1" s="21">
        <f>E501</f>
        <v>354.7899999999936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38" t="s">
        <v>32</v>
      </c>
      <c r="I2" s="9" t="s">
        <v>31</v>
      </c>
      <c r="J2" s="9" t="s">
        <v>34</v>
      </c>
      <c r="M2" s="22" t="s">
        <v>77</v>
      </c>
      <c r="N2" s="23">
        <f>MAX(A3:A501)</f>
        <v>44483</v>
      </c>
    </row>
    <row r="3" spans="1:14" x14ac:dyDescent="0.25">
      <c r="A3" s="4"/>
      <c r="B3" s="5" t="s">
        <v>4</v>
      </c>
      <c r="C3" s="6">
        <v>58000</v>
      </c>
      <c r="D3" s="6">
        <v>0</v>
      </c>
      <c r="E3" s="40">
        <f>C3-D3</f>
        <v>58000</v>
      </c>
      <c r="F3" s="5" t="s">
        <v>157</v>
      </c>
      <c r="G3" s="12" t="s">
        <v>33</v>
      </c>
      <c r="H3" s="39" t="s">
        <v>33</v>
      </c>
      <c r="I3" s="12" t="s">
        <v>33</v>
      </c>
      <c r="J3" s="12" t="s">
        <v>33</v>
      </c>
    </row>
    <row r="4" spans="1:14" x14ac:dyDescent="0.25">
      <c r="A4" s="7">
        <v>43888</v>
      </c>
      <c r="B4" s="5" t="s">
        <v>92</v>
      </c>
      <c r="C4" s="6">
        <v>0</v>
      </c>
      <c r="D4" s="6">
        <v>10290</v>
      </c>
      <c r="E4" s="6">
        <f>E3+C4-D4</f>
        <v>47710</v>
      </c>
      <c r="G4" s="12"/>
      <c r="H4" s="39"/>
      <c r="I4" s="12"/>
      <c r="J4" s="12"/>
    </row>
    <row r="5" spans="1:14" x14ac:dyDescent="0.25">
      <c r="A5" s="7">
        <v>43900</v>
      </c>
      <c r="B5" s="5" t="s">
        <v>93</v>
      </c>
      <c r="C5" s="6">
        <v>0</v>
      </c>
      <c r="D5" s="6">
        <v>74102.5</v>
      </c>
      <c r="E5" s="6">
        <f t="shared" ref="E5:E69" si="0">E4+C5-D5</f>
        <v>-26392.5</v>
      </c>
    </row>
    <row r="6" spans="1:14" x14ac:dyDescent="0.25">
      <c r="A6" s="7">
        <v>43888</v>
      </c>
      <c r="B6" s="5" t="s">
        <v>95</v>
      </c>
      <c r="C6" s="6">
        <v>26392.5</v>
      </c>
      <c r="D6" s="6">
        <v>0</v>
      </c>
      <c r="E6" s="6">
        <f t="shared" si="0"/>
        <v>0</v>
      </c>
      <c r="G6" s="5" t="s">
        <v>94</v>
      </c>
      <c r="H6" s="37">
        <v>30</v>
      </c>
    </row>
    <row r="7" spans="1:14" x14ac:dyDescent="0.25">
      <c r="A7" s="7">
        <v>44004</v>
      </c>
      <c r="B7" s="5" t="s">
        <v>109</v>
      </c>
      <c r="C7" s="6">
        <v>27116.48</v>
      </c>
      <c r="D7" s="6">
        <v>0</v>
      </c>
      <c r="E7" s="6">
        <f t="shared" si="0"/>
        <v>27116.48</v>
      </c>
      <c r="F7" s="5" t="s">
        <v>157</v>
      </c>
      <c r="G7" s="5" t="s">
        <v>110</v>
      </c>
      <c r="H7" s="37">
        <v>28.1</v>
      </c>
    </row>
    <row r="8" spans="1:14" x14ac:dyDescent="0.25">
      <c r="A8" s="7">
        <v>44008</v>
      </c>
      <c r="B8" s="5" t="s">
        <v>121</v>
      </c>
      <c r="C8" s="6">
        <v>7000</v>
      </c>
      <c r="D8" s="6">
        <v>7000</v>
      </c>
      <c r="E8" s="6">
        <f t="shared" si="0"/>
        <v>27116.479999999996</v>
      </c>
      <c r="F8" s="5" t="s">
        <v>157</v>
      </c>
    </row>
    <row r="9" spans="1:14" x14ac:dyDescent="0.25">
      <c r="A9" s="7">
        <v>44008</v>
      </c>
      <c r="B9" s="5" t="s">
        <v>122</v>
      </c>
      <c r="C9" s="6">
        <v>0</v>
      </c>
      <c r="D9" s="6">
        <v>55000</v>
      </c>
      <c r="E9" s="6">
        <f t="shared" si="0"/>
        <v>-27883.520000000004</v>
      </c>
      <c r="F9" s="5" t="s">
        <v>157</v>
      </c>
    </row>
    <row r="10" spans="1:14" x14ac:dyDescent="0.25">
      <c r="A10" s="7">
        <v>43983</v>
      </c>
      <c r="B10" s="5" t="s">
        <v>161</v>
      </c>
      <c r="C10" s="6">
        <v>19549</v>
      </c>
      <c r="D10" s="6">
        <v>0</v>
      </c>
      <c r="E10" s="6">
        <f>E9+C10-D10</f>
        <v>-8334.5200000000041</v>
      </c>
      <c r="G10" s="5" t="s">
        <v>162</v>
      </c>
      <c r="H10" s="37">
        <v>22.6</v>
      </c>
    </row>
    <row r="11" spans="1:14" x14ac:dyDescent="0.25">
      <c r="A11" s="7">
        <v>44015</v>
      </c>
      <c r="B11" s="5" t="s">
        <v>127</v>
      </c>
      <c r="C11" s="6">
        <v>6520.57</v>
      </c>
      <c r="D11" s="6">
        <v>0</v>
      </c>
      <c r="E11" s="6">
        <f t="shared" si="0"/>
        <v>-1813.9500000000044</v>
      </c>
      <c r="F11" s="5" t="s">
        <v>157</v>
      </c>
      <c r="G11" s="5" t="s">
        <v>128</v>
      </c>
      <c r="H11" s="37">
        <v>6.9</v>
      </c>
    </row>
    <row r="12" spans="1:14" x14ac:dyDescent="0.25">
      <c r="A12" s="7">
        <v>44026</v>
      </c>
      <c r="B12" s="5" t="s">
        <v>129</v>
      </c>
      <c r="C12" s="6">
        <v>57843.040000000001</v>
      </c>
      <c r="D12" s="6">
        <v>0</v>
      </c>
      <c r="E12" s="6">
        <f t="shared" si="0"/>
        <v>56029.09</v>
      </c>
      <c r="F12" s="5" t="s">
        <v>157</v>
      </c>
      <c r="G12" s="5" t="s">
        <v>130</v>
      </c>
      <c r="H12" s="37">
        <v>21.07</v>
      </c>
      <c r="I12" s="5" t="s">
        <v>131</v>
      </c>
      <c r="J12" s="5">
        <v>46.45</v>
      </c>
    </row>
    <row r="13" spans="1:14" x14ac:dyDescent="0.25">
      <c r="A13" s="7">
        <v>44028</v>
      </c>
      <c r="B13" s="5" t="s">
        <v>134</v>
      </c>
      <c r="C13" s="6">
        <v>116644</v>
      </c>
      <c r="D13" s="6">
        <v>0</v>
      </c>
      <c r="E13" s="6">
        <f t="shared" si="0"/>
        <v>172673.09</v>
      </c>
      <c r="F13" s="5" t="s">
        <v>157</v>
      </c>
      <c r="G13" s="5" t="s">
        <v>135</v>
      </c>
      <c r="H13" s="37">
        <v>200</v>
      </c>
    </row>
    <row r="14" spans="1:14" x14ac:dyDescent="0.25">
      <c r="A14" s="7">
        <v>44029</v>
      </c>
      <c r="B14" s="5" t="s">
        <v>136</v>
      </c>
      <c r="C14" s="6">
        <v>9737.48</v>
      </c>
      <c r="D14" s="6">
        <v>0</v>
      </c>
      <c r="E14" s="6">
        <f t="shared" si="0"/>
        <v>182410.57</v>
      </c>
      <c r="F14" s="5" t="s">
        <v>157</v>
      </c>
      <c r="G14" s="5" t="s">
        <v>137</v>
      </c>
      <c r="H14" s="37">
        <v>14.5</v>
      </c>
    </row>
    <row r="15" spans="1:14" x14ac:dyDescent="0.25">
      <c r="A15" s="7">
        <v>44032</v>
      </c>
      <c r="B15" s="5" t="s">
        <v>138</v>
      </c>
      <c r="C15" s="6">
        <v>0</v>
      </c>
      <c r="D15" s="6">
        <v>162861</v>
      </c>
      <c r="E15" s="6">
        <f t="shared" si="0"/>
        <v>19549.570000000007</v>
      </c>
      <c r="F15" s="5" t="s">
        <v>157</v>
      </c>
    </row>
    <row r="16" spans="1:14" x14ac:dyDescent="0.25">
      <c r="A16" s="7">
        <v>44042</v>
      </c>
      <c r="B16" s="5" t="s">
        <v>155</v>
      </c>
      <c r="C16" s="6">
        <v>7100</v>
      </c>
      <c r="D16" s="6">
        <v>0</v>
      </c>
      <c r="E16" s="6">
        <f t="shared" si="0"/>
        <v>26649.570000000007</v>
      </c>
    </row>
    <row r="17" spans="1:8" x14ac:dyDescent="0.25">
      <c r="A17" s="7">
        <v>44032</v>
      </c>
      <c r="B17" s="5" t="s">
        <v>156</v>
      </c>
      <c r="C17" s="6">
        <v>0</v>
      </c>
      <c r="D17" s="6">
        <v>2480</v>
      </c>
      <c r="E17" s="6">
        <f t="shared" si="0"/>
        <v>24169.570000000007</v>
      </c>
    </row>
    <row r="18" spans="1:8" x14ac:dyDescent="0.25">
      <c r="A18" s="7">
        <v>44042</v>
      </c>
      <c r="B18" s="5" t="s">
        <v>159</v>
      </c>
      <c r="C18" s="6">
        <v>0</v>
      </c>
      <c r="D18" s="6">
        <v>4620</v>
      </c>
      <c r="E18" s="6">
        <f t="shared" si="0"/>
        <v>19549.570000000007</v>
      </c>
    </row>
    <row r="19" spans="1:8" x14ac:dyDescent="0.25">
      <c r="A19" s="7">
        <v>44042</v>
      </c>
      <c r="B19" s="5" t="s">
        <v>158</v>
      </c>
      <c r="C19" s="6">
        <v>22337.33</v>
      </c>
      <c r="D19" s="6">
        <v>0</v>
      </c>
      <c r="E19" s="6">
        <f t="shared" si="0"/>
        <v>41886.900000000009</v>
      </c>
      <c r="G19" s="5" t="s">
        <v>135</v>
      </c>
      <c r="H19" s="37">
        <v>38.299999999999997</v>
      </c>
    </row>
    <row r="20" spans="1:8" x14ac:dyDescent="0.25">
      <c r="A20" s="7">
        <v>44050</v>
      </c>
      <c r="B20" s="5" t="s">
        <v>163</v>
      </c>
      <c r="C20" s="6">
        <v>0</v>
      </c>
      <c r="D20" s="6">
        <v>41886.9</v>
      </c>
      <c r="E20" s="6">
        <f t="shared" si="0"/>
        <v>0</v>
      </c>
    </row>
    <row r="21" spans="1:8" x14ac:dyDescent="0.25">
      <c r="A21" s="7">
        <v>44062</v>
      </c>
      <c r="B21" s="5" t="s">
        <v>170</v>
      </c>
      <c r="C21" s="6">
        <v>43312.07</v>
      </c>
      <c r="D21" s="6">
        <v>0</v>
      </c>
      <c r="E21" s="6">
        <f t="shared" si="0"/>
        <v>43312.07</v>
      </c>
      <c r="G21" s="5" t="s">
        <v>171</v>
      </c>
      <c r="H21" s="37">
        <v>41.25</v>
      </c>
    </row>
    <row r="22" spans="1:8" x14ac:dyDescent="0.25">
      <c r="A22" s="7">
        <v>44070</v>
      </c>
      <c r="B22" s="5" t="s">
        <v>172</v>
      </c>
      <c r="C22" s="6">
        <v>0</v>
      </c>
      <c r="D22" s="6">
        <v>43312.07</v>
      </c>
      <c r="E22" s="6">
        <f t="shared" si="0"/>
        <v>0</v>
      </c>
    </row>
    <row r="23" spans="1:8" x14ac:dyDescent="0.25">
      <c r="A23" s="7">
        <v>44075</v>
      </c>
      <c r="B23" s="5" t="s">
        <v>174</v>
      </c>
      <c r="C23" s="6">
        <v>0</v>
      </c>
      <c r="D23" s="6">
        <v>0</v>
      </c>
      <c r="E23" s="6">
        <f t="shared" si="0"/>
        <v>0</v>
      </c>
      <c r="G23" s="5" t="s">
        <v>175</v>
      </c>
    </row>
    <row r="24" spans="1:8" x14ac:dyDescent="0.25">
      <c r="A24" s="7">
        <v>44095</v>
      </c>
      <c r="B24" s="5" t="s">
        <v>182</v>
      </c>
      <c r="C24" s="6">
        <v>12039</v>
      </c>
      <c r="D24" s="6">
        <v>0</v>
      </c>
      <c r="E24" s="6">
        <f t="shared" si="0"/>
        <v>12039</v>
      </c>
      <c r="G24" s="5" t="s">
        <v>183</v>
      </c>
      <c r="H24" s="37">
        <v>13.48</v>
      </c>
    </row>
    <row r="25" spans="1:8" x14ac:dyDescent="0.25">
      <c r="A25" s="7">
        <v>44099</v>
      </c>
      <c r="B25" s="5" t="s">
        <v>191</v>
      </c>
      <c r="C25" s="6">
        <v>0</v>
      </c>
      <c r="D25" s="6">
        <v>12039</v>
      </c>
      <c r="E25" s="6">
        <f t="shared" si="0"/>
        <v>0</v>
      </c>
    </row>
    <row r="26" spans="1:8" x14ac:dyDescent="0.25">
      <c r="A26" s="7">
        <v>44111</v>
      </c>
      <c r="B26" s="5" t="s">
        <v>194</v>
      </c>
      <c r="C26" s="6">
        <v>0</v>
      </c>
      <c r="D26" s="6">
        <v>26160</v>
      </c>
      <c r="E26" s="6">
        <f t="shared" si="0"/>
        <v>-26160</v>
      </c>
    </row>
    <row r="27" spans="1:8" x14ac:dyDescent="0.25">
      <c r="A27" s="7">
        <v>44123</v>
      </c>
      <c r="B27" s="5" t="s">
        <v>205</v>
      </c>
      <c r="C27" s="6">
        <v>26160</v>
      </c>
      <c r="D27" s="6">
        <v>0</v>
      </c>
      <c r="E27" s="6">
        <f t="shared" si="0"/>
        <v>0</v>
      </c>
      <c r="G27" s="5" t="s">
        <v>206</v>
      </c>
      <c r="H27" s="37">
        <v>20</v>
      </c>
    </row>
    <row r="28" spans="1:8" x14ac:dyDescent="0.25">
      <c r="A28" s="7">
        <v>44125</v>
      </c>
      <c r="B28" s="5" t="s">
        <v>207</v>
      </c>
      <c r="C28" s="6">
        <v>0</v>
      </c>
      <c r="D28" s="6">
        <v>80197</v>
      </c>
      <c r="E28" s="6">
        <f t="shared" si="0"/>
        <v>-80197</v>
      </c>
    </row>
    <row r="29" spans="1:8" x14ac:dyDescent="0.25">
      <c r="A29" s="7">
        <v>44126</v>
      </c>
      <c r="B29" s="5" t="s">
        <v>208</v>
      </c>
      <c r="C29" s="6">
        <v>80197</v>
      </c>
      <c r="D29" s="6">
        <v>0</v>
      </c>
      <c r="E29" s="6">
        <f t="shared" si="0"/>
        <v>0</v>
      </c>
      <c r="G29" s="5" t="s">
        <v>181</v>
      </c>
      <c r="H29" s="37">
        <v>59.55</v>
      </c>
    </row>
    <row r="30" spans="1:8" x14ac:dyDescent="0.25">
      <c r="A30" s="7">
        <v>44138</v>
      </c>
      <c r="B30" s="5" t="s">
        <v>227</v>
      </c>
      <c r="C30" s="6">
        <v>0</v>
      </c>
      <c r="E30" s="6">
        <f t="shared" si="0"/>
        <v>0</v>
      </c>
      <c r="G30" s="5" t="s">
        <v>228</v>
      </c>
      <c r="H30" s="37" t="s">
        <v>229</v>
      </c>
    </row>
    <row r="31" spans="1:8" x14ac:dyDescent="0.25">
      <c r="A31" s="7">
        <v>44138</v>
      </c>
      <c r="B31" s="5" t="s">
        <v>344</v>
      </c>
      <c r="C31" s="6">
        <v>59980.66</v>
      </c>
      <c r="D31" s="6">
        <v>0</v>
      </c>
      <c r="E31" s="6">
        <f t="shared" si="0"/>
        <v>59980.66</v>
      </c>
      <c r="G31" s="5" t="s">
        <v>230</v>
      </c>
      <c r="H31" s="37">
        <v>40.4</v>
      </c>
    </row>
    <row r="32" spans="1:8" x14ac:dyDescent="0.25">
      <c r="A32" s="7">
        <v>44144</v>
      </c>
      <c r="B32" s="5" t="s">
        <v>233</v>
      </c>
      <c r="C32" s="6">
        <v>0</v>
      </c>
      <c r="D32" s="6">
        <v>59980.66</v>
      </c>
      <c r="E32" s="6">
        <f t="shared" si="0"/>
        <v>0</v>
      </c>
    </row>
    <row r="33" spans="1:13" x14ac:dyDescent="0.25">
      <c r="A33" s="7">
        <v>44144</v>
      </c>
      <c r="B33" s="5" t="s">
        <v>343</v>
      </c>
      <c r="C33" s="6">
        <v>62207.67</v>
      </c>
      <c r="D33" s="6">
        <v>0</v>
      </c>
      <c r="E33" s="6">
        <f t="shared" si="0"/>
        <v>62207.67</v>
      </c>
      <c r="G33" s="5">
        <v>205965</v>
      </c>
      <c r="H33" s="37">
        <v>41.9</v>
      </c>
    </row>
    <row r="34" spans="1:13" x14ac:dyDescent="0.25">
      <c r="A34" s="7">
        <v>44173</v>
      </c>
      <c r="B34" s="5" t="s">
        <v>293</v>
      </c>
      <c r="C34" s="6">
        <v>0</v>
      </c>
      <c r="D34" s="6">
        <v>0</v>
      </c>
      <c r="E34" s="6">
        <f t="shared" si="0"/>
        <v>62207.67</v>
      </c>
      <c r="G34" s="5" t="s">
        <v>181</v>
      </c>
      <c r="H34" s="37">
        <v>15.6</v>
      </c>
    </row>
    <row r="35" spans="1:13" x14ac:dyDescent="0.25">
      <c r="A35" s="7">
        <v>44151</v>
      </c>
      <c r="B35" s="5" t="s">
        <v>294</v>
      </c>
      <c r="C35" s="6">
        <f>51963+23160</f>
        <v>75123</v>
      </c>
      <c r="D35" s="6">
        <v>0</v>
      </c>
      <c r="E35" s="6">
        <f t="shared" si="0"/>
        <v>137330.66999999998</v>
      </c>
    </row>
    <row r="36" spans="1:13" x14ac:dyDescent="0.25">
      <c r="A36" s="7">
        <v>44168</v>
      </c>
      <c r="B36" s="5" t="s">
        <v>295</v>
      </c>
      <c r="C36" s="6">
        <v>0</v>
      </c>
      <c r="D36" s="6">
        <v>75123</v>
      </c>
      <c r="E36" s="6">
        <f t="shared" si="0"/>
        <v>62207.669999999984</v>
      </c>
    </row>
    <row r="37" spans="1:13" x14ac:dyDescent="0.25">
      <c r="A37" s="7">
        <v>44178</v>
      </c>
      <c r="B37" s="5" t="s">
        <v>317</v>
      </c>
      <c r="C37" s="6">
        <v>0</v>
      </c>
      <c r="D37" s="6">
        <v>62207.67</v>
      </c>
      <c r="E37" s="6">
        <f t="shared" si="0"/>
        <v>0</v>
      </c>
    </row>
    <row r="38" spans="1:13" x14ac:dyDescent="0.25">
      <c r="A38" s="7">
        <v>44236</v>
      </c>
      <c r="B38" s="5" t="s">
        <v>14</v>
      </c>
      <c r="C38" s="6">
        <v>43064.45</v>
      </c>
      <c r="D38" s="6">
        <v>0</v>
      </c>
      <c r="E38" s="6">
        <f t="shared" si="0"/>
        <v>43064.45</v>
      </c>
      <c r="G38" s="5" t="s">
        <v>365</v>
      </c>
      <c r="H38" s="37">
        <v>30.92</v>
      </c>
      <c r="I38" s="5" t="s">
        <v>181</v>
      </c>
      <c r="J38" s="5">
        <v>5.65</v>
      </c>
    </row>
    <row r="39" spans="1:13" x14ac:dyDescent="0.25">
      <c r="A39" s="7">
        <v>44251</v>
      </c>
      <c r="B39" s="5" t="s">
        <v>16</v>
      </c>
      <c r="C39" s="6">
        <v>55641.94</v>
      </c>
      <c r="D39" s="6">
        <v>0</v>
      </c>
      <c r="E39" s="6">
        <f t="shared" si="0"/>
        <v>98706.39</v>
      </c>
      <c r="G39" s="5" t="s">
        <v>365</v>
      </c>
      <c r="H39" s="37">
        <v>37.15</v>
      </c>
      <c r="I39" s="5" t="s">
        <v>181</v>
      </c>
      <c r="J39" s="5">
        <v>8.1999999999999993</v>
      </c>
    </row>
    <row r="40" spans="1:13" x14ac:dyDescent="0.25">
      <c r="A40" s="7">
        <v>44252</v>
      </c>
      <c r="B40" s="5" t="s">
        <v>366</v>
      </c>
      <c r="C40" s="6">
        <v>0</v>
      </c>
      <c r="D40" s="6">
        <f>19540+19640+19746.39+19840+19940</f>
        <v>98706.39</v>
      </c>
      <c r="E40" s="6">
        <f t="shared" si="0"/>
        <v>0</v>
      </c>
    </row>
    <row r="41" spans="1:13" x14ac:dyDescent="0.25">
      <c r="A41" s="7">
        <v>44265</v>
      </c>
      <c r="B41" s="5" t="s">
        <v>438</v>
      </c>
      <c r="C41" s="6">
        <v>112510.88</v>
      </c>
      <c r="D41" s="6">
        <v>0</v>
      </c>
      <c r="E41" s="6">
        <f t="shared" si="0"/>
        <v>112510.88</v>
      </c>
      <c r="G41" s="5" t="s">
        <v>365</v>
      </c>
      <c r="H41" s="37">
        <v>74.33</v>
      </c>
      <c r="I41" s="5" t="s">
        <v>181</v>
      </c>
      <c r="J41" s="5">
        <v>16.3</v>
      </c>
    </row>
    <row r="42" spans="1:13" x14ac:dyDescent="0.25">
      <c r="A42" s="7">
        <v>44266</v>
      </c>
      <c r="B42" s="5" t="s">
        <v>371</v>
      </c>
      <c r="C42" s="6">
        <v>0</v>
      </c>
      <c r="D42" s="6">
        <v>112510.88</v>
      </c>
      <c r="E42" s="6">
        <f t="shared" si="0"/>
        <v>0</v>
      </c>
    </row>
    <row r="43" spans="1:13" x14ac:dyDescent="0.25">
      <c r="A43" s="7">
        <v>44266</v>
      </c>
      <c r="B43" s="5" t="s">
        <v>409</v>
      </c>
      <c r="C43" s="6">
        <v>92444.2</v>
      </c>
      <c r="D43" s="6">
        <v>0</v>
      </c>
      <c r="E43" s="6">
        <f t="shared" si="0"/>
        <v>92444.2</v>
      </c>
      <c r="G43" s="5" t="s">
        <v>365</v>
      </c>
      <c r="H43" s="37">
        <v>82.1</v>
      </c>
    </row>
    <row r="44" spans="1:13" x14ac:dyDescent="0.25">
      <c r="A44" s="7">
        <v>44282</v>
      </c>
      <c r="B44" s="5" t="s">
        <v>397</v>
      </c>
      <c r="C44" s="6">
        <v>0</v>
      </c>
      <c r="D44" s="6">
        <v>92444.2</v>
      </c>
      <c r="E44" s="6">
        <f t="shared" si="0"/>
        <v>0</v>
      </c>
    </row>
    <row r="45" spans="1:13" x14ac:dyDescent="0.25">
      <c r="A45" s="7">
        <v>44294</v>
      </c>
      <c r="B45" s="5" t="s">
        <v>410</v>
      </c>
      <c r="C45" s="6">
        <v>87326.16</v>
      </c>
      <c r="D45" s="6">
        <v>0</v>
      </c>
      <c r="E45" s="6">
        <f t="shared" si="0"/>
        <v>87326.16</v>
      </c>
      <c r="M45" s="48"/>
    </row>
    <row r="46" spans="1:13" x14ac:dyDescent="0.25">
      <c r="A46" s="7">
        <v>44298</v>
      </c>
      <c r="B46" s="5" t="s">
        <v>414</v>
      </c>
      <c r="C46" s="6">
        <v>0</v>
      </c>
      <c r="D46" s="6">
        <v>87326.16</v>
      </c>
      <c r="E46" s="6">
        <f t="shared" si="0"/>
        <v>0</v>
      </c>
    </row>
    <row r="47" spans="1:13" x14ac:dyDescent="0.25">
      <c r="A47" s="7">
        <v>44308</v>
      </c>
      <c r="B47" s="5" t="s">
        <v>485</v>
      </c>
      <c r="C47" s="6">
        <v>88025.66</v>
      </c>
      <c r="D47" s="6">
        <v>0</v>
      </c>
      <c r="E47" s="6">
        <f t="shared" si="0"/>
        <v>88025.66</v>
      </c>
      <c r="G47" s="5" t="s">
        <v>365</v>
      </c>
      <c r="H47" s="37">
        <v>73.599999999999994</v>
      </c>
    </row>
    <row r="48" spans="1:13" x14ac:dyDescent="0.25">
      <c r="A48" s="7">
        <v>44316</v>
      </c>
      <c r="B48" s="5" t="s">
        <v>442</v>
      </c>
      <c r="C48" s="6">
        <v>0</v>
      </c>
      <c r="D48" s="6">
        <v>88025.66</v>
      </c>
      <c r="E48" s="6">
        <f t="shared" si="0"/>
        <v>0</v>
      </c>
    </row>
    <row r="49" spans="1:13" x14ac:dyDescent="0.25">
      <c r="A49" s="7">
        <v>44323</v>
      </c>
      <c r="B49" s="5" t="s">
        <v>452</v>
      </c>
      <c r="C49" s="6">
        <v>92755.44</v>
      </c>
      <c r="D49" s="6">
        <v>0</v>
      </c>
      <c r="E49" s="6">
        <f t="shared" si="0"/>
        <v>92755.44</v>
      </c>
      <c r="G49" s="5" t="s">
        <v>365</v>
      </c>
      <c r="H49" s="37">
        <v>73.14</v>
      </c>
      <c r="I49" s="5" t="s">
        <v>453</v>
      </c>
      <c r="J49" s="5">
        <v>3.2</v>
      </c>
    </row>
    <row r="50" spans="1:13" x14ac:dyDescent="0.25">
      <c r="A50" s="7">
        <v>44329</v>
      </c>
      <c r="B50" s="5" t="s">
        <v>479</v>
      </c>
      <c r="C50" s="6">
        <v>0</v>
      </c>
      <c r="D50" s="6">
        <v>92755.44</v>
      </c>
      <c r="E50" s="6">
        <f t="shared" si="0"/>
        <v>0</v>
      </c>
      <c r="M50" s="48"/>
    </row>
    <row r="51" spans="1:13" x14ac:dyDescent="0.25">
      <c r="A51" s="7">
        <v>44354</v>
      </c>
      <c r="B51" s="5" t="s">
        <v>534</v>
      </c>
      <c r="C51" s="6">
        <v>93435.18</v>
      </c>
      <c r="D51" s="6">
        <v>0</v>
      </c>
      <c r="E51" s="6">
        <f t="shared" si="0"/>
        <v>93435.18</v>
      </c>
      <c r="G51" s="5" t="s">
        <v>365</v>
      </c>
      <c r="H51" s="37">
        <v>72.569999999999993</v>
      </c>
      <c r="I51" s="5" t="s">
        <v>535</v>
      </c>
      <c r="J51" s="5">
        <v>1.5</v>
      </c>
    </row>
    <row r="52" spans="1:13" x14ac:dyDescent="0.25">
      <c r="A52" s="7">
        <v>44362</v>
      </c>
      <c r="B52" s="5" t="s">
        <v>551</v>
      </c>
      <c r="C52" s="6">
        <v>0</v>
      </c>
      <c r="D52" s="6">
        <v>93435.18</v>
      </c>
      <c r="E52" s="6">
        <f t="shared" si="0"/>
        <v>0</v>
      </c>
    </row>
    <row r="53" spans="1:13" x14ac:dyDescent="0.25">
      <c r="A53" s="7">
        <v>44375</v>
      </c>
      <c r="B53" s="5" t="s">
        <v>576</v>
      </c>
      <c r="C53" s="6">
        <v>97199.78</v>
      </c>
      <c r="D53" s="6">
        <v>0</v>
      </c>
      <c r="E53" s="6">
        <f t="shared" si="0"/>
        <v>97199.78</v>
      </c>
      <c r="G53" s="5" t="s">
        <v>365</v>
      </c>
      <c r="H53" s="37">
        <v>75</v>
      </c>
      <c r="I53" s="5" t="s">
        <v>535</v>
      </c>
      <c r="J53" s="5">
        <v>1.5</v>
      </c>
    </row>
    <row r="54" spans="1:13" x14ac:dyDescent="0.25">
      <c r="A54" s="7">
        <v>44376</v>
      </c>
      <c r="B54" s="5" t="s">
        <v>593</v>
      </c>
      <c r="C54" s="6">
        <v>0</v>
      </c>
      <c r="D54" s="6">
        <v>97199.78</v>
      </c>
      <c r="E54" s="6">
        <f t="shared" si="0"/>
        <v>0</v>
      </c>
      <c r="G54" s="5">
        <v>0</v>
      </c>
      <c r="I54" s="5">
        <v>0</v>
      </c>
      <c r="J54" s="5">
        <v>0</v>
      </c>
    </row>
    <row r="55" spans="1:13" x14ac:dyDescent="0.25">
      <c r="A55" s="7">
        <v>44405</v>
      </c>
      <c r="B55" s="5" t="s">
        <v>662</v>
      </c>
      <c r="C55" s="6">
        <v>80391.990000000005</v>
      </c>
      <c r="D55" s="6">
        <v>0</v>
      </c>
      <c r="E55" s="6">
        <f t="shared" si="0"/>
        <v>80391.990000000005</v>
      </c>
      <c r="G55" s="5" t="s">
        <v>365</v>
      </c>
      <c r="H55" s="37">
        <v>61.84</v>
      </c>
    </row>
    <row r="56" spans="1:13" x14ac:dyDescent="0.25">
      <c r="A56" s="7">
        <v>44412</v>
      </c>
      <c r="B56" s="5" t="s">
        <v>664</v>
      </c>
      <c r="C56" s="6">
        <v>0</v>
      </c>
      <c r="D56" s="6">
        <v>80391.990000000005</v>
      </c>
      <c r="E56" s="6">
        <f t="shared" si="0"/>
        <v>0</v>
      </c>
    </row>
    <row r="57" spans="1:13" x14ac:dyDescent="0.25">
      <c r="A57" s="7">
        <v>44412</v>
      </c>
      <c r="B57" s="5" t="s">
        <v>665</v>
      </c>
      <c r="C57" s="6">
        <v>16500</v>
      </c>
      <c r="D57" s="6">
        <v>16500</v>
      </c>
      <c r="E57" s="6">
        <f t="shared" si="0"/>
        <v>0</v>
      </c>
    </row>
    <row r="58" spans="1:13" x14ac:dyDescent="0.25">
      <c r="A58" s="7">
        <v>44427</v>
      </c>
      <c r="B58" s="5" t="s">
        <v>715</v>
      </c>
      <c r="C58" s="6">
        <v>7175</v>
      </c>
      <c r="D58" s="6">
        <v>0</v>
      </c>
      <c r="E58" s="6">
        <f t="shared" si="0"/>
        <v>7175</v>
      </c>
    </row>
    <row r="59" spans="1:13" x14ac:dyDescent="0.25">
      <c r="A59" s="7">
        <v>44441</v>
      </c>
      <c r="B59" s="5" t="s">
        <v>769</v>
      </c>
      <c r="C59" s="6">
        <v>96029.79</v>
      </c>
      <c r="D59" s="6">
        <v>0</v>
      </c>
      <c r="E59" s="6">
        <f t="shared" si="0"/>
        <v>103204.79</v>
      </c>
      <c r="G59" s="5" t="s">
        <v>181</v>
      </c>
    </row>
    <row r="60" spans="1:13" x14ac:dyDescent="0.25">
      <c r="A60" s="7">
        <v>44442</v>
      </c>
      <c r="B60" s="5" t="s">
        <v>740</v>
      </c>
      <c r="C60" s="6">
        <v>0</v>
      </c>
      <c r="D60" s="6">
        <v>95675</v>
      </c>
      <c r="E60" s="6">
        <f t="shared" si="0"/>
        <v>7529.7899999999936</v>
      </c>
      <c r="L60">
        <f>20000+12300+20000+15000+15000+20000</f>
        <v>102300</v>
      </c>
    </row>
    <row r="61" spans="1:13" x14ac:dyDescent="0.25">
      <c r="A61" s="7">
        <v>44442</v>
      </c>
      <c r="B61" s="5" t="s">
        <v>770</v>
      </c>
      <c r="C61" s="6">
        <v>0</v>
      </c>
      <c r="D61" s="6">
        <v>7175</v>
      </c>
      <c r="E61" s="6">
        <f t="shared" si="0"/>
        <v>354.7899999999936</v>
      </c>
    </row>
    <row r="62" spans="1:13" x14ac:dyDescent="0.25">
      <c r="A62" s="7">
        <v>44483</v>
      </c>
      <c r="B62" s="5" t="s">
        <v>822</v>
      </c>
      <c r="E62" s="6">
        <f t="shared" si="0"/>
        <v>354.7899999999936</v>
      </c>
      <c r="G62" s="5" t="s">
        <v>823</v>
      </c>
      <c r="H62" s="37">
        <v>8.4</v>
      </c>
    </row>
    <row r="63" spans="1:13" x14ac:dyDescent="0.25">
      <c r="E63" s="6">
        <f t="shared" si="0"/>
        <v>354.7899999999936</v>
      </c>
    </row>
    <row r="64" spans="1:13" x14ac:dyDescent="0.25">
      <c r="E64" s="6">
        <f t="shared" si="0"/>
        <v>354.7899999999936</v>
      </c>
    </row>
    <row r="65" spans="5:5" x14ac:dyDescent="0.25">
      <c r="E65" s="6">
        <f t="shared" si="0"/>
        <v>354.7899999999936</v>
      </c>
    </row>
    <row r="66" spans="5:5" x14ac:dyDescent="0.25">
      <c r="E66" s="6">
        <f t="shared" si="0"/>
        <v>354.7899999999936</v>
      </c>
    </row>
    <row r="67" spans="5:5" x14ac:dyDescent="0.25">
      <c r="E67" s="6">
        <f t="shared" si="0"/>
        <v>354.7899999999936</v>
      </c>
    </row>
    <row r="68" spans="5:5" x14ac:dyDescent="0.25">
      <c r="E68" s="6">
        <f t="shared" si="0"/>
        <v>354.7899999999936</v>
      </c>
    </row>
    <row r="69" spans="5:5" x14ac:dyDescent="0.25">
      <c r="E69" s="6">
        <f t="shared" si="0"/>
        <v>354.7899999999936</v>
      </c>
    </row>
    <row r="70" spans="5:5" x14ac:dyDescent="0.25">
      <c r="E70" s="6">
        <f t="shared" ref="E70:E133" si="1">E69+C70-D70</f>
        <v>354.7899999999936</v>
      </c>
    </row>
    <row r="71" spans="5:5" x14ac:dyDescent="0.25">
      <c r="E71" s="6">
        <f t="shared" si="1"/>
        <v>354.7899999999936</v>
      </c>
    </row>
    <row r="72" spans="5:5" x14ac:dyDescent="0.25">
      <c r="E72" s="6">
        <f t="shared" si="1"/>
        <v>354.7899999999936</v>
      </c>
    </row>
    <row r="73" spans="5:5" x14ac:dyDescent="0.25">
      <c r="E73" s="6">
        <f t="shared" si="1"/>
        <v>354.7899999999936</v>
      </c>
    </row>
    <row r="74" spans="5:5" x14ac:dyDescent="0.25">
      <c r="E74" s="6">
        <f t="shared" si="1"/>
        <v>354.7899999999936</v>
      </c>
    </row>
    <row r="75" spans="5:5" x14ac:dyDescent="0.25">
      <c r="E75" s="6">
        <f t="shared" si="1"/>
        <v>354.7899999999936</v>
      </c>
    </row>
    <row r="76" spans="5:5" x14ac:dyDescent="0.25">
      <c r="E76" s="6">
        <f t="shared" si="1"/>
        <v>354.7899999999936</v>
      </c>
    </row>
    <row r="77" spans="5:5" x14ac:dyDescent="0.25">
      <c r="E77" s="6">
        <f t="shared" si="1"/>
        <v>354.7899999999936</v>
      </c>
    </row>
    <row r="78" spans="5:5" x14ac:dyDescent="0.25">
      <c r="E78" s="6">
        <f t="shared" si="1"/>
        <v>354.7899999999936</v>
      </c>
    </row>
    <row r="79" spans="5:5" x14ac:dyDescent="0.25">
      <c r="E79" s="6">
        <f t="shared" si="1"/>
        <v>354.7899999999936</v>
      </c>
    </row>
    <row r="80" spans="5:5" x14ac:dyDescent="0.25">
      <c r="E80" s="6">
        <f t="shared" si="1"/>
        <v>354.7899999999936</v>
      </c>
    </row>
    <row r="81" spans="5:5" x14ac:dyDescent="0.25">
      <c r="E81" s="6">
        <f t="shared" si="1"/>
        <v>354.7899999999936</v>
      </c>
    </row>
    <row r="82" spans="5:5" x14ac:dyDescent="0.25">
      <c r="E82" s="6">
        <f t="shared" si="1"/>
        <v>354.7899999999936</v>
      </c>
    </row>
    <row r="83" spans="5:5" x14ac:dyDescent="0.25">
      <c r="E83" s="6">
        <f t="shared" si="1"/>
        <v>354.7899999999936</v>
      </c>
    </row>
    <row r="84" spans="5:5" x14ac:dyDescent="0.25">
      <c r="E84" s="6">
        <f t="shared" si="1"/>
        <v>354.7899999999936</v>
      </c>
    </row>
    <row r="85" spans="5:5" x14ac:dyDescent="0.25">
      <c r="E85" s="6">
        <f t="shared" si="1"/>
        <v>354.7899999999936</v>
      </c>
    </row>
    <row r="86" spans="5:5" x14ac:dyDescent="0.25">
      <c r="E86" s="6">
        <f t="shared" si="1"/>
        <v>354.7899999999936</v>
      </c>
    </row>
    <row r="87" spans="5:5" x14ac:dyDescent="0.25">
      <c r="E87" s="6">
        <f t="shared" si="1"/>
        <v>354.7899999999936</v>
      </c>
    </row>
    <row r="88" spans="5:5" x14ac:dyDescent="0.25">
      <c r="E88" s="6">
        <f t="shared" si="1"/>
        <v>354.7899999999936</v>
      </c>
    </row>
    <row r="89" spans="5:5" x14ac:dyDescent="0.25">
      <c r="E89" s="6">
        <f t="shared" si="1"/>
        <v>354.7899999999936</v>
      </c>
    </row>
    <row r="90" spans="5:5" x14ac:dyDescent="0.25">
      <c r="E90" s="6">
        <f t="shared" si="1"/>
        <v>354.7899999999936</v>
      </c>
    </row>
    <row r="91" spans="5:5" x14ac:dyDescent="0.25">
      <c r="E91" s="6">
        <f t="shared" si="1"/>
        <v>354.7899999999936</v>
      </c>
    </row>
    <row r="92" spans="5:5" x14ac:dyDescent="0.25">
      <c r="E92" s="6">
        <f t="shared" si="1"/>
        <v>354.7899999999936</v>
      </c>
    </row>
    <row r="93" spans="5:5" x14ac:dyDescent="0.25">
      <c r="E93" s="6">
        <f t="shared" si="1"/>
        <v>354.7899999999936</v>
      </c>
    </row>
    <row r="94" spans="5:5" x14ac:dyDescent="0.25">
      <c r="E94" s="6">
        <f t="shared" si="1"/>
        <v>354.7899999999936</v>
      </c>
    </row>
    <row r="95" spans="5:5" x14ac:dyDescent="0.25">
      <c r="E95" s="6">
        <f t="shared" si="1"/>
        <v>354.7899999999936</v>
      </c>
    </row>
    <row r="96" spans="5:5" x14ac:dyDescent="0.25">
      <c r="E96" s="6">
        <f t="shared" si="1"/>
        <v>354.7899999999936</v>
      </c>
    </row>
    <row r="97" spans="5:5" x14ac:dyDescent="0.25">
      <c r="E97" s="6">
        <f t="shared" si="1"/>
        <v>354.7899999999936</v>
      </c>
    </row>
    <row r="98" spans="5:5" x14ac:dyDescent="0.25">
      <c r="E98" s="6">
        <f t="shared" si="1"/>
        <v>354.7899999999936</v>
      </c>
    </row>
    <row r="99" spans="5:5" x14ac:dyDescent="0.25">
      <c r="E99" s="6">
        <f t="shared" si="1"/>
        <v>354.7899999999936</v>
      </c>
    </row>
    <row r="100" spans="5:5" x14ac:dyDescent="0.25">
      <c r="E100" s="6">
        <f t="shared" si="1"/>
        <v>354.7899999999936</v>
      </c>
    </row>
    <row r="101" spans="5:5" x14ac:dyDescent="0.25">
      <c r="E101" s="6">
        <f t="shared" si="1"/>
        <v>354.7899999999936</v>
      </c>
    </row>
    <row r="102" spans="5:5" x14ac:dyDescent="0.25">
      <c r="E102" s="6">
        <f t="shared" si="1"/>
        <v>354.7899999999936</v>
      </c>
    </row>
    <row r="103" spans="5:5" x14ac:dyDescent="0.25">
      <c r="E103" s="6">
        <f t="shared" si="1"/>
        <v>354.7899999999936</v>
      </c>
    </row>
    <row r="104" spans="5:5" x14ac:dyDescent="0.25">
      <c r="E104" s="6">
        <f t="shared" si="1"/>
        <v>354.7899999999936</v>
      </c>
    </row>
    <row r="105" spans="5:5" x14ac:dyDescent="0.25">
      <c r="E105" s="6">
        <f t="shared" si="1"/>
        <v>354.7899999999936</v>
      </c>
    </row>
    <row r="106" spans="5:5" x14ac:dyDescent="0.25">
      <c r="E106" s="6">
        <f t="shared" si="1"/>
        <v>354.7899999999936</v>
      </c>
    </row>
    <row r="107" spans="5:5" x14ac:dyDescent="0.25">
      <c r="E107" s="6">
        <f t="shared" si="1"/>
        <v>354.7899999999936</v>
      </c>
    </row>
    <row r="108" spans="5:5" x14ac:dyDescent="0.25">
      <c r="E108" s="6">
        <f t="shared" si="1"/>
        <v>354.7899999999936</v>
      </c>
    </row>
    <row r="109" spans="5:5" x14ac:dyDescent="0.25">
      <c r="E109" s="6">
        <f t="shared" si="1"/>
        <v>354.7899999999936</v>
      </c>
    </row>
    <row r="110" spans="5:5" x14ac:dyDescent="0.25">
      <c r="E110" s="6">
        <f t="shared" si="1"/>
        <v>354.7899999999936</v>
      </c>
    </row>
    <row r="111" spans="5:5" x14ac:dyDescent="0.25">
      <c r="E111" s="6">
        <f t="shared" si="1"/>
        <v>354.7899999999936</v>
      </c>
    </row>
    <row r="112" spans="5:5" x14ac:dyDescent="0.25">
      <c r="E112" s="6">
        <f t="shared" si="1"/>
        <v>354.7899999999936</v>
      </c>
    </row>
    <row r="113" spans="5:5" x14ac:dyDescent="0.25">
      <c r="E113" s="6">
        <f t="shared" si="1"/>
        <v>354.7899999999936</v>
      </c>
    </row>
    <row r="114" spans="5:5" x14ac:dyDescent="0.25">
      <c r="E114" s="6">
        <f t="shared" si="1"/>
        <v>354.7899999999936</v>
      </c>
    </row>
    <row r="115" spans="5:5" x14ac:dyDescent="0.25">
      <c r="E115" s="6">
        <f t="shared" si="1"/>
        <v>354.7899999999936</v>
      </c>
    </row>
    <row r="116" spans="5:5" x14ac:dyDescent="0.25">
      <c r="E116" s="6">
        <f t="shared" si="1"/>
        <v>354.7899999999936</v>
      </c>
    </row>
    <row r="117" spans="5:5" x14ac:dyDescent="0.25">
      <c r="E117" s="6">
        <f t="shared" si="1"/>
        <v>354.7899999999936</v>
      </c>
    </row>
    <row r="118" spans="5:5" x14ac:dyDescent="0.25">
      <c r="E118" s="6">
        <f t="shared" si="1"/>
        <v>354.7899999999936</v>
      </c>
    </row>
    <row r="119" spans="5:5" x14ac:dyDescent="0.25">
      <c r="E119" s="6">
        <f t="shared" si="1"/>
        <v>354.7899999999936</v>
      </c>
    </row>
    <row r="120" spans="5:5" x14ac:dyDescent="0.25">
      <c r="E120" s="6">
        <f t="shared" si="1"/>
        <v>354.7899999999936</v>
      </c>
    </row>
    <row r="121" spans="5:5" x14ac:dyDescent="0.25">
      <c r="E121" s="6">
        <f t="shared" si="1"/>
        <v>354.7899999999936</v>
      </c>
    </row>
    <row r="122" spans="5:5" x14ac:dyDescent="0.25">
      <c r="E122" s="6">
        <f t="shared" si="1"/>
        <v>354.7899999999936</v>
      </c>
    </row>
    <row r="123" spans="5:5" x14ac:dyDescent="0.25">
      <c r="E123" s="6">
        <f t="shared" si="1"/>
        <v>354.7899999999936</v>
      </c>
    </row>
    <row r="124" spans="5:5" x14ac:dyDescent="0.25">
      <c r="E124" s="6">
        <f t="shared" si="1"/>
        <v>354.7899999999936</v>
      </c>
    </row>
    <row r="125" spans="5:5" x14ac:dyDescent="0.25">
      <c r="E125" s="6">
        <f t="shared" si="1"/>
        <v>354.7899999999936</v>
      </c>
    </row>
    <row r="126" spans="5:5" x14ac:dyDescent="0.25">
      <c r="E126" s="6">
        <f t="shared" si="1"/>
        <v>354.7899999999936</v>
      </c>
    </row>
    <row r="127" spans="5:5" x14ac:dyDescent="0.25">
      <c r="E127" s="6">
        <f t="shared" si="1"/>
        <v>354.7899999999936</v>
      </c>
    </row>
    <row r="128" spans="5:5" x14ac:dyDescent="0.25">
      <c r="E128" s="6">
        <f t="shared" si="1"/>
        <v>354.7899999999936</v>
      </c>
    </row>
    <row r="129" spans="5:5" x14ac:dyDescent="0.25">
      <c r="E129" s="6">
        <f t="shared" si="1"/>
        <v>354.7899999999936</v>
      </c>
    </row>
    <row r="130" spans="5:5" x14ac:dyDescent="0.25">
      <c r="E130" s="6">
        <f t="shared" si="1"/>
        <v>354.7899999999936</v>
      </c>
    </row>
    <row r="131" spans="5:5" x14ac:dyDescent="0.25">
      <c r="E131" s="6">
        <f t="shared" si="1"/>
        <v>354.7899999999936</v>
      </c>
    </row>
    <row r="132" spans="5:5" x14ac:dyDescent="0.25">
      <c r="E132" s="6">
        <f t="shared" si="1"/>
        <v>354.7899999999936</v>
      </c>
    </row>
    <row r="133" spans="5:5" x14ac:dyDescent="0.25">
      <c r="E133" s="6">
        <f t="shared" si="1"/>
        <v>354.7899999999936</v>
      </c>
    </row>
    <row r="134" spans="5:5" x14ac:dyDescent="0.25">
      <c r="E134" s="6">
        <f t="shared" ref="E134:E197" si="2">E133+C134-D134</f>
        <v>354.7899999999936</v>
      </c>
    </row>
    <row r="135" spans="5:5" x14ac:dyDescent="0.25">
      <c r="E135" s="6">
        <f t="shared" si="2"/>
        <v>354.7899999999936</v>
      </c>
    </row>
    <row r="136" spans="5:5" x14ac:dyDescent="0.25">
      <c r="E136" s="6">
        <f t="shared" si="2"/>
        <v>354.7899999999936</v>
      </c>
    </row>
    <row r="137" spans="5:5" x14ac:dyDescent="0.25">
      <c r="E137" s="6">
        <f t="shared" si="2"/>
        <v>354.7899999999936</v>
      </c>
    </row>
    <row r="138" spans="5:5" x14ac:dyDescent="0.25">
      <c r="E138" s="6">
        <f t="shared" si="2"/>
        <v>354.7899999999936</v>
      </c>
    </row>
    <row r="139" spans="5:5" x14ac:dyDescent="0.25">
      <c r="E139" s="6">
        <f t="shared" si="2"/>
        <v>354.7899999999936</v>
      </c>
    </row>
    <row r="140" spans="5:5" x14ac:dyDescent="0.25">
      <c r="E140" s="6">
        <f t="shared" si="2"/>
        <v>354.7899999999936</v>
      </c>
    </row>
    <row r="141" spans="5:5" x14ac:dyDescent="0.25">
      <c r="E141" s="6">
        <f t="shared" si="2"/>
        <v>354.7899999999936</v>
      </c>
    </row>
    <row r="142" spans="5:5" x14ac:dyDescent="0.25">
      <c r="E142" s="6">
        <f t="shared" si="2"/>
        <v>354.7899999999936</v>
      </c>
    </row>
    <row r="143" spans="5:5" x14ac:dyDescent="0.25">
      <c r="E143" s="6">
        <f t="shared" si="2"/>
        <v>354.7899999999936</v>
      </c>
    </row>
    <row r="144" spans="5:5" x14ac:dyDescent="0.25">
      <c r="E144" s="6">
        <f t="shared" si="2"/>
        <v>354.7899999999936</v>
      </c>
    </row>
    <row r="145" spans="5:5" x14ac:dyDescent="0.25">
      <c r="E145" s="6">
        <f t="shared" si="2"/>
        <v>354.7899999999936</v>
      </c>
    </row>
    <row r="146" spans="5:5" x14ac:dyDescent="0.25">
      <c r="E146" s="6">
        <f t="shared" si="2"/>
        <v>354.7899999999936</v>
      </c>
    </row>
    <row r="147" spans="5:5" x14ac:dyDescent="0.25">
      <c r="E147" s="6">
        <f t="shared" si="2"/>
        <v>354.7899999999936</v>
      </c>
    </row>
    <row r="148" spans="5:5" x14ac:dyDescent="0.25">
      <c r="E148" s="6">
        <f t="shared" si="2"/>
        <v>354.7899999999936</v>
      </c>
    </row>
    <row r="149" spans="5:5" x14ac:dyDescent="0.25">
      <c r="E149" s="6">
        <f t="shared" si="2"/>
        <v>354.7899999999936</v>
      </c>
    </row>
    <row r="150" spans="5:5" x14ac:dyDescent="0.25">
      <c r="E150" s="6">
        <f t="shared" si="2"/>
        <v>354.7899999999936</v>
      </c>
    </row>
    <row r="151" spans="5:5" x14ac:dyDescent="0.25">
      <c r="E151" s="6">
        <f t="shared" si="2"/>
        <v>354.7899999999936</v>
      </c>
    </row>
    <row r="152" spans="5:5" x14ac:dyDescent="0.25">
      <c r="E152" s="6">
        <f t="shared" si="2"/>
        <v>354.7899999999936</v>
      </c>
    </row>
    <row r="153" spans="5:5" x14ac:dyDescent="0.25">
      <c r="E153" s="6">
        <f t="shared" si="2"/>
        <v>354.7899999999936</v>
      </c>
    </row>
    <row r="154" spans="5:5" x14ac:dyDescent="0.25">
      <c r="E154" s="6">
        <f t="shared" si="2"/>
        <v>354.7899999999936</v>
      </c>
    </row>
    <row r="155" spans="5:5" x14ac:dyDescent="0.25">
      <c r="E155" s="6">
        <f t="shared" si="2"/>
        <v>354.7899999999936</v>
      </c>
    </row>
    <row r="156" spans="5:5" x14ac:dyDescent="0.25">
      <c r="E156" s="6">
        <f t="shared" si="2"/>
        <v>354.7899999999936</v>
      </c>
    </row>
    <row r="157" spans="5:5" x14ac:dyDescent="0.25">
      <c r="E157" s="6">
        <f t="shared" si="2"/>
        <v>354.7899999999936</v>
      </c>
    </row>
    <row r="158" spans="5:5" x14ac:dyDescent="0.25">
      <c r="E158" s="6">
        <f t="shared" si="2"/>
        <v>354.7899999999936</v>
      </c>
    </row>
    <row r="159" spans="5:5" x14ac:dyDescent="0.25">
      <c r="E159" s="6">
        <f t="shared" si="2"/>
        <v>354.7899999999936</v>
      </c>
    </row>
    <row r="160" spans="5:5" x14ac:dyDescent="0.25">
      <c r="E160" s="6">
        <f t="shared" si="2"/>
        <v>354.7899999999936</v>
      </c>
    </row>
    <row r="161" spans="5:5" x14ac:dyDescent="0.25">
      <c r="E161" s="6">
        <f t="shared" si="2"/>
        <v>354.7899999999936</v>
      </c>
    </row>
    <row r="162" spans="5:5" x14ac:dyDescent="0.25">
      <c r="E162" s="6">
        <f t="shared" si="2"/>
        <v>354.7899999999936</v>
      </c>
    </row>
    <row r="163" spans="5:5" x14ac:dyDescent="0.25">
      <c r="E163" s="6">
        <f t="shared" si="2"/>
        <v>354.7899999999936</v>
      </c>
    </row>
    <row r="164" spans="5:5" x14ac:dyDescent="0.25">
      <c r="E164" s="6">
        <f t="shared" si="2"/>
        <v>354.7899999999936</v>
      </c>
    </row>
    <row r="165" spans="5:5" x14ac:dyDescent="0.25">
      <c r="E165" s="6">
        <f t="shared" si="2"/>
        <v>354.7899999999936</v>
      </c>
    </row>
    <row r="166" spans="5:5" x14ac:dyDescent="0.25">
      <c r="E166" s="6">
        <f t="shared" si="2"/>
        <v>354.7899999999936</v>
      </c>
    </row>
    <row r="167" spans="5:5" x14ac:dyDescent="0.25">
      <c r="E167" s="6">
        <f t="shared" si="2"/>
        <v>354.7899999999936</v>
      </c>
    </row>
    <row r="168" spans="5:5" x14ac:dyDescent="0.25">
      <c r="E168" s="6">
        <f t="shared" si="2"/>
        <v>354.7899999999936</v>
      </c>
    </row>
    <row r="169" spans="5:5" x14ac:dyDescent="0.25">
      <c r="E169" s="6">
        <f t="shared" si="2"/>
        <v>354.7899999999936</v>
      </c>
    </row>
    <row r="170" spans="5:5" x14ac:dyDescent="0.25">
      <c r="E170" s="6">
        <f t="shared" si="2"/>
        <v>354.7899999999936</v>
      </c>
    </row>
    <row r="171" spans="5:5" x14ac:dyDescent="0.25">
      <c r="E171" s="6">
        <f t="shared" si="2"/>
        <v>354.7899999999936</v>
      </c>
    </row>
    <row r="172" spans="5:5" x14ac:dyDescent="0.25">
      <c r="E172" s="6">
        <f t="shared" si="2"/>
        <v>354.7899999999936</v>
      </c>
    </row>
    <row r="173" spans="5:5" x14ac:dyDescent="0.25">
      <c r="E173" s="6">
        <f t="shared" si="2"/>
        <v>354.7899999999936</v>
      </c>
    </row>
    <row r="174" spans="5:5" x14ac:dyDescent="0.25">
      <c r="E174" s="6">
        <f t="shared" si="2"/>
        <v>354.7899999999936</v>
      </c>
    </row>
    <row r="175" spans="5:5" x14ac:dyDescent="0.25">
      <c r="E175" s="6">
        <f t="shared" si="2"/>
        <v>354.7899999999936</v>
      </c>
    </row>
    <row r="176" spans="5:5" x14ac:dyDescent="0.25">
      <c r="E176" s="6">
        <f t="shared" si="2"/>
        <v>354.7899999999936</v>
      </c>
    </row>
    <row r="177" spans="5:5" x14ac:dyDescent="0.25">
      <c r="E177" s="6">
        <f t="shared" si="2"/>
        <v>354.7899999999936</v>
      </c>
    </row>
    <row r="178" spans="5:5" x14ac:dyDescent="0.25">
      <c r="E178" s="6">
        <f t="shared" si="2"/>
        <v>354.7899999999936</v>
      </c>
    </row>
    <row r="179" spans="5:5" x14ac:dyDescent="0.25">
      <c r="E179" s="6">
        <f t="shared" si="2"/>
        <v>354.7899999999936</v>
      </c>
    </row>
    <row r="180" spans="5:5" x14ac:dyDescent="0.25">
      <c r="E180" s="6">
        <f t="shared" si="2"/>
        <v>354.7899999999936</v>
      </c>
    </row>
    <row r="181" spans="5:5" x14ac:dyDescent="0.25">
      <c r="E181" s="6">
        <f t="shared" si="2"/>
        <v>354.7899999999936</v>
      </c>
    </row>
    <row r="182" spans="5:5" x14ac:dyDescent="0.25">
      <c r="E182" s="6">
        <f t="shared" si="2"/>
        <v>354.7899999999936</v>
      </c>
    </row>
    <row r="183" spans="5:5" x14ac:dyDescent="0.25">
      <c r="E183" s="6">
        <f t="shared" si="2"/>
        <v>354.7899999999936</v>
      </c>
    </row>
    <row r="184" spans="5:5" x14ac:dyDescent="0.25">
      <c r="E184" s="6">
        <f t="shared" si="2"/>
        <v>354.7899999999936</v>
      </c>
    </row>
    <row r="185" spans="5:5" x14ac:dyDescent="0.25">
      <c r="E185" s="6">
        <f t="shared" si="2"/>
        <v>354.7899999999936</v>
      </c>
    </row>
    <row r="186" spans="5:5" x14ac:dyDescent="0.25">
      <c r="E186" s="6">
        <f t="shared" si="2"/>
        <v>354.7899999999936</v>
      </c>
    </row>
    <row r="187" spans="5:5" x14ac:dyDescent="0.25">
      <c r="E187" s="6">
        <f t="shared" si="2"/>
        <v>354.7899999999936</v>
      </c>
    </row>
    <row r="188" spans="5:5" x14ac:dyDescent="0.25">
      <c r="E188" s="6">
        <f t="shared" si="2"/>
        <v>354.7899999999936</v>
      </c>
    </row>
    <row r="189" spans="5:5" x14ac:dyDescent="0.25">
      <c r="E189" s="6">
        <f t="shared" si="2"/>
        <v>354.7899999999936</v>
      </c>
    </row>
    <row r="190" spans="5:5" x14ac:dyDescent="0.25">
      <c r="E190" s="6">
        <f t="shared" si="2"/>
        <v>354.7899999999936</v>
      </c>
    </row>
    <row r="191" spans="5:5" x14ac:dyDescent="0.25">
      <c r="E191" s="6">
        <f t="shared" si="2"/>
        <v>354.7899999999936</v>
      </c>
    </row>
    <row r="192" spans="5:5" x14ac:dyDescent="0.25">
      <c r="E192" s="6">
        <f t="shared" si="2"/>
        <v>354.7899999999936</v>
      </c>
    </row>
    <row r="193" spans="5:5" x14ac:dyDescent="0.25">
      <c r="E193" s="6">
        <f t="shared" si="2"/>
        <v>354.7899999999936</v>
      </c>
    </row>
    <row r="194" spans="5:5" x14ac:dyDescent="0.25">
      <c r="E194" s="6">
        <f t="shared" si="2"/>
        <v>354.7899999999936</v>
      </c>
    </row>
    <row r="195" spans="5:5" x14ac:dyDescent="0.25">
      <c r="E195" s="6">
        <f t="shared" si="2"/>
        <v>354.7899999999936</v>
      </c>
    </row>
    <row r="196" spans="5:5" x14ac:dyDescent="0.25">
      <c r="E196" s="6">
        <f t="shared" si="2"/>
        <v>354.7899999999936</v>
      </c>
    </row>
    <row r="197" spans="5:5" x14ac:dyDescent="0.25">
      <c r="E197" s="6">
        <f t="shared" si="2"/>
        <v>354.7899999999936</v>
      </c>
    </row>
    <row r="198" spans="5:5" x14ac:dyDescent="0.25">
      <c r="E198" s="6">
        <f t="shared" ref="E198:E261" si="3">E197+C198-D198</f>
        <v>354.7899999999936</v>
      </c>
    </row>
    <row r="199" spans="5:5" x14ac:dyDescent="0.25">
      <c r="E199" s="6">
        <f t="shared" si="3"/>
        <v>354.7899999999936</v>
      </c>
    </row>
    <row r="200" spans="5:5" x14ac:dyDescent="0.25">
      <c r="E200" s="6">
        <f t="shared" si="3"/>
        <v>354.7899999999936</v>
      </c>
    </row>
    <row r="201" spans="5:5" x14ac:dyDescent="0.25">
      <c r="E201" s="6">
        <f t="shared" si="3"/>
        <v>354.7899999999936</v>
      </c>
    </row>
    <row r="202" spans="5:5" x14ac:dyDescent="0.25">
      <c r="E202" s="6">
        <f t="shared" si="3"/>
        <v>354.7899999999936</v>
      </c>
    </row>
    <row r="203" spans="5:5" x14ac:dyDescent="0.25">
      <c r="E203" s="6">
        <f t="shared" si="3"/>
        <v>354.7899999999936</v>
      </c>
    </row>
    <row r="204" spans="5:5" x14ac:dyDescent="0.25">
      <c r="E204" s="6">
        <f t="shared" si="3"/>
        <v>354.7899999999936</v>
      </c>
    </row>
    <row r="205" spans="5:5" x14ac:dyDescent="0.25">
      <c r="E205" s="6">
        <f t="shared" si="3"/>
        <v>354.7899999999936</v>
      </c>
    </row>
    <row r="206" spans="5:5" x14ac:dyDescent="0.25">
      <c r="E206" s="6">
        <f t="shared" si="3"/>
        <v>354.7899999999936</v>
      </c>
    </row>
    <row r="207" spans="5:5" x14ac:dyDescent="0.25">
      <c r="E207" s="6">
        <f t="shared" si="3"/>
        <v>354.7899999999936</v>
      </c>
    </row>
    <row r="208" spans="5:5" x14ac:dyDescent="0.25">
      <c r="E208" s="6">
        <f t="shared" si="3"/>
        <v>354.7899999999936</v>
      </c>
    </row>
    <row r="209" spans="5:5" x14ac:dyDescent="0.25">
      <c r="E209" s="6">
        <f t="shared" si="3"/>
        <v>354.7899999999936</v>
      </c>
    </row>
    <row r="210" spans="5:5" x14ac:dyDescent="0.25">
      <c r="E210" s="6">
        <f t="shared" si="3"/>
        <v>354.7899999999936</v>
      </c>
    </row>
    <row r="211" spans="5:5" x14ac:dyDescent="0.25">
      <c r="E211" s="6">
        <f t="shared" si="3"/>
        <v>354.7899999999936</v>
      </c>
    </row>
    <row r="212" spans="5:5" x14ac:dyDescent="0.25">
      <c r="E212" s="6">
        <f t="shared" si="3"/>
        <v>354.7899999999936</v>
      </c>
    </row>
    <row r="213" spans="5:5" x14ac:dyDescent="0.25">
      <c r="E213" s="6">
        <f t="shared" si="3"/>
        <v>354.7899999999936</v>
      </c>
    </row>
    <row r="214" spans="5:5" x14ac:dyDescent="0.25">
      <c r="E214" s="6">
        <f t="shared" si="3"/>
        <v>354.7899999999936</v>
      </c>
    </row>
    <row r="215" spans="5:5" x14ac:dyDescent="0.25">
      <c r="E215" s="6">
        <f t="shared" si="3"/>
        <v>354.7899999999936</v>
      </c>
    </row>
    <row r="216" spans="5:5" x14ac:dyDescent="0.25">
      <c r="E216" s="6">
        <f t="shared" si="3"/>
        <v>354.7899999999936</v>
      </c>
    </row>
    <row r="217" spans="5:5" x14ac:dyDescent="0.25">
      <c r="E217" s="6">
        <f t="shared" si="3"/>
        <v>354.7899999999936</v>
      </c>
    </row>
    <row r="218" spans="5:5" x14ac:dyDescent="0.25">
      <c r="E218" s="6">
        <f t="shared" si="3"/>
        <v>354.7899999999936</v>
      </c>
    </row>
    <row r="219" spans="5:5" x14ac:dyDescent="0.25">
      <c r="E219" s="6">
        <f t="shared" si="3"/>
        <v>354.7899999999936</v>
      </c>
    </row>
    <row r="220" spans="5:5" x14ac:dyDescent="0.25">
      <c r="E220" s="6">
        <f t="shared" si="3"/>
        <v>354.7899999999936</v>
      </c>
    </row>
    <row r="221" spans="5:5" x14ac:dyDescent="0.25">
      <c r="E221" s="6">
        <f t="shared" si="3"/>
        <v>354.7899999999936</v>
      </c>
    </row>
    <row r="222" spans="5:5" x14ac:dyDescent="0.25">
      <c r="E222" s="6">
        <f t="shared" si="3"/>
        <v>354.7899999999936</v>
      </c>
    </row>
    <row r="223" spans="5:5" x14ac:dyDescent="0.25">
      <c r="E223" s="6">
        <f t="shared" si="3"/>
        <v>354.7899999999936</v>
      </c>
    </row>
    <row r="224" spans="5:5" x14ac:dyDescent="0.25">
      <c r="E224" s="6">
        <f t="shared" si="3"/>
        <v>354.7899999999936</v>
      </c>
    </row>
    <row r="225" spans="5:5" x14ac:dyDescent="0.25">
      <c r="E225" s="6">
        <f t="shared" si="3"/>
        <v>354.7899999999936</v>
      </c>
    </row>
    <row r="226" spans="5:5" x14ac:dyDescent="0.25">
      <c r="E226" s="6">
        <f t="shared" si="3"/>
        <v>354.7899999999936</v>
      </c>
    </row>
    <row r="227" spans="5:5" x14ac:dyDescent="0.25">
      <c r="E227" s="6">
        <f t="shared" si="3"/>
        <v>354.7899999999936</v>
      </c>
    </row>
    <row r="228" spans="5:5" x14ac:dyDescent="0.25">
      <c r="E228" s="6">
        <f t="shared" si="3"/>
        <v>354.7899999999936</v>
      </c>
    </row>
    <row r="229" spans="5:5" x14ac:dyDescent="0.25">
      <c r="E229" s="6">
        <f t="shared" si="3"/>
        <v>354.7899999999936</v>
      </c>
    </row>
    <row r="230" spans="5:5" x14ac:dyDescent="0.25">
      <c r="E230" s="6">
        <f t="shared" si="3"/>
        <v>354.7899999999936</v>
      </c>
    </row>
    <row r="231" spans="5:5" x14ac:dyDescent="0.25">
      <c r="E231" s="6">
        <f t="shared" si="3"/>
        <v>354.7899999999936</v>
      </c>
    </row>
    <row r="232" spans="5:5" x14ac:dyDescent="0.25">
      <c r="E232" s="6">
        <f t="shared" si="3"/>
        <v>354.7899999999936</v>
      </c>
    </row>
    <row r="233" spans="5:5" x14ac:dyDescent="0.25">
      <c r="E233" s="6">
        <f t="shared" si="3"/>
        <v>354.7899999999936</v>
      </c>
    </row>
    <row r="234" spans="5:5" x14ac:dyDescent="0.25">
      <c r="E234" s="6">
        <f t="shared" si="3"/>
        <v>354.7899999999936</v>
      </c>
    </row>
    <row r="235" spans="5:5" x14ac:dyDescent="0.25">
      <c r="E235" s="6">
        <f t="shared" si="3"/>
        <v>354.7899999999936</v>
      </c>
    </row>
    <row r="236" spans="5:5" x14ac:dyDescent="0.25">
      <c r="E236" s="6">
        <f t="shared" si="3"/>
        <v>354.7899999999936</v>
      </c>
    </row>
    <row r="237" spans="5:5" x14ac:dyDescent="0.25">
      <c r="E237" s="6">
        <f t="shared" si="3"/>
        <v>354.7899999999936</v>
      </c>
    </row>
    <row r="238" spans="5:5" x14ac:dyDescent="0.25">
      <c r="E238" s="6">
        <f t="shared" si="3"/>
        <v>354.7899999999936</v>
      </c>
    </row>
    <row r="239" spans="5:5" x14ac:dyDescent="0.25">
      <c r="E239" s="6">
        <f t="shared" si="3"/>
        <v>354.7899999999936</v>
      </c>
    </row>
    <row r="240" spans="5:5" x14ac:dyDescent="0.25">
      <c r="E240" s="6">
        <f t="shared" si="3"/>
        <v>354.7899999999936</v>
      </c>
    </row>
    <row r="241" spans="5:5" x14ac:dyDescent="0.25">
      <c r="E241" s="6">
        <f t="shared" si="3"/>
        <v>354.7899999999936</v>
      </c>
    </row>
    <row r="242" spans="5:5" x14ac:dyDescent="0.25">
      <c r="E242" s="6">
        <f t="shared" si="3"/>
        <v>354.7899999999936</v>
      </c>
    </row>
    <row r="243" spans="5:5" x14ac:dyDescent="0.25">
      <c r="E243" s="6">
        <f t="shared" si="3"/>
        <v>354.7899999999936</v>
      </c>
    </row>
    <row r="244" spans="5:5" x14ac:dyDescent="0.25">
      <c r="E244" s="6">
        <f t="shared" si="3"/>
        <v>354.7899999999936</v>
      </c>
    </row>
    <row r="245" spans="5:5" x14ac:dyDescent="0.25">
      <c r="E245" s="6">
        <f t="shared" si="3"/>
        <v>354.7899999999936</v>
      </c>
    </row>
    <row r="246" spans="5:5" x14ac:dyDescent="0.25">
      <c r="E246" s="6">
        <f t="shared" si="3"/>
        <v>354.7899999999936</v>
      </c>
    </row>
    <row r="247" spans="5:5" x14ac:dyDescent="0.25">
      <c r="E247" s="6">
        <f t="shared" si="3"/>
        <v>354.7899999999936</v>
      </c>
    </row>
    <row r="248" spans="5:5" x14ac:dyDescent="0.25">
      <c r="E248" s="6">
        <f t="shared" si="3"/>
        <v>354.7899999999936</v>
      </c>
    </row>
    <row r="249" spans="5:5" x14ac:dyDescent="0.25">
      <c r="E249" s="6">
        <f t="shared" si="3"/>
        <v>354.7899999999936</v>
      </c>
    </row>
    <row r="250" spans="5:5" x14ac:dyDescent="0.25">
      <c r="E250" s="6">
        <f t="shared" si="3"/>
        <v>354.7899999999936</v>
      </c>
    </row>
    <row r="251" spans="5:5" x14ac:dyDescent="0.25">
      <c r="E251" s="6">
        <f t="shared" si="3"/>
        <v>354.7899999999936</v>
      </c>
    </row>
    <row r="252" spans="5:5" x14ac:dyDescent="0.25">
      <c r="E252" s="6">
        <f t="shared" si="3"/>
        <v>354.7899999999936</v>
      </c>
    </row>
    <row r="253" spans="5:5" x14ac:dyDescent="0.25">
      <c r="E253" s="6">
        <f t="shared" si="3"/>
        <v>354.7899999999936</v>
      </c>
    </row>
    <row r="254" spans="5:5" x14ac:dyDescent="0.25">
      <c r="E254" s="6">
        <f t="shared" si="3"/>
        <v>354.7899999999936</v>
      </c>
    </row>
    <row r="255" spans="5:5" x14ac:dyDescent="0.25">
      <c r="E255" s="6">
        <f t="shared" si="3"/>
        <v>354.7899999999936</v>
      </c>
    </row>
    <row r="256" spans="5:5" x14ac:dyDescent="0.25">
      <c r="E256" s="6">
        <f t="shared" si="3"/>
        <v>354.7899999999936</v>
      </c>
    </row>
    <row r="257" spans="5:5" x14ac:dyDescent="0.25">
      <c r="E257" s="6">
        <f t="shared" si="3"/>
        <v>354.7899999999936</v>
      </c>
    </row>
    <row r="258" spans="5:5" x14ac:dyDescent="0.25">
      <c r="E258" s="6">
        <f t="shared" si="3"/>
        <v>354.7899999999936</v>
      </c>
    </row>
    <row r="259" spans="5:5" x14ac:dyDescent="0.25">
      <c r="E259" s="6">
        <f t="shared" si="3"/>
        <v>354.7899999999936</v>
      </c>
    </row>
    <row r="260" spans="5:5" x14ac:dyDescent="0.25">
      <c r="E260" s="6">
        <f t="shared" si="3"/>
        <v>354.7899999999936</v>
      </c>
    </row>
    <row r="261" spans="5:5" x14ac:dyDescent="0.25">
      <c r="E261" s="6">
        <f t="shared" si="3"/>
        <v>354.7899999999936</v>
      </c>
    </row>
    <row r="262" spans="5:5" x14ac:dyDescent="0.25">
      <c r="E262" s="6">
        <f t="shared" ref="E262:E325" si="4">E261+C262-D262</f>
        <v>354.7899999999936</v>
      </c>
    </row>
    <row r="263" spans="5:5" x14ac:dyDescent="0.25">
      <c r="E263" s="6">
        <f t="shared" si="4"/>
        <v>354.7899999999936</v>
      </c>
    </row>
    <row r="264" spans="5:5" x14ac:dyDescent="0.25">
      <c r="E264" s="6">
        <f t="shared" si="4"/>
        <v>354.7899999999936</v>
      </c>
    </row>
    <row r="265" spans="5:5" x14ac:dyDescent="0.25">
      <c r="E265" s="6">
        <f t="shared" si="4"/>
        <v>354.7899999999936</v>
      </c>
    </row>
    <row r="266" spans="5:5" x14ac:dyDescent="0.25">
      <c r="E266" s="6">
        <f t="shared" si="4"/>
        <v>354.7899999999936</v>
      </c>
    </row>
    <row r="267" spans="5:5" x14ac:dyDescent="0.25">
      <c r="E267" s="6">
        <f t="shared" si="4"/>
        <v>354.7899999999936</v>
      </c>
    </row>
    <row r="268" spans="5:5" x14ac:dyDescent="0.25">
      <c r="E268" s="6">
        <f t="shared" si="4"/>
        <v>354.7899999999936</v>
      </c>
    </row>
    <row r="269" spans="5:5" x14ac:dyDescent="0.25">
      <c r="E269" s="6">
        <f t="shared" si="4"/>
        <v>354.7899999999936</v>
      </c>
    </row>
    <row r="270" spans="5:5" x14ac:dyDescent="0.25">
      <c r="E270" s="6">
        <f t="shared" si="4"/>
        <v>354.7899999999936</v>
      </c>
    </row>
    <row r="271" spans="5:5" x14ac:dyDescent="0.25">
      <c r="E271" s="6">
        <f t="shared" si="4"/>
        <v>354.7899999999936</v>
      </c>
    </row>
    <row r="272" spans="5:5" x14ac:dyDescent="0.25">
      <c r="E272" s="6">
        <f t="shared" si="4"/>
        <v>354.7899999999936</v>
      </c>
    </row>
    <row r="273" spans="5:5" x14ac:dyDescent="0.25">
      <c r="E273" s="6">
        <f t="shared" si="4"/>
        <v>354.7899999999936</v>
      </c>
    </row>
    <row r="274" spans="5:5" x14ac:dyDescent="0.25">
      <c r="E274" s="6">
        <f t="shared" si="4"/>
        <v>354.7899999999936</v>
      </c>
    </row>
    <row r="275" spans="5:5" x14ac:dyDescent="0.25">
      <c r="E275" s="6">
        <f t="shared" si="4"/>
        <v>354.7899999999936</v>
      </c>
    </row>
    <row r="276" spans="5:5" x14ac:dyDescent="0.25">
      <c r="E276" s="6">
        <f t="shared" si="4"/>
        <v>354.7899999999936</v>
      </c>
    </row>
    <row r="277" spans="5:5" x14ac:dyDescent="0.25">
      <c r="E277" s="6">
        <f t="shared" si="4"/>
        <v>354.7899999999936</v>
      </c>
    </row>
    <row r="278" spans="5:5" x14ac:dyDescent="0.25">
      <c r="E278" s="6">
        <f t="shared" si="4"/>
        <v>354.7899999999936</v>
      </c>
    </row>
    <row r="279" spans="5:5" x14ac:dyDescent="0.25">
      <c r="E279" s="6">
        <f t="shared" si="4"/>
        <v>354.7899999999936</v>
      </c>
    </row>
    <row r="280" spans="5:5" x14ac:dyDescent="0.25">
      <c r="E280" s="6">
        <f t="shared" si="4"/>
        <v>354.7899999999936</v>
      </c>
    </row>
    <row r="281" spans="5:5" x14ac:dyDescent="0.25">
      <c r="E281" s="6">
        <f t="shared" si="4"/>
        <v>354.7899999999936</v>
      </c>
    </row>
    <row r="282" spans="5:5" x14ac:dyDescent="0.25">
      <c r="E282" s="6">
        <f t="shared" si="4"/>
        <v>354.7899999999936</v>
      </c>
    </row>
    <row r="283" spans="5:5" x14ac:dyDescent="0.25">
      <c r="E283" s="6">
        <f t="shared" si="4"/>
        <v>354.7899999999936</v>
      </c>
    </row>
    <row r="284" spans="5:5" x14ac:dyDescent="0.25">
      <c r="E284" s="6">
        <f t="shared" si="4"/>
        <v>354.7899999999936</v>
      </c>
    </row>
    <row r="285" spans="5:5" x14ac:dyDescent="0.25">
      <c r="E285" s="6">
        <f t="shared" si="4"/>
        <v>354.7899999999936</v>
      </c>
    </row>
    <row r="286" spans="5:5" x14ac:dyDescent="0.25">
      <c r="E286" s="6">
        <f t="shared" si="4"/>
        <v>354.7899999999936</v>
      </c>
    </row>
    <row r="287" spans="5:5" x14ac:dyDescent="0.25">
      <c r="E287" s="6">
        <f t="shared" si="4"/>
        <v>354.7899999999936</v>
      </c>
    </row>
    <row r="288" spans="5:5" x14ac:dyDescent="0.25">
      <c r="E288" s="6">
        <f t="shared" si="4"/>
        <v>354.7899999999936</v>
      </c>
    </row>
    <row r="289" spans="5:5" x14ac:dyDescent="0.25">
      <c r="E289" s="6">
        <f t="shared" si="4"/>
        <v>354.7899999999936</v>
      </c>
    </row>
    <row r="290" spans="5:5" x14ac:dyDescent="0.25">
      <c r="E290" s="6">
        <f t="shared" si="4"/>
        <v>354.7899999999936</v>
      </c>
    </row>
    <row r="291" spans="5:5" x14ac:dyDescent="0.25">
      <c r="E291" s="6">
        <f t="shared" si="4"/>
        <v>354.7899999999936</v>
      </c>
    </row>
    <row r="292" spans="5:5" x14ac:dyDescent="0.25">
      <c r="E292" s="6">
        <f t="shared" si="4"/>
        <v>354.7899999999936</v>
      </c>
    </row>
    <row r="293" spans="5:5" x14ac:dyDescent="0.25">
      <c r="E293" s="6">
        <f t="shared" si="4"/>
        <v>354.7899999999936</v>
      </c>
    </row>
    <row r="294" spans="5:5" x14ac:dyDescent="0.25">
      <c r="E294" s="6">
        <f t="shared" si="4"/>
        <v>354.7899999999936</v>
      </c>
    </row>
    <row r="295" spans="5:5" x14ac:dyDescent="0.25">
      <c r="E295" s="6">
        <f t="shared" si="4"/>
        <v>354.7899999999936</v>
      </c>
    </row>
    <row r="296" spans="5:5" x14ac:dyDescent="0.25">
      <c r="E296" s="6">
        <f t="shared" si="4"/>
        <v>354.7899999999936</v>
      </c>
    </row>
    <row r="297" spans="5:5" x14ac:dyDescent="0.25">
      <c r="E297" s="6">
        <f t="shared" si="4"/>
        <v>354.7899999999936</v>
      </c>
    </row>
    <row r="298" spans="5:5" x14ac:dyDescent="0.25">
      <c r="E298" s="6">
        <f t="shared" si="4"/>
        <v>354.7899999999936</v>
      </c>
    </row>
    <row r="299" spans="5:5" x14ac:dyDescent="0.25">
      <c r="E299" s="6">
        <f t="shared" si="4"/>
        <v>354.7899999999936</v>
      </c>
    </row>
    <row r="300" spans="5:5" x14ac:dyDescent="0.25">
      <c r="E300" s="6">
        <f t="shared" si="4"/>
        <v>354.7899999999936</v>
      </c>
    </row>
    <row r="301" spans="5:5" x14ac:dyDescent="0.25">
      <c r="E301" s="6">
        <f t="shared" si="4"/>
        <v>354.7899999999936</v>
      </c>
    </row>
    <row r="302" spans="5:5" x14ac:dyDescent="0.25">
      <c r="E302" s="6">
        <f t="shared" si="4"/>
        <v>354.7899999999936</v>
      </c>
    </row>
    <row r="303" spans="5:5" x14ac:dyDescent="0.25">
      <c r="E303" s="6">
        <f t="shared" si="4"/>
        <v>354.7899999999936</v>
      </c>
    </row>
    <row r="304" spans="5:5" x14ac:dyDescent="0.25">
      <c r="E304" s="6">
        <f t="shared" si="4"/>
        <v>354.7899999999936</v>
      </c>
    </row>
    <row r="305" spans="5:5" x14ac:dyDescent="0.25">
      <c r="E305" s="6">
        <f t="shared" si="4"/>
        <v>354.7899999999936</v>
      </c>
    </row>
    <row r="306" spans="5:5" x14ac:dyDescent="0.25">
      <c r="E306" s="6">
        <f t="shared" si="4"/>
        <v>354.7899999999936</v>
      </c>
    </row>
    <row r="307" spans="5:5" x14ac:dyDescent="0.25">
      <c r="E307" s="6">
        <f t="shared" si="4"/>
        <v>354.7899999999936</v>
      </c>
    </row>
    <row r="308" spans="5:5" x14ac:dyDescent="0.25">
      <c r="E308" s="6">
        <f t="shared" si="4"/>
        <v>354.7899999999936</v>
      </c>
    </row>
    <row r="309" spans="5:5" x14ac:dyDescent="0.25">
      <c r="E309" s="6">
        <f t="shared" si="4"/>
        <v>354.7899999999936</v>
      </c>
    </row>
    <row r="310" spans="5:5" x14ac:dyDescent="0.25">
      <c r="E310" s="6">
        <f t="shared" si="4"/>
        <v>354.7899999999936</v>
      </c>
    </row>
    <row r="311" spans="5:5" x14ac:dyDescent="0.25">
      <c r="E311" s="6">
        <f t="shared" si="4"/>
        <v>354.7899999999936</v>
      </c>
    </row>
    <row r="312" spans="5:5" x14ac:dyDescent="0.25">
      <c r="E312" s="6">
        <f t="shared" si="4"/>
        <v>354.7899999999936</v>
      </c>
    </row>
    <row r="313" spans="5:5" x14ac:dyDescent="0.25">
      <c r="E313" s="6">
        <f t="shared" si="4"/>
        <v>354.7899999999936</v>
      </c>
    </row>
    <row r="314" spans="5:5" x14ac:dyDescent="0.25">
      <c r="E314" s="6">
        <f t="shared" si="4"/>
        <v>354.7899999999936</v>
      </c>
    </row>
    <row r="315" spans="5:5" x14ac:dyDescent="0.25">
      <c r="E315" s="6">
        <f t="shared" si="4"/>
        <v>354.7899999999936</v>
      </c>
    </row>
    <row r="316" spans="5:5" x14ac:dyDescent="0.25">
      <c r="E316" s="6">
        <f t="shared" si="4"/>
        <v>354.7899999999936</v>
      </c>
    </row>
    <row r="317" spans="5:5" x14ac:dyDescent="0.25">
      <c r="E317" s="6">
        <f t="shared" si="4"/>
        <v>354.7899999999936</v>
      </c>
    </row>
    <row r="318" spans="5:5" x14ac:dyDescent="0.25">
      <c r="E318" s="6">
        <f t="shared" si="4"/>
        <v>354.7899999999936</v>
      </c>
    </row>
    <row r="319" spans="5:5" x14ac:dyDescent="0.25">
      <c r="E319" s="6">
        <f t="shared" si="4"/>
        <v>354.7899999999936</v>
      </c>
    </row>
    <row r="320" spans="5:5" x14ac:dyDescent="0.25">
      <c r="E320" s="6">
        <f t="shared" si="4"/>
        <v>354.7899999999936</v>
      </c>
    </row>
    <row r="321" spans="5:5" x14ac:dyDescent="0.25">
      <c r="E321" s="6">
        <f t="shared" si="4"/>
        <v>354.7899999999936</v>
      </c>
    </row>
    <row r="322" spans="5:5" x14ac:dyDescent="0.25">
      <c r="E322" s="6">
        <f t="shared" si="4"/>
        <v>354.7899999999936</v>
      </c>
    </row>
    <row r="323" spans="5:5" x14ac:dyDescent="0.25">
      <c r="E323" s="6">
        <f t="shared" si="4"/>
        <v>354.7899999999936</v>
      </c>
    </row>
    <row r="324" spans="5:5" x14ac:dyDescent="0.25">
      <c r="E324" s="6">
        <f t="shared" si="4"/>
        <v>354.7899999999936</v>
      </c>
    </row>
    <row r="325" spans="5:5" x14ac:dyDescent="0.25">
      <c r="E325" s="6">
        <f t="shared" si="4"/>
        <v>354.7899999999936</v>
      </c>
    </row>
    <row r="326" spans="5:5" x14ac:dyDescent="0.25">
      <c r="E326" s="6">
        <f t="shared" ref="E326:E389" si="5">E325+C326-D326</f>
        <v>354.7899999999936</v>
      </c>
    </row>
    <row r="327" spans="5:5" x14ac:dyDescent="0.25">
      <c r="E327" s="6">
        <f t="shared" si="5"/>
        <v>354.7899999999936</v>
      </c>
    </row>
    <row r="328" spans="5:5" x14ac:dyDescent="0.25">
      <c r="E328" s="6">
        <f t="shared" si="5"/>
        <v>354.7899999999936</v>
      </c>
    </row>
    <row r="329" spans="5:5" x14ac:dyDescent="0.25">
      <c r="E329" s="6">
        <f t="shared" si="5"/>
        <v>354.7899999999936</v>
      </c>
    </row>
    <row r="330" spans="5:5" x14ac:dyDescent="0.25">
      <c r="E330" s="6">
        <f t="shared" si="5"/>
        <v>354.7899999999936</v>
      </c>
    </row>
    <row r="331" spans="5:5" x14ac:dyDescent="0.25">
      <c r="E331" s="6">
        <f t="shared" si="5"/>
        <v>354.7899999999936</v>
      </c>
    </row>
    <row r="332" spans="5:5" x14ac:dyDescent="0.25">
      <c r="E332" s="6">
        <f t="shared" si="5"/>
        <v>354.7899999999936</v>
      </c>
    </row>
    <row r="333" spans="5:5" x14ac:dyDescent="0.25">
      <c r="E333" s="6">
        <f t="shared" si="5"/>
        <v>354.7899999999936</v>
      </c>
    </row>
    <row r="334" spans="5:5" x14ac:dyDescent="0.25">
      <c r="E334" s="6">
        <f t="shared" si="5"/>
        <v>354.7899999999936</v>
      </c>
    </row>
    <row r="335" spans="5:5" x14ac:dyDescent="0.25">
      <c r="E335" s="6">
        <f t="shared" si="5"/>
        <v>354.7899999999936</v>
      </c>
    </row>
    <row r="336" spans="5:5" x14ac:dyDescent="0.25">
      <c r="E336" s="6">
        <f t="shared" si="5"/>
        <v>354.7899999999936</v>
      </c>
    </row>
    <row r="337" spans="5:5" x14ac:dyDescent="0.25">
      <c r="E337" s="6">
        <f t="shared" si="5"/>
        <v>354.7899999999936</v>
      </c>
    </row>
    <row r="338" spans="5:5" x14ac:dyDescent="0.25">
      <c r="E338" s="6">
        <f t="shared" si="5"/>
        <v>354.7899999999936</v>
      </c>
    </row>
    <row r="339" spans="5:5" x14ac:dyDescent="0.25">
      <c r="E339" s="6">
        <f t="shared" si="5"/>
        <v>354.7899999999936</v>
      </c>
    </row>
    <row r="340" spans="5:5" x14ac:dyDescent="0.25">
      <c r="E340" s="6">
        <f t="shared" si="5"/>
        <v>354.7899999999936</v>
      </c>
    </row>
    <row r="341" spans="5:5" x14ac:dyDescent="0.25">
      <c r="E341" s="6">
        <f t="shared" si="5"/>
        <v>354.7899999999936</v>
      </c>
    </row>
    <row r="342" spans="5:5" x14ac:dyDescent="0.25">
      <c r="E342" s="6">
        <f t="shared" si="5"/>
        <v>354.7899999999936</v>
      </c>
    </row>
    <row r="343" spans="5:5" x14ac:dyDescent="0.25">
      <c r="E343" s="6">
        <f t="shared" si="5"/>
        <v>354.7899999999936</v>
      </c>
    </row>
    <row r="344" spans="5:5" x14ac:dyDescent="0.25">
      <c r="E344" s="6">
        <f t="shared" si="5"/>
        <v>354.7899999999936</v>
      </c>
    </row>
    <row r="345" spans="5:5" x14ac:dyDescent="0.25">
      <c r="E345" s="6">
        <f t="shared" si="5"/>
        <v>354.7899999999936</v>
      </c>
    </row>
    <row r="346" spans="5:5" x14ac:dyDescent="0.25">
      <c r="E346" s="6">
        <f t="shared" si="5"/>
        <v>354.7899999999936</v>
      </c>
    </row>
    <row r="347" spans="5:5" x14ac:dyDescent="0.25">
      <c r="E347" s="6">
        <f t="shared" si="5"/>
        <v>354.7899999999936</v>
      </c>
    </row>
    <row r="348" spans="5:5" x14ac:dyDescent="0.25">
      <c r="E348" s="6">
        <f t="shared" si="5"/>
        <v>354.7899999999936</v>
      </c>
    </row>
    <row r="349" spans="5:5" x14ac:dyDescent="0.25">
      <c r="E349" s="6">
        <f t="shared" si="5"/>
        <v>354.7899999999936</v>
      </c>
    </row>
    <row r="350" spans="5:5" x14ac:dyDescent="0.25">
      <c r="E350" s="6">
        <f t="shared" si="5"/>
        <v>354.7899999999936</v>
      </c>
    </row>
    <row r="351" spans="5:5" x14ac:dyDescent="0.25">
      <c r="E351" s="6">
        <f t="shared" si="5"/>
        <v>354.7899999999936</v>
      </c>
    </row>
    <row r="352" spans="5:5" x14ac:dyDescent="0.25">
      <c r="E352" s="6">
        <f t="shared" si="5"/>
        <v>354.7899999999936</v>
      </c>
    </row>
    <row r="353" spans="5:5" x14ac:dyDescent="0.25">
      <c r="E353" s="6">
        <f t="shared" si="5"/>
        <v>354.7899999999936</v>
      </c>
    </row>
    <row r="354" spans="5:5" x14ac:dyDescent="0.25">
      <c r="E354" s="6">
        <f t="shared" si="5"/>
        <v>354.7899999999936</v>
      </c>
    </row>
    <row r="355" spans="5:5" x14ac:dyDescent="0.25">
      <c r="E355" s="6">
        <f t="shared" si="5"/>
        <v>354.7899999999936</v>
      </c>
    </row>
    <row r="356" spans="5:5" x14ac:dyDescent="0.25">
      <c r="E356" s="6">
        <f t="shared" si="5"/>
        <v>354.7899999999936</v>
      </c>
    </row>
    <row r="357" spans="5:5" x14ac:dyDescent="0.25">
      <c r="E357" s="6">
        <f t="shared" si="5"/>
        <v>354.7899999999936</v>
      </c>
    </row>
    <row r="358" spans="5:5" x14ac:dyDescent="0.25">
      <c r="E358" s="6">
        <f t="shared" si="5"/>
        <v>354.7899999999936</v>
      </c>
    </row>
    <row r="359" spans="5:5" x14ac:dyDescent="0.25">
      <c r="E359" s="6">
        <f t="shared" si="5"/>
        <v>354.7899999999936</v>
      </c>
    </row>
    <row r="360" spans="5:5" x14ac:dyDescent="0.25">
      <c r="E360" s="6">
        <f t="shared" si="5"/>
        <v>354.7899999999936</v>
      </c>
    </row>
    <row r="361" spans="5:5" x14ac:dyDescent="0.25">
      <c r="E361" s="6">
        <f t="shared" si="5"/>
        <v>354.7899999999936</v>
      </c>
    </row>
    <row r="362" spans="5:5" x14ac:dyDescent="0.25">
      <c r="E362" s="6">
        <f t="shared" si="5"/>
        <v>354.7899999999936</v>
      </c>
    </row>
    <row r="363" spans="5:5" x14ac:dyDescent="0.25">
      <c r="E363" s="6">
        <f t="shared" si="5"/>
        <v>354.7899999999936</v>
      </c>
    </row>
    <row r="364" spans="5:5" x14ac:dyDescent="0.25">
      <c r="E364" s="6">
        <f t="shared" si="5"/>
        <v>354.7899999999936</v>
      </c>
    </row>
    <row r="365" spans="5:5" x14ac:dyDescent="0.25">
      <c r="E365" s="6">
        <f t="shared" si="5"/>
        <v>354.7899999999936</v>
      </c>
    </row>
    <row r="366" spans="5:5" x14ac:dyDescent="0.25">
      <c r="E366" s="6">
        <f t="shared" si="5"/>
        <v>354.7899999999936</v>
      </c>
    </row>
    <row r="367" spans="5:5" x14ac:dyDescent="0.25">
      <c r="E367" s="6">
        <f t="shared" si="5"/>
        <v>354.7899999999936</v>
      </c>
    </row>
    <row r="368" spans="5:5" x14ac:dyDescent="0.25">
      <c r="E368" s="6">
        <f t="shared" si="5"/>
        <v>354.7899999999936</v>
      </c>
    </row>
    <row r="369" spans="5:5" x14ac:dyDescent="0.25">
      <c r="E369" s="6">
        <f t="shared" si="5"/>
        <v>354.7899999999936</v>
      </c>
    </row>
    <row r="370" spans="5:5" x14ac:dyDescent="0.25">
      <c r="E370" s="6">
        <f t="shared" si="5"/>
        <v>354.7899999999936</v>
      </c>
    </row>
    <row r="371" spans="5:5" x14ac:dyDescent="0.25">
      <c r="E371" s="6">
        <f t="shared" si="5"/>
        <v>354.7899999999936</v>
      </c>
    </row>
    <row r="372" spans="5:5" x14ac:dyDescent="0.25">
      <c r="E372" s="6">
        <f t="shared" si="5"/>
        <v>354.7899999999936</v>
      </c>
    </row>
    <row r="373" spans="5:5" x14ac:dyDescent="0.25">
      <c r="E373" s="6">
        <f t="shared" si="5"/>
        <v>354.7899999999936</v>
      </c>
    </row>
    <row r="374" spans="5:5" x14ac:dyDescent="0.25">
      <c r="E374" s="6">
        <f t="shared" si="5"/>
        <v>354.7899999999936</v>
      </c>
    </row>
    <row r="375" spans="5:5" x14ac:dyDescent="0.25">
      <c r="E375" s="6">
        <f t="shared" si="5"/>
        <v>354.7899999999936</v>
      </c>
    </row>
    <row r="376" spans="5:5" x14ac:dyDescent="0.25">
      <c r="E376" s="6">
        <f t="shared" si="5"/>
        <v>354.7899999999936</v>
      </c>
    </row>
    <row r="377" spans="5:5" x14ac:dyDescent="0.25">
      <c r="E377" s="6">
        <f t="shared" si="5"/>
        <v>354.7899999999936</v>
      </c>
    </row>
    <row r="378" spans="5:5" x14ac:dyDescent="0.25">
      <c r="E378" s="6">
        <f t="shared" si="5"/>
        <v>354.7899999999936</v>
      </c>
    </row>
    <row r="379" spans="5:5" x14ac:dyDescent="0.25">
      <c r="E379" s="6">
        <f t="shared" si="5"/>
        <v>354.7899999999936</v>
      </c>
    </row>
    <row r="380" spans="5:5" x14ac:dyDescent="0.25">
      <c r="E380" s="6">
        <f t="shared" si="5"/>
        <v>354.7899999999936</v>
      </c>
    </row>
    <row r="381" spans="5:5" x14ac:dyDescent="0.25">
      <c r="E381" s="6">
        <f t="shared" si="5"/>
        <v>354.7899999999936</v>
      </c>
    </row>
    <row r="382" spans="5:5" x14ac:dyDescent="0.25">
      <c r="E382" s="6">
        <f t="shared" si="5"/>
        <v>354.7899999999936</v>
      </c>
    </row>
    <row r="383" spans="5:5" x14ac:dyDescent="0.25">
      <c r="E383" s="6">
        <f t="shared" si="5"/>
        <v>354.7899999999936</v>
      </c>
    </row>
    <row r="384" spans="5:5" x14ac:dyDescent="0.25">
      <c r="E384" s="6">
        <f t="shared" si="5"/>
        <v>354.7899999999936</v>
      </c>
    </row>
    <row r="385" spans="5:5" x14ac:dyDescent="0.25">
      <c r="E385" s="6">
        <f t="shared" si="5"/>
        <v>354.7899999999936</v>
      </c>
    </row>
    <row r="386" spans="5:5" x14ac:dyDescent="0.25">
      <c r="E386" s="6">
        <f t="shared" si="5"/>
        <v>354.7899999999936</v>
      </c>
    </row>
    <row r="387" spans="5:5" x14ac:dyDescent="0.25">
      <c r="E387" s="6">
        <f t="shared" si="5"/>
        <v>354.7899999999936</v>
      </c>
    </row>
    <row r="388" spans="5:5" x14ac:dyDescent="0.25">
      <c r="E388" s="6">
        <f t="shared" si="5"/>
        <v>354.7899999999936</v>
      </c>
    </row>
    <row r="389" spans="5:5" x14ac:dyDescent="0.25">
      <c r="E389" s="6">
        <f t="shared" si="5"/>
        <v>354.7899999999936</v>
      </c>
    </row>
    <row r="390" spans="5:5" x14ac:dyDescent="0.25">
      <c r="E390" s="6">
        <f t="shared" ref="E390:E453" si="6">E389+C390-D390</f>
        <v>354.7899999999936</v>
      </c>
    </row>
    <row r="391" spans="5:5" x14ac:dyDescent="0.25">
      <c r="E391" s="6">
        <f t="shared" si="6"/>
        <v>354.7899999999936</v>
      </c>
    </row>
    <row r="392" spans="5:5" x14ac:dyDescent="0.25">
      <c r="E392" s="6">
        <f t="shared" si="6"/>
        <v>354.7899999999936</v>
      </c>
    </row>
    <row r="393" spans="5:5" x14ac:dyDescent="0.25">
      <c r="E393" s="6">
        <f t="shared" si="6"/>
        <v>354.7899999999936</v>
      </c>
    </row>
    <row r="394" spans="5:5" x14ac:dyDescent="0.25">
      <c r="E394" s="6">
        <f t="shared" si="6"/>
        <v>354.7899999999936</v>
      </c>
    </row>
    <row r="395" spans="5:5" x14ac:dyDescent="0.25">
      <c r="E395" s="6">
        <f t="shared" si="6"/>
        <v>354.7899999999936</v>
      </c>
    </row>
    <row r="396" spans="5:5" x14ac:dyDescent="0.25">
      <c r="E396" s="6">
        <f t="shared" si="6"/>
        <v>354.7899999999936</v>
      </c>
    </row>
    <row r="397" spans="5:5" x14ac:dyDescent="0.25">
      <c r="E397" s="6">
        <f t="shared" si="6"/>
        <v>354.7899999999936</v>
      </c>
    </row>
    <row r="398" spans="5:5" x14ac:dyDescent="0.25">
      <c r="E398" s="6">
        <f t="shared" si="6"/>
        <v>354.7899999999936</v>
      </c>
    </row>
    <row r="399" spans="5:5" x14ac:dyDescent="0.25">
      <c r="E399" s="6">
        <f t="shared" si="6"/>
        <v>354.7899999999936</v>
      </c>
    </row>
    <row r="400" spans="5:5" x14ac:dyDescent="0.25">
      <c r="E400" s="6">
        <f t="shared" si="6"/>
        <v>354.7899999999936</v>
      </c>
    </row>
    <row r="401" spans="5:5" x14ac:dyDescent="0.25">
      <c r="E401" s="6">
        <f t="shared" si="6"/>
        <v>354.7899999999936</v>
      </c>
    </row>
    <row r="402" spans="5:5" x14ac:dyDescent="0.25">
      <c r="E402" s="6">
        <f t="shared" si="6"/>
        <v>354.7899999999936</v>
      </c>
    </row>
    <row r="403" spans="5:5" x14ac:dyDescent="0.25">
      <c r="E403" s="6">
        <f t="shared" si="6"/>
        <v>354.7899999999936</v>
      </c>
    </row>
    <row r="404" spans="5:5" x14ac:dyDescent="0.25">
      <c r="E404" s="6">
        <f t="shared" si="6"/>
        <v>354.7899999999936</v>
      </c>
    </row>
    <row r="405" spans="5:5" x14ac:dyDescent="0.25">
      <c r="E405" s="6">
        <f t="shared" si="6"/>
        <v>354.7899999999936</v>
      </c>
    </row>
    <row r="406" spans="5:5" x14ac:dyDescent="0.25">
      <c r="E406" s="6">
        <f t="shared" si="6"/>
        <v>354.7899999999936</v>
      </c>
    </row>
    <row r="407" spans="5:5" x14ac:dyDescent="0.25">
      <c r="E407" s="6">
        <f t="shared" si="6"/>
        <v>354.7899999999936</v>
      </c>
    </row>
    <row r="408" spans="5:5" x14ac:dyDescent="0.25">
      <c r="E408" s="6">
        <f t="shared" si="6"/>
        <v>354.7899999999936</v>
      </c>
    </row>
    <row r="409" spans="5:5" x14ac:dyDescent="0.25">
      <c r="E409" s="6">
        <f t="shared" si="6"/>
        <v>354.7899999999936</v>
      </c>
    </row>
    <row r="410" spans="5:5" x14ac:dyDescent="0.25">
      <c r="E410" s="6">
        <f t="shared" si="6"/>
        <v>354.7899999999936</v>
      </c>
    </row>
    <row r="411" spans="5:5" x14ac:dyDescent="0.25">
      <c r="E411" s="6">
        <f t="shared" si="6"/>
        <v>354.7899999999936</v>
      </c>
    </row>
    <row r="412" spans="5:5" x14ac:dyDescent="0.25">
      <c r="E412" s="6">
        <f t="shared" si="6"/>
        <v>354.7899999999936</v>
      </c>
    </row>
    <row r="413" spans="5:5" x14ac:dyDescent="0.25">
      <c r="E413" s="6">
        <f t="shared" si="6"/>
        <v>354.7899999999936</v>
      </c>
    </row>
    <row r="414" spans="5:5" x14ac:dyDescent="0.25">
      <c r="E414" s="6">
        <f t="shared" si="6"/>
        <v>354.7899999999936</v>
      </c>
    </row>
    <row r="415" spans="5:5" x14ac:dyDescent="0.25">
      <c r="E415" s="6">
        <f t="shared" si="6"/>
        <v>354.7899999999936</v>
      </c>
    </row>
    <row r="416" spans="5:5" x14ac:dyDescent="0.25">
      <c r="E416" s="6">
        <f t="shared" si="6"/>
        <v>354.7899999999936</v>
      </c>
    </row>
    <row r="417" spans="5:5" x14ac:dyDescent="0.25">
      <c r="E417" s="6">
        <f t="shared" si="6"/>
        <v>354.7899999999936</v>
      </c>
    </row>
    <row r="418" spans="5:5" x14ac:dyDescent="0.25">
      <c r="E418" s="6">
        <f t="shared" si="6"/>
        <v>354.7899999999936</v>
      </c>
    </row>
    <row r="419" spans="5:5" x14ac:dyDescent="0.25">
      <c r="E419" s="6">
        <f t="shared" si="6"/>
        <v>354.7899999999936</v>
      </c>
    </row>
    <row r="420" spans="5:5" x14ac:dyDescent="0.25">
      <c r="E420" s="6">
        <f t="shared" si="6"/>
        <v>354.7899999999936</v>
      </c>
    </row>
    <row r="421" spans="5:5" x14ac:dyDescent="0.25">
      <c r="E421" s="6">
        <f t="shared" si="6"/>
        <v>354.7899999999936</v>
      </c>
    </row>
    <row r="422" spans="5:5" x14ac:dyDescent="0.25">
      <c r="E422" s="6">
        <f t="shared" si="6"/>
        <v>354.7899999999936</v>
      </c>
    </row>
    <row r="423" spans="5:5" x14ac:dyDescent="0.25">
      <c r="E423" s="6">
        <f t="shared" si="6"/>
        <v>354.7899999999936</v>
      </c>
    </row>
    <row r="424" spans="5:5" x14ac:dyDescent="0.25">
      <c r="E424" s="6">
        <f t="shared" si="6"/>
        <v>354.7899999999936</v>
      </c>
    </row>
    <row r="425" spans="5:5" x14ac:dyDescent="0.25">
      <c r="E425" s="6">
        <f t="shared" si="6"/>
        <v>354.7899999999936</v>
      </c>
    </row>
    <row r="426" spans="5:5" x14ac:dyDescent="0.25">
      <c r="E426" s="6">
        <f t="shared" si="6"/>
        <v>354.7899999999936</v>
      </c>
    </row>
    <row r="427" spans="5:5" x14ac:dyDescent="0.25">
      <c r="E427" s="6">
        <f t="shared" si="6"/>
        <v>354.7899999999936</v>
      </c>
    </row>
    <row r="428" spans="5:5" x14ac:dyDescent="0.25">
      <c r="E428" s="6">
        <f t="shared" si="6"/>
        <v>354.7899999999936</v>
      </c>
    </row>
    <row r="429" spans="5:5" x14ac:dyDescent="0.25">
      <c r="E429" s="6">
        <f t="shared" si="6"/>
        <v>354.7899999999936</v>
      </c>
    </row>
    <row r="430" spans="5:5" x14ac:dyDescent="0.25">
      <c r="E430" s="6">
        <f t="shared" si="6"/>
        <v>354.7899999999936</v>
      </c>
    </row>
    <row r="431" spans="5:5" x14ac:dyDescent="0.25">
      <c r="E431" s="6">
        <f t="shared" si="6"/>
        <v>354.7899999999936</v>
      </c>
    </row>
    <row r="432" spans="5:5" x14ac:dyDescent="0.25">
      <c r="E432" s="6">
        <f t="shared" si="6"/>
        <v>354.7899999999936</v>
      </c>
    </row>
    <row r="433" spans="5:5" x14ac:dyDescent="0.25">
      <c r="E433" s="6">
        <f t="shared" si="6"/>
        <v>354.7899999999936</v>
      </c>
    </row>
    <row r="434" spans="5:5" x14ac:dyDescent="0.25">
      <c r="E434" s="6">
        <f t="shared" si="6"/>
        <v>354.7899999999936</v>
      </c>
    </row>
    <row r="435" spans="5:5" x14ac:dyDescent="0.25">
      <c r="E435" s="6">
        <f t="shared" si="6"/>
        <v>354.7899999999936</v>
      </c>
    </row>
    <row r="436" spans="5:5" x14ac:dyDescent="0.25">
      <c r="E436" s="6">
        <f t="shared" si="6"/>
        <v>354.7899999999936</v>
      </c>
    </row>
    <row r="437" spans="5:5" x14ac:dyDescent="0.25">
      <c r="E437" s="6">
        <f t="shared" si="6"/>
        <v>354.7899999999936</v>
      </c>
    </row>
    <row r="438" spans="5:5" x14ac:dyDescent="0.25">
      <c r="E438" s="6">
        <f t="shared" si="6"/>
        <v>354.7899999999936</v>
      </c>
    </row>
    <row r="439" spans="5:5" x14ac:dyDescent="0.25">
      <c r="E439" s="6">
        <f t="shared" si="6"/>
        <v>354.7899999999936</v>
      </c>
    </row>
    <row r="440" spans="5:5" x14ac:dyDescent="0.25">
      <c r="E440" s="6">
        <f t="shared" si="6"/>
        <v>354.7899999999936</v>
      </c>
    </row>
    <row r="441" spans="5:5" x14ac:dyDescent="0.25">
      <c r="E441" s="6">
        <f t="shared" si="6"/>
        <v>354.7899999999936</v>
      </c>
    </row>
    <row r="442" spans="5:5" x14ac:dyDescent="0.25">
      <c r="E442" s="6">
        <f t="shared" si="6"/>
        <v>354.7899999999936</v>
      </c>
    </row>
    <row r="443" spans="5:5" x14ac:dyDescent="0.25">
      <c r="E443" s="6">
        <f t="shared" si="6"/>
        <v>354.7899999999936</v>
      </c>
    </row>
    <row r="444" spans="5:5" x14ac:dyDescent="0.25">
      <c r="E444" s="6">
        <f t="shared" si="6"/>
        <v>354.7899999999936</v>
      </c>
    </row>
    <row r="445" spans="5:5" x14ac:dyDescent="0.25">
      <c r="E445" s="6">
        <f t="shared" si="6"/>
        <v>354.7899999999936</v>
      </c>
    </row>
    <row r="446" spans="5:5" x14ac:dyDescent="0.25">
      <c r="E446" s="6">
        <f t="shared" si="6"/>
        <v>354.7899999999936</v>
      </c>
    </row>
    <row r="447" spans="5:5" x14ac:dyDescent="0.25">
      <c r="E447" s="6">
        <f t="shared" si="6"/>
        <v>354.7899999999936</v>
      </c>
    </row>
    <row r="448" spans="5:5" x14ac:dyDescent="0.25">
      <c r="E448" s="6">
        <f t="shared" si="6"/>
        <v>354.7899999999936</v>
      </c>
    </row>
    <row r="449" spans="5:5" x14ac:dyDescent="0.25">
      <c r="E449" s="6">
        <f t="shared" si="6"/>
        <v>354.7899999999936</v>
      </c>
    </row>
    <row r="450" spans="5:5" x14ac:dyDescent="0.25">
      <c r="E450" s="6">
        <f t="shared" si="6"/>
        <v>354.7899999999936</v>
      </c>
    </row>
    <row r="451" spans="5:5" x14ac:dyDescent="0.25">
      <c r="E451" s="6">
        <f t="shared" si="6"/>
        <v>354.7899999999936</v>
      </c>
    </row>
    <row r="452" spans="5:5" x14ac:dyDescent="0.25">
      <c r="E452" s="6">
        <f t="shared" si="6"/>
        <v>354.7899999999936</v>
      </c>
    </row>
    <row r="453" spans="5:5" x14ac:dyDescent="0.25">
      <c r="E453" s="6">
        <f t="shared" si="6"/>
        <v>354.7899999999936</v>
      </c>
    </row>
    <row r="454" spans="5:5" x14ac:dyDescent="0.25">
      <c r="E454" s="6">
        <f t="shared" ref="E454:E501" si="7">E453+C454-D454</f>
        <v>354.7899999999936</v>
      </c>
    </row>
    <row r="455" spans="5:5" x14ac:dyDescent="0.25">
      <c r="E455" s="6">
        <f t="shared" si="7"/>
        <v>354.7899999999936</v>
      </c>
    </row>
    <row r="456" spans="5:5" x14ac:dyDescent="0.25">
      <c r="E456" s="6">
        <f t="shared" si="7"/>
        <v>354.7899999999936</v>
      </c>
    </row>
    <row r="457" spans="5:5" x14ac:dyDescent="0.25">
      <c r="E457" s="6">
        <f t="shared" si="7"/>
        <v>354.7899999999936</v>
      </c>
    </row>
    <row r="458" spans="5:5" x14ac:dyDescent="0.25">
      <c r="E458" s="6">
        <f t="shared" si="7"/>
        <v>354.7899999999936</v>
      </c>
    </row>
    <row r="459" spans="5:5" x14ac:dyDescent="0.25">
      <c r="E459" s="6">
        <f t="shared" si="7"/>
        <v>354.7899999999936</v>
      </c>
    </row>
    <row r="460" spans="5:5" x14ac:dyDescent="0.25">
      <c r="E460" s="6">
        <f t="shared" si="7"/>
        <v>354.7899999999936</v>
      </c>
    </row>
    <row r="461" spans="5:5" x14ac:dyDescent="0.25">
      <c r="E461" s="6">
        <f t="shared" si="7"/>
        <v>354.7899999999936</v>
      </c>
    </row>
    <row r="462" spans="5:5" x14ac:dyDescent="0.25">
      <c r="E462" s="6">
        <f t="shared" si="7"/>
        <v>354.7899999999936</v>
      </c>
    </row>
    <row r="463" spans="5:5" x14ac:dyDescent="0.25">
      <c r="E463" s="6">
        <f t="shared" si="7"/>
        <v>354.7899999999936</v>
      </c>
    </row>
    <row r="464" spans="5:5" x14ac:dyDescent="0.25">
      <c r="E464" s="6">
        <f t="shared" si="7"/>
        <v>354.7899999999936</v>
      </c>
    </row>
    <row r="465" spans="5:5" x14ac:dyDescent="0.25">
      <c r="E465" s="6">
        <f t="shared" si="7"/>
        <v>354.7899999999936</v>
      </c>
    </row>
    <row r="466" spans="5:5" x14ac:dyDescent="0.25">
      <c r="E466" s="6">
        <f t="shared" si="7"/>
        <v>354.7899999999936</v>
      </c>
    </row>
    <row r="467" spans="5:5" x14ac:dyDescent="0.25">
      <c r="E467" s="6">
        <f t="shared" si="7"/>
        <v>354.7899999999936</v>
      </c>
    </row>
    <row r="468" spans="5:5" x14ac:dyDescent="0.25">
      <c r="E468" s="6">
        <f t="shared" si="7"/>
        <v>354.7899999999936</v>
      </c>
    </row>
    <row r="469" spans="5:5" x14ac:dyDescent="0.25">
      <c r="E469" s="6">
        <f t="shared" si="7"/>
        <v>354.7899999999936</v>
      </c>
    </row>
    <row r="470" spans="5:5" x14ac:dyDescent="0.25">
      <c r="E470" s="6">
        <f t="shared" si="7"/>
        <v>354.7899999999936</v>
      </c>
    </row>
    <row r="471" spans="5:5" x14ac:dyDescent="0.25">
      <c r="E471" s="6">
        <f t="shared" si="7"/>
        <v>354.7899999999936</v>
      </c>
    </row>
    <row r="472" spans="5:5" x14ac:dyDescent="0.25">
      <c r="E472" s="6">
        <f t="shared" si="7"/>
        <v>354.7899999999936</v>
      </c>
    </row>
    <row r="473" spans="5:5" x14ac:dyDescent="0.25">
      <c r="E473" s="6">
        <f t="shared" si="7"/>
        <v>354.7899999999936</v>
      </c>
    </row>
    <row r="474" spans="5:5" x14ac:dyDescent="0.25">
      <c r="E474" s="6">
        <f t="shared" si="7"/>
        <v>354.7899999999936</v>
      </c>
    </row>
    <row r="475" spans="5:5" x14ac:dyDescent="0.25">
      <c r="E475" s="6">
        <f t="shared" si="7"/>
        <v>354.7899999999936</v>
      </c>
    </row>
    <row r="476" spans="5:5" x14ac:dyDescent="0.25">
      <c r="E476" s="6">
        <f t="shared" si="7"/>
        <v>354.7899999999936</v>
      </c>
    </row>
    <row r="477" spans="5:5" x14ac:dyDescent="0.25">
      <c r="E477" s="6">
        <f t="shared" si="7"/>
        <v>354.7899999999936</v>
      </c>
    </row>
    <row r="478" spans="5:5" x14ac:dyDescent="0.25">
      <c r="E478" s="6">
        <f t="shared" si="7"/>
        <v>354.7899999999936</v>
      </c>
    </row>
    <row r="479" spans="5:5" x14ac:dyDescent="0.25">
      <c r="E479" s="6">
        <f t="shared" si="7"/>
        <v>354.7899999999936</v>
      </c>
    </row>
    <row r="480" spans="5:5" x14ac:dyDescent="0.25">
      <c r="E480" s="6">
        <f t="shared" si="7"/>
        <v>354.7899999999936</v>
      </c>
    </row>
    <row r="481" spans="5:5" x14ac:dyDescent="0.25">
      <c r="E481" s="6">
        <f t="shared" si="7"/>
        <v>354.7899999999936</v>
      </c>
    </row>
    <row r="482" spans="5:5" x14ac:dyDescent="0.25">
      <c r="E482" s="6">
        <f t="shared" si="7"/>
        <v>354.7899999999936</v>
      </c>
    </row>
    <row r="483" spans="5:5" x14ac:dyDescent="0.25">
      <c r="E483" s="6">
        <f t="shared" si="7"/>
        <v>354.7899999999936</v>
      </c>
    </row>
    <row r="484" spans="5:5" x14ac:dyDescent="0.25">
      <c r="E484" s="6">
        <f t="shared" si="7"/>
        <v>354.7899999999936</v>
      </c>
    </row>
    <row r="485" spans="5:5" x14ac:dyDescent="0.25">
      <c r="E485" s="6">
        <f t="shared" si="7"/>
        <v>354.7899999999936</v>
      </c>
    </row>
    <row r="486" spans="5:5" x14ac:dyDescent="0.25">
      <c r="E486" s="6">
        <f t="shared" si="7"/>
        <v>354.7899999999936</v>
      </c>
    </row>
    <row r="487" spans="5:5" x14ac:dyDescent="0.25">
      <c r="E487" s="6">
        <f t="shared" si="7"/>
        <v>354.7899999999936</v>
      </c>
    </row>
    <row r="488" spans="5:5" x14ac:dyDescent="0.25">
      <c r="E488" s="6">
        <f t="shared" si="7"/>
        <v>354.7899999999936</v>
      </c>
    </row>
    <row r="489" spans="5:5" x14ac:dyDescent="0.25">
      <c r="E489" s="6">
        <f t="shared" si="7"/>
        <v>354.7899999999936</v>
      </c>
    </row>
    <row r="490" spans="5:5" x14ac:dyDescent="0.25">
      <c r="E490" s="6">
        <f t="shared" si="7"/>
        <v>354.7899999999936</v>
      </c>
    </row>
    <row r="491" spans="5:5" x14ac:dyDescent="0.25">
      <c r="E491" s="6">
        <f t="shared" si="7"/>
        <v>354.7899999999936</v>
      </c>
    </row>
    <row r="492" spans="5:5" x14ac:dyDescent="0.25">
      <c r="E492" s="6">
        <f t="shared" si="7"/>
        <v>354.7899999999936</v>
      </c>
    </row>
    <row r="493" spans="5:5" x14ac:dyDescent="0.25">
      <c r="E493" s="6">
        <f t="shared" si="7"/>
        <v>354.7899999999936</v>
      </c>
    </row>
    <row r="494" spans="5:5" x14ac:dyDescent="0.25">
      <c r="E494" s="6">
        <f t="shared" si="7"/>
        <v>354.7899999999936</v>
      </c>
    </row>
    <row r="495" spans="5:5" x14ac:dyDescent="0.25">
      <c r="E495" s="6">
        <f t="shared" si="7"/>
        <v>354.7899999999936</v>
      </c>
    </row>
    <row r="496" spans="5:5" x14ac:dyDescent="0.25">
      <c r="E496" s="6">
        <f t="shared" si="7"/>
        <v>354.7899999999936</v>
      </c>
    </row>
    <row r="497" spans="5:5" x14ac:dyDescent="0.25">
      <c r="E497" s="6">
        <f t="shared" si="7"/>
        <v>354.7899999999936</v>
      </c>
    </row>
    <row r="498" spans="5:5" x14ac:dyDescent="0.25">
      <c r="E498" s="6">
        <f t="shared" si="7"/>
        <v>354.7899999999936</v>
      </c>
    </row>
    <row r="499" spans="5:5" x14ac:dyDescent="0.25">
      <c r="E499" s="6">
        <f t="shared" si="7"/>
        <v>354.7899999999936</v>
      </c>
    </row>
    <row r="500" spans="5:5" x14ac:dyDescent="0.25">
      <c r="E500" s="6">
        <f t="shared" si="7"/>
        <v>354.7899999999936</v>
      </c>
    </row>
    <row r="501" spans="5:5" x14ac:dyDescent="0.25">
      <c r="E501" s="6">
        <f t="shared" si="7"/>
        <v>354.7899999999936</v>
      </c>
    </row>
  </sheetData>
  <mergeCells count="1">
    <mergeCell ref="A1:E1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5"/>
  <sheetViews>
    <sheetView zoomScale="115" zoomScaleNormal="115" zoomScaleSheetLayoutView="85" workbookViewId="0">
      <selection activeCell="F6" sqref="F6"/>
    </sheetView>
  </sheetViews>
  <sheetFormatPr baseColWidth="10" defaultRowHeight="15" x14ac:dyDescent="0.25"/>
  <cols>
    <col min="1" max="1" width="11.5703125" style="5" customWidth="1"/>
    <col min="2" max="2" width="24.140625" style="5" bestFit="1" customWidth="1"/>
    <col min="3" max="4" width="13" style="6" bestFit="1" customWidth="1"/>
    <col min="5" max="5" width="13" style="5" bestFit="1" customWidth="1"/>
    <col min="7" max="7" width="19.42578125" style="5" bestFit="1" customWidth="1"/>
    <col min="8" max="8" width="11.42578125" style="57"/>
    <col min="9" max="9" width="11.42578125" style="6"/>
    <col min="10" max="10" width="12" style="5" bestFit="1" customWidth="1"/>
    <col min="11" max="11" width="11.42578125" style="5"/>
    <col min="12" max="12" width="11.42578125" style="6"/>
    <col min="14" max="14" width="17.42578125" bestFit="1" customWidth="1"/>
    <col min="15" max="15" width="18" bestFit="1" customWidth="1"/>
  </cols>
  <sheetData>
    <row r="1" spans="1:15" ht="18.75" x14ac:dyDescent="0.3">
      <c r="A1" s="94" t="s">
        <v>217</v>
      </c>
      <c r="B1" s="94"/>
      <c r="C1" s="94"/>
      <c r="D1" s="94"/>
      <c r="E1" s="94"/>
      <c r="F1" s="49"/>
      <c r="G1" s="50"/>
      <c r="J1" s="50"/>
      <c r="K1" s="50"/>
      <c r="M1" s="49"/>
      <c r="N1" s="20" t="s">
        <v>4</v>
      </c>
      <c r="O1" s="21">
        <f>E495</f>
        <v>0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56"/>
      <c r="N2" s="22" t="s">
        <v>77</v>
      </c>
      <c r="O2" s="23">
        <f>MAX(A3:A495)</f>
        <v>44266</v>
      </c>
    </row>
    <row r="3" spans="1:15" x14ac:dyDescent="0.25">
      <c r="A3" s="7">
        <v>44134</v>
      </c>
      <c r="B3" s="5" t="s">
        <v>219</v>
      </c>
      <c r="C3" s="6">
        <v>8034</v>
      </c>
      <c r="D3" s="6">
        <v>0</v>
      </c>
      <c r="E3" s="55">
        <f>+C3-D3</f>
        <v>8034</v>
      </c>
      <c r="G3" s="5" t="s">
        <v>223</v>
      </c>
      <c r="H3" s="57">
        <v>103</v>
      </c>
      <c r="I3" s="6">
        <v>78</v>
      </c>
      <c r="M3" s="49"/>
      <c r="N3" s="49"/>
      <c r="O3" s="49"/>
    </row>
    <row r="4" spans="1:15" x14ac:dyDescent="0.25">
      <c r="A4" s="7">
        <v>44138</v>
      </c>
      <c r="B4" s="5" t="s">
        <v>220</v>
      </c>
      <c r="C4" s="6">
        <v>3276</v>
      </c>
      <c r="D4" s="6">
        <v>0</v>
      </c>
      <c r="E4" s="55">
        <f>+E3+C4-D4</f>
        <v>11310</v>
      </c>
      <c r="G4" s="53" t="s">
        <v>221</v>
      </c>
      <c r="H4" s="57">
        <v>38</v>
      </c>
      <c r="I4" s="6">
        <v>78</v>
      </c>
      <c r="J4" s="5" t="s">
        <v>222</v>
      </c>
      <c r="K4" s="5">
        <v>38</v>
      </c>
      <c r="L4" s="6">
        <v>78</v>
      </c>
    </row>
    <row r="5" spans="1:15" x14ac:dyDescent="0.25">
      <c r="A5" s="70">
        <v>44139</v>
      </c>
      <c r="B5" s="71" t="s">
        <v>225</v>
      </c>
      <c r="C5" s="72">
        <v>0</v>
      </c>
      <c r="D5" s="72"/>
      <c r="E5" s="55">
        <f t="shared" ref="E5:E68" si="0">+E4+C5-D5</f>
        <v>11310</v>
      </c>
    </row>
    <row r="6" spans="1:15" x14ac:dyDescent="0.25">
      <c r="A6" s="7">
        <v>44153</v>
      </c>
      <c r="B6" s="5" t="s">
        <v>265</v>
      </c>
      <c r="C6" s="6">
        <v>9906</v>
      </c>
      <c r="D6" s="6">
        <v>0</v>
      </c>
      <c r="E6" s="55">
        <f t="shared" si="0"/>
        <v>21216</v>
      </c>
      <c r="G6" s="5" t="s">
        <v>266</v>
      </c>
      <c r="H6" s="57">
        <v>127</v>
      </c>
      <c r="I6" s="6">
        <v>78</v>
      </c>
      <c r="J6" s="55"/>
    </row>
    <row r="7" spans="1:15" x14ac:dyDescent="0.25">
      <c r="A7" s="70">
        <v>44154</v>
      </c>
      <c r="B7" s="71" t="s">
        <v>267</v>
      </c>
      <c r="C7" s="72">
        <v>0</v>
      </c>
      <c r="D7" s="72"/>
      <c r="E7" s="55">
        <f t="shared" si="0"/>
        <v>21216</v>
      </c>
    </row>
    <row r="8" spans="1:15" x14ac:dyDescent="0.25">
      <c r="A8" s="7">
        <v>44168</v>
      </c>
      <c r="B8" s="5" t="s">
        <v>298</v>
      </c>
      <c r="C8" s="6">
        <v>12500</v>
      </c>
      <c r="E8" s="55">
        <f t="shared" si="0"/>
        <v>33716</v>
      </c>
      <c r="G8" s="5" t="s">
        <v>299</v>
      </c>
      <c r="H8" s="57">
        <v>50</v>
      </c>
      <c r="I8" s="6">
        <v>125</v>
      </c>
      <c r="J8" s="5" t="s">
        <v>300</v>
      </c>
      <c r="K8" s="5">
        <v>50</v>
      </c>
      <c r="L8" s="6">
        <v>125</v>
      </c>
    </row>
    <row r="9" spans="1:15" x14ac:dyDescent="0.25">
      <c r="A9" s="70">
        <v>44174</v>
      </c>
      <c r="B9" s="71" t="s">
        <v>71</v>
      </c>
      <c r="C9" s="72">
        <v>0</v>
      </c>
      <c r="D9" s="72">
        <v>10000</v>
      </c>
      <c r="E9" s="55">
        <f t="shared" si="0"/>
        <v>23716</v>
      </c>
    </row>
    <row r="10" spans="1:15" x14ac:dyDescent="0.25">
      <c r="A10" s="7">
        <v>44166</v>
      </c>
      <c r="B10" s="5" t="s">
        <v>301</v>
      </c>
      <c r="C10" s="6">
        <v>19734</v>
      </c>
      <c r="D10" s="6">
        <v>0</v>
      </c>
      <c r="E10" s="55">
        <f t="shared" si="0"/>
        <v>43450</v>
      </c>
      <c r="G10" s="5" t="s">
        <v>302</v>
      </c>
      <c r="H10" s="57">
        <v>253</v>
      </c>
      <c r="I10" s="6">
        <v>78</v>
      </c>
    </row>
    <row r="11" spans="1:15" x14ac:dyDescent="0.25">
      <c r="A11" s="7">
        <v>44176</v>
      </c>
      <c r="B11" s="5" t="s">
        <v>309</v>
      </c>
      <c r="C11" s="6">
        <v>6625</v>
      </c>
      <c r="D11" s="6">
        <v>0</v>
      </c>
      <c r="E11" s="55">
        <f t="shared" si="0"/>
        <v>50075</v>
      </c>
      <c r="G11" s="5" t="s">
        <v>310</v>
      </c>
      <c r="H11" s="57">
        <v>53</v>
      </c>
      <c r="I11" s="6">
        <v>125</v>
      </c>
    </row>
    <row r="12" spans="1:15" x14ac:dyDescent="0.25">
      <c r="A12" s="70">
        <v>44177</v>
      </c>
      <c r="B12" s="71" t="s">
        <v>71</v>
      </c>
      <c r="C12" s="72">
        <v>0</v>
      </c>
      <c r="D12" s="72">
        <v>10000</v>
      </c>
      <c r="E12" s="55">
        <f t="shared" si="0"/>
        <v>40075</v>
      </c>
      <c r="G12" s="5" t="s">
        <v>311</v>
      </c>
    </row>
    <row r="13" spans="1:15" x14ac:dyDescent="0.25">
      <c r="A13" s="7">
        <v>44180</v>
      </c>
      <c r="B13" s="5" t="s">
        <v>312</v>
      </c>
      <c r="C13" s="6">
        <v>6750</v>
      </c>
      <c r="E13" s="55">
        <f t="shared" si="0"/>
        <v>46825</v>
      </c>
      <c r="G13" s="5" t="s">
        <v>313</v>
      </c>
      <c r="H13" s="57">
        <v>54</v>
      </c>
      <c r="I13" s="6">
        <v>125</v>
      </c>
    </row>
    <row r="14" spans="1:15" x14ac:dyDescent="0.25">
      <c r="A14" s="70">
        <v>44184</v>
      </c>
      <c r="B14" s="71" t="s">
        <v>315</v>
      </c>
      <c r="C14" s="72">
        <v>0</v>
      </c>
      <c r="D14" s="72">
        <v>10000</v>
      </c>
      <c r="E14" s="55">
        <f t="shared" si="0"/>
        <v>36825</v>
      </c>
    </row>
    <row r="15" spans="1:15" x14ac:dyDescent="0.25">
      <c r="A15" s="70">
        <v>44191</v>
      </c>
      <c r="B15" s="71" t="s">
        <v>316</v>
      </c>
      <c r="C15" s="72">
        <v>0</v>
      </c>
      <c r="D15" s="72">
        <v>10000</v>
      </c>
      <c r="E15" s="55">
        <f t="shared" si="0"/>
        <v>26825</v>
      </c>
    </row>
    <row r="16" spans="1:15" x14ac:dyDescent="0.25">
      <c r="A16" s="7">
        <v>44182</v>
      </c>
      <c r="B16" s="5" t="s">
        <v>318</v>
      </c>
      <c r="C16" s="6">
        <v>6500</v>
      </c>
      <c r="D16" s="6">
        <v>0</v>
      </c>
      <c r="E16" s="55">
        <f t="shared" si="0"/>
        <v>33325</v>
      </c>
      <c r="G16" s="5" t="s">
        <v>303</v>
      </c>
      <c r="H16" s="57">
        <v>52</v>
      </c>
      <c r="I16" s="6">
        <v>125</v>
      </c>
    </row>
    <row r="17" spans="1:12" x14ac:dyDescent="0.25">
      <c r="A17" s="7">
        <v>44203</v>
      </c>
      <c r="B17" s="5" t="s">
        <v>332</v>
      </c>
      <c r="C17" s="6">
        <v>3650</v>
      </c>
      <c r="D17" s="6">
        <v>0</v>
      </c>
      <c r="E17" s="55">
        <f t="shared" si="0"/>
        <v>36975</v>
      </c>
      <c r="G17" s="5" t="s">
        <v>303</v>
      </c>
      <c r="H17" s="57">
        <v>50</v>
      </c>
      <c r="I17" s="6">
        <v>25</v>
      </c>
      <c r="J17" s="5" t="s">
        <v>303</v>
      </c>
      <c r="K17" s="5">
        <v>96</v>
      </c>
      <c r="L17" s="6">
        <v>25</v>
      </c>
    </row>
    <row r="18" spans="1:12" x14ac:dyDescent="0.25">
      <c r="A18" s="7">
        <v>44205</v>
      </c>
      <c r="B18" s="5" t="s">
        <v>338</v>
      </c>
      <c r="C18" s="6">
        <v>700</v>
      </c>
      <c r="D18" s="6">
        <v>0</v>
      </c>
      <c r="E18" s="55">
        <f t="shared" si="0"/>
        <v>37675</v>
      </c>
    </row>
    <row r="19" spans="1:12" x14ac:dyDescent="0.25">
      <c r="A19" s="7">
        <v>44205</v>
      </c>
      <c r="B19" s="5" t="s">
        <v>71</v>
      </c>
      <c r="C19" s="6">
        <v>0</v>
      </c>
      <c r="D19" s="6">
        <v>10000</v>
      </c>
      <c r="E19" s="55">
        <f t="shared" si="0"/>
        <v>27675</v>
      </c>
    </row>
    <row r="20" spans="1:12" x14ac:dyDescent="0.25">
      <c r="A20" s="70">
        <v>44154</v>
      </c>
      <c r="B20" s="71" t="s">
        <v>267</v>
      </c>
      <c r="C20" s="72">
        <v>0</v>
      </c>
      <c r="D20" s="6">
        <f>+'Martin Tejedor'!F6-'Martin Tejedor'!D6</f>
        <v>21216</v>
      </c>
      <c r="E20" s="55">
        <f t="shared" si="0"/>
        <v>6459</v>
      </c>
    </row>
    <row r="21" spans="1:12" x14ac:dyDescent="0.25">
      <c r="A21" s="7">
        <v>44231</v>
      </c>
      <c r="B21" s="5" t="s">
        <v>358</v>
      </c>
      <c r="C21" s="6">
        <v>2175</v>
      </c>
      <c r="D21" s="6">
        <v>0</v>
      </c>
      <c r="E21" s="55">
        <f t="shared" si="0"/>
        <v>8634</v>
      </c>
      <c r="G21" s="5" t="s">
        <v>303</v>
      </c>
      <c r="H21" s="57">
        <v>87</v>
      </c>
      <c r="I21" s="6">
        <v>25</v>
      </c>
    </row>
    <row r="22" spans="1:12" x14ac:dyDescent="0.25">
      <c r="A22" s="7">
        <v>44266</v>
      </c>
      <c r="B22" s="5" t="s">
        <v>125</v>
      </c>
      <c r="C22" s="6">
        <v>0</v>
      </c>
      <c r="D22" s="6">
        <v>500</v>
      </c>
      <c r="E22" s="55">
        <f t="shared" si="0"/>
        <v>8134</v>
      </c>
    </row>
    <row r="23" spans="1:12" x14ac:dyDescent="0.25">
      <c r="A23" s="7">
        <v>44266</v>
      </c>
      <c r="B23" s="5" t="s">
        <v>369</v>
      </c>
      <c r="C23" s="6">
        <v>0</v>
      </c>
      <c r="D23" s="6">
        <v>8134</v>
      </c>
      <c r="E23" s="55">
        <f t="shared" si="0"/>
        <v>0</v>
      </c>
    </row>
    <row r="24" spans="1:12" x14ac:dyDescent="0.25">
      <c r="E24" s="55">
        <f t="shared" si="0"/>
        <v>0</v>
      </c>
    </row>
    <row r="25" spans="1:12" x14ac:dyDescent="0.25">
      <c r="E25" s="55">
        <f t="shared" si="0"/>
        <v>0</v>
      </c>
    </row>
    <row r="26" spans="1:12" x14ac:dyDescent="0.25">
      <c r="E26" s="55">
        <f t="shared" si="0"/>
        <v>0</v>
      </c>
    </row>
    <row r="27" spans="1:12" x14ac:dyDescent="0.25">
      <c r="E27" s="55">
        <f t="shared" si="0"/>
        <v>0</v>
      </c>
    </row>
    <row r="28" spans="1:12" x14ac:dyDescent="0.25">
      <c r="E28" s="55">
        <f t="shared" si="0"/>
        <v>0</v>
      </c>
    </row>
    <row r="29" spans="1:12" x14ac:dyDescent="0.25">
      <c r="E29" s="55">
        <f t="shared" si="0"/>
        <v>0</v>
      </c>
    </row>
    <row r="30" spans="1:12" x14ac:dyDescent="0.25">
      <c r="E30" s="55">
        <f t="shared" si="0"/>
        <v>0</v>
      </c>
    </row>
    <row r="31" spans="1:12" x14ac:dyDescent="0.25">
      <c r="E31" s="55">
        <f t="shared" si="0"/>
        <v>0</v>
      </c>
    </row>
    <row r="32" spans="1:12" x14ac:dyDescent="0.25">
      <c r="E32" s="55">
        <f t="shared" si="0"/>
        <v>0</v>
      </c>
    </row>
    <row r="33" spans="5:5" x14ac:dyDescent="0.25">
      <c r="E33" s="55">
        <f t="shared" si="0"/>
        <v>0</v>
      </c>
    </row>
    <row r="34" spans="5:5" x14ac:dyDescent="0.25">
      <c r="E34" s="55">
        <f t="shared" si="0"/>
        <v>0</v>
      </c>
    </row>
    <row r="35" spans="5:5" x14ac:dyDescent="0.25">
      <c r="E35" s="55">
        <f t="shared" si="0"/>
        <v>0</v>
      </c>
    </row>
    <row r="36" spans="5:5" x14ac:dyDescent="0.25">
      <c r="E36" s="55">
        <f t="shared" si="0"/>
        <v>0</v>
      </c>
    </row>
    <row r="37" spans="5:5" x14ac:dyDescent="0.25">
      <c r="E37" s="55">
        <f t="shared" si="0"/>
        <v>0</v>
      </c>
    </row>
    <row r="38" spans="5:5" x14ac:dyDescent="0.25">
      <c r="E38" s="55">
        <f t="shared" si="0"/>
        <v>0</v>
      </c>
    </row>
    <row r="39" spans="5:5" x14ac:dyDescent="0.25">
      <c r="E39" s="55">
        <f t="shared" si="0"/>
        <v>0</v>
      </c>
    </row>
    <row r="40" spans="5:5" x14ac:dyDescent="0.25">
      <c r="E40" s="55">
        <f t="shared" si="0"/>
        <v>0</v>
      </c>
    </row>
    <row r="41" spans="5:5" x14ac:dyDescent="0.25">
      <c r="E41" s="55">
        <f t="shared" si="0"/>
        <v>0</v>
      </c>
    </row>
    <row r="42" spans="5:5" x14ac:dyDescent="0.25">
      <c r="E42" s="55">
        <f t="shared" si="0"/>
        <v>0</v>
      </c>
    </row>
    <row r="43" spans="5:5" x14ac:dyDescent="0.25">
      <c r="E43" s="55">
        <f t="shared" si="0"/>
        <v>0</v>
      </c>
    </row>
    <row r="44" spans="5:5" x14ac:dyDescent="0.25">
      <c r="E44" s="55">
        <f t="shared" si="0"/>
        <v>0</v>
      </c>
    </row>
    <row r="45" spans="5:5" x14ac:dyDescent="0.25">
      <c r="E45" s="55">
        <f t="shared" si="0"/>
        <v>0</v>
      </c>
    </row>
    <row r="46" spans="5:5" x14ac:dyDescent="0.25">
      <c r="E46" s="55">
        <f t="shared" si="0"/>
        <v>0</v>
      </c>
    </row>
    <row r="47" spans="5:5" x14ac:dyDescent="0.25">
      <c r="E47" s="55">
        <f t="shared" si="0"/>
        <v>0</v>
      </c>
    </row>
    <row r="48" spans="5:5" x14ac:dyDescent="0.25">
      <c r="E48" s="55">
        <f t="shared" si="0"/>
        <v>0</v>
      </c>
    </row>
    <row r="49" spans="5:5" x14ac:dyDescent="0.25">
      <c r="E49" s="55">
        <f t="shared" si="0"/>
        <v>0</v>
      </c>
    </row>
    <row r="50" spans="5:5" x14ac:dyDescent="0.25">
      <c r="E50" s="55">
        <f t="shared" si="0"/>
        <v>0</v>
      </c>
    </row>
    <row r="51" spans="5:5" x14ac:dyDescent="0.25">
      <c r="E51" s="55">
        <f t="shared" si="0"/>
        <v>0</v>
      </c>
    </row>
    <row r="52" spans="5:5" x14ac:dyDescent="0.25">
      <c r="E52" s="55">
        <f t="shared" si="0"/>
        <v>0</v>
      </c>
    </row>
    <row r="53" spans="5:5" x14ac:dyDescent="0.25">
      <c r="E53" s="55">
        <f t="shared" si="0"/>
        <v>0</v>
      </c>
    </row>
    <row r="54" spans="5:5" x14ac:dyDescent="0.25">
      <c r="E54" s="55">
        <f t="shared" si="0"/>
        <v>0</v>
      </c>
    </row>
    <row r="55" spans="5:5" x14ac:dyDescent="0.25">
      <c r="E55" s="55">
        <f t="shared" si="0"/>
        <v>0</v>
      </c>
    </row>
    <row r="56" spans="5:5" x14ac:dyDescent="0.25">
      <c r="E56" s="55">
        <f t="shared" si="0"/>
        <v>0</v>
      </c>
    </row>
    <row r="57" spans="5:5" x14ac:dyDescent="0.25">
      <c r="E57" s="55">
        <f t="shared" si="0"/>
        <v>0</v>
      </c>
    </row>
    <row r="58" spans="5:5" x14ac:dyDescent="0.25">
      <c r="E58" s="55">
        <f t="shared" si="0"/>
        <v>0</v>
      </c>
    </row>
    <row r="59" spans="5:5" x14ac:dyDescent="0.25">
      <c r="E59" s="55">
        <f t="shared" si="0"/>
        <v>0</v>
      </c>
    </row>
    <row r="60" spans="5:5" x14ac:dyDescent="0.25">
      <c r="E60" s="55">
        <f t="shared" si="0"/>
        <v>0</v>
      </c>
    </row>
    <row r="61" spans="5:5" x14ac:dyDescent="0.25">
      <c r="E61" s="55">
        <f t="shared" si="0"/>
        <v>0</v>
      </c>
    </row>
    <row r="62" spans="5:5" x14ac:dyDescent="0.25">
      <c r="E62" s="55">
        <f t="shared" si="0"/>
        <v>0</v>
      </c>
    </row>
    <row r="63" spans="5:5" x14ac:dyDescent="0.25">
      <c r="E63" s="55">
        <f t="shared" si="0"/>
        <v>0</v>
      </c>
    </row>
    <row r="64" spans="5:5" x14ac:dyDescent="0.25">
      <c r="E64" s="55">
        <f t="shared" si="0"/>
        <v>0</v>
      </c>
    </row>
    <row r="65" spans="5:5" x14ac:dyDescent="0.25">
      <c r="E65" s="55">
        <f t="shared" si="0"/>
        <v>0</v>
      </c>
    </row>
    <row r="66" spans="5:5" x14ac:dyDescent="0.25">
      <c r="E66" s="55">
        <f t="shared" si="0"/>
        <v>0</v>
      </c>
    </row>
    <row r="67" spans="5:5" x14ac:dyDescent="0.25">
      <c r="E67" s="55">
        <f t="shared" si="0"/>
        <v>0</v>
      </c>
    </row>
    <row r="68" spans="5:5" x14ac:dyDescent="0.25">
      <c r="E68" s="55">
        <f t="shared" si="0"/>
        <v>0</v>
      </c>
    </row>
    <row r="69" spans="5:5" x14ac:dyDescent="0.25">
      <c r="E69" s="55">
        <f t="shared" ref="E69:E132" si="1">+E68+C69-D69</f>
        <v>0</v>
      </c>
    </row>
    <row r="70" spans="5:5" x14ac:dyDescent="0.25">
      <c r="E70" s="55">
        <f t="shared" si="1"/>
        <v>0</v>
      </c>
    </row>
    <row r="71" spans="5:5" x14ac:dyDescent="0.25">
      <c r="E71" s="55">
        <f t="shared" si="1"/>
        <v>0</v>
      </c>
    </row>
    <row r="72" spans="5:5" x14ac:dyDescent="0.25">
      <c r="E72" s="55">
        <f t="shared" si="1"/>
        <v>0</v>
      </c>
    </row>
    <row r="73" spans="5:5" x14ac:dyDescent="0.25">
      <c r="E73" s="55">
        <f t="shared" si="1"/>
        <v>0</v>
      </c>
    </row>
    <row r="74" spans="5:5" x14ac:dyDescent="0.25">
      <c r="E74" s="55">
        <f t="shared" si="1"/>
        <v>0</v>
      </c>
    </row>
    <row r="75" spans="5:5" x14ac:dyDescent="0.25">
      <c r="E75" s="55">
        <f t="shared" si="1"/>
        <v>0</v>
      </c>
    </row>
    <row r="76" spans="5:5" x14ac:dyDescent="0.25">
      <c r="E76" s="55">
        <f t="shared" si="1"/>
        <v>0</v>
      </c>
    </row>
    <row r="77" spans="5:5" x14ac:dyDescent="0.25">
      <c r="E77" s="55">
        <f t="shared" si="1"/>
        <v>0</v>
      </c>
    </row>
    <row r="78" spans="5:5" x14ac:dyDescent="0.25">
      <c r="E78" s="55">
        <f t="shared" si="1"/>
        <v>0</v>
      </c>
    </row>
    <row r="79" spans="5:5" x14ac:dyDescent="0.25">
      <c r="E79" s="55">
        <f t="shared" si="1"/>
        <v>0</v>
      </c>
    </row>
    <row r="80" spans="5:5" x14ac:dyDescent="0.25">
      <c r="E80" s="55">
        <f t="shared" si="1"/>
        <v>0</v>
      </c>
    </row>
    <row r="81" spans="5:5" x14ac:dyDescent="0.25">
      <c r="E81" s="55">
        <f t="shared" si="1"/>
        <v>0</v>
      </c>
    </row>
    <row r="82" spans="5:5" x14ac:dyDescent="0.25">
      <c r="E82" s="55">
        <f t="shared" si="1"/>
        <v>0</v>
      </c>
    </row>
    <row r="83" spans="5:5" x14ac:dyDescent="0.25">
      <c r="E83" s="55">
        <f t="shared" si="1"/>
        <v>0</v>
      </c>
    </row>
    <row r="84" spans="5:5" x14ac:dyDescent="0.25">
      <c r="E84" s="55">
        <f t="shared" si="1"/>
        <v>0</v>
      </c>
    </row>
    <row r="85" spans="5:5" x14ac:dyDescent="0.25">
      <c r="E85" s="55">
        <f t="shared" si="1"/>
        <v>0</v>
      </c>
    </row>
    <row r="86" spans="5:5" x14ac:dyDescent="0.25">
      <c r="E86" s="55">
        <f t="shared" si="1"/>
        <v>0</v>
      </c>
    </row>
    <row r="87" spans="5:5" x14ac:dyDescent="0.25">
      <c r="E87" s="55">
        <f t="shared" si="1"/>
        <v>0</v>
      </c>
    </row>
    <row r="88" spans="5:5" x14ac:dyDescent="0.25">
      <c r="E88" s="55">
        <f t="shared" si="1"/>
        <v>0</v>
      </c>
    </row>
    <row r="89" spans="5:5" x14ac:dyDescent="0.25">
      <c r="E89" s="55">
        <f t="shared" si="1"/>
        <v>0</v>
      </c>
    </row>
    <row r="90" spans="5:5" x14ac:dyDescent="0.25">
      <c r="E90" s="55">
        <f t="shared" si="1"/>
        <v>0</v>
      </c>
    </row>
    <row r="91" spans="5:5" x14ac:dyDescent="0.25">
      <c r="E91" s="55">
        <f t="shared" si="1"/>
        <v>0</v>
      </c>
    </row>
    <row r="92" spans="5:5" x14ac:dyDescent="0.25">
      <c r="E92" s="55">
        <f t="shared" si="1"/>
        <v>0</v>
      </c>
    </row>
    <row r="93" spans="5:5" x14ac:dyDescent="0.25">
      <c r="E93" s="55">
        <f t="shared" si="1"/>
        <v>0</v>
      </c>
    </row>
    <row r="94" spans="5:5" x14ac:dyDescent="0.25">
      <c r="E94" s="55">
        <f t="shared" si="1"/>
        <v>0</v>
      </c>
    </row>
    <row r="95" spans="5:5" x14ac:dyDescent="0.25">
      <c r="E95" s="55">
        <f t="shared" si="1"/>
        <v>0</v>
      </c>
    </row>
    <row r="96" spans="5:5" x14ac:dyDescent="0.25">
      <c r="E96" s="55">
        <f t="shared" si="1"/>
        <v>0</v>
      </c>
    </row>
    <row r="97" spans="5:5" x14ac:dyDescent="0.25">
      <c r="E97" s="55">
        <f t="shared" si="1"/>
        <v>0</v>
      </c>
    </row>
    <row r="98" spans="5:5" x14ac:dyDescent="0.25">
      <c r="E98" s="55">
        <f t="shared" si="1"/>
        <v>0</v>
      </c>
    </row>
    <row r="99" spans="5:5" x14ac:dyDescent="0.25">
      <c r="E99" s="55">
        <f t="shared" si="1"/>
        <v>0</v>
      </c>
    </row>
    <row r="100" spans="5:5" x14ac:dyDescent="0.25">
      <c r="E100" s="55">
        <f t="shared" si="1"/>
        <v>0</v>
      </c>
    </row>
    <row r="101" spans="5:5" x14ac:dyDescent="0.25">
      <c r="E101" s="55">
        <f t="shared" si="1"/>
        <v>0</v>
      </c>
    </row>
    <row r="102" spans="5:5" x14ac:dyDescent="0.25">
      <c r="E102" s="55">
        <f t="shared" si="1"/>
        <v>0</v>
      </c>
    </row>
    <row r="103" spans="5:5" x14ac:dyDescent="0.25">
      <c r="E103" s="55">
        <f t="shared" si="1"/>
        <v>0</v>
      </c>
    </row>
    <row r="104" spans="5:5" x14ac:dyDescent="0.25">
      <c r="E104" s="55">
        <f t="shared" si="1"/>
        <v>0</v>
      </c>
    </row>
    <row r="105" spans="5:5" x14ac:dyDescent="0.25">
      <c r="E105" s="55">
        <f t="shared" si="1"/>
        <v>0</v>
      </c>
    </row>
    <row r="106" spans="5:5" x14ac:dyDescent="0.25">
      <c r="E106" s="55">
        <f t="shared" si="1"/>
        <v>0</v>
      </c>
    </row>
    <row r="107" spans="5:5" x14ac:dyDescent="0.25">
      <c r="E107" s="55">
        <f t="shared" si="1"/>
        <v>0</v>
      </c>
    </row>
    <row r="108" spans="5:5" x14ac:dyDescent="0.25">
      <c r="E108" s="55">
        <f t="shared" si="1"/>
        <v>0</v>
      </c>
    </row>
    <row r="109" spans="5:5" x14ac:dyDescent="0.25">
      <c r="E109" s="55">
        <f t="shared" si="1"/>
        <v>0</v>
      </c>
    </row>
    <row r="110" spans="5:5" x14ac:dyDescent="0.25">
      <c r="E110" s="55">
        <f t="shared" si="1"/>
        <v>0</v>
      </c>
    </row>
    <row r="111" spans="5:5" x14ac:dyDescent="0.25">
      <c r="E111" s="55">
        <f t="shared" si="1"/>
        <v>0</v>
      </c>
    </row>
    <row r="112" spans="5:5" x14ac:dyDescent="0.25">
      <c r="E112" s="55">
        <f t="shared" si="1"/>
        <v>0</v>
      </c>
    </row>
    <row r="113" spans="5:5" x14ac:dyDescent="0.25">
      <c r="E113" s="55">
        <f t="shared" si="1"/>
        <v>0</v>
      </c>
    </row>
    <row r="114" spans="5:5" x14ac:dyDescent="0.25">
      <c r="E114" s="55">
        <f t="shared" si="1"/>
        <v>0</v>
      </c>
    </row>
    <row r="115" spans="5:5" x14ac:dyDescent="0.25">
      <c r="E115" s="55">
        <f t="shared" si="1"/>
        <v>0</v>
      </c>
    </row>
    <row r="116" spans="5:5" x14ac:dyDescent="0.25">
      <c r="E116" s="55">
        <f t="shared" si="1"/>
        <v>0</v>
      </c>
    </row>
    <row r="117" spans="5:5" x14ac:dyDescent="0.25">
      <c r="E117" s="55">
        <f t="shared" si="1"/>
        <v>0</v>
      </c>
    </row>
    <row r="118" spans="5:5" x14ac:dyDescent="0.25">
      <c r="E118" s="55">
        <f t="shared" si="1"/>
        <v>0</v>
      </c>
    </row>
    <row r="119" spans="5:5" x14ac:dyDescent="0.25">
      <c r="E119" s="55">
        <f t="shared" si="1"/>
        <v>0</v>
      </c>
    </row>
    <row r="120" spans="5:5" x14ac:dyDescent="0.25">
      <c r="E120" s="55">
        <f t="shared" si="1"/>
        <v>0</v>
      </c>
    </row>
    <row r="121" spans="5:5" x14ac:dyDescent="0.25">
      <c r="E121" s="55">
        <f t="shared" si="1"/>
        <v>0</v>
      </c>
    </row>
    <row r="122" spans="5:5" x14ac:dyDescent="0.25">
      <c r="E122" s="55">
        <f t="shared" si="1"/>
        <v>0</v>
      </c>
    </row>
    <row r="123" spans="5:5" x14ac:dyDescent="0.25">
      <c r="E123" s="55">
        <f t="shared" si="1"/>
        <v>0</v>
      </c>
    </row>
    <row r="124" spans="5:5" x14ac:dyDescent="0.25">
      <c r="E124" s="55">
        <f t="shared" si="1"/>
        <v>0</v>
      </c>
    </row>
    <row r="125" spans="5:5" x14ac:dyDescent="0.25">
      <c r="E125" s="55">
        <f t="shared" si="1"/>
        <v>0</v>
      </c>
    </row>
    <row r="126" spans="5:5" x14ac:dyDescent="0.25">
      <c r="E126" s="55">
        <f t="shared" si="1"/>
        <v>0</v>
      </c>
    </row>
    <row r="127" spans="5:5" x14ac:dyDescent="0.25">
      <c r="E127" s="55">
        <f t="shared" si="1"/>
        <v>0</v>
      </c>
    </row>
    <row r="128" spans="5:5" x14ac:dyDescent="0.25">
      <c r="E128" s="55">
        <f t="shared" si="1"/>
        <v>0</v>
      </c>
    </row>
    <row r="129" spans="5:5" x14ac:dyDescent="0.25">
      <c r="E129" s="55">
        <f t="shared" si="1"/>
        <v>0</v>
      </c>
    </row>
    <row r="130" spans="5:5" x14ac:dyDescent="0.25">
      <c r="E130" s="55">
        <f t="shared" si="1"/>
        <v>0</v>
      </c>
    </row>
    <row r="131" spans="5:5" x14ac:dyDescent="0.25">
      <c r="E131" s="55">
        <f t="shared" si="1"/>
        <v>0</v>
      </c>
    </row>
    <row r="132" spans="5:5" x14ac:dyDescent="0.25">
      <c r="E132" s="55">
        <f t="shared" si="1"/>
        <v>0</v>
      </c>
    </row>
    <row r="133" spans="5:5" x14ac:dyDescent="0.25">
      <c r="E133" s="55">
        <f t="shared" ref="E133:E196" si="2">+E132+C133-D133</f>
        <v>0</v>
      </c>
    </row>
    <row r="134" spans="5:5" x14ac:dyDescent="0.25">
      <c r="E134" s="55">
        <f t="shared" si="2"/>
        <v>0</v>
      </c>
    </row>
    <row r="135" spans="5:5" x14ac:dyDescent="0.25">
      <c r="E135" s="55">
        <f t="shared" si="2"/>
        <v>0</v>
      </c>
    </row>
    <row r="136" spans="5:5" x14ac:dyDescent="0.25">
      <c r="E136" s="55">
        <f t="shared" si="2"/>
        <v>0</v>
      </c>
    </row>
    <row r="137" spans="5:5" x14ac:dyDescent="0.25">
      <c r="E137" s="55">
        <f t="shared" si="2"/>
        <v>0</v>
      </c>
    </row>
    <row r="138" spans="5:5" x14ac:dyDescent="0.25">
      <c r="E138" s="55">
        <f t="shared" si="2"/>
        <v>0</v>
      </c>
    </row>
    <row r="139" spans="5:5" x14ac:dyDescent="0.25">
      <c r="E139" s="55">
        <f t="shared" si="2"/>
        <v>0</v>
      </c>
    </row>
    <row r="140" spans="5:5" x14ac:dyDescent="0.25">
      <c r="E140" s="55">
        <f t="shared" si="2"/>
        <v>0</v>
      </c>
    </row>
    <row r="141" spans="5:5" x14ac:dyDescent="0.25">
      <c r="E141" s="55">
        <f t="shared" si="2"/>
        <v>0</v>
      </c>
    </row>
    <row r="142" spans="5:5" x14ac:dyDescent="0.25">
      <c r="E142" s="55">
        <f t="shared" si="2"/>
        <v>0</v>
      </c>
    </row>
    <row r="143" spans="5:5" x14ac:dyDescent="0.25">
      <c r="E143" s="55">
        <f t="shared" si="2"/>
        <v>0</v>
      </c>
    </row>
    <row r="144" spans="5:5" x14ac:dyDescent="0.25">
      <c r="E144" s="55">
        <f t="shared" si="2"/>
        <v>0</v>
      </c>
    </row>
    <row r="145" spans="5:5" x14ac:dyDescent="0.25">
      <c r="E145" s="55">
        <f t="shared" si="2"/>
        <v>0</v>
      </c>
    </row>
    <row r="146" spans="5:5" x14ac:dyDescent="0.25">
      <c r="E146" s="55">
        <f t="shared" si="2"/>
        <v>0</v>
      </c>
    </row>
    <row r="147" spans="5:5" x14ac:dyDescent="0.25">
      <c r="E147" s="55">
        <f t="shared" si="2"/>
        <v>0</v>
      </c>
    </row>
    <row r="148" spans="5:5" x14ac:dyDescent="0.25">
      <c r="E148" s="55">
        <f t="shared" si="2"/>
        <v>0</v>
      </c>
    </row>
    <row r="149" spans="5:5" x14ac:dyDescent="0.25">
      <c r="E149" s="55">
        <f t="shared" si="2"/>
        <v>0</v>
      </c>
    </row>
    <row r="150" spans="5:5" x14ac:dyDescent="0.25">
      <c r="E150" s="55">
        <f t="shared" si="2"/>
        <v>0</v>
      </c>
    </row>
    <row r="151" spans="5:5" x14ac:dyDescent="0.25">
      <c r="E151" s="55">
        <f t="shared" si="2"/>
        <v>0</v>
      </c>
    </row>
    <row r="152" spans="5:5" x14ac:dyDescent="0.25">
      <c r="E152" s="55">
        <f t="shared" si="2"/>
        <v>0</v>
      </c>
    </row>
    <row r="153" spans="5:5" x14ac:dyDescent="0.25">
      <c r="E153" s="55">
        <f t="shared" si="2"/>
        <v>0</v>
      </c>
    </row>
    <row r="154" spans="5:5" x14ac:dyDescent="0.25">
      <c r="E154" s="55">
        <f t="shared" si="2"/>
        <v>0</v>
      </c>
    </row>
    <row r="155" spans="5:5" x14ac:dyDescent="0.25">
      <c r="E155" s="55">
        <f t="shared" si="2"/>
        <v>0</v>
      </c>
    </row>
    <row r="156" spans="5:5" x14ac:dyDescent="0.25">
      <c r="E156" s="55">
        <f t="shared" si="2"/>
        <v>0</v>
      </c>
    </row>
    <row r="157" spans="5:5" x14ac:dyDescent="0.25">
      <c r="E157" s="55">
        <f t="shared" si="2"/>
        <v>0</v>
      </c>
    </row>
    <row r="158" spans="5:5" x14ac:dyDescent="0.25">
      <c r="E158" s="55">
        <f t="shared" si="2"/>
        <v>0</v>
      </c>
    </row>
    <row r="159" spans="5:5" x14ac:dyDescent="0.25">
      <c r="E159" s="55">
        <f t="shared" si="2"/>
        <v>0</v>
      </c>
    </row>
    <row r="160" spans="5:5" x14ac:dyDescent="0.25">
      <c r="E160" s="55">
        <f t="shared" si="2"/>
        <v>0</v>
      </c>
    </row>
    <row r="161" spans="5:5" x14ac:dyDescent="0.25">
      <c r="E161" s="55">
        <f t="shared" si="2"/>
        <v>0</v>
      </c>
    </row>
    <row r="162" spans="5:5" x14ac:dyDescent="0.25">
      <c r="E162" s="55">
        <f t="shared" si="2"/>
        <v>0</v>
      </c>
    </row>
    <row r="163" spans="5:5" x14ac:dyDescent="0.25">
      <c r="E163" s="55">
        <f t="shared" si="2"/>
        <v>0</v>
      </c>
    </row>
    <row r="164" spans="5:5" x14ac:dyDescent="0.25">
      <c r="E164" s="55">
        <f t="shared" si="2"/>
        <v>0</v>
      </c>
    </row>
    <row r="165" spans="5:5" x14ac:dyDescent="0.25">
      <c r="E165" s="55">
        <f t="shared" si="2"/>
        <v>0</v>
      </c>
    </row>
    <row r="166" spans="5:5" x14ac:dyDescent="0.25">
      <c r="E166" s="55">
        <f t="shared" si="2"/>
        <v>0</v>
      </c>
    </row>
    <row r="167" spans="5:5" x14ac:dyDescent="0.25">
      <c r="E167" s="55">
        <f t="shared" si="2"/>
        <v>0</v>
      </c>
    </row>
    <row r="168" spans="5:5" x14ac:dyDescent="0.25">
      <c r="E168" s="55">
        <f t="shared" si="2"/>
        <v>0</v>
      </c>
    </row>
    <row r="169" spans="5:5" x14ac:dyDescent="0.25">
      <c r="E169" s="55">
        <f t="shared" si="2"/>
        <v>0</v>
      </c>
    </row>
    <row r="170" spans="5:5" x14ac:dyDescent="0.25">
      <c r="E170" s="55">
        <f t="shared" si="2"/>
        <v>0</v>
      </c>
    </row>
    <row r="171" spans="5:5" x14ac:dyDescent="0.25">
      <c r="E171" s="55">
        <f t="shared" si="2"/>
        <v>0</v>
      </c>
    </row>
    <row r="172" spans="5:5" x14ac:dyDescent="0.25">
      <c r="E172" s="55">
        <f t="shared" si="2"/>
        <v>0</v>
      </c>
    </row>
    <row r="173" spans="5:5" x14ac:dyDescent="0.25">
      <c r="E173" s="55">
        <f t="shared" si="2"/>
        <v>0</v>
      </c>
    </row>
    <row r="174" spans="5:5" x14ac:dyDescent="0.25">
      <c r="E174" s="55">
        <f t="shared" si="2"/>
        <v>0</v>
      </c>
    </row>
    <row r="175" spans="5:5" x14ac:dyDescent="0.25">
      <c r="E175" s="55">
        <f t="shared" si="2"/>
        <v>0</v>
      </c>
    </row>
    <row r="176" spans="5:5" x14ac:dyDescent="0.25">
      <c r="E176" s="55">
        <f t="shared" si="2"/>
        <v>0</v>
      </c>
    </row>
    <row r="177" spans="5:5" x14ac:dyDescent="0.25">
      <c r="E177" s="55">
        <f t="shared" si="2"/>
        <v>0</v>
      </c>
    </row>
    <row r="178" spans="5:5" x14ac:dyDescent="0.25">
      <c r="E178" s="55">
        <f t="shared" si="2"/>
        <v>0</v>
      </c>
    </row>
    <row r="179" spans="5:5" x14ac:dyDescent="0.25">
      <c r="E179" s="55">
        <f t="shared" si="2"/>
        <v>0</v>
      </c>
    </row>
    <row r="180" spans="5:5" x14ac:dyDescent="0.25">
      <c r="E180" s="55">
        <f t="shared" si="2"/>
        <v>0</v>
      </c>
    </row>
    <row r="181" spans="5:5" x14ac:dyDescent="0.25">
      <c r="E181" s="55">
        <f t="shared" si="2"/>
        <v>0</v>
      </c>
    </row>
    <row r="182" spans="5:5" x14ac:dyDescent="0.25">
      <c r="E182" s="55">
        <f t="shared" si="2"/>
        <v>0</v>
      </c>
    </row>
    <row r="183" spans="5:5" x14ac:dyDescent="0.25">
      <c r="E183" s="55">
        <f t="shared" si="2"/>
        <v>0</v>
      </c>
    </row>
    <row r="184" spans="5:5" x14ac:dyDescent="0.25">
      <c r="E184" s="55">
        <f t="shared" si="2"/>
        <v>0</v>
      </c>
    </row>
    <row r="185" spans="5:5" x14ac:dyDescent="0.25">
      <c r="E185" s="55">
        <f t="shared" si="2"/>
        <v>0</v>
      </c>
    </row>
    <row r="186" spans="5:5" x14ac:dyDescent="0.25">
      <c r="E186" s="55">
        <f t="shared" si="2"/>
        <v>0</v>
      </c>
    </row>
    <row r="187" spans="5:5" x14ac:dyDescent="0.25">
      <c r="E187" s="55">
        <f t="shared" si="2"/>
        <v>0</v>
      </c>
    </row>
    <row r="188" spans="5:5" x14ac:dyDescent="0.25">
      <c r="E188" s="55">
        <f t="shared" si="2"/>
        <v>0</v>
      </c>
    </row>
    <row r="189" spans="5:5" x14ac:dyDescent="0.25">
      <c r="E189" s="55">
        <f t="shared" si="2"/>
        <v>0</v>
      </c>
    </row>
    <row r="190" spans="5:5" x14ac:dyDescent="0.25">
      <c r="E190" s="55">
        <f t="shared" si="2"/>
        <v>0</v>
      </c>
    </row>
    <row r="191" spans="5:5" x14ac:dyDescent="0.25">
      <c r="E191" s="55">
        <f t="shared" si="2"/>
        <v>0</v>
      </c>
    </row>
    <row r="192" spans="5:5" x14ac:dyDescent="0.25">
      <c r="E192" s="55">
        <f t="shared" si="2"/>
        <v>0</v>
      </c>
    </row>
    <row r="193" spans="5:5" x14ac:dyDescent="0.25">
      <c r="E193" s="55">
        <f t="shared" si="2"/>
        <v>0</v>
      </c>
    </row>
    <row r="194" spans="5:5" x14ac:dyDescent="0.25">
      <c r="E194" s="55">
        <f t="shared" si="2"/>
        <v>0</v>
      </c>
    </row>
    <row r="195" spans="5:5" x14ac:dyDescent="0.25">
      <c r="E195" s="55">
        <f t="shared" si="2"/>
        <v>0</v>
      </c>
    </row>
    <row r="196" spans="5:5" x14ac:dyDescent="0.25">
      <c r="E196" s="55">
        <f t="shared" si="2"/>
        <v>0</v>
      </c>
    </row>
    <row r="197" spans="5:5" x14ac:dyDescent="0.25">
      <c r="E197" s="55">
        <f t="shared" ref="E197:E260" si="3">+E196+C197-D197</f>
        <v>0</v>
      </c>
    </row>
    <row r="198" spans="5:5" x14ac:dyDescent="0.25">
      <c r="E198" s="55">
        <f t="shared" si="3"/>
        <v>0</v>
      </c>
    </row>
    <row r="199" spans="5:5" x14ac:dyDescent="0.25">
      <c r="E199" s="55">
        <f t="shared" si="3"/>
        <v>0</v>
      </c>
    </row>
    <row r="200" spans="5:5" x14ac:dyDescent="0.25">
      <c r="E200" s="55">
        <f t="shared" si="3"/>
        <v>0</v>
      </c>
    </row>
    <row r="201" spans="5:5" x14ac:dyDescent="0.25">
      <c r="E201" s="55">
        <f t="shared" si="3"/>
        <v>0</v>
      </c>
    </row>
    <row r="202" spans="5:5" x14ac:dyDescent="0.25">
      <c r="E202" s="55">
        <f t="shared" si="3"/>
        <v>0</v>
      </c>
    </row>
    <row r="203" spans="5:5" x14ac:dyDescent="0.25">
      <c r="E203" s="55">
        <f t="shared" si="3"/>
        <v>0</v>
      </c>
    </row>
    <row r="204" spans="5:5" x14ac:dyDescent="0.25">
      <c r="E204" s="55">
        <f t="shared" si="3"/>
        <v>0</v>
      </c>
    </row>
    <row r="205" spans="5:5" x14ac:dyDescent="0.25">
      <c r="E205" s="55">
        <f t="shared" si="3"/>
        <v>0</v>
      </c>
    </row>
    <row r="206" spans="5:5" x14ac:dyDescent="0.25">
      <c r="E206" s="55">
        <f t="shared" si="3"/>
        <v>0</v>
      </c>
    </row>
    <row r="207" spans="5:5" x14ac:dyDescent="0.25">
      <c r="E207" s="55">
        <f t="shared" si="3"/>
        <v>0</v>
      </c>
    </row>
    <row r="208" spans="5:5" x14ac:dyDescent="0.25">
      <c r="E208" s="55">
        <f t="shared" si="3"/>
        <v>0</v>
      </c>
    </row>
    <row r="209" spans="5:5" x14ac:dyDescent="0.25">
      <c r="E209" s="55">
        <f t="shared" si="3"/>
        <v>0</v>
      </c>
    </row>
    <row r="210" spans="5:5" x14ac:dyDescent="0.25">
      <c r="E210" s="55">
        <f t="shared" si="3"/>
        <v>0</v>
      </c>
    </row>
    <row r="211" spans="5:5" x14ac:dyDescent="0.25">
      <c r="E211" s="55">
        <f t="shared" si="3"/>
        <v>0</v>
      </c>
    </row>
    <row r="212" spans="5:5" x14ac:dyDescent="0.25">
      <c r="E212" s="55">
        <f t="shared" si="3"/>
        <v>0</v>
      </c>
    </row>
    <row r="213" spans="5:5" x14ac:dyDescent="0.25">
      <c r="E213" s="55">
        <f t="shared" si="3"/>
        <v>0</v>
      </c>
    </row>
    <row r="214" spans="5:5" x14ac:dyDescent="0.25">
      <c r="E214" s="55">
        <f t="shared" si="3"/>
        <v>0</v>
      </c>
    </row>
    <row r="215" spans="5:5" x14ac:dyDescent="0.25">
      <c r="E215" s="55">
        <f t="shared" si="3"/>
        <v>0</v>
      </c>
    </row>
    <row r="216" spans="5:5" x14ac:dyDescent="0.25">
      <c r="E216" s="55">
        <f t="shared" si="3"/>
        <v>0</v>
      </c>
    </row>
    <row r="217" spans="5:5" x14ac:dyDescent="0.25">
      <c r="E217" s="55">
        <f t="shared" si="3"/>
        <v>0</v>
      </c>
    </row>
    <row r="218" spans="5:5" x14ac:dyDescent="0.25">
      <c r="E218" s="55">
        <f t="shared" si="3"/>
        <v>0</v>
      </c>
    </row>
    <row r="219" spans="5:5" x14ac:dyDescent="0.25">
      <c r="E219" s="55">
        <f t="shared" si="3"/>
        <v>0</v>
      </c>
    </row>
    <row r="220" spans="5:5" x14ac:dyDescent="0.25">
      <c r="E220" s="55">
        <f t="shared" si="3"/>
        <v>0</v>
      </c>
    </row>
    <row r="221" spans="5:5" x14ac:dyDescent="0.25">
      <c r="E221" s="55">
        <f t="shared" si="3"/>
        <v>0</v>
      </c>
    </row>
    <row r="222" spans="5:5" x14ac:dyDescent="0.25">
      <c r="E222" s="55">
        <f t="shared" si="3"/>
        <v>0</v>
      </c>
    </row>
    <row r="223" spans="5:5" x14ac:dyDescent="0.25">
      <c r="E223" s="55">
        <f t="shared" si="3"/>
        <v>0</v>
      </c>
    </row>
    <row r="224" spans="5:5" x14ac:dyDescent="0.25">
      <c r="E224" s="55">
        <f t="shared" si="3"/>
        <v>0</v>
      </c>
    </row>
    <row r="225" spans="5:5" x14ac:dyDescent="0.25">
      <c r="E225" s="55">
        <f t="shared" si="3"/>
        <v>0</v>
      </c>
    </row>
    <row r="226" spans="5:5" x14ac:dyDescent="0.25">
      <c r="E226" s="55">
        <f t="shared" si="3"/>
        <v>0</v>
      </c>
    </row>
    <row r="227" spans="5:5" x14ac:dyDescent="0.25">
      <c r="E227" s="55">
        <f t="shared" si="3"/>
        <v>0</v>
      </c>
    </row>
    <row r="228" spans="5:5" x14ac:dyDescent="0.25">
      <c r="E228" s="55">
        <f t="shared" si="3"/>
        <v>0</v>
      </c>
    </row>
    <row r="229" spans="5:5" x14ac:dyDescent="0.25">
      <c r="E229" s="55">
        <f t="shared" si="3"/>
        <v>0</v>
      </c>
    </row>
    <row r="230" spans="5:5" x14ac:dyDescent="0.25">
      <c r="E230" s="55">
        <f t="shared" si="3"/>
        <v>0</v>
      </c>
    </row>
    <row r="231" spans="5:5" x14ac:dyDescent="0.25">
      <c r="E231" s="55">
        <f t="shared" si="3"/>
        <v>0</v>
      </c>
    </row>
    <row r="232" spans="5:5" x14ac:dyDescent="0.25">
      <c r="E232" s="55">
        <f t="shared" si="3"/>
        <v>0</v>
      </c>
    </row>
    <row r="233" spans="5:5" x14ac:dyDescent="0.25">
      <c r="E233" s="55">
        <f t="shared" si="3"/>
        <v>0</v>
      </c>
    </row>
    <row r="234" spans="5:5" x14ac:dyDescent="0.25">
      <c r="E234" s="55">
        <f t="shared" si="3"/>
        <v>0</v>
      </c>
    </row>
    <row r="235" spans="5:5" x14ac:dyDescent="0.25">
      <c r="E235" s="55">
        <f t="shared" si="3"/>
        <v>0</v>
      </c>
    </row>
    <row r="236" spans="5:5" x14ac:dyDescent="0.25">
      <c r="E236" s="55">
        <f t="shared" si="3"/>
        <v>0</v>
      </c>
    </row>
    <row r="237" spans="5:5" x14ac:dyDescent="0.25">
      <c r="E237" s="55">
        <f t="shared" si="3"/>
        <v>0</v>
      </c>
    </row>
    <row r="238" spans="5:5" x14ac:dyDescent="0.25">
      <c r="E238" s="55">
        <f t="shared" si="3"/>
        <v>0</v>
      </c>
    </row>
    <row r="239" spans="5:5" x14ac:dyDescent="0.25">
      <c r="E239" s="55">
        <f t="shared" si="3"/>
        <v>0</v>
      </c>
    </row>
    <row r="240" spans="5:5" x14ac:dyDescent="0.25">
      <c r="E240" s="55">
        <f t="shared" si="3"/>
        <v>0</v>
      </c>
    </row>
    <row r="241" spans="5:5" x14ac:dyDescent="0.25">
      <c r="E241" s="55">
        <f t="shared" si="3"/>
        <v>0</v>
      </c>
    </row>
    <row r="242" spans="5:5" x14ac:dyDescent="0.25">
      <c r="E242" s="55">
        <f t="shared" si="3"/>
        <v>0</v>
      </c>
    </row>
    <row r="243" spans="5:5" x14ac:dyDescent="0.25">
      <c r="E243" s="55">
        <f t="shared" si="3"/>
        <v>0</v>
      </c>
    </row>
    <row r="244" spans="5:5" x14ac:dyDescent="0.25">
      <c r="E244" s="55">
        <f t="shared" si="3"/>
        <v>0</v>
      </c>
    </row>
    <row r="245" spans="5:5" x14ac:dyDescent="0.25">
      <c r="E245" s="55">
        <f t="shared" si="3"/>
        <v>0</v>
      </c>
    </row>
    <row r="246" spans="5:5" x14ac:dyDescent="0.25">
      <c r="E246" s="55">
        <f t="shared" si="3"/>
        <v>0</v>
      </c>
    </row>
    <row r="247" spans="5:5" x14ac:dyDescent="0.25">
      <c r="E247" s="55">
        <f t="shared" si="3"/>
        <v>0</v>
      </c>
    </row>
    <row r="248" spans="5:5" x14ac:dyDescent="0.25">
      <c r="E248" s="55">
        <f t="shared" si="3"/>
        <v>0</v>
      </c>
    </row>
    <row r="249" spans="5:5" x14ac:dyDescent="0.25">
      <c r="E249" s="55">
        <f t="shared" si="3"/>
        <v>0</v>
      </c>
    </row>
    <row r="250" spans="5:5" x14ac:dyDescent="0.25">
      <c r="E250" s="55">
        <f t="shared" si="3"/>
        <v>0</v>
      </c>
    </row>
    <row r="251" spans="5:5" x14ac:dyDescent="0.25">
      <c r="E251" s="55">
        <f t="shared" si="3"/>
        <v>0</v>
      </c>
    </row>
    <row r="252" spans="5:5" x14ac:dyDescent="0.25">
      <c r="E252" s="55">
        <f t="shared" si="3"/>
        <v>0</v>
      </c>
    </row>
    <row r="253" spans="5:5" x14ac:dyDescent="0.25">
      <c r="E253" s="55">
        <f t="shared" si="3"/>
        <v>0</v>
      </c>
    </row>
    <row r="254" spans="5:5" x14ac:dyDescent="0.25">
      <c r="E254" s="55">
        <f t="shared" si="3"/>
        <v>0</v>
      </c>
    </row>
    <row r="255" spans="5:5" x14ac:dyDescent="0.25">
      <c r="E255" s="55">
        <f t="shared" si="3"/>
        <v>0</v>
      </c>
    </row>
    <row r="256" spans="5:5" x14ac:dyDescent="0.25">
      <c r="E256" s="55">
        <f t="shared" si="3"/>
        <v>0</v>
      </c>
    </row>
    <row r="257" spans="5:5" x14ac:dyDescent="0.25">
      <c r="E257" s="55">
        <f t="shared" si="3"/>
        <v>0</v>
      </c>
    </row>
    <row r="258" spans="5:5" x14ac:dyDescent="0.25">
      <c r="E258" s="55">
        <f t="shared" si="3"/>
        <v>0</v>
      </c>
    </row>
    <row r="259" spans="5:5" x14ac:dyDescent="0.25">
      <c r="E259" s="55">
        <f t="shared" si="3"/>
        <v>0</v>
      </c>
    </row>
    <row r="260" spans="5:5" x14ac:dyDescent="0.25">
      <c r="E260" s="55">
        <f t="shared" si="3"/>
        <v>0</v>
      </c>
    </row>
    <row r="261" spans="5:5" x14ac:dyDescent="0.25">
      <c r="E261" s="55">
        <f t="shared" ref="E261:E324" si="4">+E260+C261-D261</f>
        <v>0</v>
      </c>
    </row>
    <row r="262" spans="5:5" x14ac:dyDescent="0.25">
      <c r="E262" s="55">
        <f t="shared" si="4"/>
        <v>0</v>
      </c>
    </row>
    <row r="263" spans="5:5" x14ac:dyDescent="0.25">
      <c r="E263" s="55">
        <f t="shared" si="4"/>
        <v>0</v>
      </c>
    </row>
    <row r="264" spans="5:5" x14ac:dyDescent="0.25">
      <c r="E264" s="55">
        <f t="shared" si="4"/>
        <v>0</v>
      </c>
    </row>
    <row r="265" spans="5:5" x14ac:dyDescent="0.25">
      <c r="E265" s="55">
        <f t="shared" si="4"/>
        <v>0</v>
      </c>
    </row>
    <row r="266" spans="5:5" x14ac:dyDescent="0.25">
      <c r="E266" s="55">
        <f t="shared" si="4"/>
        <v>0</v>
      </c>
    </row>
    <row r="267" spans="5:5" x14ac:dyDescent="0.25">
      <c r="E267" s="55">
        <f t="shared" si="4"/>
        <v>0</v>
      </c>
    </row>
    <row r="268" spans="5:5" x14ac:dyDescent="0.25">
      <c r="E268" s="55">
        <f t="shared" si="4"/>
        <v>0</v>
      </c>
    </row>
    <row r="269" spans="5:5" x14ac:dyDescent="0.25">
      <c r="E269" s="55">
        <f t="shared" si="4"/>
        <v>0</v>
      </c>
    </row>
    <row r="270" spans="5:5" x14ac:dyDescent="0.25">
      <c r="E270" s="55">
        <f t="shared" si="4"/>
        <v>0</v>
      </c>
    </row>
    <row r="271" spans="5:5" x14ac:dyDescent="0.25">
      <c r="E271" s="55">
        <f t="shared" si="4"/>
        <v>0</v>
      </c>
    </row>
    <row r="272" spans="5:5" x14ac:dyDescent="0.25">
      <c r="E272" s="55">
        <f t="shared" si="4"/>
        <v>0</v>
      </c>
    </row>
    <row r="273" spans="5:5" x14ac:dyDescent="0.25">
      <c r="E273" s="55">
        <f t="shared" si="4"/>
        <v>0</v>
      </c>
    </row>
    <row r="274" spans="5:5" x14ac:dyDescent="0.25">
      <c r="E274" s="55">
        <f t="shared" si="4"/>
        <v>0</v>
      </c>
    </row>
    <row r="275" spans="5:5" x14ac:dyDescent="0.25">
      <c r="E275" s="55">
        <f t="shared" si="4"/>
        <v>0</v>
      </c>
    </row>
    <row r="276" spans="5:5" x14ac:dyDescent="0.25">
      <c r="E276" s="55">
        <f t="shared" si="4"/>
        <v>0</v>
      </c>
    </row>
    <row r="277" spans="5:5" x14ac:dyDescent="0.25">
      <c r="E277" s="55">
        <f t="shared" si="4"/>
        <v>0</v>
      </c>
    </row>
    <row r="278" spans="5:5" x14ac:dyDescent="0.25">
      <c r="E278" s="55">
        <f t="shared" si="4"/>
        <v>0</v>
      </c>
    </row>
    <row r="279" spans="5:5" x14ac:dyDescent="0.25">
      <c r="E279" s="55">
        <f t="shared" si="4"/>
        <v>0</v>
      </c>
    </row>
    <row r="280" spans="5:5" x14ac:dyDescent="0.25">
      <c r="E280" s="55">
        <f t="shared" si="4"/>
        <v>0</v>
      </c>
    </row>
    <row r="281" spans="5:5" x14ac:dyDescent="0.25">
      <c r="E281" s="55">
        <f t="shared" si="4"/>
        <v>0</v>
      </c>
    </row>
    <row r="282" spans="5:5" x14ac:dyDescent="0.25">
      <c r="E282" s="55">
        <f t="shared" si="4"/>
        <v>0</v>
      </c>
    </row>
    <row r="283" spans="5:5" x14ac:dyDescent="0.25">
      <c r="E283" s="55">
        <f t="shared" si="4"/>
        <v>0</v>
      </c>
    </row>
    <row r="284" spans="5:5" x14ac:dyDescent="0.25">
      <c r="E284" s="55">
        <f t="shared" si="4"/>
        <v>0</v>
      </c>
    </row>
    <row r="285" spans="5:5" x14ac:dyDescent="0.25">
      <c r="E285" s="55">
        <f t="shared" si="4"/>
        <v>0</v>
      </c>
    </row>
    <row r="286" spans="5:5" x14ac:dyDescent="0.25">
      <c r="E286" s="55">
        <f t="shared" si="4"/>
        <v>0</v>
      </c>
    </row>
    <row r="287" spans="5:5" x14ac:dyDescent="0.25">
      <c r="E287" s="55">
        <f t="shared" si="4"/>
        <v>0</v>
      </c>
    </row>
    <row r="288" spans="5:5" x14ac:dyDescent="0.25">
      <c r="E288" s="55">
        <f t="shared" si="4"/>
        <v>0</v>
      </c>
    </row>
    <row r="289" spans="5:5" x14ac:dyDescent="0.25">
      <c r="E289" s="55">
        <f t="shared" si="4"/>
        <v>0</v>
      </c>
    </row>
    <row r="290" spans="5:5" x14ac:dyDescent="0.25">
      <c r="E290" s="55">
        <f t="shared" si="4"/>
        <v>0</v>
      </c>
    </row>
    <row r="291" spans="5:5" x14ac:dyDescent="0.25">
      <c r="E291" s="55">
        <f t="shared" si="4"/>
        <v>0</v>
      </c>
    </row>
    <row r="292" spans="5:5" x14ac:dyDescent="0.25">
      <c r="E292" s="55">
        <f t="shared" si="4"/>
        <v>0</v>
      </c>
    </row>
    <row r="293" spans="5:5" x14ac:dyDescent="0.25">
      <c r="E293" s="55">
        <f t="shared" si="4"/>
        <v>0</v>
      </c>
    </row>
    <row r="294" spans="5:5" x14ac:dyDescent="0.25">
      <c r="E294" s="55">
        <f t="shared" si="4"/>
        <v>0</v>
      </c>
    </row>
    <row r="295" spans="5:5" x14ac:dyDescent="0.25">
      <c r="E295" s="55">
        <f t="shared" si="4"/>
        <v>0</v>
      </c>
    </row>
    <row r="296" spans="5:5" x14ac:dyDescent="0.25">
      <c r="E296" s="55">
        <f t="shared" si="4"/>
        <v>0</v>
      </c>
    </row>
    <row r="297" spans="5:5" x14ac:dyDescent="0.25">
      <c r="E297" s="55">
        <f t="shared" si="4"/>
        <v>0</v>
      </c>
    </row>
    <row r="298" spans="5:5" x14ac:dyDescent="0.25">
      <c r="E298" s="55">
        <f t="shared" si="4"/>
        <v>0</v>
      </c>
    </row>
    <row r="299" spans="5:5" x14ac:dyDescent="0.25">
      <c r="E299" s="55">
        <f t="shared" si="4"/>
        <v>0</v>
      </c>
    </row>
    <row r="300" spans="5:5" x14ac:dyDescent="0.25">
      <c r="E300" s="55">
        <f t="shared" si="4"/>
        <v>0</v>
      </c>
    </row>
    <row r="301" spans="5:5" x14ac:dyDescent="0.25">
      <c r="E301" s="55">
        <f t="shared" si="4"/>
        <v>0</v>
      </c>
    </row>
    <row r="302" spans="5:5" x14ac:dyDescent="0.25">
      <c r="E302" s="55">
        <f t="shared" si="4"/>
        <v>0</v>
      </c>
    </row>
    <row r="303" spans="5:5" x14ac:dyDescent="0.25">
      <c r="E303" s="55">
        <f t="shared" si="4"/>
        <v>0</v>
      </c>
    </row>
    <row r="304" spans="5:5" x14ac:dyDescent="0.25">
      <c r="E304" s="55">
        <f t="shared" si="4"/>
        <v>0</v>
      </c>
    </row>
    <row r="305" spans="5:5" x14ac:dyDescent="0.25">
      <c r="E305" s="55">
        <f t="shared" si="4"/>
        <v>0</v>
      </c>
    </row>
    <row r="306" spans="5:5" x14ac:dyDescent="0.25">
      <c r="E306" s="55">
        <f t="shared" si="4"/>
        <v>0</v>
      </c>
    </row>
    <row r="307" spans="5:5" x14ac:dyDescent="0.25">
      <c r="E307" s="55">
        <f t="shared" si="4"/>
        <v>0</v>
      </c>
    </row>
    <row r="308" spans="5:5" x14ac:dyDescent="0.25">
      <c r="E308" s="55">
        <f t="shared" si="4"/>
        <v>0</v>
      </c>
    </row>
    <row r="309" spans="5:5" x14ac:dyDescent="0.25">
      <c r="E309" s="55">
        <f t="shared" si="4"/>
        <v>0</v>
      </c>
    </row>
    <row r="310" spans="5:5" x14ac:dyDescent="0.25">
      <c r="E310" s="55">
        <f t="shared" si="4"/>
        <v>0</v>
      </c>
    </row>
    <row r="311" spans="5:5" x14ac:dyDescent="0.25">
      <c r="E311" s="55">
        <f t="shared" si="4"/>
        <v>0</v>
      </c>
    </row>
    <row r="312" spans="5:5" x14ac:dyDescent="0.25">
      <c r="E312" s="55">
        <f t="shared" si="4"/>
        <v>0</v>
      </c>
    </row>
    <row r="313" spans="5:5" x14ac:dyDescent="0.25">
      <c r="E313" s="55">
        <f t="shared" si="4"/>
        <v>0</v>
      </c>
    </row>
    <row r="314" spans="5:5" x14ac:dyDescent="0.25">
      <c r="E314" s="55">
        <f t="shared" si="4"/>
        <v>0</v>
      </c>
    </row>
    <row r="315" spans="5:5" x14ac:dyDescent="0.25">
      <c r="E315" s="55">
        <f t="shared" si="4"/>
        <v>0</v>
      </c>
    </row>
    <row r="316" spans="5:5" x14ac:dyDescent="0.25">
      <c r="E316" s="55">
        <f t="shared" si="4"/>
        <v>0</v>
      </c>
    </row>
    <row r="317" spans="5:5" x14ac:dyDescent="0.25">
      <c r="E317" s="55">
        <f t="shared" si="4"/>
        <v>0</v>
      </c>
    </row>
    <row r="318" spans="5:5" x14ac:dyDescent="0.25">
      <c r="E318" s="55">
        <f t="shared" si="4"/>
        <v>0</v>
      </c>
    </row>
    <row r="319" spans="5:5" x14ac:dyDescent="0.25">
      <c r="E319" s="55">
        <f t="shared" si="4"/>
        <v>0</v>
      </c>
    </row>
    <row r="320" spans="5:5" x14ac:dyDescent="0.25">
      <c r="E320" s="55">
        <f t="shared" si="4"/>
        <v>0</v>
      </c>
    </row>
    <row r="321" spans="5:5" x14ac:dyDescent="0.25">
      <c r="E321" s="55">
        <f t="shared" si="4"/>
        <v>0</v>
      </c>
    </row>
    <row r="322" spans="5:5" x14ac:dyDescent="0.25">
      <c r="E322" s="55">
        <f t="shared" si="4"/>
        <v>0</v>
      </c>
    </row>
    <row r="323" spans="5:5" x14ac:dyDescent="0.25">
      <c r="E323" s="55">
        <f t="shared" si="4"/>
        <v>0</v>
      </c>
    </row>
    <row r="324" spans="5:5" x14ac:dyDescent="0.25">
      <c r="E324" s="55">
        <f t="shared" si="4"/>
        <v>0</v>
      </c>
    </row>
    <row r="325" spans="5:5" x14ac:dyDescent="0.25">
      <c r="E325" s="55">
        <f t="shared" ref="E325:E388" si="5">+E324+C325-D325</f>
        <v>0</v>
      </c>
    </row>
    <row r="326" spans="5:5" x14ac:dyDescent="0.25">
      <c r="E326" s="55">
        <f t="shared" si="5"/>
        <v>0</v>
      </c>
    </row>
    <row r="327" spans="5:5" x14ac:dyDescent="0.25">
      <c r="E327" s="55">
        <f t="shared" si="5"/>
        <v>0</v>
      </c>
    </row>
    <row r="328" spans="5:5" x14ac:dyDescent="0.25">
      <c r="E328" s="55">
        <f t="shared" si="5"/>
        <v>0</v>
      </c>
    </row>
    <row r="329" spans="5:5" x14ac:dyDescent="0.25">
      <c r="E329" s="55">
        <f t="shared" si="5"/>
        <v>0</v>
      </c>
    </row>
    <row r="330" spans="5:5" x14ac:dyDescent="0.25">
      <c r="E330" s="55">
        <f t="shared" si="5"/>
        <v>0</v>
      </c>
    </row>
    <row r="331" spans="5:5" x14ac:dyDescent="0.25">
      <c r="E331" s="55">
        <f t="shared" si="5"/>
        <v>0</v>
      </c>
    </row>
    <row r="332" spans="5:5" x14ac:dyDescent="0.25">
      <c r="E332" s="55">
        <f t="shared" si="5"/>
        <v>0</v>
      </c>
    </row>
    <row r="333" spans="5:5" x14ac:dyDescent="0.25">
      <c r="E333" s="55">
        <f t="shared" si="5"/>
        <v>0</v>
      </c>
    </row>
    <row r="334" spans="5:5" x14ac:dyDescent="0.25">
      <c r="E334" s="55">
        <f t="shared" si="5"/>
        <v>0</v>
      </c>
    </row>
    <row r="335" spans="5:5" x14ac:dyDescent="0.25">
      <c r="E335" s="55">
        <f t="shared" si="5"/>
        <v>0</v>
      </c>
    </row>
    <row r="336" spans="5:5" x14ac:dyDescent="0.25">
      <c r="E336" s="55">
        <f t="shared" si="5"/>
        <v>0</v>
      </c>
    </row>
    <row r="337" spans="5:5" x14ac:dyDescent="0.25">
      <c r="E337" s="55">
        <f t="shared" si="5"/>
        <v>0</v>
      </c>
    </row>
    <row r="338" spans="5:5" x14ac:dyDescent="0.25">
      <c r="E338" s="55">
        <f t="shared" si="5"/>
        <v>0</v>
      </c>
    </row>
    <row r="339" spans="5:5" x14ac:dyDescent="0.25">
      <c r="E339" s="55">
        <f t="shared" si="5"/>
        <v>0</v>
      </c>
    </row>
    <row r="340" spans="5:5" x14ac:dyDescent="0.25">
      <c r="E340" s="55">
        <f t="shared" si="5"/>
        <v>0</v>
      </c>
    </row>
    <row r="341" spans="5:5" x14ac:dyDescent="0.25">
      <c r="E341" s="55">
        <f t="shared" si="5"/>
        <v>0</v>
      </c>
    </row>
    <row r="342" spans="5:5" x14ac:dyDescent="0.25">
      <c r="E342" s="55">
        <f t="shared" si="5"/>
        <v>0</v>
      </c>
    </row>
    <row r="343" spans="5:5" x14ac:dyDescent="0.25">
      <c r="E343" s="55">
        <f t="shared" si="5"/>
        <v>0</v>
      </c>
    </row>
    <row r="344" spans="5:5" x14ac:dyDescent="0.25">
      <c r="E344" s="55">
        <f t="shared" si="5"/>
        <v>0</v>
      </c>
    </row>
    <row r="345" spans="5:5" x14ac:dyDescent="0.25">
      <c r="E345" s="55">
        <f t="shared" si="5"/>
        <v>0</v>
      </c>
    </row>
    <row r="346" spans="5:5" x14ac:dyDescent="0.25">
      <c r="E346" s="55">
        <f t="shared" si="5"/>
        <v>0</v>
      </c>
    </row>
    <row r="347" spans="5:5" x14ac:dyDescent="0.25">
      <c r="E347" s="55">
        <f t="shared" si="5"/>
        <v>0</v>
      </c>
    </row>
    <row r="348" spans="5:5" x14ac:dyDescent="0.25">
      <c r="E348" s="55">
        <f t="shared" si="5"/>
        <v>0</v>
      </c>
    </row>
    <row r="349" spans="5:5" x14ac:dyDescent="0.25">
      <c r="E349" s="55">
        <f t="shared" si="5"/>
        <v>0</v>
      </c>
    </row>
    <row r="350" spans="5:5" x14ac:dyDescent="0.25">
      <c r="E350" s="55">
        <f t="shared" si="5"/>
        <v>0</v>
      </c>
    </row>
    <row r="351" spans="5:5" x14ac:dyDescent="0.25">
      <c r="E351" s="55">
        <f t="shared" si="5"/>
        <v>0</v>
      </c>
    </row>
    <row r="352" spans="5:5" x14ac:dyDescent="0.25">
      <c r="E352" s="55">
        <f t="shared" si="5"/>
        <v>0</v>
      </c>
    </row>
    <row r="353" spans="5:5" x14ac:dyDescent="0.25">
      <c r="E353" s="55">
        <f t="shared" si="5"/>
        <v>0</v>
      </c>
    </row>
    <row r="354" spans="5:5" x14ac:dyDescent="0.25">
      <c r="E354" s="55">
        <f t="shared" si="5"/>
        <v>0</v>
      </c>
    </row>
    <row r="355" spans="5:5" x14ac:dyDescent="0.25">
      <c r="E355" s="55">
        <f t="shared" si="5"/>
        <v>0</v>
      </c>
    </row>
    <row r="356" spans="5:5" x14ac:dyDescent="0.25">
      <c r="E356" s="55">
        <f t="shared" si="5"/>
        <v>0</v>
      </c>
    </row>
    <row r="357" spans="5:5" x14ac:dyDescent="0.25">
      <c r="E357" s="55">
        <f t="shared" si="5"/>
        <v>0</v>
      </c>
    </row>
    <row r="358" spans="5:5" x14ac:dyDescent="0.25">
      <c r="E358" s="55">
        <f t="shared" si="5"/>
        <v>0</v>
      </c>
    </row>
    <row r="359" spans="5:5" x14ac:dyDescent="0.25">
      <c r="E359" s="55">
        <f t="shared" si="5"/>
        <v>0</v>
      </c>
    </row>
    <row r="360" spans="5:5" x14ac:dyDescent="0.25">
      <c r="E360" s="55">
        <f t="shared" si="5"/>
        <v>0</v>
      </c>
    </row>
    <row r="361" spans="5:5" x14ac:dyDescent="0.25">
      <c r="E361" s="55">
        <f t="shared" si="5"/>
        <v>0</v>
      </c>
    </row>
    <row r="362" spans="5:5" x14ac:dyDescent="0.25">
      <c r="E362" s="55">
        <f t="shared" si="5"/>
        <v>0</v>
      </c>
    </row>
    <row r="363" spans="5:5" x14ac:dyDescent="0.25">
      <c r="E363" s="55">
        <f t="shared" si="5"/>
        <v>0</v>
      </c>
    </row>
    <row r="364" spans="5:5" x14ac:dyDescent="0.25">
      <c r="E364" s="55">
        <f t="shared" si="5"/>
        <v>0</v>
      </c>
    </row>
    <row r="365" spans="5:5" x14ac:dyDescent="0.25">
      <c r="E365" s="55">
        <f t="shared" si="5"/>
        <v>0</v>
      </c>
    </row>
    <row r="366" spans="5:5" x14ac:dyDescent="0.25">
      <c r="E366" s="55">
        <f t="shared" si="5"/>
        <v>0</v>
      </c>
    </row>
    <row r="367" spans="5:5" x14ac:dyDescent="0.25">
      <c r="E367" s="55">
        <f t="shared" si="5"/>
        <v>0</v>
      </c>
    </row>
    <row r="368" spans="5:5" x14ac:dyDescent="0.25">
      <c r="E368" s="55">
        <f t="shared" si="5"/>
        <v>0</v>
      </c>
    </row>
    <row r="369" spans="5:5" x14ac:dyDescent="0.25">
      <c r="E369" s="55">
        <f t="shared" si="5"/>
        <v>0</v>
      </c>
    </row>
    <row r="370" spans="5:5" x14ac:dyDescent="0.25">
      <c r="E370" s="55">
        <f t="shared" si="5"/>
        <v>0</v>
      </c>
    </row>
    <row r="371" spans="5:5" x14ac:dyDescent="0.25">
      <c r="E371" s="55">
        <f t="shared" si="5"/>
        <v>0</v>
      </c>
    </row>
    <row r="372" spans="5:5" x14ac:dyDescent="0.25">
      <c r="E372" s="55">
        <f t="shared" si="5"/>
        <v>0</v>
      </c>
    </row>
    <row r="373" spans="5:5" x14ac:dyDescent="0.25">
      <c r="E373" s="55">
        <f t="shared" si="5"/>
        <v>0</v>
      </c>
    </row>
    <row r="374" spans="5:5" x14ac:dyDescent="0.25">
      <c r="E374" s="55">
        <f t="shared" si="5"/>
        <v>0</v>
      </c>
    </row>
    <row r="375" spans="5:5" x14ac:dyDescent="0.25">
      <c r="E375" s="55">
        <f t="shared" si="5"/>
        <v>0</v>
      </c>
    </row>
    <row r="376" spans="5:5" x14ac:dyDescent="0.25">
      <c r="E376" s="55">
        <f t="shared" si="5"/>
        <v>0</v>
      </c>
    </row>
    <row r="377" spans="5:5" x14ac:dyDescent="0.25">
      <c r="E377" s="55">
        <f t="shared" si="5"/>
        <v>0</v>
      </c>
    </row>
    <row r="378" spans="5:5" x14ac:dyDescent="0.25">
      <c r="E378" s="55">
        <f t="shared" si="5"/>
        <v>0</v>
      </c>
    </row>
    <row r="379" spans="5:5" x14ac:dyDescent="0.25">
      <c r="E379" s="55">
        <f t="shared" si="5"/>
        <v>0</v>
      </c>
    </row>
    <row r="380" spans="5:5" x14ac:dyDescent="0.25">
      <c r="E380" s="55">
        <f t="shared" si="5"/>
        <v>0</v>
      </c>
    </row>
    <row r="381" spans="5:5" x14ac:dyDescent="0.25">
      <c r="E381" s="55">
        <f t="shared" si="5"/>
        <v>0</v>
      </c>
    </row>
    <row r="382" spans="5:5" x14ac:dyDescent="0.25">
      <c r="E382" s="55">
        <f t="shared" si="5"/>
        <v>0</v>
      </c>
    </row>
    <row r="383" spans="5:5" x14ac:dyDescent="0.25">
      <c r="E383" s="55">
        <f t="shared" si="5"/>
        <v>0</v>
      </c>
    </row>
    <row r="384" spans="5:5" x14ac:dyDescent="0.25">
      <c r="E384" s="55">
        <f t="shared" si="5"/>
        <v>0</v>
      </c>
    </row>
    <row r="385" spans="5:5" x14ac:dyDescent="0.25">
      <c r="E385" s="55">
        <f t="shared" si="5"/>
        <v>0</v>
      </c>
    </row>
    <row r="386" spans="5:5" x14ac:dyDescent="0.25">
      <c r="E386" s="55">
        <f t="shared" si="5"/>
        <v>0</v>
      </c>
    </row>
    <row r="387" spans="5:5" x14ac:dyDescent="0.25">
      <c r="E387" s="55">
        <f t="shared" si="5"/>
        <v>0</v>
      </c>
    </row>
    <row r="388" spans="5:5" x14ac:dyDescent="0.25">
      <c r="E388" s="55">
        <f t="shared" si="5"/>
        <v>0</v>
      </c>
    </row>
    <row r="389" spans="5:5" x14ac:dyDescent="0.25">
      <c r="E389" s="55">
        <f t="shared" ref="E389:E452" si="6">+E388+C389-D389</f>
        <v>0</v>
      </c>
    </row>
    <row r="390" spans="5:5" x14ac:dyDescent="0.25">
      <c r="E390" s="55">
        <f t="shared" si="6"/>
        <v>0</v>
      </c>
    </row>
    <row r="391" spans="5:5" x14ac:dyDescent="0.25">
      <c r="E391" s="55">
        <f t="shared" si="6"/>
        <v>0</v>
      </c>
    </row>
    <row r="392" spans="5:5" x14ac:dyDescent="0.25">
      <c r="E392" s="55">
        <f t="shared" si="6"/>
        <v>0</v>
      </c>
    </row>
    <row r="393" spans="5:5" x14ac:dyDescent="0.25">
      <c r="E393" s="55">
        <f t="shared" si="6"/>
        <v>0</v>
      </c>
    </row>
    <row r="394" spans="5:5" x14ac:dyDescent="0.25">
      <c r="E394" s="55">
        <f t="shared" si="6"/>
        <v>0</v>
      </c>
    </row>
    <row r="395" spans="5:5" x14ac:dyDescent="0.25">
      <c r="E395" s="55">
        <f t="shared" si="6"/>
        <v>0</v>
      </c>
    </row>
    <row r="396" spans="5:5" x14ac:dyDescent="0.25">
      <c r="E396" s="55">
        <f t="shared" si="6"/>
        <v>0</v>
      </c>
    </row>
    <row r="397" spans="5:5" x14ac:dyDescent="0.25">
      <c r="E397" s="55">
        <f t="shared" si="6"/>
        <v>0</v>
      </c>
    </row>
    <row r="398" spans="5:5" x14ac:dyDescent="0.25">
      <c r="E398" s="55">
        <f t="shared" si="6"/>
        <v>0</v>
      </c>
    </row>
    <row r="399" spans="5:5" x14ac:dyDescent="0.25">
      <c r="E399" s="55">
        <f t="shared" si="6"/>
        <v>0</v>
      </c>
    </row>
    <row r="400" spans="5:5" x14ac:dyDescent="0.25">
      <c r="E400" s="55">
        <f t="shared" si="6"/>
        <v>0</v>
      </c>
    </row>
    <row r="401" spans="5:5" x14ac:dyDescent="0.25">
      <c r="E401" s="55">
        <f t="shared" si="6"/>
        <v>0</v>
      </c>
    </row>
    <row r="402" spans="5:5" x14ac:dyDescent="0.25">
      <c r="E402" s="55">
        <f t="shared" si="6"/>
        <v>0</v>
      </c>
    </row>
    <row r="403" spans="5:5" x14ac:dyDescent="0.25">
      <c r="E403" s="55">
        <f t="shared" si="6"/>
        <v>0</v>
      </c>
    </row>
    <row r="404" spans="5:5" x14ac:dyDescent="0.25">
      <c r="E404" s="55">
        <f t="shared" si="6"/>
        <v>0</v>
      </c>
    </row>
    <row r="405" spans="5:5" x14ac:dyDescent="0.25">
      <c r="E405" s="55">
        <f t="shared" si="6"/>
        <v>0</v>
      </c>
    </row>
    <row r="406" spans="5:5" x14ac:dyDescent="0.25">
      <c r="E406" s="55">
        <f t="shared" si="6"/>
        <v>0</v>
      </c>
    </row>
    <row r="407" spans="5:5" x14ac:dyDescent="0.25">
      <c r="E407" s="55">
        <f t="shared" si="6"/>
        <v>0</v>
      </c>
    </row>
    <row r="408" spans="5:5" x14ac:dyDescent="0.25">
      <c r="E408" s="55">
        <f t="shared" si="6"/>
        <v>0</v>
      </c>
    </row>
    <row r="409" spans="5:5" x14ac:dyDescent="0.25">
      <c r="E409" s="55">
        <f t="shared" si="6"/>
        <v>0</v>
      </c>
    </row>
    <row r="410" spans="5:5" x14ac:dyDescent="0.25">
      <c r="E410" s="55">
        <f t="shared" si="6"/>
        <v>0</v>
      </c>
    </row>
    <row r="411" spans="5:5" x14ac:dyDescent="0.25">
      <c r="E411" s="55">
        <f t="shared" si="6"/>
        <v>0</v>
      </c>
    </row>
    <row r="412" spans="5:5" x14ac:dyDescent="0.25">
      <c r="E412" s="55">
        <f t="shared" si="6"/>
        <v>0</v>
      </c>
    </row>
    <row r="413" spans="5:5" x14ac:dyDescent="0.25">
      <c r="E413" s="55">
        <f t="shared" si="6"/>
        <v>0</v>
      </c>
    </row>
    <row r="414" spans="5:5" x14ac:dyDescent="0.25">
      <c r="E414" s="55">
        <f t="shared" si="6"/>
        <v>0</v>
      </c>
    </row>
    <row r="415" spans="5:5" x14ac:dyDescent="0.25">
      <c r="E415" s="55">
        <f t="shared" si="6"/>
        <v>0</v>
      </c>
    </row>
    <row r="416" spans="5:5" x14ac:dyDescent="0.25">
      <c r="E416" s="55">
        <f t="shared" si="6"/>
        <v>0</v>
      </c>
    </row>
    <row r="417" spans="5:5" x14ac:dyDescent="0.25">
      <c r="E417" s="55">
        <f t="shared" si="6"/>
        <v>0</v>
      </c>
    </row>
    <row r="418" spans="5:5" x14ac:dyDescent="0.25">
      <c r="E418" s="55">
        <f t="shared" si="6"/>
        <v>0</v>
      </c>
    </row>
    <row r="419" spans="5:5" x14ac:dyDescent="0.25">
      <c r="E419" s="55">
        <f t="shared" si="6"/>
        <v>0</v>
      </c>
    </row>
    <row r="420" spans="5:5" x14ac:dyDescent="0.25">
      <c r="E420" s="55">
        <f t="shared" si="6"/>
        <v>0</v>
      </c>
    </row>
    <row r="421" spans="5:5" x14ac:dyDescent="0.25">
      <c r="E421" s="55">
        <f t="shared" si="6"/>
        <v>0</v>
      </c>
    </row>
    <row r="422" spans="5:5" x14ac:dyDescent="0.25">
      <c r="E422" s="55">
        <f t="shared" si="6"/>
        <v>0</v>
      </c>
    </row>
    <row r="423" spans="5:5" x14ac:dyDescent="0.25">
      <c r="E423" s="55">
        <f t="shared" si="6"/>
        <v>0</v>
      </c>
    </row>
    <row r="424" spans="5:5" x14ac:dyDescent="0.25">
      <c r="E424" s="55">
        <f t="shared" si="6"/>
        <v>0</v>
      </c>
    </row>
    <row r="425" spans="5:5" x14ac:dyDescent="0.25">
      <c r="E425" s="55">
        <f t="shared" si="6"/>
        <v>0</v>
      </c>
    </row>
    <row r="426" spans="5:5" x14ac:dyDescent="0.25">
      <c r="E426" s="55">
        <f t="shared" si="6"/>
        <v>0</v>
      </c>
    </row>
    <row r="427" spans="5:5" x14ac:dyDescent="0.25">
      <c r="E427" s="55">
        <f t="shared" si="6"/>
        <v>0</v>
      </c>
    </row>
    <row r="428" spans="5:5" x14ac:dyDescent="0.25">
      <c r="E428" s="55">
        <f t="shared" si="6"/>
        <v>0</v>
      </c>
    </row>
    <row r="429" spans="5:5" x14ac:dyDescent="0.25">
      <c r="E429" s="55">
        <f t="shared" si="6"/>
        <v>0</v>
      </c>
    </row>
    <row r="430" spans="5:5" x14ac:dyDescent="0.25">
      <c r="E430" s="55">
        <f t="shared" si="6"/>
        <v>0</v>
      </c>
    </row>
    <row r="431" spans="5:5" x14ac:dyDescent="0.25">
      <c r="E431" s="55">
        <f t="shared" si="6"/>
        <v>0</v>
      </c>
    </row>
    <row r="432" spans="5:5" x14ac:dyDescent="0.25">
      <c r="E432" s="55">
        <f t="shared" si="6"/>
        <v>0</v>
      </c>
    </row>
    <row r="433" spans="5:5" x14ac:dyDescent="0.25">
      <c r="E433" s="55">
        <f t="shared" si="6"/>
        <v>0</v>
      </c>
    </row>
    <row r="434" spans="5:5" x14ac:dyDescent="0.25">
      <c r="E434" s="55">
        <f t="shared" si="6"/>
        <v>0</v>
      </c>
    </row>
    <row r="435" spans="5:5" x14ac:dyDescent="0.25">
      <c r="E435" s="55">
        <f t="shared" si="6"/>
        <v>0</v>
      </c>
    </row>
    <row r="436" spans="5:5" x14ac:dyDescent="0.25">
      <c r="E436" s="55">
        <f t="shared" si="6"/>
        <v>0</v>
      </c>
    </row>
    <row r="437" spans="5:5" x14ac:dyDescent="0.25">
      <c r="E437" s="55">
        <f t="shared" si="6"/>
        <v>0</v>
      </c>
    </row>
    <row r="438" spans="5:5" x14ac:dyDescent="0.25">
      <c r="E438" s="55">
        <f t="shared" si="6"/>
        <v>0</v>
      </c>
    </row>
    <row r="439" spans="5:5" x14ac:dyDescent="0.25">
      <c r="E439" s="55">
        <f t="shared" si="6"/>
        <v>0</v>
      </c>
    </row>
    <row r="440" spans="5:5" x14ac:dyDescent="0.25">
      <c r="E440" s="55">
        <f t="shared" si="6"/>
        <v>0</v>
      </c>
    </row>
    <row r="441" spans="5:5" x14ac:dyDescent="0.25">
      <c r="E441" s="55">
        <f t="shared" si="6"/>
        <v>0</v>
      </c>
    </row>
    <row r="442" spans="5:5" x14ac:dyDescent="0.25">
      <c r="E442" s="55">
        <f t="shared" si="6"/>
        <v>0</v>
      </c>
    </row>
    <row r="443" spans="5:5" x14ac:dyDescent="0.25">
      <c r="E443" s="55">
        <f t="shared" si="6"/>
        <v>0</v>
      </c>
    </row>
    <row r="444" spans="5:5" x14ac:dyDescent="0.25">
      <c r="E444" s="55">
        <f t="shared" si="6"/>
        <v>0</v>
      </c>
    </row>
    <row r="445" spans="5:5" x14ac:dyDescent="0.25">
      <c r="E445" s="55">
        <f t="shared" si="6"/>
        <v>0</v>
      </c>
    </row>
    <row r="446" spans="5:5" x14ac:dyDescent="0.25">
      <c r="E446" s="55">
        <f t="shared" si="6"/>
        <v>0</v>
      </c>
    </row>
    <row r="447" spans="5:5" x14ac:dyDescent="0.25">
      <c r="E447" s="55">
        <f t="shared" si="6"/>
        <v>0</v>
      </c>
    </row>
    <row r="448" spans="5:5" x14ac:dyDescent="0.25">
      <c r="E448" s="55">
        <f t="shared" si="6"/>
        <v>0</v>
      </c>
    </row>
    <row r="449" spans="5:5" x14ac:dyDescent="0.25">
      <c r="E449" s="55">
        <f t="shared" si="6"/>
        <v>0</v>
      </c>
    </row>
    <row r="450" spans="5:5" x14ac:dyDescent="0.25">
      <c r="E450" s="55">
        <f t="shared" si="6"/>
        <v>0</v>
      </c>
    </row>
    <row r="451" spans="5:5" x14ac:dyDescent="0.25">
      <c r="E451" s="55">
        <f t="shared" si="6"/>
        <v>0</v>
      </c>
    </row>
    <row r="452" spans="5:5" x14ac:dyDescent="0.25">
      <c r="E452" s="55">
        <f t="shared" si="6"/>
        <v>0</v>
      </c>
    </row>
    <row r="453" spans="5:5" x14ac:dyDescent="0.25">
      <c r="E453" s="55">
        <f t="shared" ref="E453:E495" si="7">+E452+C453-D453</f>
        <v>0</v>
      </c>
    </row>
    <row r="454" spans="5:5" x14ac:dyDescent="0.25">
      <c r="E454" s="55">
        <f t="shared" si="7"/>
        <v>0</v>
      </c>
    </row>
    <row r="455" spans="5:5" x14ac:dyDescent="0.25">
      <c r="E455" s="55">
        <f t="shared" si="7"/>
        <v>0</v>
      </c>
    </row>
    <row r="456" spans="5:5" x14ac:dyDescent="0.25">
      <c r="E456" s="55">
        <f t="shared" si="7"/>
        <v>0</v>
      </c>
    </row>
    <row r="457" spans="5:5" x14ac:dyDescent="0.25">
      <c r="E457" s="55">
        <f t="shared" si="7"/>
        <v>0</v>
      </c>
    </row>
    <row r="458" spans="5:5" x14ac:dyDescent="0.25">
      <c r="E458" s="55">
        <f t="shared" si="7"/>
        <v>0</v>
      </c>
    </row>
    <row r="459" spans="5:5" x14ac:dyDescent="0.25">
      <c r="E459" s="55">
        <f t="shared" si="7"/>
        <v>0</v>
      </c>
    </row>
    <row r="460" spans="5:5" x14ac:dyDescent="0.25">
      <c r="E460" s="55">
        <f t="shared" si="7"/>
        <v>0</v>
      </c>
    </row>
    <row r="461" spans="5:5" x14ac:dyDescent="0.25">
      <c r="E461" s="55">
        <f t="shared" si="7"/>
        <v>0</v>
      </c>
    </row>
    <row r="462" spans="5:5" x14ac:dyDescent="0.25">
      <c r="E462" s="55">
        <f t="shared" si="7"/>
        <v>0</v>
      </c>
    </row>
    <row r="463" spans="5:5" x14ac:dyDescent="0.25">
      <c r="E463" s="55">
        <f t="shared" si="7"/>
        <v>0</v>
      </c>
    </row>
    <row r="464" spans="5:5" x14ac:dyDescent="0.25">
      <c r="E464" s="55">
        <f t="shared" si="7"/>
        <v>0</v>
      </c>
    </row>
    <row r="465" spans="5:5" x14ac:dyDescent="0.25">
      <c r="E465" s="55">
        <f t="shared" si="7"/>
        <v>0</v>
      </c>
    </row>
    <row r="466" spans="5:5" x14ac:dyDescent="0.25">
      <c r="E466" s="55">
        <f t="shared" si="7"/>
        <v>0</v>
      </c>
    </row>
    <row r="467" spans="5:5" x14ac:dyDescent="0.25">
      <c r="E467" s="55">
        <f t="shared" si="7"/>
        <v>0</v>
      </c>
    </row>
    <row r="468" spans="5:5" x14ac:dyDescent="0.25">
      <c r="E468" s="55">
        <f t="shared" si="7"/>
        <v>0</v>
      </c>
    </row>
    <row r="469" spans="5:5" x14ac:dyDescent="0.25">
      <c r="E469" s="55">
        <f t="shared" si="7"/>
        <v>0</v>
      </c>
    </row>
    <row r="470" spans="5:5" x14ac:dyDescent="0.25">
      <c r="E470" s="55">
        <f t="shared" si="7"/>
        <v>0</v>
      </c>
    </row>
    <row r="471" spans="5:5" x14ac:dyDescent="0.25">
      <c r="E471" s="55">
        <f t="shared" si="7"/>
        <v>0</v>
      </c>
    </row>
    <row r="472" spans="5:5" x14ac:dyDescent="0.25">
      <c r="E472" s="55">
        <f t="shared" si="7"/>
        <v>0</v>
      </c>
    </row>
    <row r="473" spans="5:5" x14ac:dyDescent="0.25">
      <c r="E473" s="55">
        <f t="shared" si="7"/>
        <v>0</v>
      </c>
    </row>
    <row r="474" spans="5:5" x14ac:dyDescent="0.25">
      <c r="E474" s="55">
        <f t="shared" si="7"/>
        <v>0</v>
      </c>
    </row>
    <row r="475" spans="5:5" x14ac:dyDescent="0.25">
      <c r="E475" s="55">
        <f t="shared" si="7"/>
        <v>0</v>
      </c>
    </row>
    <row r="476" spans="5:5" x14ac:dyDescent="0.25">
      <c r="E476" s="55">
        <f t="shared" si="7"/>
        <v>0</v>
      </c>
    </row>
    <row r="477" spans="5:5" x14ac:dyDescent="0.25">
      <c r="E477" s="55">
        <f t="shared" si="7"/>
        <v>0</v>
      </c>
    </row>
    <row r="478" spans="5:5" x14ac:dyDescent="0.25">
      <c r="E478" s="55">
        <f t="shared" si="7"/>
        <v>0</v>
      </c>
    </row>
    <row r="479" spans="5:5" x14ac:dyDescent="0.25">
      <c r="E479" s="55">
        <f t="shared" si="7"/>
        <v>0</v>
      </c>
    </row>
    <row r="480" spans="5:5" x14ac:dyDescent="0.25">
      <c r="E480" s="55">
        <f t="shared" si="7"/>
        <v>0</v>
      </c>
    </row>
    <row r="481" spans="5:5" x14ac:dyDescent="0.25">
      <c r="E481" s="55">
        <f t="shared" si="7"/>
        <v>0</v>
      </c>
    </row>
    <row r="482" spans="5:5" x14ac:dyDescent="0.25">
      <c r="E482" s="55">
        <f t="shared" si="7"/>
        <v>0</v>
      </c>
    </row>
    <row r="483" spans="5:5" x14ac:dyDescent="0.25">
      <c r="E483" s="55">
        <f t="shared" si="7"/>
        <v>0</v>
      </c>
    </row>
    <row r="484" spans="5:5" x14ac:dyDescent="0.25">
      <c r="E484" s="55">
        <f t="shared" si="7"/>
        <v>0</v>
      </c>
    </row>
    <row r="485" spans="5:5" x14ac:dyDescent="0.25">
      <c r="E485" s="55">
        <f t="shared" si="7"/>
        <v>0</v>
      </c>
    </row>
    <row r="486" spans="5:5" x14ac:dyDescent="0.25">
      <c r="E486" s="55">
        <f t="shared" si="7"/>
        <v>0</v>
      </c>
    </row>
    <row r="487" spans="5:5" x14ac:dyDescent="0.25">
      <c r="E487" s="55">
        <f t="shared" si="7"/>
        <v>0</v>
      </c>
    </row>
    <row r="488" spans="5:5" x14ac:dyDescent="0.25">
      <c r="E488" s="55">
        <f t="shared" si="7"/>
        <v>0</v>
      </c>
    </row>
    <row r="489" spans="5:5" x14ac:dyDescent="0.25">
      <c r="E489" s="55">
        <f t="shared" si="7"/>
        <v>0</v>
      </c>
    </row>
    <row r="490" spans="5:5" x14ac:dyDescent="0.25">
      <c r="E490" s="55">
        <f t="shared" si="7"/>
        <v>0</v>
      </c>
    </row>
    <row r="491" spans="5:5" x14ac:dyDescent="0.25">
      <c r="E491" s="55">
        <f t="shared" si="7"/>
        <v>0</v>
      </c>
    </row>
    <row r="492" spans="5:5" x14ac:dyDescent="0.25">
      <c r="E492" s="55">
        <f t="shared" si="7"/>
        <v>0</v>
      </c>
    </row>
    <row r="493" spans="5:5" x14ac:dyDescent="0.25">
      <c r="E493" s="55">
        <f t="shared" si="7"/>
        <v>0</v>
      </c>
    </row>
    <row r="494" spans="5:5" x14ac:dyDescent="0.25">
      <c r="E494" s="55">
        <f t="shared" si="7"/>
        <v>0</v>
      </c>
    </row>
    <row r="495" spans="5:5" x14ac:dyDescent="0.25">
      <c r="E495" s="55">
        <f t="shared" si="7"/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view="pageBreakPreview" zoomScale="70" zoomScaleNormal="100" zoomScaleSheetLayoutView="70" workbookViewId="0">
      <selection activeCell="E78" sqref="E78"/>
    </sheetView>
  </sheetViews>
  <sheetFormatPr baseColWidth="10" defaultRowHeight="15" x14ac:dyDescent="0.25"/>
  <cols>
    <col min="1" max="1" width="10.7109375" style="5" bestFit="1" customWidth="1"/>
    <col min="2" max="2" width="33.42578125" style="5" bestFit="1" customWidth="1"/>
    <col min="3" max="4" width="14.85546875" style="6" bestFit="1" customWidth="1"/>
    <col min="5" max="5" width="14.85546875" style="5" bestFit="1" customWidth="1"/>
    <col min="6" max="6" width="13.5703125" bestFit="1" customWidth="1"/>
    <col min="7" max="7" width="28.140625" style="5" bestFit="1" customWidth="1"/>
    <col min="8" max="8" width="12.85546875" style="5" bestFit="1" customWidth="1"/>
    <col min="9" max="9" width="16.42578125" style="6" bestFit="1" customWidth="1"/>
    <col min="10" max="10" width="27.42578125" style="5" bestFit="1" customWidth="1"/>
    <col min="11" max="11" width="14.42578125" style="5" bestFit="1" customWidth="1"/>
    <col min="12" max="12" width="16.42578125" style="5" bestFit="1" customWidth="1"/>
    <col min="13" max="13" width="21.5703125" bestFit="1" customWidth="1"/>
    <col min="14" max="14" width="23.85546875" bestFit="1" customWidth="1"/>
    <col min="15" max="15" width="16.5703125" bestFit="1" customWidth="1"/>
    <col min="16" max="16" width="23.42578125" bestFit="1" customWidth="1"/>
    <col min="17" max="17" width="15.7109375" bestFit="1" customWidth="1"/>
    <col min="19" max="19" width="11.7109375" bestFit="1" customWidth="1"/>
    <col min="20" max="20" width="23.42578125" bestFit="1" customWidth="1"/>
    <col min="21" max="21" width="14.42578125" bestFit="1" customWidth="1"/>
  </cols>
  <sheetData>
    <row r="1" spans="1:21" ht="18.75" x14ac:dyDescent="0.3">
      <c r="A1" s="94" t="s">
        <v>403</v>
      </c>
      <c r="B1" s="94"/>
      <c r="C1" s="94"/>
      <c r="D1" s="94"/>
      <c r="E1" s="94"/>
      <c r="F1" s="49"/>
      <c r="G1" s="50"/>
      <c r="H1" s="51"/>
      <c r="J1" s="50"/>
      <c r="K1" s="50"/>
      <c r="L1" s="6"/>
      <c r="M1" s="49"/>
      <c r="N1" s="20" t="s">
        <v>4</v>
      </c>
      <c r="O1" s="21">
        <f>E501</f>
        <v>-62090</v>
      </c>
      <c r="Q1" t="s">
        <v>424</v>
      </c>
      <c r="T1" s="8" t="s">
        <v>405</v>
      </c>
      <c r="U1" s="8" t="s">
        <v>429</v>
      </c>
    </row>
    <row r="2" spans="1:21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8"/>
      <c r="N2" s="22" t="s">
        <v>77</v>
      </c>
      <c r="O2" s="23">
        <f>MAX(A3:A501)</f>
        <v>44485</v>
      </c>
      <c r="P2" s="8" t="s">
        <v>405</v>
      </c>
      <c r="Q2">
        <f>+SUMIF($G$3:$G$28,P2,$H$3:$H$28)</f>
        <v>222</v>
      </c>
      <c r="S2" t="s">
        <v>425</v>
      </c>
      <c r="T2" s="74">
        <v>85</v>
      </c>
      <c r="U2" s="74">
        <v>70</v>
      </c>
    </row>
    <row r="3" spans="1:21" hidden="1" x14ac:dyDescent="0.25">
      <c r="A3" s="52">
        <v>44287</v>
      </c>
      <c r="B3" s="50" t="s">
        <v>404</v>
      </c>
      <c r="C3" s="6">
        <v>5800</v>
      </c>
      <c r="D3" s="6">
        <v>6000</v>
      </c>
      <c r="E3" s="3">
        <f>C3-D3</f>
        <v>-200</v>
      </c>
      <c r="F3" s="49"/>
      <c r="G3" s="53" t="s">
        <v>405</v>
      </c>
      <c r="H3" s="54">
        <f>15+2+12</f>
        <v>29</v>
      </c>
      <c r="I3" s="44">
        <v>200</v>
      </c>
      <c r="J3" s="53"/>
      <c r="K3" s="53"/>
      <c r="L3" s="44"/>
      <c r="M3" s="49"/>
      <c r="N3" s="49"/>
      <c r="O3" s="49"/>
      <c r="Q3">
        <f>+SUMIF($G$3:$G$28,P3,$H$3:$H$28)</f>
        <v>0</v>
      </c>
      <c r="S3" t="s">
        <v>428</v>
      </c>
      <c r="T3" s="96">
        <v>100</v>
      </c>
      <c r="U3" s="74">
        <v>30</v>
      </c>
    </row>
    <row r="4" spans="1:21" hidden="1" x14ac:dyDescent="0.25">
      <c r="A4" s="7">
        <v>44291</v>
      </c>
      <c r="B4" s="5" t="s">
        <v>406</v>
      </c>
      <c r="C4" s="6">
        <v>3600</v>
      </c>
      <c r="D4" s="6">
        <v>0</v>
      </c>
      <c r="E4" s="55">
        <f>E3+C4-D4</f>
        <v>3400</v>
      </c>
      <c r="G4" s="53" t="s">
        <v>405</v>
      </c>
      <c r="H4" s="5">
        <v>18</v>
      </c>
      <c r="I4" s="6">
        <v>200</v>
      </c>
      <c r="S4" t="s">
        <v>427</v>
      </c>
      <c r="T4" s="96"/>
      <c r="U4" s="74">
        <v>30</v>
      </c>
    </row>
    <row r="5" spans="1:21" hidden="1" x14ac:dyDescent="0.25">
      <c r="A5" s="7">
        <v>44295</v>
      </c>
      <c r="B5" s="5" t="s">
        <v>411</v>
      </c>
      <c r="C5" s="6">
        <f>35*200</f>
        <v>7000</v>
      </c>
      <c r="D5" s="6">
        <v>5000</v>
      </c>
      <c r="E5" s="55">
        <f t="shared" ref="E5:E67" si="0">E4+C5-D5</f>
        <v>5400</v>
      </c>
      <c r="G5" s="53" t="s">
        <v>405</v>
      </c>
      <c r="H5" s="5">
        <v>35</v>
      </c>
      <c r="I5" s="6">
        <v>200</v>
      </c>
      <c r="S5" t="s">
        <v>426</v>
      </c>
      <c r="T5" s="74">
        <v>15</v>
      </c>
      <c r="U5" s="74">
        <v>30</v>
      </c>
    </row>
    <row r="6" spans="1:21" hidden="1" x14ac:dyDescent="0.25">
      <c r="A6" s="7">
        <v>44301</v>
      </c>
      <c r="B6" s="5" t="s">
        <v>448</v>
      </c>
      <c r="C6" s="6">
        <v>5600</v>
      </c>
      <c r="D6" s="6">
        <v>0</v>
      </c>
      <c r="E6" s="55">
        <f t="shared" si="0"/>
        <v>11000</v>
      </c>
      <c r="G6" s="53" t="s">
        <v>405</v>
      </c>
      <c r="H6" s="5">
        <v>28</v>
      </c>
      <c r="I6" s="6">
        <v>200</v>
      </c>
      <c r="T6" s="74"/>
      <c r="U6" s="74"/>
    </row>
    <row r="7" spans="1:21" hidden="1" x14ac:dyDescent="0.25">
      <c r="A7" s="7">
        <v>44309</v>
      </c>
      <c r="B7" s="5" t="s">
        <v>435</v>
      </c>
      <c r="C7" s="6">
        <v>9270</v>
      </c>
      <c r="D7" s="6">
        <v>6000</v>
      </c>
      <c r="E7" s="55">
        <f t="shared" si="0"/>
        <v>14270</v>
      </c>
      <c r="G7" s="5" t="s">
        <v>436</v>
      </c>
      <c r="H7" s="5">
        <v>49</v>
      </c>
      <c r="I7" s="6">
        <v>160</v>
      </c>
      <c r="J7" s="5" t="s">
        <v>437</v>
      </c>
      <c r="K7" s="5">
        <v>11</v>
      </c>
      <c r="L7" s="6">
        <v>130</v>
      </c>
      <c r="S7" s="5" t="s">
        <v>447</v>
      </c>
      <c r="T7" s="6">
        <f>+SUM(T2:T5)</f>
        <v>200</v>
      </c>
      <c r="U7" s="6">
        <f>+SUM(U2:U5)</f>
        <v>160</v>
      </c>
    </row>
    <row r="8" spans="1:21" hidden="1" x14ac:dyDescent="0.25">
      <c r="A8" s="7">
        <v>44309</v>
      </c>
      <c r="B8" s="5" t="s">
        <v>434</v>
      </c>
      <c r="C8" s="6">
        <v>2200</v>
      </c>
      <c r="D8" s="6">
        <v>0</v>
      </c>
      <c r="E8" s="55">
        <f t="shared" si="0"/>
        <v>16470</v>
      </c>
      <c r="G8" s="53"/>
      <c r="J8" s="53"/>
      <c r="L8" s="6"/>
    </row>
    <row r="9" spans="1:21" hidden="1" x14ac:dyDescent="0.25">
      <c r="A9" s="7">
        <v>44314</v>
      </c>
      <c r="B9" s="5" t="s">
        <v>441</v>
      </c>
      <c r="C9" s="6">
        <v>10260</v>
      </c>
      <c r="D9" s="6">
        <v>12000</v>
      </c>
      <c r="E9" s="55">
        <f t="shared" si="0"/>
        <v>14730</v>
      </c>
      <c r="G9" s="53" t="s">
        <v>405</v>
      </c>
      <c r="H9" s="5">
        <v>18</v>
      </c>
      <c r="I9" s="6">
        <v>200</v>
      </c>
      <c r="J9" s="53" t="s">
        <v>440</v>
      </c>
      <c r="K9" s="5">
        <f>22+14</f>
        <v>36</v>
      </c>
      <c r="L9" s="6">
        <v>185</v>
      </c>
    </row>
    <row r="10" spans="1:21" hidden="1" x14ac:dyDescent="0.25">
      <c r="A10" s="7">
        <v>44319</v>
      </c>
      <c r="B10" s="5" t="s">
        <v>446</v>
      </c>
      <c r="C10" s="6">
        <v>2000</v>
      </c>
      <c r="D10" s="6">
        <v>0</v>
      </c>
      <c r="E10" s="55">
        <f t="shared" si="0"/>
        <v>16730</v>
      </c>
      <c r="G10" s="53" t="s">
        <v>405</v>
      </c>
      <c r="H10" s="5">
        <v>10</v>
      </c>
      <c r="I10" s="6">
        <v>200</v>
      </c>
    </row>
    <row r="11" spans="1:21" hidden="1" x14ac:dyDescent="0.25">
      <c r="A11" s="7">
        <v>44322</v>
      </c>
      <c r="B11" s="5" t="s">
        <v>451</v>
      </c>
      <c r="C11" s="6">
        <v>7800</v>
      </c>
      <c r="D11" s="6">
        <v>12000</v>
      </c>
      <c r="E11" s="55">
        <f t="shared" si="0"/>
        <v>12530</v>
      </c>
      <c r="G11" s="53" t="s">
        <v>405</v>
      </c>
      <c r="H11" s="5">
        <v>29</v>
      </c>
      <c r="I11" s="6">
        <v>200</v>
      </c>
    </row>
    <row r="12" spans="1:21" hidden="1" x14ac:dyDescent="0.25">
      <c r="A12" s="7">
        <v>44323</v>
      </c>
      <c r="B12" s="5" t="s">
        <v>456</v>
      </c>
      <c r="C12" s="6">
        <v>2000</v>
      </c>
      <c r="D12" s="6">
        <v>0</v>
      </c>
      <c r="E12" s="55">
        <f t="shared" si="0"/>
        <v>14530</v>
      </c>
      <c r="G12" s="53" t="s">
        <v>405</v>
      </c>
      <c r="H12" s="5">
        <v>10</v>
      </c>
      <c r="I12" s="6">
        <v>200</v>
      </c>
    </row>
    <row r="13" spans="1:21" hidden="1" x14ac:dyDescent="0.25">
      <c r="A13" s="7">
        <v>44326</v>
      </c>
      <c r="B13" s="5" t="s">
        <v>459</v>
      </c>
      <c r="C13" s="6">
        <v>4665</v>
      </c>
      <c r="D13" s="6">
        <v>0</v>
      </c>
      <c r="E13" s="55">
        <f t="shared" si="0"/>
        <v>19195</v>
      </c>
      <c r="G13" s="53" t="s">
        <v>405</v>
      </c>
      <c r="H13" s="5">
        <v>15</v>
      </c>
      <c r="I13" s="6">
        <v>200</v>
      </c>
      <c r="J13" s="53" t="s">
        <v>440</v>
      </c>
      <c r="K13" s="5">
        <v>9</v>
      </c>
      <c r="L13" s="5">
        <v>185</v>
      </c>
    </row>
    <row r="14" spans="1:21" hidden="1" x14ac:dyDescent="0.25">
      <c r="A14" s="7">
        <v>44328</v>
      </c>
      <c r="B14" s="5" t="s">
        <v>461</v>
      </c>
      <c r="C14" s="6">
        <v>4000</v>
      </c>
      <c r="D14" s="6">
        <v>0</v>
      </c>
      <c r="E14" s="55">
        <f t="shared" si="0"/>
        <v>23195</v>
      </c>
      <c r="G14" s="53" t="s">
        <v>405</v>
      </c>
      <c r="H14" s="5">
        <v>16</v>
      </c>
      <c r="I14" s="6">
        <v>200</v>
      </c>
      <c r="J14" s="53" t="s">
        <v>460</v>
      </c>
      <c r="K14" s="5">
        <v>5</v>
      </c>
      <c r="L14" s="5">
        <v>160</v>
      </c>
      <c r="M14" s="48"/>
    </row>
    <row r="15" spans="1:21" hidden="1" x14ac:dyDescent="0.25">
      <c r="A15" s="7">
        <v>44330</v>
      </c>
      <c r="B15" s="5" t="s">
        <v>475</v>
      </c>
      <c r="C15" s="6">
        <f>9*200</f>
        <v>1800</v>
      </c>
      <c r="D15" s="6">
        <v>8000</v>
      </c>
      <c r="E15" s="55">
        <f t="shared" si="0"/>
        <v>16995</v>
      </c>
      <c r="G15" s="53" t="s">
        <v>405</v>
      </c>
      <c r="H15" s="5">
        <v>9</v>
      </c>
      <c r="I15" s="6">
        <v>200</v>
      </c>
      <c r="M15" s="48"/>
    </row>
    <row r="16" spans="1:21" hidden="1" x14ac:dyDescent="0.25">
      <c r="A16" s="7">
        <v>44334</v>
      </c>
      <c r="B16" s="5" t="s">
        <v>476</v>
      </c>
      <c r="C16" s="6">
        <v>5675</v>
      </c>
      <c r="D16" s="6">
        <v>0</v>
      </c>
      <c r="E16" s="55">
        <f t="shared" si="0"/>
        <v>22670</v>
      </c>
      <c r="G16" s="53" t="s">
        <v>405</v>
      </c>
      <c r="H16" s="5">
        <v>3</v>
      </c>
      <c r="I16" s="6">
        <v>200</v>
      </c>
      <c r="J16" s="53" t="s">
        <v>477</v>
      </c>
      <c r="K16" s="5">
        <f>1+19</f>
        <v>20</v>
      </c>
      <c r="L16" s="6">
        <v>175</v>
      </c>
      <c r="M16" t="s">
        <v>514</v>
      </c>
      <c r="N16">
        <v>5</v>
      </c>
      <c r="O16" t="s">
        <v>515</v>
      </c>
    </row>
    <row r="17" spans="1:12" hidden="1" x14ac:dyDescent="0.25">
      <c r="A17" s="7">
        <v>44333</v>
      </c>
      <c r="B17" s="5" t="s">
        <v>480</v>
      </c>
      <c r="C17" s="6">
        <v>615</v>
      </c>
      <c r="D17" s="6">
        <v>0</v>
      </c>
      <c r="E17" s="55">
        <f t="shared" si="0"/>
        <v>23285</v>
      </c>
      <c r="G17" s="53" t="s">
        <v>405</v>
      </c>
      <c r="H17" s="5">
        <v>2</v>
      </c>
      <c r="I17" s="6">
        <v>200</v>
      </c>
      <c r="J17" s="5" t="s">
        <v>499</v>
      </c>
      <c r="K17" s="5">
        <v>1</v>
      </c>
      <c r="L17" s="6">
        <v>215</v>
      </c>
    </row>
    <row r="18" spans="1:12" hidden="1" x14ac:dyDescent="0.25">
      <c r="A18" s="7">
        <v>44337</v>
      </c>
      <c r="B18" s="5" t="s">
        <v>497</v>
      </c>
      <c r="C18" s="6">
        <v>0</v>
      </c>
      <c r="D18" s="6">
        <v>10000</v>
      </c>
      <c r="E18" s="55">
        <f t="shared" si="0"/>
        <v>13285</v>
      </c>
    </row>
    <row r="19" spans="1:12" hidden="1" x14ac:dyDescent="0.25">
      <c r="A19" s="7">
        <v>44337</v>
      </c>
      <c r="B19" s="5" t="s">
        <v>498</v>
      </c>
      <c r="C19" s="6">
        <v>0</v>
      </c>
      <c r="D19" s="6">
        <v>3240</v>
      </c>
      <c r="E19" s="55">
        <f t="shared" si="0"/>
        <v>10045</v>
      </c>
    </row>
    <row r="20" spans="1:12" hidden="1" x14ac:dyDescent="0.25">
      <c r="A20" s="7">
        <v>44344</v>
      </c>
      <c r="B20" s="5" t="s">
        <v>511</v>
      </c>
      <c r="C20" s="6">
        <v>0</v>
      </c>
      <c r="D20" s="6">
        <v>6000</v>
      </c>
      <c r="E20" s="55">
        <f t="shared" si="0"/>
        <v>4045</v>
      </c>
    </row>
    <row r="21" spans="1:12" hidden="1" x14ac:dyDescent="0.25">
      <c r="A21" s="7">
        <v>44347</v>
      </c>
      <c r="B21" s="5" t="s">
        <v>516</v>
      </c>
      <c r="C21" s="6">
        <v>4200</v>
      </c>
      <c r="D21" s="6">
        <v>0</v>
      </c>
      <c r="E21" s="55">
        <f t="shared" si="0"/>
        <v>8245</v>
      </c>
      <c r="G21" s="5" t="s">
        <v>517</v>
      </c>
      <c r="H21" s="5">
        <f>15+5</f>
        <v>20</v>
      </c>
    </row>
    <row r="22" spans="1:12" hidden="1" x14ac:dyDescent="0.25">
      <c r="A22" s="7">
        <v>44350</v>
      </c>
      <c r="B22" s="5" t="s">
        <v>518</v>
      </c>
      <c r="C22" s="6">
        <v>4200</v>
      </c>
      <c r="D22" s="6">
        <v>0</v>
      </c>
      <c r="E22" s="55">
        <f t="shared" si="0"/>
        <v>12445</v>
      </c>
      <c r="G22" s="5" t="s">
        <v>517</v>
      </c>
      <c r="H22" s="5">
        <v>20</v>
      </c>
    </row>
    <row r="23" spans="1:12" hidden="1" x14ac:dyDescent="0.25">
      <c r="A23" s="7">
        <v>44343</v>
      </c>
      <c r="B23" s="5" t="s">
        <v>520</v>
      </c>
      <c r="C23" s="6">
        <v>0</v>
      </c>
      <c r="D23" s="6">
        <v>26400</v>
      </c>
      <c r="E23" s="55">
        <f t="shared" si="0"/>
        <v>-13955</v>
      </c>
    </row>
    <row r="24" spans="1:12" hidden="1" x14ac:dyDescent="0.25">
      <c r="A24" s="7">
        <v>44344</v>
      </c>
      <c r="B24" s="5" t="s">
        <v>521</v>
      </c>
      <c r="C24" s="6">
        <v>800</v>
      </c>
      <c r="D24" s="6">
        <v>0</v>
      </c>
      <c r="E24" s="55">
        <f t="shared" si="0"/>
        <v>-13155</v>
      </c>
    </row>
    <row r="25" spans="1:12" hidden="1" x14ac:dyDescent="0.25">
      <c r="A25" s="7">
        <v>44348</v>
      </c>
      <c r="B25" s="5" t="s">
        <v>522</v>
      </c>
      <c r="C25" s="6">
        <f>13800+15700</f>
        <v>29500</v>
      </c>
      <c r="D25" s="6">
        <v>0</v>
      </c>
      <c r="E25" s="55">
        <f t="shared" si="0"/>
        <v>16345</v>
      </c>
      <c r="F25" s="48">
        <f>+E25-E22</f>
        <v>3900</v>
      </c>
    </row>
    <row r="26" spans="1:12" hidden="1" x14ac:dyDescent="0.25">
      <c r="A26" s="7">
        <v>44348</v>
      </c>
      <c r="B26" s="5" t="s">
        <v>523</v>
      </c>
      <c r="C26" s="6">
        <v>0</v>
      </c>
      <c r="D26" s="6">
        <v>57500</v>
      </c>
      <c r="E26" s="55">
        <f t="shared" si="0"/>
        <v>-41155</v>
      </c>
    </row>
    <row r="27" spans="1:12" hidden="1" x14ac:dyDescent="0.25">
      <c r="A27" s="7">
        <v>44349</v>
      </c>
      <c r="B27" s="5" t="s">
        <v>525</v>
      </c>
      <c r="C27" s="6">
        <v>0</v>
      </c>
      <c r="D27" s="6">
        <v>1350</v>
      </c>
      <c r="E27" s="55">
        <f t="shared" si="0"/>
        <v>-42505</v>
      </c>
    </row>
    <row r="28" spans="1:12" hidden="1" x14ac:dyDescent="0.25">
      <c r="A28" s="7">
        <v>44348</v>
      </c>
      <c r="B28" s="5" t="s">
        <v>524</v>
      </c>
      <c r="C28" s="6">
        <v>0</v>
      </c>
      <c r="D28" s="6">
        <v>5650</v>
      </c>
      <c r="E28" s="55">
        <f t="shared" si="0"/>
        <v>-48155</v>
      </c>
    </row>
    <row r="29" spans="1:12" hidden="1" x14ac:dyDescent="0.25">
      <c r="A29" s="7">
        <v>44350</v>
      </c>
      <c r="B29" s="5" t="s">
        <v>526</v>
      </c>
      <c r="C29" s="6">
        <v>5350</v>
      </c>
      <c r="D29" s="6">
        <v>0</v>
      </c>
      <c r="E29" s="55">
        <f t="shared" si="0"/>
        <v>-42805</v>
      </c>
    </row>
    <row r="30" spans="1:12" hidden="1" x14ac:dyDescent="0.25">
      <c r="A30" s="7">
        <v>44352</v>
      </c>
      <c r="B30" s="5" t="s">
        <v>528</v>
      </c>
      <c r="C30" s="6">
        <v>32700</v>
      </c>
      <c r="D30" s="6">
        <v>0</v>
      </c>
      <c r="E30" s="55">
        <f t="shared" si="0"/>
        <v>-10105</v>
      </c>
    </row>
    <row r="31" spans="1:12" hidden="1" x14ac:dyDescent="0.25">
      <c r="A31" s="7">
        <v>44352</v>
      </c>
      <c r="B31" s="5" t="s">
        <v>529</v>
      </c>
      <c r="C31" s="6">
        <v>0</v>
      </c>
      <c r="D31" s="6">
        <v>10000</v>
      </c>
      <c r="E31" s="55">
        <f t="shared" si="0"/>
        <v>-20105</v>
      </c>
    </row>
    <row r="32" spans="1:12" hidden="1" x14ac:dyDescent="0.25">
      <c r="A32" s="7">
        <v>44352</v>
      </c>
      <c r="B32" s="5" t="s">
        <v>530</v>
      </c>
      <c r="C32" s="6">
        <v>30000</v>
      </c>
      <c r="D32" s="6">
        <v>0</v>
      </c>
      <c r="E32" s="55">
        <f t="shared" si="0"/>
        <v>9895</v>
      </c>
    </row>
    <row r="33" spans="1:16" hidden="1" x14ac:dyDescent="0.25">
      <c r="A33" s="7">
        <v>44354</v>
      </c>
      <c r="B33" s="5" t="s">
        <v>531</v>
      </c>
      <c r="C33" s="6">
        <v>460</v>
      </c>
      <c r="D33" s="6">
        <v>0</v>
      </c>
      <c r="E33" s="55">
        <f t="shared" si="0"/>
        <v>10355</v>
      </c>
      <c r="G33" s="5" t="s">
        <v>532</v>
      </c>
      <c r="H33" s="5">
        <v>1</v>
      </c>
      <c r="I33" s="6">
        <v>230</v>
      </c>
    </row>
    <row r="34" spans="1:16" hidden="1" x14ac:dyDescent="0.25">
      <c r="A34" s="7">
        <v>44358</v>
      </c>
      <c r="B34" s="5" t="s">
        <v>561</v>
      </c>
      <c r="C34" s="6">
        <v>0</v>
      </c>
      <c r="D34" s="6">
        <v>3800</v>
      </c>
      <c r="E34" s="55">
        <f t="shared" si="0"/>
        <v>6555</v>
      </c>
    </row>
    <row r="35" spans="1:16" hidden="1" x14ac:dyDescent="0.25">
      <c r="A35" s="7">
        <v>44358</v>
      </c>
      <c r="B35" s="5" t="s">
        <v>562</v>
      </c>
      <c r="C35" s="6">
        <v>0</v>
      </c>
      <c r="D35" s="6">
        <v>10000</v>
      </c>
      <c r="E35" s="55">
        <f t="shared" si="0"/>
        <v>-3445</v>
      </c>
    </row>
    <row r="36" spans="1:16" hidden="1" x14ac:dyDescent="0.25">
      <c r="A36" s="7">
        <v>44361</v>
      </c>
      <c r="B36" s="5" t="s">
        <v>563</v>
      </c>
      <c r="C36" s="6">
        <v>0</v>
      </c>
      <c r="D36" s="6">
        <v>36000</v>
      </c>
      <c r="E36" s="55">
        <f t="shared" si="0"/>
        <v>-39445</v>
      </c>
    </row>
    <row r="37" spans="1:16" hidden="1" x14ac:dyDescent="0.25">
      <c r="A37" s="7">
        <v>44361</v>
      </c>
      <c r="B37" s="5" t="s">
        <v>564</v>
      </c>
      <c r="C37" s="6">
        <v>0</v>
      </c>
      <c r="D37" s="6">
        <v>4900</v>
      </c>
      <c r="E37" s="55">
        <f t="shared" si="0"/>
        <v>-44345</v>
      </c>
    </row>
    <row r="38" spans="1:16" hidden="1" x14ac:dyDescent="0.25">
      <c r="A38" s="7">
        <v>44362</v>
      </c>
      <c r="B38" s="5" t="s">
        <v>565</v>
      </c>
      <c r="C38" s="6">
        <v>8660</v>
      </c>
      <c r="D38" s="6">
        <v>0</v>
      </c>
      <c r="E38" s="55">
        <f t="shared" si="0"/>
        <v>-35685</v>
      </c>
      <c r="G38" s="5" t="s">
        <v>566</v>
      </c>
      <c r="H38" s="5">
        <v>60</v>
      </c>
      <c r="I38" s="6">
        <v>60</v>
      </c>
      <c r="J38" s="5" t="s">
        <v>532</v>
      </c>
      <c r="K38" s="5">
        <v>22</v>
      </c>
      <c r="L38" s="5">
        <v>230</v>
      </c>
    </row>
    <row r="39" spans="1:16" hidden="1" x14ac:dyDescent="0.25">
      <c r="A39" s="7">
        <v>44332</v>
      </c>
      <c r="B39" s="5" t="s">
        <v>567</v>
      </c>
      <c r="C39" s="6">
        <v>0</v>
      </c>
      <c r="D39" s="6">
        <v>17700</v>
      </c>
      <c r="E39" s="55">
        <f t="shared" si="0"/>
        <v>-53385</v>
      </c>
      <c r="J39" s="55"/>
    </row>
    <row r="40" spans="1:16" hidden="1" x14ac:dyDescent="0.25">
      <c r="A40" s="7">
        <v>44363</v>
      </c>
      <c r="B40" s="5" t="s">
        <v>568</v>
      </c>
      <c r="C40" s="6">
        <v>3180</v>
      </c>
      <c r="D40" s="6">
        <v>0</v>
      </c>
      <c r="E40" s="55">
        <f t="shared" si="0"/>
        <v>-50205</v>
      </c>
      <c r="G40" s="5" t="s">
        <v>566</v>
      </c>
      <c r="H40" s="5">
        <v>30</v>
      </c>
      <c r="I40" s="6">
        <v>60</v>
      </c>
      <c r="J40" s="5" t="s">
        <v>532</v>
      </c>
      <c r="K40" s="5">
        <v>6</v>
      </c>
      <c r="L40" s="5">
        <v>230</v>
      </c>
    </row>
    <row r="41" spans="1:16" hidden="1" x14ac:dyDescent="0.25">
      <c r="A41" s="7">
        <v>44364</v>
      </c>
      <c r="B41" s="5" t="s">
        <v>569</v>
      </c>
      <c r="C41" s="6">
        <v>0</v>
      </c>
      <c r="D41" s="6">
        <v>11700</v>
      </c>
      <c r="E41" s="55">
        <f t="shared" si="0"/>
        <v>-61905</v>
      </c>
      <c r="J41" s="55"/>
      <c r="L41" s="6"/>
    </row>
    <row r="42" spans="1:16" hidden="1" x14ac:dyDescent="0.25">
      <c r="A42" s="7">
        <v>44365</v>
      </c>
      <c r="B42" s="5" t="s">
        <v>570</v>
      </c>
      <c r="C42" s="6">
        <v>0</v>
      </c>
      <c r="D42" s="6">
        <v>2975</v>
      </c>
      <c r="E42" s="55">
        <f t="shared" si="0"/>
        <v>-64880</v>
      </c>
    </row>
    <row r="43" spans="1:16" hidden="1" x14ac:dyDescent="0.25">
      <c r="A43" s="7">
        <v>44373</v>
      </c>
      <c r="B43" s="5" t="s">
        <v>581</v>
      </c>
      <c r="C43" s="6">
        <v>1500</v>
      </c>
      <c r="D43" s="6">
        <v>6400</v>
      </c>
      <c r="E43" s="55">
        <f t="shared" si="0"/>
        <v>-69780</v>
      </c>
    </row>
    <row r="44" spans="1:16" hidden="1" x14ac:dyDescent="0.25">
      <c r="A44" s="7">
        <v>44373</v>
      </c>
      <c r="B44" s="5" t="s">
        <v>583</v>
      </c>
      <c r="C44" s="6">
        <v>1750</v>
      </c>
      <c r="D44" s="6">
        <v>0</v>
      </c>
      <c r="E44" s="55">
        <f t="shared" si="0"/>
        <v>-68030</v>
      </c>
      <c r="G44" s="5" t="s">
        <v>582</v>
      </c>
      <c r="H44" s="5">
        <v>7</v>
      </c>
      <c r="I44" s="6">
        <v>250</v>
      </c>
      <c r="J44" s="55"/>
    </row>
    <row r="45" spans="1:16" hidden="1" x14ac:dyDescent="0.25">
      <c r="A45" s="7">
        <v>44375</v>
      </c>
      <c r="B45" s="5" t="s">
        <v>584</v>
      </c>
      <c r="C45" s="6">
        <f>6*250</f>
        <v>1500</v>
      </c>
      <c r="D45" s="6">
        <v>0</v>
      </c>
      <c r="E45" s="55">
        <f t="shared" si="0"/>
        <v>-66530</v>
      </c>
      <c r="G45" s="5" t="s">
        <v>582</v>
      </c>
      <c r="H45" s="5">
        <v>6</v>
      </c>
      <c r="I45" s="6">
        <v>250</v>
      </c>
    </row>
    <row r="46" spans="1:16" hidden="1" x14ac:dyDescent="0.25">
      <c r="A46" s="7">
        <v>44343</v>
      </c>
      <c r="B46" s="5" t="s">
        <v>585</v>
      </c>
      <c r="C46" s="6">
        <v>345</v>
      </c>
      <c r="D46" s="6">
        <v>0</v>
      </c>
      <c r="E46" s="55">
        <f t="shared" si="0"/>
        <v>-66185</v>
      </c>
      <c r="G46" s="5" t="s">
        <v>586</v>
      </c>
      <c r="P46">
        <f>+N46*O46</f>
        <v>0</v>
      </c>
    </row>
    <row r="47" spans="1:16" hidden="1" x14ac:dyDescent="0.25">
      <c r="A47" s="7">
        <v>44370</v>
      </c>
      <c r="B47" s="5" t="s">
        <v>587</v>
      </c>
      <c r="C47" s="6">
        <f>250*10</f>
        <v>2500</v>
      </c>
      <c r="D47" s="6">
        <v>0</v>
      </c>
      <c r="E47" s="55">
        <f t="shared" si="0"/>
        <v>-63685</v>
      </c>
      <c r="G47" s="5" t="s">
        <v>582</v>
      </c>
      <c r="H47" s="5">
        <v>10</v>
      </c>
      <c r="I47" s="6">
        <v>250</v>
      </c>
      <c r="P47">
        <f>+N47*O47</f>
        <v>0</v>
      </c>
    </row>
    <row r="48" spans="1:16" hidden="1" x14ac:dyDescent="0.25">
      <c r="A48" s="7">
        <v>44370</v>
      </c>
      <c r="B48" s="5" t="s">
        <v>588</v>
      </c>
      <c r="C48" s="6">
        <v>0</v>
      </c>
      <c r="D48" s="6">
        <v>1500</v>
      </c>
      <c r="E48" s="55">
        <f t="shared" si="0"/>
        <v>-65185</v>
      </c>
      <c r="P48">
        <f>+P47+P46</f>
        <v>0</v>
      </c>
    </row>
    <row r="49" spans="1:16" hidden="1" x14ac:dyDescent="0.25">
      <c r="A49" s="7">
        <v>44371</v>
      </c>
      <c r="B49" s="5" t="s">
        <v>589</v>
      </c>
      <c r="C49" s="6">
        <v>1250</v>
      </c>
      <c r="D49" s="6">
        <v>0</v>
      </c>
      <c r="E49" s="55">
        <f t="shared" si="0"/>
        <v>-63935</v>
      </c>
      <c r="G49" s="5" t="s">
        <v>582</v>
      </c>
      <c r="H49" s="5">
        <v>5</v>
      </c>
      <c r="I49" s="6">
        <v>250</v>
      </c>
    </row>
    <row r="50" spans="1:16" hidden="1" x14ac:dyDescent="0.25">
      <c r="A50" s="7">
        <v>44371</v>
      </c>
      <c r="B50" s="5" t="s">
        <v>590</v>
      </c>
      <c r="C50" s="6">
        <v>17000</v>
      </c>
      <c r="D50" s="6">
        <v>0</v>
      </c>
      <c r="E50" s="55">
        <f t="shared" si="0"/>
        <v>-46935</v>
      </c>
    </row>
    <row r="51" spans="1:16" hidden="1" x14ac:dyDescent="0.25">
      <c r="A51" s="7">
        <v>44371</v>
      </c>
      <c r="B51" s="5" t="s">
        <v>591</v>
      </c>
      <c r="C51" s="6">
        <v>12000</v>
      </c>
      <c r="D51" s="6">
        <v>0</v>
      </c>
      <c r="E51" s="55">
        <f t="shared" si="0"/>
        <v>-34935</v>
      </c>
    </row>
    <row r="52" spans="1:16" hidden="1" x14ac:dyDescent="0.25">
      <c r="A52" s="7">
        <v>44371</v>
      </c>
      <c r="B52" s="5" t="s">
        <v>592</v>
      </c>
      <c r="C52" s="6">
        <v>0</v>
      </c>
      <c r="D52" s="6">
        <v>18720</v>
      </c>
      <c r="E52" s="55">
        <f t="shared" si="0"/>
        <v>-53655</v>
      </c>
    </row>
    <row r="53" spans="1:16" hidden="1" x14ac:dyDescent="0.25">
      <c r="A53" s="7">
        <v>44377</v>
      </c>
      <c r="B53" s="5" t="s">
        <v>595</v>
      </c>
      <c r="C53" s="6">
        <f>6*55</f>
        <v>330</v>
      </c>
      <c r="D53" s="6">
        <v>0</v>
      </c>
      <c r="E53" s="55">
        <f t="shared" si="0"/>
        <v>-53325</v>
      </c>
      <c r="G53" s="5" t="s">
        <v>566</v>
      </c>
      <c r="H53" s="5">
        <v>6</v>
      </c>
      <c r="I53" s="6">
        <v>55</v>
      </c>
      <c r="N53">
        <v>2</v>
      </c>
      <c r="O53">
        <v>1900</v>
      </c>
      <c r="P53">
        <f>+O53*N53</f>
        <v>3800</v>
      </c>
    </row>
    <row r="54" spans="1:16" hidden="1" x14ac:dyDescent="0.25">
      <c r="A54" s="7">
        <v>44378</v>
      </c>
      <c r="B54" s="5" t="s">
        <v>597</v>
      </c>
      <c r="C54" s="6">
        <v>48300</v>
      </c>
      <c r="D54" s="6">
        <v>0</v>
      </c>
      <c r="E54" s="55">
        <f t="shared" si="0"/>
        <v>-5025</v>
      </c>
      <c r="N54">
        <v>2</v>
      </c>
      <c r="O54">
        <v>1900</v>
      </c>
      <c r="P54">
        <f>+O54*N54</f>
        <v>3800</v>
      </c>
    </row>
    <row r="55" spans="1:16" hidden="1" x14ac:dyDescent="0.25">
      <c r="A55" s="7">
        <v>44378</v>
      </c>
      <c r="B55" s="5" t="s">
        <v>596</v>
      </c>
      <c r="C55" s="6">
        <v>2500</v>
      </c>
      <c r="D55" s="6">
        <v>0</v>
      </c>
      <c r="E55" s="55">
        <f t="shared" si="0"/>
        <v>-2525</v>
      </c>
      <c r="G55" s="5" t="s">
        <v>582</v>
      </c>
      <c r="H55" s="5">
        <v>10</v>
      </c>
      <c r="I55" s="6">
        <v>250</v>
      </c>
      <c r="N55">
        <v>2</v>
      </c>
      <c r="O55">
        <v>2240</v>
      </c>
      <c r="P55">
        <f>+O55*N55</f>
        <v>4480</v>
      </c>
    </row>
    <row r="56" spans="1:16" hidden="1" x14ac:dyDescent="0.25">
      <c r="A56" s="7">
        <v>44378</v>
      </c>
      <c r="B56" s="5" t="s">
        <v>598</v>
      </c>
      <c r="C56" s="6">
        <v>13680</v>
      </c>
      <c r="D56" s="6">
        <v>0</v>
      </c>
      <c r="E56" s="55">
        <f t="shared" si="0"/>
        <v>11155</v>
      </c>
      <c r="P56">
        <v>1600</v>
      </c>
    </row>
    <row r="57" spans="1:16" hidden="1" x14ac:dyDescent="0.25">
      <c r="A57" s="7">
        <v>44382</v>
      </c>
      <c r="B57" s="5" t="s">
        <v>599</v>
      </c>
      <c r="C57" s="6">
        <f>55*25</f>
        <v>1375</v>
      </c>
      <c r="D57" s="6">
        <v>0</v>
      </c>
      <c r="E57" s="55">
        <f t="shared" si="0"/>
        <v>12530</v>
      </c>
      <c r="G57" s="5" t="s">
        <v>566</v>
      </c>
      <c r="H57" s="5">
        <v>25</v>
      </c>
      <c r="I57" s="6">
        <v>55</v>
      </c>
      <c r="P57">
        <f>+SUM(P53:P56)</f>
        <v>13680</v>
      </c>
    </row>
    <row r="58" spans="1:16" hidden="1" x14ac:dyDescent="0.25">
      <c r="A58" s="7">
        <v>44383</v>
      </c>
      <c r="B58" s="5" t="s">
        <v>600</v>
      </c>
      <c r="C58" s="6">
        <f>30*55</f>
        <v>1650</v>
      </c>
      <c r="D58" s="6">
        <v>0</v>
      </c>
      <c r="E58" s="55">
        <f t="shared" si="0"/>
        <v>14180</v>
      </c>
      <c r="G58" s="5" t="s">
        <v>566</v>
      </c>
      <c r="H58" s="5">
        <v>30</v>
      </c>
      <c r="I58" s="6">
        <v>55</v>
      </c>
    </row>
    <row r="59" spans="1:16" hidden="1" x14ac:dyDescent="0.25">
      <c r="A59" s="7">
        <v>44383</v>
      </c>
      <c r="B59" s="5" t="s">
        <v>601</v>
      </c>
      <c r="C59" s="6">
        <v>0</v>
      </c>
      <c r="D59" s="6">
        <v>11000</v>
      </c>
      <c r="E59" s="55">
        <f t="shared" si="0"/>
        <v>3180</v>
      </c>
    </row>
    <row r="60" spans="1:16" hidden="1" x14ac:dyDescent="0.25">
      <c r="A60" s="7">
        <v>44384</v>
      </c>
      <c r="B60" s="5" t="s">
        <v>602</v>
      </c>
      <c r="C60" s="6">
        <v>5100</v>
      </c>
      <c r="D60" s="6">
        <v>0</v>
      </c>
      <c r="E60" s="55">
        <f t="shared" si="0"/>
        <v>8280</v>
      </c>
    </row>
    <row r="61" spans="1:16" hidden="1" x14ac:dyDescent="0.25">
      <c r="A61" s="7">
        <v>44384</v>
      </c>
      <c r="B61" s="5" t="s">
        <v>603</v>
      </c>
      <c r="C61" s="6">
        <f>22*55</f>
        <v>1210</v>
      </c>
      <c r="D61" s="6">
        <v>0</v>
      </c>
      <c r="E61" s="55">
        <f t="shared" si="0"/>
        <v>9490</v>
      </c>
      <c r="G61" s="5" t="s">
        <v>566</v>
      </c>
      <c r="H61" s="5">
        <v>22</v>
      </c>
      <c r="I61" s="6">
        <v>55</v>
      </c>
    </row>
    <row r="62" spans="1:16" hidden="1" x14ac:dyDescent="0.25">
      <c r="A62" s="7">
        <v>44385</v>
      </c>
      <c r="B62" s="5" t="s">
        <v>604</v>
      </c>
      <c r="C62" s="6">
        <v>0</v>
      </c>
      <c r="D62" s="6">
        <v>1400</v>
      </c>
      <c r="E62" s="55">
        <f t="shared" si="0"/>
        <v>8090</v>
      </c>
    </row>
    <row r="63" spans="1:16" hidden="1" x14ac:dyDescent="0.25">
      <c r="A63" s="7">
        <v>44389</v>
      </c>
      <c r="B63" s="5" t="s">
        <v>605</v>
      </c>
      <c r="C63" s="6">
        <v>55</v>
      </c>
      <c r="D63" s="6">
        <v>0</v>
      </c>
      <c r="E63" s="55">
        <f t="shared" si="0"/>
        <v>8145</v>
      </c>
      <c r="G63" s="5" t="s">
        <v>566</v>
      </c>
      <c r="H63" s="5">
        <v>1</v>
      </c>
      <c r="I63" s="6">
        <v>55</v>
      </c>
    </row>
    <row r="64" spans="1:16" hidden="1" x14ac:dyDescent="0.25">
      <c r="A64" s="7">
        <v>44389</v>
      </c>
      <c r="B64" s="5" t="s">
        <v>606</v>
      </c>
      <c r="C64" s="6">
        <v>0</v>
      </c>
      <c r="D64" s="6">
        <v>8145</v>
      </c>
      <c r="E64" s="55">
        <f t="shared" si="0"/>
        <v>0</v>
      </c>
    </row>
    <row r="65" spans="1:15" hidden="1" x14ac:dyDescent="0.25">
      <c r="A65" s="7">
        <v>44385</v>
      </c>
      <c r="B65" s="5" t="s">
        <v>607</v>
      </c>
      <c r="C65" s="6">
        <v>0</v>
      </c>
      <c r="D65" s="6">
        <v>1495</v>
      </c>
      <c r="E65" s="55">
        <f t="shared" si="0"/>
        <v>-1495</v>
      </c>
    </row>
    <row r="66" spans="1:15" hidden="1" x14ac:dyDescent="0.25">
      <c r="A66" s="7">
        <v>44390</v>
      </c>
      <c r="B66" s="5" t="s">
        <v>625</v>
      </c>
      <c r="C66" s="6">
        <v>0</v>
      </c>
      <c r="D66" s="6">
        <v>4420</v>
      </c>
      <c r="E66" s="55">
        <f t="shared" si="0"/>
        <v>-5915</v>
      </c>
      <c r="N66" s="41" t="s">
        <v>795</v>
      </c>
    </row>
    <row r="67" spans="1:15" hidden="1" x14ac:dyDescent="0.25">
      <c r="A67" s="7">
        <v>44396</v>
      </c>
      <c r="B67" s="5" t="s">
        <v>656</v>
      </c>
      <c r="C67" s="6">
        <v>0</v>
      </c>
      <c r="D67" s="6">
        <v>46400</v>
      </c>
      <c r="E67" s="55">
        <f t="shared" si="0"/>
        <v>-52315</v>
      </c>
    </row>
    <row r="68" spans="1:15" hidden="1" x14ac:dyDescent="0.25">
      <c r="A68" s="7">
        <v>44399</v>
      </c>
      <c r="B68" s="5" t="s">
        <v>659</v>
      </c>
      <c r="C68" s="6">
        <v>5200</v>
      </c>
      <c r="D68" s="6">
        <v>0</v>
      </c>
      <c r="E68" s="55">
        <f>E67+C68-D68</f>
        <v>-47115</v>
      </c>
    </row>
    <row r="69" spans="1:15" hidden="1" x14ac:dyDescent="0.25">
      <c r="A69" s="7">
        <v>44399</v>
      </c>
      <c r="B69" s="5" t="s">
        <v>660</v>
      </c>
      <c r="C69" s="6">
        <v>22800</v>
      </c>
      <c r="D69" s="6">
        <v>0</v>
      </c>
      <c r="E69" s="55">
        <f>E68+C69-D69</f>
        <v>-24315</v>
      </c>
    </row>
    <row r="70" spans="1:15" hidden="1" x14ac:dyDescent="0.25">
      <c r="A70" s="7">
        <v>44399</v>
      </c>
      <c r="B70" s="5" t="s">
        <v>661</v>
      </c>
      <c r="C70" s="6">
        <v>28670</v>
      </c>
      <c r="D70" s="6">
        <v>0</v>
      </c>
      <c r="E70" s="55">
        <f>E69+C70-D70</f>
        <v>4355</v>
      </c>
    </row>
    <row r="71" spans="1:15" hidden="1" x14ac:dyDescent="0.25">
      <c r="A71" s="7">
        <v>44426</v>
      </c>
      <c r="B71" s="5" t="s">
        <v>705</v>
      </c>
      <c r="C71" s="6">
        <v>0</v>
      </c>
      <c r="D71" s="6">
        <v>13950</v>
      </c>
      <c r="E71" s="55">
        <f t="shared" ref="E71:E133" si="1">E70+C71-D71</f>
        <v>-9595</v>
      </c>
    </row>
    <row r="72" spans="1:15" hidden="1" x14ac:dyDescent="0.25">
      <c r="A72" s="7">
        <v>44428</v>
      </c>
      <c r="B72" s="5" t="s">
        <v>716</v>
      </c>
      <c r="C72" s="6">
        <v>12550</v>
      </c>
      <c r="D72" s="6">
        <v>0</v>
      </c>
      <c r="E72" s="55">
        <f t="shared" si="1"/>
        <v>2955</v>
      </c>
    </row>
    <row r="73" spans="1:15" hidden="1" x14ac:dyDescent="0.25">
      <c r="A73" s="7">
        <v>44427</v>
      </c>
      <c r="B73" s="5" t="s">
        <v>717</v>
      </c>
      <c r="C73" s="6">
        <v>0</v>
      </c>
      <c r="D73" s="6">
        <v>7800</v>
      </c>
      <c r="E73" s="55">
        <f t="shared" si="1"/>
        <v>-4845</v>
      </c>
      <c r="O73" t="s">
        <v>805</v>
      </c>
    </row>
    <row r="74" spans="1:15" hidden="1" x14ac:dyDescent="0.25">
      <c r="A74" s="7">
        <v>44428</v>
      </c>
      <c r="B74" s="5" t="s">
        <v>606</v>
      </c>
      <c r="C74" s="6">
        <v>4845</v>
      </c>
      <c r="D74" s="6">
        <v>0</v>
      </c>
      <c r="E74" s="55">
        <f t="shared" si="1"/>
        <v>0</v>
      </c>
      <c r="M74" s="88">
        <v>44435</v>
      </c>
      <c r="N74" t="s">
        <v>425</v>
      </c>
      <c r="O74" s="74">
        <v>130</v>
      </c>
    </row>
    <row r="75" spans="1:15" x14ac:dyDescent="0.25">
      <c r="A75" s="7">
        <v>44470</v>
      </c>
      <c r="B75" s="5" t="s">
        <v>791</v>
      </c>
      <c r="C75" s="6">
        <v>0</v>
      </c>
      <c r="D75" s="6">
        <v>7650</v>
      </c>
      <c r="E75" s="55">
        <f t="shared" si="1"/>
        <v>-7650</v>
      </c>
      <c r="N75" t="s">
        <v>806</v>
      </c>
      <c r="O75" s="74">
        <v>70</v>
      </c>
    </row>
    <row r="76" spans="1:15" x14ac:dyDescent="0.25">
      <c r="A76" s="7">
        <v>44475</v>
      </c>
      <c r="B76" s="5" t="s">
        <v>802</v>
      </c>
      <c r="C76" s="6">
        <v>2100</v>
      </c>
      <c r="D76" s="6">
        <v>0</v>
      </c>
      <c r="E76" s="55">
        <f t="shared" si="1"/>
        <v>-5550</v>
      </c>
      <c r="N76" t="s">
        <v>426</v>
      </c>
      <c r="O76" s="74">
        <v>20</v>
      </c>
    </row>
    <row r="77" spans="1:15" x14ac:dyDescent="0.25">
      <c r="A77" s="7">
        <v>44435</v>
      </c>
      <c r="B77" s="5" t="s">
        <v>803</v>
      </c>
      <c r="C77" s="6">
        <v>22660</v>
      </c>
      <c r="D77" s="6">
        <v>0</v>
      </c>
      <c r="E77" s="55">
        <f t="shared" si="1"/>
        <v>17110</v>
      </c>
      <c r="G77" s="5" t="s">
        <v>804</v>
      </c>
      <c r="O77" s="74">
        <f>+SUM(O74:O76)</f>
        <v>220</v>
      </c>
    </row>
    <row r="78" spans="1:15" x14ac:dyDescent="0.25">
      <c r="A78" s="7">
        <v>44485</v>
      </c>
      <c r="B78" s="5" t="s">
        <v>829</v>
      </c>
      <c r="C78" s="6">
        <v>0</v>
      </c>
      <c r="D78" s="6">
        <v>79200</v>
      </c>
      <c r="E78" s="55">
        <f t="shared" si="1"/>
        <v>-62090</v>
      </c>
    </row>
    <row r="79" spans="1:15" x14ac:dyDescent="0.25">
      <c r="E79" s="55">
        <f t="shared" si="1"/>
        <v>-62090</v>
      </c>
    </row>
    <row r="80" spans="1:15" x14ac:dyDescent="0.25">
      <c r="E80" s="55">
        <f t="shared" si="1"/>
        <v>-62090</v>
      </c>
    </row>
    <row r="81" spans="5:5" x14ac:dyDescent="0.25">
      <c r="E81" s="55">
        <f t="shared" si="1"/>
        <v>-62090</v>
      </c>
    </row>
    <row r="82" spans="5:5" x14ac:dyDescent="0.25">
      <c r="E82" s="55">
        <f t="shared" si="1"/>
        <v>-62090</v>
      </c>
    </row>
    <row r="83" spans="5:5" x14ac:dyDescent="0.25">
      <c r="E83" s="55">
        <f t="shared" si="1"/>
        <v>-62090</v>
      </c>
    </row>
    <row r="84" spans="5:5" x14ac:dyDescent="0.25">
      <c r="E84" s="55">
        <f t="shared" si="1"/>
        <v>-62090</v>
      </c>
    </row>
    <row r="85" spans="5:5" x14ac:dyDescent="0.25">
      <c r="E85" s="55">
        <f t="shared" si="1"/>
        <v>-62090</v>
      </c>
    </row>
    <row r="86" spans="5:5" x14ac:dyDescent="0.25">
      <c r="E86" s="55">
        <f t="shared" si="1"/>
        <v>-62090</v>
      </c>
    </row>
    <row r="87" spans="5:5" x14ac:dyDescent="0.25">
      <c r="E87" s="55">
        <f t="shared" si="1"/>
        <v>-62090</v>
      </c>
    </row>
    <row r="88" spans="5:5" x14ac:dyDescent="0.25">
      <c r="E88" s="55">
        <f t="shared" si="1"/>
        <v>-62090</v>
      </c>
    </row>
    <row r="89" spans="5:5" x14ac:dyDescent="0.25">
      <c r="E89" s="55">
        <f t="shared" si="1"/>
        <v>-62090</v>
      </c>
    </row>
    <row r="90" spans="5:5" x14ac:dyDescent="0.25">
      <c r="E90" s="55">
        <f t="shared" si="1"/>
        <v>-62090</v>
      </c>
    </row>
    <row r="91" spans="5:5" x14ac:dyDescent="0.25">
      <c r="E91" s="55">
        <f t="shared" si="1"/>
        <v>-62090</v>
      </c>
    </row>
    <row r="92" spans="5:5" x14ac:dyDescent="0.25">
      <c r="E92" s="55">
        <f t="shared" si="1"/>
        <v>-62090</v>
      </c>
    </row>
    <row r="93" spans="5:5" x14ac:dyDescent="0.25">
      <c r="E93" s="55">
        <f t="shared" si="1"/>
        <v>-62090</v>
      </c>
    </row>
    <row r="94" spans="5:5" x14ac:dyDescent="0.25">
      <c r="E94" s="55">
        <f t="shared" si="1"/>
        <v>-62090</v>
      </c>
    </row>
    <row r="95" spans="5:5" x14ac:dyDescent="0.25">
      <c r="E95" s="55">
        <f t="shared" si="1"/>
        <v>-62090</v>
      </c>
    </row>
    <row r="96" spans="5:5" x14ac:dyDescent="0.25">
      <c r="E96" s="55">
        <f t="shared" si="1"/>
        <v>-62090</v>
      </c>
    </row>
    <row r="97" spans="5:5" x14ac:dyDescent="0.25">
      <c r="E97" s="55">
        <f t="shared" si="1"/>
        <v>-62090</v>
      </c>
    </row>
    <row r="98" spans="5:5" x14ac:dyDescent="0.25">
      <c r="E98" s="55">
        <f t="shared" si="1"/>
        <v>-62090</v>
      </c>
    </row>
    <row r="99" spans="5:5" x14ac:dyDescent="0.25">
      <c r="E99" s="55">
        <f t="shared" si="1"/>
        <v>-62090</v>
      </c>
    </row>
    <row r="100" spans="5:5" x14ac:dyDescent="0.25">
      <c r="E100" s="55">
        <f t="shared" si="1"/>
        <v>-62090</v>
      </c>
    </row>
    <row r="101" spans="5:5" x14ac:dyDescent="0.25">
      <c r="E101" s="55">
        <f t="shared" si="1"/>
        <v>-62090</v>
      </c>
    </row>
    <row r="102" spans="5:5" x14ac:dyDescent="0.25">
      <c r="E102" s="55">
        <f t="shared" si="1"/>
        <v>-62090</v>
      </c>
    </row>
    <row r="103" spans="5:5" x14ac:dyDescent="0.25">
      <c r="E103" s="55">
        <f t="shared" si="1"/>
        <v>-62090</v>
      </c>
    </row>
    <row r="104" spans="5:5" x14ac:dyDescent="0.25">
      <c r="E104" s="55">
        <f t="shared" si="1"/>
        <v>-62090</v>
      </c>
    </row>
    <row r="105" spans="5:5" x14ac:dyDescent="0.25">
      <c r="E105" s="55">
        <f t="shared" si="1"/>
        <v>-62090</v>
      </c>
    </row>
    <row r="106" spans="5:5" x14ac:dyDescent="0.25">
      <c r="E106" s="55">
        <f t="shared" si="1"/>
        <v>-62090</v>
      </c>
    </row>
    <row r="107" spans="5:5" x14ac:dyDescent="0.25">
      <c r="E107" s="55">
        <f t="shared" si="1"/>
        <v>-62090</v>
      </c>
    </row>
    <row r="108" spans="5:5" x14ac:dyDescent="0.25">
      <c r="E108" s="55">
        <f t="shared" si="1"/>
        <v>-62090</v>
      </c>
    </row>
    <row r="109" spans="5:5" x14ac:dyDescent="0.25">
      <c r="E109" s="55">
        <f t="shared" si="1"/>
        <v>-62090</v>
      </c>
    </row>
    <row r="110" spans="5:5" x14ac:dyDescent="0.25">
      <c r="E110" s="55">
        <f t="shared" si="1"/>
        <v>-62090</v>
      </c>
    </row>
    <row r="111" spans="5:5" x14ac:dyDescent="0.25">
      <c r="E111" s="55">
        <f t="shared" si="1"/>
        <v>-62090</v>
      </c>
    </row>
    <row r="112" spans="5:5" x14ac:dyDescent="0.25">
      <c r="E112" s="55">
        <f t="shared" si="1"/>
        <v>-62090</v>
      </c>
    </row>
    <row r="113" spans="5:5" x14ac:dyDescent="0.25">
      <c r="E113" s="55">
        <f t="shared" si="1"/>
        <v>-62090</v>
      </c>
    </row>
    <row r="114" spans="5:5" x14ac:dyDescent="0.25">
      <c r="E114" s="55">
        <f t="shared" si="1"/>
        <v>-62090</v>
      </c>
    </row>
    <row r="115" spans="5:5" x14ac:dyDescent="0.25">
      <c r="E115" s="55">
        <f t="shared" si="1"/>
        <v>-62090</v>
      </c>
    </row>
    <row r="116" spans="5:5" x14ac:dyDescent="0.25">
      <c r="E116" s="55">
        <f t="shared" si="1"/>
        <v>-62090</v>
      </c>
    </row>
    <row r="117" spans="5:5" x14ac:dyDescent="0.25">
      <c r="E117" s="55">
        <f t="shared" si="1"/>
        <v>-62090</v>
      </c>
    </row>
    <row r="118" spans="5:5" x14ac:dyDescent="0.25">
      <c r="E118" s="55">
        <f t="shared" si="1"/>
        <v>-62090</v>
      </c>
    </row>
    <row r="119" spans="5:5" x14ac:dyDescent="0.25">
      <c r="E119" s="55">
        <f t="shared" si="1"/>
        <v>-62090</v>
      </c>
    </row>
    <row r="120" spans="5:5" x14ac:dyDescent="0.25">
      <c r="E120" s="55">
        <f t="shared" si="1"/>
        <v>-62090</v>
      </c>
    </row>
    <row r="121" spans="5:5" x14ac:dyDescent="0.25">
      <c r="E121" s="55">
        <f t="shared" si="1"/>
        <v>-62090</v>
      </c>
    </row>
    <row r="122" spans="5:5" x14ac:dyDescent="0.25">
      <c r="E122" s="55">
        <f t="shared" si="1"/>
        <v>-62090</v>
      </c>
    </row>
    <row r="123" spans="5:5" x14ac:dyDescent="0.25">
      <c r="E123" s="55">
        <f t="shared" si="1"/>
        <v>-62090</v>
      </c>
    </row>
    <row r="124" spans="5:5" x14ac:dyDescent="0.25">
      <c r="E124" s="55">
        <f t="shared" si="1"/>
        <v>-62090</v>
      </c>
    </row>
    <row r="125" spans="5:5" x14ac:dyDescent="0.25">
      <c r="E125" s="55">
        <f t="shared" si="1"/>
        <v>-62090</v>
      </c>
    </row>
    <row r="126" spans="5:5" x14ac:dyDescent="0.25">
      <c r="E126" s="55">
        <f t="shared" si="1"/>
        <v>-62090</v>
      </c>
    </row>
    <row r="127" spans="5:5" x14ac:dyDescent="0.25">
      <c r="E127" s="55">
        <f t="shared" si="1"/>
        <v>-62090</v>
      </c>
    </row>
    <row r="128" spans="5:5" x14ac:dyDescent="0.25">
      <c r="E128" s="55">
        <f t="shared" si="1"/>
        <v>-62090</v>
      </c>
    </row>
    <row r="129" spans="5:5" x14ac:dyDescent="0.25">
      <c r="E129" s="55">
        <f t="shared" si="1"/>
        <v>-62090</v>
      </c>
    </row>
    <row r="130" spans="5:5" x14ac:dyDescent="0.25">
      <c r="E130" s="55">
        <f t="shared" si="1"/>
        <v>-62090</v>
      </c>
    </row>
    <row r="131" spans="5:5" x14ac:dyDescent="0.25">
      <c r="E131" s="55">
        <f t="shared" si="1"/>
        <v>-62090</v>
      </c>
    </row>
    <row r="132" spans="5:5" x14ac:dyDescent="0.25">
      <c r="E132" s="55">
        <f t="shared" si="1"/>
        <v>-62090</v>
      </c>
    </row>
    <row r="133" spans="5:5" x14ac:dyDescent="0.25">
      <c r="E133" s="55">
        <f t="shared" si="1"/>
        <v>-62090</v>
      </c>
    </row>
    <row r="134" spans="5:5" x14ac:dyDescent="0.25">
      <c r="E134" s="55">
        <f t="shared" ref="E134:E197" si="2">E133+C134-D134</f>
        <v>-62090</v>
      </c>
    </row>
    <row r="135" spans="5:5" x14ac:dyDescent="0.25">
      <c r="E135" s="55">
        <f t="shared" si="2"/>
        <v>-62090</v>
      </c>
    </row>
    <row r="136" spans="5:5" x14ac:dyDescent="0.25">
      <c r="E136" s="55">
        <f t="shared" si="2"/>
        <v>-62090</v>
      </c>
    </row>
    <row r="137" spans="5:5" x14ac:dyDescent="0.25">
      <c r="E137" s="55">
        <f t="shared" si="2"/>
        <v>-62090</v>
      </c>
    </row>
    <row r="138" spans="5:5" x14ac:dyDescent="0.25">
      <c r="E138" s="55">
        <f t="shared" si="2"/>
        <v>-62090</v>
      </c>
    </row>
    <row r="139" spans="5:5" x14ac:dyDescent="0.25">
      <c r="E139" s="55">
        <f t="shared" si="2"/>
        <v>-62090</v>
      </c>
    </row>
    <row r="140" spans="5:5" x14ac:dyDescent="0.25">
      <c r="E140" s="55">
        <f t="shared" si="2"/>
        <v>-62090</v>
      </c>
    </row>
    <row r="141" spans="5:5" x14ac:dyDescent="0.25">
      <c r="E141" s="55">
        <f t="shared" si="2"/>
        <v>-62090</v>
      </c>
    </row>
    <row r="142" spans="5:5" x14ac:dyDescent="0.25">
      <c r="E142" s="55">
        <f t="shared" si="2"/>
        <v>-62090</v>
      </c>
    </row>
    <row r="143" spans="5:5" x14ac:dyDescent="0.25">
      <c r="E143" s="55">
        <f t="shared" si="2"/>
        <v>-62090</v>
      </c>
    </row>
    <row r="144" spans="5:5" x14ac:dyDescent="0.25">
      <c r="E144" s="55">
        <f t="shared" si="2"/>
        <v>-62090</v>
      </c>
    </row>
    <row r="145" spans="5:5" x14ac:dyDescent="0.25">
      <c r="E145" s="55">
        <f t="shared" si="2"/>
        <v>-62090</v>
      </c>
    </row>
    <row r="146" spans="5:5" x14ac:dyDescent="0.25">
      <c r="E146" s="55">
        <f t="shared" si="2"/>
        <v>-62090</v>
      </c>
    </row>
    <row r="147" spans="5:5" x14ac:dyDescent="0.25">
      <c r="E147" s="55">
        <f t="shared" si="2"/>
        <v>-62090</v>
      </c>
    </row>
    <row r="148" spans="5:5" x14ac:dyDescent="0.25">
      <c r="E148" s="55">
        <f t="shared" si="2"/>
        <v>-62090</v>
      </c>
    </row>
    <row r="149" spans="5:5" x14ac:dyDescent="0.25">
      <c r="E149" s="55">
        <f t="shared" si="2"/>
        <v>-62090</v>
      </c>
    </row>
    <row r="150" spans="5:5" x14ac:dyDescent="0.25">
      <c r="E150" s="55">
        <f t="shared" si="2"/>
        <v>-62090</v>
      </c>
    </row>
    <row r="151" spans="5:5" x14ac:dyDescent="0.25">
      <c r="E151" s="55">
        <f t="shared" si="2"/>
        <v>-62090</v>
      </c>
    </row>
    <row r="152" spans="5:5" x14ac:dyDescent="0.25">
      <c r="E152" s="55">
        <f t="shared" si="2"/>
        <v>-62090</v>
      </c>
    </row>
    <row r="153" spans="5:5" x14ac:dyDescent="0.25">
      <c r="E153" s="55">
        <f t="shared" si="2"/>
        <v>-62090</v>
      </c>
    </row>
    <row r="154" spans="5:5" x14ac:dyDescent="0.25">
      <c r="E154" s="55">
        <f t="shared" si="2"/>
        <v>-62090</v>
      </c>
    </row>
    <row r="155" spans="5:5" x14ac:dyDescent="0.25">
      <c r="E155" s="55">
        <f t="shared" si="2"/>
        <v>-62090</v>
      </c>
    </row>
    <row r="156" spans="5:5" x14ac:dyDescent="0.25">
      <c r="E156" s="55">
        <f t="shared" si="2"/>
        <v>-62090</v>
      </c>
    </row>
    <row r="157" spans="5:5" x14ac:dyDescent="0.25">
      <c r="E157" s="55">
        <f t="shared" si="2"/>
        <v>-62090</v>
      </c>
    </row>
    <row r="158" spans="5:5" x14ac:dyDescent="0.25">
      <c r="E158" s="55">
        <f t="shared" si="2"/>
        <v>-62090</v>
      </c>
    </row>
    <row r="159" spans="5:5" x14ac:dyDescent="0.25">
      <c r="E159" s="55">
        <f t="shared" si="2"/>
        <v>-62090</v>
      </c>
    </row>
    <row r="160" spans="5:5" x14ac:dyDescent="0.25">
      <c r="E160" s="55">
        <f t="shared" si="2"/>
        <v>-62090</v>
      </c>
    </row>
    <row r="161" spans="5:5" x14ac:dyDescent="0.25">
      <c r="E161" s="55">
        <f t="shared" si="2"/>
        <v>-62090</v>
      </c>
    </row>
    <row r="162" spans="5:5" x14ac:dyDescent="0.25">
      <c r="E162" s="55">
        <f t="shared" si="2"/>
        <v>-62090</v>
      </c>
    </row>
    <row r="163" spans="5:5" x14ac:dyDescent="0.25">
      <c r="E163" s="55">
        <f t="shared" si="2"/>
        <v>-62090</v>
      </c>
    </row>
    <row r="164" spans="5:5" x14ac:dyDescent="0.25">
      <c r="E164" s="55">
        <f t="shared" si="2"/>
        <v>-62090</v>
      </c>
    </row>
    <row r="165" spans="5:5" x14ac:dyDescent="0.25">
      <c r="E165" s="55">
        <f t="shared" si="2"/>
        <v>-62090</v>
      </c>
    </row>
    <row r="166" spans="5:5" x14ac:dyDescent="0.25">
      <c r="E166" s="55">
        <f t="shared" si="2"/>
        <v>-62090</v>
      </c>
    </row>
    <row r="167" spans="5:5" x14ac:dyDescent="0.25">
      <c r="E167" s="55">
        <f t="shared" si="2"/>
        <v>-62090</v>
      </c>
    </row>
    <row r="168" spans="5:5" x14ac:dyDescent="0.25">
      <c r="E168" s="55">
        <f t="shared" si="2"/>
        <v>-62090</v>
      </c>
    </row>
    <row r="169" spans="5:5" x14ac:dyDescent="0.25">
      <c r="E169" s="55">
        <f t="shared" si="2"/>
        <v>-62090</v>
      </c>
    </row>
    <row r="170" spans="5:5" x14ac:dyDescent="0.25">
      <c r="E170" s="55">
        <f t="shared" si="2"/>
        <v>-62090</v>
      </c>
    </row>
    <row r="171" spans="5:5" x14ac:dyDescent="0.25">
      <c r="E171" s="55">
        <f t="shared" si="2"/>
        <v>-62090</v>
      </c>
    </row>
    <row r="172" spans="5:5" x14ac:dyDescent="0.25">
      <c r="E172" s="55">
        <f t="shared" si="2"/>
        <v>-62090</v>
      </c>
    </row>
    <row r="173" spans="5:5" x14ac:dyDescent="0.25">
      <c r="E173" s="55">
        <f t="shared" si="2"/>
        <v>-62090</v>
      </c>
    </row>
    <row r="174" spans="5:5" x14ac:dyDescent="0.25">
      <c r="E174" s="55">
        <f t="shared" si="2"/>
        <v>-62090</v>
      </c>
    </row>
    <row r="175" spans="5:5" x14ac:dyDescent="0.25">
      <c r="E175" s="55">
        <f t="shared" si="2"/>
        <v>-62090</v>
      </c>
    </row>
    <row r="176" spans="5:5" x14ac:dyDescent="0.25">
      <c r="E176" s="55">
        <f t="shared" si="2"/>
        <v>-62090</v>
      </c>
    </row>
    <row r="177" spans="5:5" x14ac:dyDescent="0.25">
      <c r="E177" s="55">
        <f t="shared" si="2"/>
        <v>-62090</v>
      </c>
    </row>
    <row r="178" spans="5:5" x14ac:dyDescent="0.25">
      <c r="E178" s="55">
        <f t="shared" si="2"/>
        <v>-62090</v>
      </c>
    </row>
    <row r="179" spans="5:5" x14ac:dyDescent="0.25">
      <c r="E179" s="55">
        <f t="shared" si="2"/>
        <v>-62090</v>
      </c>
    </row>
    <row r="180" spans="5:5" x14ac:dyDescent="0.25">
      <c r="E180" s="55">
        <f t="shared" si="2"/>
        <v>-62090</v>
      </c>
    </row>
    <row r="181" spans="5:5" x14ac:dyDescent="0.25">
      <c r="E181" s="55">
        <f t="shared" si="2"/>
        <v>-62090</v>
      </c>
    </row>
    <row r="182" spans="5:5" x14ac:dyDescent="0.25">
      <c r="E182" s="55">
        <f t="shared" si="2"/>
        <v>-62090</v>
      </c>
    </row>
    <row r="183" spans="5:5" x14ac:dyDescent="0.25">
      <c r="E183" s="55">
        <f t="shared" si="2"/>
        <v>-62090</v>
      </c>
    </row>
    <row r="184" spans="5:5" x14ac:dyDescent="0.25">
      <c r="E184" s="55">
        <f t="shared" si="2"/>
        <v>-62090</v>
      </c>
    </row>
    <row r="185" spans="5:5" x14ac:dyDescent="0.25">
      <c r="E185" s="55">
        <f t="shared" si="2"/>
        <v>-62090</v>
      </c>
    </row>
    <row r="186" spans="5:5" x14ac:dyDescent="0.25">
      <c r="E186" s="55">
        <f t="shared" si="2"/>
        <v>-62090</v>
      </c>
    </row>
    <row r="187" spans="5:5" x14ac:dyDescent="0.25">
      <c r="E187" s="55">
        <f t="shared" si="2"/>
        <v>-62090</v>
      </c>
    </row>
    <row r="188" spans="5:5" x14ac:dyDescent="0.25">
      <c r="E188" s="55">
        <f t="shared" si="2"/>
        <v>-62090</v>
      </c>
    </row>
    <row r="189" spans="5:5" x14ac:dyDescent="0.25">
      <c r="E189" s="55">
        <f t="shared" si="2"/>
        <v>-62090</v>
      </c>
    </row>
    <row r="190" spans="5:5" x14ac:dyDescent="0.25">
      <c r="E190" s="55">
        <f t="shared" si="2"/>
        <v>-62090</v>
      </c>
    </row>
    <row r="191" spans="5:5" x14ac:dyDescent="0.25">
      <c r="E191" s="55">
        <f t="shared" si="2"/>
        <v>-62090</v>
      </c>
    </row>
    <row r="192" spans="5:5" x14ac:dyDescent="0.25">
      <c r="E192" s="55">
        <f t="shared" si="2"/>
        <v>-62090</v>
      </c>
    </row>
    <row r="193" spans="5:5" x14ac:dyDescent="0.25">
      <c r="E193" s="55">
        <f t="shared" si="2"/>
        <v>-62090</v>
      </c>
    </row>
    <row r="194" spans="5:5" x14ac:dyDescent="0.25">
      <c r="E194" s="55">
        <f t="shared" si="2"/>
        <v>-62090</v>
      </c>
    </row>
    <row r="195" spans="5:5" x14ac:dyDescent="0.25">
      <c r="E195" s="55">
        <f t="shared" si="2"/>
        <v>-62090</v>
      </c>
    </row>
    <row r="196" spans="5:5" x14ac:dyDescent="0.25">
      <c r="E196" s="55">
        <f t="shared" si="2"/>
        <v>-62090</v>
      </c>
    </row>
    <row r="197" spans="5:5" x14ac:dyDescent="0.25">
      <c r="E197" s="55">
        <f t="shared" si="2"/>
        <v>-62090</v>
      </c>
    </row>
    <row r="198" spans="5:5" x14ac:dyDescent="0.25">
      <c r="E198" s="55">
        <f t="shared" ref="E198:E261" si="3">E197+C198-D198</f>
        <v>-62090</v>
      </c>
    </row>
    <row r="199" spans="5:5" x14ac:dyDescent="0.25">
      <c r="E199" s="55">
        <f t="shared" si="3"/>
        <v>-62090</v>
      </c>
    </row>
    <row r="200" spans="5:5" x14ac:dyDescent="0.25">
      <c r="E200" s="55">
        <f t="shared" si="3"/>
        <v>-62090</v>
      </c>
    </row>
    <row r="201" spans="5:5" x14ac:dyDescent="0.25">
      <c r="E201" s="55">
        <f t="shared" si="3"/>
        <v>-62090</v>
      </c>
    </row>
    <row r="202" spans="5:5" x14ac:dyDescent="0.25">
      <c r="E202" s="55">
        <f t="shared" si="3"/>
        <v>-62090</v>
      </c>
    </row>
    <row r="203" spans="5:5" x14ac:dyDescent="0.25">
      <c r="E203" s="55">
        <f t="shared" si="3"/>
        <v>-62090</v>
      </c>
    </row>
    <row r="204" spans="5:5" x14ac:dyDescent="0.25">
      <c r="E204" s="55">
        <f t="shared" si="3"/>
        <v>-62090</v>
      </c>
    </row>
    <row r="205" spans="5:5" x14ac:dyDescent="0.25">
      <c r="E205" s="55">
        <f t="shared" si="3"/>
        <v>-62090</v>
      </c>
    </row>
    <row r="206" spans="5:5" x14ac:dyDescent="0.25">
      <c r="E206" s="55">
        <f t="shared" si="3"/>
        <v>-62090</v>
      </c>
    </row>
    <row r="207" spans="5:5" x14ac:dyDescent="0.25">
      <c r="E207" s="55">
        <f t="shared" si="3"/>
        <v>-62090</v>
      </c>
    </row>
    <row r="208" spans="5:5" x14ac:dyDescent="0.25">
      <c r="E208" s="55">
        <f t="shared" si="3"/>
        <v>-62090</v>
      </c>
    </row>
    <row r="209" spans="5:5" x14ac:dyDescent="0.25">
      <c r="E209" s="55">
        <f t="shared" si="3"/>
        <v>-62090</v>
      </c>
    </row>
    <row r="210" spans="5:5" x14ac:dyDescent="0.25">
      <c r="E210" s="55">
        <f t="shared" si="3"/>
        <v>-62090</v>
      </c>
    </row>
    <row r="211" spans="5:5" x14ac:dyDescent="0.25">
      <c r="E211" s="55">
        <f t="shared" si="3"/>
        <v>-62090</v>
      </c>
    </row>
    <row r="212" spans="5:5" x14ac:dyDescent="0.25">
      <c r="E212" s="55">
        <f t="shared" si="3"/>
        <v>-62090</v>
      </c>
    </row>
    <row r="213" spans="5:5" x14ac:dyDescent="0.25">
      <c r="E213" s="55">
        <f t="shared" si="3"/>
        <v>-62090</v>
      </c>
    </row>
    <row r="214" spans="5:5" x14ac:dyDescent="0.25">
      <c r="E214" s="55">
        <f t="shared" si="3"/>
        <v>-62090</v>
      </c>
    </row>
    <row r="215" spans="5:5" x14ac:dyDescent="0.25">
      <c r="E215" s="55">
        <f t="shared" si="3"/>
        <v>-62090</v>
      </c>
    </row>
    <row r="216" spans="5:5" x14ac:dyDescent="0.25">
      <c r="E216" s="55">
        <f t="shared" si="3"/>
        <v>-62090</v>
      </c>
    </row>
    <row r="217" spans="5:5" x14ac:dyDescent="0.25">
      <c r="E217" s="55">
        <f t="shared" si="3"/>
        <v>-62090</v>
      </c>
    </row>
    <row r="218" spans="5:5" x14ac:dyDescent="0.25">
      <c r="E218" s="55">
        <f t="shared" si="3"/>
        <v>-62090</v>
      </c>
    </row>
    <row r="219" spans="5:5" x14ac:dyDescent="0.25">
      <c r="E219" s="55">
        <f t="shared" si="3"/>
        <v>-62090</v>
      </c>
    </row>
    <row r="220" spans="5:5" x14ac:dyDescent="0.25">
      <c r="E220" s="55">
        <f t="shared" si="3"/>
        <v>-62090</v>
      </c>
    </row>
    <row r="221" spans="5:5" x14ac:dyDescent="0.25">
      <c r="E221" s="55">
        <f t="shared" si="3"/>
        <v>-62090</v>
      </c>
    </row>
    <row r="222" spans="5:5" x14ac:dyDescent="0.25">
      <c r="E222" s="55">
        <f t="shared" si="3"/>
        <v>-62090</v>
      </c>
    </row>
    <row r="223" spans="5:5" x14ac:dyDescent="0.25">
      <c r="E223" s="55">
        <f t="shared" si="3"/>
        <v>-62090</v>
      </c>
    </row>
    <row r="224" spans="5:5" x14ac:dyDescent="0.25">
      <c r="E224" s="55">
        <f t="shared" si="3"/>
        <v>-62090</v>
      </c>
    </row>
    <row r="225" spans="5:5" x14ac:dyDescent="0.25">
      <c r="E225" s="55">
        <f t="shared" si="3"/>
        <v>-62090</v>
      </c>
    </row>
    <row r="226" spans="5:5" x14ac:dyDescent="0.25">
      <c r="E226" s="55">
        <f t="shared" si="3"/>
        <v>-62090</v>
      </c>
    </row>
    <row r="227" spans="5:5" x14ac:dyDescent="0.25">
      <c r="E227" s="55">
        <f t="shared" si="3"/>
        <v>-62090</v>
      </c>
    </row>
    <row r="228" spans="5:5" x14ac:dyDescent="0.25">
      <c r="E228" s="55">
        <f t="shared" si="3"/>
        <v>-62090</v>
      </c>
    </row>
    <row r="229" spans="5:5" x14ac:dyDescent="0.25">
      <c r="E229" s="55">
        <f t="shared" si="3"/>
        <v>-62090</v>
      </c>
    </row>
    <row r="230" spans="5:5" x14ac:dyDescent="0.25">
      <c r="E230" s="55">
        <f t="shared" si="3"/>
        <v>-62090</v>
      </c>
    </row>
    <row r="231" spans="5:5" x14ac:dyDescent="0.25">
      <c r="E231" s="55">
        <f t="shared" si="3"/>
        <v>-62090</v>
      </c>
    </row>
    <row r="232" spans="5:5" x14ac:dyDescent="0.25">
      <c r="E232" s="55">
        <f t="shared" si="3"/>
        <v>-62090</v>
      </c>
    </row>
    <row r="233" spans="5:5" x14ac:dyDescent="0.25">
      <c r="E233" s="55">
        <f t="shared" si="3"/>
        <v>-62090</v>
      </c>
    </row>
    <row r="234" spans="5:5" x14ac:dyDescent="0.25">
      <c r="E234" s="55">
        <f t="shared" si="3"/>
        <v>-62090</v>
      </c>
    </row>
    <row r="235" spans="5:5" x14ac:dyDescent="0.25">
      <c r="E235" s="55">
        <f t="shared" si="3"/>
        <v>-62090</v>
      </c>
    </row>
    <row r="236" spans="5:5" x14ac:dyDescent="0.25">
      <c r="E236" s="55">
        <f t="shared" si="3"/>
        <v>-62090</v>
      </c>
    </row>
    <row r="237" spans="5:5" x14ac:dyDescent="0.25">
      <c r="E237" s="55">
        <f t="shared" si="3"/>
        <v>-62090</v>
      </c>
    </row>
    <row r="238" spans="5:5" x14ac:dyDescent="0.25">
      <c r="E238" s="55">
        <f t="shared" si="3"/>
        <v>-62090</v>
      </c>
    </row>
    <row r="239" spans="5:5" x14ac:dyDescent="0.25">
      <c r="E239" s="55">
        <f t="shared" si="3"/>
        <v>-62090</v>
      </c>
    </row>
    <row r="240" spans="5:5" x14ac:dyDescent="0.25">
      <c r="E240" s="55">
        <f t="shared" si="3"/>
        <v>-62090</v>
      </c>
    </row>
    <row r="241" spans="5:5" x14ac:dyDescent="0.25">
      <c r="E241" s="55">
        <f t="shared" si="3"/>
        <v>-62090</v>
      </c>
    </row>
    <row r="242" spans="5:5" x14ac:dyDescent="0.25">
      <c r="E242" s="55">
        <f t="shared" si="3"/>
        <v>-62090</v>
      </c>
    </row>
    <row r="243" spans="5:5" x14ac:dyDescent="0.25">
      <c r="E243" s="55">
        <f t="shared" si="3"/>
        <v>-62090</v>
      </c>
    </row>
    <row r="244" spans="5:5" x14ac:dyDescent="0.25">
      <c r="E244" s="55">
        <f t="shared" si="3"/>
        <v>-62090</v>
      </c>
    </row>
    <row r="245" spans="5:5" x14ac:dyDescent="0.25">
      <c r="E245" s="55">
        <f t="shared" si="3"/>
        <v>-62090</v>
      </c>
    </row>
    <row r="246" spans="5:5" x14ac:dyDescent="0.25">
      <c r="E246" s="55">
        <f t="shared" si="3"/>
        <v>-62090</v>
      </c>
    </row>
    <row r="247" spans="5:5" x14ac:dyDescent="0.25">
      <c r="E247" s="55">
        <f t="shared" si="3"/>
        <v>-62090</v>
      </c>
    </row>
    <row r="248" spans="5:5" x14ac:dyDescent="0.25">
      <c r="E248" s="55">
        <f t="shared" si="3"/>
        <v>-62090</v>
      </c>
    </row>
    <row r="249" spans="5:5" x14ac:dyDescent="0.25">
      <c r="E249" s="55">
        <f t="shared" si="3"/>
        <v>-62090</v>
      </c>
    </row>
    <row r="250" spans="5:5" x14ac:dyDescent="0.25">
      <c r="E250" s="55">
        <f t="shared" si="3"/>
        <v>-62090</v>
      </c>
    </row>
    <row r="251" spans="5:5" x14ac:dyDescent="0.25">
      <c r="E251" s="55">
        <f t="shared" si="3"/>
        <v>-62090</v>
      </c>
    </row>
    <row r="252" spans="5:5" x14ac:dyDescent="0.25">
      <c r="E252" s="55">
        <f t="shared" si="3"/>
        <v>-62090</v>
      </c>
    </row>
    <row r="253" spans="5:5" x14ac:dyDescent="0.25">
      <c r="E253" s="55">
        <f t="shared" si="3"/>
        <v>-62090</v>
      </c>
    </row>
    <row r="254" spans="5:5" x14ac:dyDescent="0.25">
      <c r="E254" s="55">
        <f t="shared" si="3"/>
        <v>-62090</v>
      </c>
    </row>
    <row r="255" spans="5:5" x14ac:dyDescent="0.25">
      <c r="E255" s="55">
        <f t="shared" si="3"/>
        <v>-62090</v>
      </c>
    </row>
    <row r="256" spans="5:5" x14ac:dyDescent="0.25">
      <c r="E256" s="55">
        <f t="shared" si="3"/>
        <v>-62090</v>
      </c>
    </row>
    <row r="257" spans="5:5" x14ac:dyDescent="0.25">
      <c r="E257" s="55">
        <f t="shared" si="3"/>
        <v>-62090</v>
      </c>
    </row>
    <row r="258" spans="5:5" x14ac:dyDescent="0.25">
      <c r="E258" s="55">
        <f t="shared" si="3"/>
        <v>-62090</v>
      </c>
    </row>
    <row r="259" spans="5:5" x14ac:dyDescent="0.25">
      <c r="E259" s="55">
        <f t="shared" si="3"/>
        <v>-62090</v>
      </c>
    </row>
    <row r="260" spans="5:5" x14ac:dyDescent="0.25">
      <c r="E260" s="55">
        <f t="shared" si="3"/>
        <v>-62090</v>
      </c>
    </row>
    <row r="261" spans="5:5" x14ac:dyDescent="0.25">
      <c r="E261" s="55">
        <f t="shared" si="3"/>
        <v>-62090</v>
      </c>
    </row>
    <row r="262" spans="5:5" x14ac:dyDescent="0.25">
      <c r="E262" s="55">
        <f t="shared" ref="E262:E325" si="4">E261+C262-D262</f>
        <v>-62090</v>
      </c>
    </row>
    <row r="263" spans="5:5" x14ac:dyDescent="0.25">
      <c r="E263" s="55">
        <f t="shared" si="4"/>
        <v>-62090</v>
      </c>
    </row>
    <row r="264" spans="5:5" x14ac:dyDescent="0.25">
      <c r="E264" s="55">
        <f t="shared" si="4"/>
        <v>-62090</v>
      </c>
    </row>
    <row r="265" spans="5:5" x14ac:dyDescent="0.25">
      <c r="E265" s="55">
        <f t="shared" si="4"/>
        <v>-62090</v>
      </c>
    </row>
    <row r="266" spans="5:5" x14ac:dyDescent="0.25">
      <c r="E266" s="55">
        <f t="shared" si="4"/>
        <v>-62090</v>
      </c>
    </row>
    <row r="267" spans="5:5" x14ac:dyDescent="0.25">
      <c r="E267" s="55">
        <f t="shared" si="4"/>
        <v>-62090</v>
      </c>
    </row>
    <row r="268" spans="5:5" x14ac:dyDescent="0.25">
      <c r="E268" s="55">
        <f t="shared" si="4"/>
        <v>-62090</v>
      </c>
    </row>
    <row r="269" spans="5:5" x14ac:dyDescent="0.25">
      <c r="E269" s="55">
        <f t="shared" si="4"/>
        <v>-62090</v>
      </c>
    </row>
    <row r="270" spans="5:5" x14ac:dyDescent="0.25">
      <c r="E270" s="55">
        <f t="shared" si="4"/>
        <v>-62090</v>
      </c>
    </row>
    <row r="271" spans="5:5" x14ac:dyDescent="0.25">
      <c r="E271" s="55">
        <f t="shared" si="4"/>
        <v>-62090</v>
      </c>
    </row>
    <row r="272" spans="5:5" x14ac:dyDescent="0.25">
      <c r="E272" s="55">
        <f t="shared" si="4"/>
        <v>-62090</v>
      </c>
    </row>
    <row r="273" spans="5:5" x14ac:dyDescent="0.25">
      <c r="E273" s="55">
        <f t="shared" si="4"/>
        <v>-62090</v>
      </c>
    </row>
    <row r="274" spans="5:5" x14ac:dyDescent="0.25">
      <c r="E274" s="55">
        <f t="shared" si="4"/>
        <v>-62090</v>
      </c>
    </row>
    <row r="275" spans="5:5" x14ac:dyDescent="0.25">
      <c r="E275" s="55">
        <f t="shared" si="4"/>
        <v>-62090</v>
      </c>
    </row>
    <row r="276" spans="5:5" x14ac:dyDescent="0.25">
      <c r="E276" s="55">
        <f t="shared" si="4"/>
        <v>-62090</v>
      </c>
    </row>
    <row r="277" spans="5:5" x14ac:dyDescent="0.25">
      <c r="E277" s="55">
        <f t="shared" si="4"/>
        <v>-62090</v>
      </c>
    </row>
    <row r="278" spans="5:5" x14ac:dyDescent="0.25">
      <c r="E278" s="55">
        <f t="shared" si="4"/>
        <v>-62090</v>
      </c>
    </row>
    <row r="279" spans="5:5" x14ac:dyDescent="0.25">
      <c r="E279" s="55">
        <f t="shared" si="4"/>
        <v>-62090</v>
      </c>
    </row>
    <row r="280" spans="5:5" x14ac:dyDescent="0.25">
      <c r="E280" s="55">
        <f t="shared" si="4"/>
        <v>-62090</v>
      </c>
    </row>
    <row r="281" spans="5:5" x14ac:dyDescent="0.25">
      <c r="E281" s="55">
        <f t="shared" si="4"/>
        <v>-62090</v>
      </c>
    </row>
    <row r="282" spans="5:5" x14ac:dyDescent="0.25">
      <c r="E282" s="55">
        <f t="shared" si="4"/>
        <v>-62090</v>
      </c>
    </row>
    <row r="283" spans="5:5" x14ac:dyDescent="0.25">
      <c r="E283" s="55">
        <f t="shared" si="4"/>
        <v>-62090</v>
      </c>
    </row>
    <row r="284" spans="5:5" x14ac:dyDescent="0.25">
      <c r="E284" s="55">
        <f t="shared" si="4"/>
        <v>-62090</v>
      </c>
    </row>
    <row r="285" spans="5:5" x14ac:dyDescent="0.25">
      <c r="E285" s="55">
        <f t="shared" si="4"/>
        <v>-62090</v>
      </c>
    </row>
    <row r="286" spans="5:5" x14ac:dyDescent="0.25">
      <c r="E286" s="55">
        <f t="shared" si="4"/>
        <v>-62090</v>
      </c>
    </row>
    <row r="287" spans="5:5" x14ac:dyDescent="0.25">
      <c r="E287" s="55">
        <f t="shared" si="4"/>
        <v>-62090</v>
      </c>
    </row>
    <row r="288" spans="5:5" x14ac:dyDescent="0.25">
      <c r="E288" s="55">
        <f t="shared" si="4"/>
        <v>-62090</v>
      </c>
    </row>
    <row r="289" spans="5:5" x14ac:dyDescent="0.25">
      <c r="E289" s="55">
        <f t="shared" si="4"/>
        <v>-62090</v>
      </c>
    </row>
    <row r="290" spans="5:5" x14ac:dyDescent="0.25">
      <c r="E290" s="55">
        <f t="shared" si="4"/>
        <v>-62090</v>
      </c>
    </row>
    <row r="291" spans="5:5" x14ac:dyDescent="0.25">
      <c r="E291" s="55">
        <f t="shared" si="4"/>
        <v>-62090</v>
      </c>
    </row>
    <row r="292" spans="5:5" x14ac:dyDescent="0.25">
      <c r="E292" s="55">
        <f t="shared" si="4"/>
        <v>-62090</v>
      </c>
    </row>
    <row r="293" spans="5:5" x14ac:dyDescent="0.25">
      <c r="E293" s="55">
        <f t="shared" si="4"/>
        <v>-62090</v>
      </c>
    </row>
    <row r="294" spans="5:5" x14ac:dyDescent="0.25">
      <c r="E294" s="55">
        <f t="shared" si="4"/>
        <v>-62090</v>
      </c>
    </row>
    <row r="295" spans="5:5" x14ac:dyDescent="0.25">
      <c r="E295" s="55">
        <f t="shared" si="4"/>
        <v>-62090</v>
      </c>
    </row>
    <row r="296" spans="5:5" x14ac:dyDescent="0.25">
      <c r="E296" s="55">
        <f t="shared" si="4"/>
        <v>-62090</v>
      </c>
    </row>
    <row r="297" spans="5:5" x14ac:dyDescent="0.25">
      <c r="E297" s="55">
        <f t="shared" si="4"/>
        <v>-62090</v>
      </c>
    </row>
    <row r="298" spans="5:5" x14ac:dyDescent="0.25">
      <c r="E298" s="55">
        <f t="shared" si="4"/>
        <v>-62090</v>
      </c>
    </row>
    <row r="299" spans="5:5" x14ac:dyDescent="0.25">
      <c r="E299" s="55">
        <f t="shared" si="4"/>
        <v>-62090</v>
      </c>
    </row>
    <row r="300" spans="5:5" x14ac:dyDescent="0.25">
      <c r="E300" s="55">
        <f t="shared" si="4"/>
        <v>-62090</v>
      </c>
    </row>
    <row r="301" spans="5:5" x14ac:dyDescent="0.25">
      <c r="E301" s="55">
        <f t="shared" si="4"/>
        <v>-62090</v>
      </c>
    </row>
    <row r="302" spans="5:5" x14ac:dyDescent="0.25">
      <c r="E302" s="55">
        <f t="shared" si="4"/>
        <v>-62090</v>
      </c>
    </row>
    <row r="303" spans="5:5" x14ac:dyDescent="0.25">
      <c r="E303" s="55">
        <f t="shared" si="4"/>
        <v>-62090</v>
      </c>
    </row>
    <row r="304" spans="5:5" x14ac:dyDescent="0.25">
      <c r="E304" s="55">
        <f t="shared" si="4"/>
        <v>-62090</v>
      </c>
    </row>
    <row r="305" spans="5:5" x14ac:dyDescent="0.25">
      <c r="E305" s="55">
        <f t="shared" si="4"/>
        <v>-62090</v>
      </c>
    </row>
    <row r="306" spans="5:5" x14ac:dyDescent="0.25">
      <c r="E306" s="55">
        <f t="shared" si="4"/>
        <v>-62090</v>
      </c>
    </row>
    <row r="307" spans="5:5" x14ac:dyDescent="0.25">
      <c r="E307" s="55">
        <f t="shared" si="4"/>
        <v>-62090</v>
      </c>
    </row>
    <row r="308" spans="5:5" x14ac:dyDescent="0.25">
      <c r="E308" s="55">
        <f t="shared" si="4"/>
        <v>-62090</v>
      </c>
    </row>
    <row r="309" spans="5:5" x14ac:dyDescent="0.25">
      <c r="E309" s="55">
        <f t="shared" si="4"/>
        <v>-62090</v>
      </c>
    </row>
    <row r="310" spans="5:5" x14ac:dyDescent="0.25">
      <c r="E310" s="55">
        <f t="shared" si="4"/>
        <v>-62090</v>
      </c>
    </row>
    <row r="311" spans="5:5" x14ac:dyDescent="0.25">
      <c r="E311" s="55">
        <f t="shared" si="4"/>
        <v>-62090</v>
      </c>
    </row>
    <row r="312" spans="5:5" x14ac:dyDescent="0.25">
      <c r="E312" s="55">
        <f t="shared" si="4"/>
        <v>-62090</v>
      </c>
    </row>
    <row r="313" spans="5:5" x14ac:dyDescent="0.25">
      <c r="E313" s="55">
        <f t="shared" si="4"/>
        <v>-62090</v>
      </c>
    </row>
    <row r="314" spans="5:5" x14ac:dyDescent="0.25">
      <c r="E314" s="55">
        <f t="shared" si="4"/>
        <v>-62090</v>
      </c>
    </row>
    <row r="315" spans="5:5" x14ac:dyDescent="0.25">
      <c r="E315" s="55">
        <f t="shared" si="4"/>
        <v>-62090</v>
      </c>
    </row>
    <row r="316" spans="5:5" x14ac:dyDescent="0.25">
      <c r="E316" s="55">
        <f t="shared" si="4"/>
        <v>-62090</v>
      </c>
    </row>
    <row r="317" spans="5:5" x14ac:dyDescent="0.25">
      <c r="E317" s="55">
        <f t="shared" si="4"/>
        <v>-62090</v>
      </c>
    </row>
    <row r="318" spans="5:5" x14ac:dyDescent="0.25">
      <c r="E318" s="55">
        <f t="shared" si="4"/>
        <v>-62090</v>
      </c>
    </row>
    <row r="319" spans="5:5" x14ac:dyDescent="0.25">
      <c r="E319" s="55">
        <f t="shared" si="4"/>
        <v>-62090</v>
      </c>
    </row>
    <row r="320" spans="5:5" x14ac:dyDescent="0.25">
      <c r="E320" s="55">
        <f t="shared" si="4"/>
        <v>-62090</v>
      </c>
    </row>
    <row r="321" spans="5:5" x14ac:dyDescent="0.25">
      <c r="E321" s="55">
        <f t="shared" si="4"/>
        <v>-62090</v>
      </c>
    </row>
    <row r="322" spans="5:5" x14ac:dyDescent="0.25">
      <c r="E322" s="55">
        <f t="shared" si="4"/>
        <v>-62090</v>
      </c>
    </row>
    <row r="323" spans="5:5" x14ac:dyDescent="0.25">
      <c r="E323" s="55">
        <f t="shared" si="4"/>
        <v>-62090</v>
      </c>
    </row>
    <row r="324" spans="5:5" x14ac:dyDescent="0.25">
      <c r="E324" s="55">
        <f t="shared" si="4"/>
        <v>-62090</v>
      </c>
    </row>
    <row r="325" spans="5:5" x14ac:dyDescent="0.25">
      <c r="E325" s="55">
        <f t="shared" si="4"/>
        <v>-62090</v>
      </c>
    </row>
    <row r="326" spans="5:5" x14ac:dyDescent="0.25">
      <c r="E326" s="55">
        <f t="shared" ref="E326:E389" si="5">E325+C326-D326</f>
        <v>-62090</v>
      </c>
    </row>
    <row r="327" spans="5:5" x14ac:dyDescent="0.25">
      <c r="E327" s="55">
        <f t="shared" si="5"/>
        <v>-62090</v>
      </c>
    </row>
    <row r="328" spans="5:5" x14ac:dyDescent="0.25">
      <c r="E328" s="55">
        <f t="shared" si="5"/>
        <v>-62090</v>
      </c>
    </row>
    <row r="329" spans="5:5" x14ac:dyDescent="0.25">
      <c r="E329" s="55">
        <f t="shared" si="5"/>
        <v>-62090</v>
      </c>
    </row>
    <row r="330" spans="5:5" x14ac:dyDescent="0.25">
      <c r="E330" s="55">
        <f t="shared" si="5"/>
        <v>-62090</v>
      </c>
    </row>
    <row r="331" spans="5:5" x14ac:dyDescent="0.25">
      <c r="E331" s="55">
        <f t="shared" si="5"/>
        <v>-62090</v>
      </c>
    </row>
    <row r="332" spans="5:5" x14ac:dyDescent="0.25">
      <c r="E332" s="55">
        <f t="shared" si="5"/>
        <v>-62090</v>
      </c>
    </row>
    <row r="333" spans="5:5" x14ac:dyDescent="0.25">
      <c r="E333" s="55">
        <f t="shared" si="5"/>
        <v>-62090</v>
      </c>
    </row>
    <row r="334" spans="5:5" x14ac:dyDescent="0.25">
      <c r="E334" s="55">
        <f t="shared" si="5"/>
        <v>-62090</v>
      </c>
    </row>
    <row r="335" spans="5:5" x14ac:dyDescent="0.25">
      <c r="E335" s="55">
        <f t="shared" si="5"/>
        <v>-62090</v>
      </c>
    </row>
    <row r="336" spans="5:5" x14ac:dyDescent="0.25">
      <c r="E336" s="55">
        <f t="shared" si="5"/>
        <v>-62090</v>
      </c>
    </row>
    <row r="337" spans="5:5" x14ac:dyDescent="0.25">
      <c r="E337" s="55">
        <f t="shared" si="5"/>
        <v>-62090</v>
      </c>
    </row>
    <row r="338" spans="5:5" x14ac:dyDescent="0.25">
      <c r="E338" s="55">
        <f t="shared" si="5"/>
        <v>-62090</v>
      </c>
    </row>
    <row r="339" spans="5:5" x14ac:dyDescent="0.25">
      <c r="E339" s="55">
        <f t="shared" si="5"/>
        <v>-62090</v>
      </c>
    </row>
    <row r="340" spans="5:5" x14ac:dyDescent="0.25">
      <c r="E340" s="55">
        <f t="shared" si="5"/>
        <v>-62090</v>
      </c>
    </row>
    <row r="341" spans="5:5" x14ac:dyDescent="0.25">
      <c r="E341" s="55">
        <f t="shared" si="5"/>
        <v>-62090</v>
      </c>
    </row>
    <row r="342" spans="5:5" x14ac:dyDescent="0.25">
      <c r="E342" s="55">
        <f t="shared" si="5"/>
        <v>-62090</v>
      </c>
    </row>
    <row r="343" spans="5:5" x14ac:dyDescent="0.25">
      <c r="E343" s="55">
        <f t="shared" si="5"/>
        <v>-62090</v>
      </c>
    </row>
    <row r="344" spans="5:5" x14ac:dyDescent="0.25">
      <c r="E344" s="55">
        <f t="shared" si="5"/>
        <v>-62090</v>
      </c>
    </row>
    <row r="345" spans="5:5" x14ac:dyDescent="0.25">
      <c r="E345" s="55">
        <f t="shared" si="5"/>
        <v>-62090</v>
      </c>
    </row>
    <row r="346" spans="5:5" x14ac:dyDescent="0.25">
      <c r="E346" s="55">
        <f t="shared" si="5"/>
        <v>-62090</v>
      </c>
    </row>
    <row r="347" spans="5:5" x14ac:dyDescent="0.25">
      <c r="E347" s="55">
        <f t="shared" si="5"/>
        <v>-62090</v>
      </c>
    </row>
    <row r="348" spans="5:5" x14ac:dyDescent="0.25">
      <c r="E348" s="55">
        <f t="shared" si="5"/>
        <v>-62090</v>
      </c>
    </row>
    <row r="349" spans="5:5" x14ac:dyDescent="0.25">
      <c r="E349" s="55">
        <f t="shared" si="5"/>
        <v>-62090</v>
      </c>
    </row>
    <row r="350" spans="5:5" x14ac:dyDescent="0.25">
      <c r="E350" s="55">
        <f t="shared" si="5"/>
        <v>-62090</v>
      </c>
    </row>
    <row r="351" spans="5:5" x14ac:dyDescent="0.25">
      <c r="E351" s="55">
        <f t="shared" si="5"/>
        <v>-62090</v>
      </c>
    </row>
    <row r="352" spans="5:5" x14ac:dyDescent="0.25">
      <c r="E352" s="55">
        <f t="shared" si="5"/>
        <v>-62090</v>
      </c>
    </row>
    <row r="353" spans="5:5" x14ac:dyDescent="0.25">
      <c r="E353" s="55">
        <f t="shared" si="5"/>
        <v>-62090</v>
      </c>
    </row>
    <row r="354" spans="5:5" x14ac:dyDescent="0.25">
      <c r="E354" s="55">
        <f t="shared" si="5"/>
        <v>-62090</v>
      </c>
    </row>
    <row r="355" spans="5:5" x14ac:dyDescent="0.25">
      <c r="E355" s="55">
        <f t="shared" si="5"/>
        <v>-62090</v>
      </c>
    </row>
    <row r="356" spans="5:5" x14ac:dyDescent="0.25">
      <c r="E356" s="55">
        <f t="shared" si="5"/>
        <v>-62090</v>
      </c>
    </row>
    <row r="357" spans="5:5" x14ac:dyDescent="0.25">
      <c r="E357" s="55">
        <f t="shared" si="5"/>
        <v>-62090</v>
      </c>
    </row>
    <row r="358" spans="5:5" x14ac:dyDescent="0.25">
      <c r="E358" s="55">
        <f t="shared" si="5"/>
        <v>-62090</v>
      </c>
    </row>
    <row r="359" spans="5:5" x14ac:dyDescent="0.25">
      <c r="E359" s="55">
        <f t="shared" si="5"/>
        <v>-62090</v>
      </c>
    </row>
    <row r="360" spans="5:5" x14ac:dyDescent="0.25">
      <c r="E360" s="55">
        <f t="shared" si="5"/>
        <v>-62090</v>
      </c>
    </row>
    <row r="361" spans="5:5" x14ac:dyDescent="0.25">
      <c r="E361" s="55">
        <f t="shared" si="5"/>
        <v>-62090</v>
      </c>
    </row>
    <row r="362" spans="5:5" x14ac:dyDescent="0.25">
      <c r="E362" s="55">
        <f t="shared" si="5"/>
        <v>-62090</v>
      </c>
    </row>
    <row r="363" spans="5:5" x14ac:dyDescent="0.25">
      <c r="E363" s="55">
        <f t="shared" si="5"/>
        <v>-62090</v>
      </c>
    </row>
    <row r="364" spans="5:5" x14ac:dyDescent="0.25">
      <c r="E364" s="55">
        <f t="shared" si="5"/>
        <v>-62090</v>
      </c>
    </row>
    <row r="365" spans="5:5" x14ac:dyDescent="0.25">
      <c r="E365" s="55">
        <f t="shared" si="5"/>
        <v>-62090</v>
      </c>
    </row>
    <row r="366" spans="5:5" x14ac:dyDescent="0.25">
      <c r="E366" s="55">
        <f t="shared" si="5"/>
        <v>-62090</v>
      </c>
    </row>
    <row r="367" spans="5:5" x14ac:dyDescent="0.25">
      <c r="E367" s="55">
        <f t="shared" si="5"/>
        <v>-62090</v>
      </c>
    </row>
    <row r="368" spans="5:5" x14ac:dyDescent="0.25">
      <c r="E368" s="55">
        <f t="shared" si="5"/>
        <v>-62090</v>
      </c>
    </row>
    <row r="369" spans="5:5" x14ac:dyDescent="0.25">
      <c r="E369" s="55">
        <f t="shared" si="5"/>
        <v>-62090</v>
      </c>
    </row>
    <row r="370" spans="5:5" x14ac:dyDescent="0.25">
      <c r="E370" s="55">
        <f t="shared" si="5"/>
        <v>-62090</v>
      </c>
    </row>
    <row r="371" spans="5:5" x14ac:dyDescent="0.25">
      <c r="E371" s="55">
        <f t="shared" si="5"/>
        <v>-62090</v>
      </c>
    </row>
    <row r="372" spans="5:5" x14ac:dyDescent="0.25">
      <c r="E372" s="55">
        <f t="shared" si="5"/>
        <v>-62090</v>
      </c>
    </row>
    <row r="373" spans="5:5" x14ac:dyDescent="0.25">
      <c r="E373" s="55">
        <f t="shared" si="5"/>
        <v>-62090</v>
      </c>
    </row>
    <row r="374" spans="5:5" x14ac:dyDescent="0.25">
      <c r="E374" s="55">
        <f t="shared" si="5"/>
        <v>-62090</v>
      </c>
    </row>
    <row r="375" spans="5:5" x14ac:dyDescent="0.25">
      <c r="E375" s="55">
        <f t="shared" si="5"/>
        <v>-62090</v>
      </c>
    </row>
    <row r="376" spans="5:5" x14ac:dyDescent="0.25">
      <c r="E376" s="55">
        <f t="shared" si="5"/>
        <v>-62090</v>
      </c>
    </row>
    <row r="377" spans="5:5" x14ac:dyDescent="0.25">
      <c r="E377" s="55">
        <f t="shared" si="5"/>
        <v>-62090</v>
      </c>
    </row>
    <row r="378" spans="5:5" x14ac:dyDescent="0.25">
      <c r="E378" s="55">
        <f t="shared" si="5"/>
        <v>-62090</v>
      </c>
    </row>
    <row r="379" spans="5:5" x14ac:dyDescent="0.25">
      <c r="E379" s="55">
        <f t="shared" si="5"/>
        <v>-62090</v>
      </c>
    </row>
    <row r="380" spans="5:5" x14ac:dyDescent="0.25">
      <c r="E380" s="55">
        <f t="shared" si="5"/>
        <v>-62090</v>
      </c>
    </row>
    <row r="381" spans="5:5" x14ac:dyDescent="0.25">
      <c r="E381" s="55">
        <f t="shared" si="5"/>
        <v>-62090</v>
      </c>
    </row>
    <row r="382" spans="5:5" x14ac:dyDescent="0.25">
      <c r="E382" s="55">
        <f t="shared" si="5"/>
        <v>-62090</v>
      </c>
    </row>
    <row r="383" spans="5:5" x14ac:dyDescent="0.25">
      <c r="E383" s="55">
        <f t="shared" si="5"/>
        <v>-62090</v>
      </c>
    </row>
    <row r="384" spans="5:5" x14ac:dyDescent="0.25">
      <c r="E384" s="55">
        <f t="shared" si="5"/>
        <v>-62090</v>
      </c>
    </row>
    <row r="385" spans="5:5" x14ac:dyDescent="0.25">
      <c r="E385" s="55">
        <f t="shared" si="5"/>
        <v>-62090</v>
      </c>
    </row>
    <row r="386" spans="5:5" x14ac:dyDescent="0.25">
      <c r="E386" s="55">
        <f t="shared" si="5"/>
        <v>-62090</v>
      </c>
    </row>
    <row r="387" spans="5:5" x14ac:dyDescent="0.25">
      <c r="E387" s="55">
        <f t="shared" si="5"/>
        <v>-62090</v>
      </c>
    </row>
    <row r="388" spans="5:5" x14ac:dyDescent="0.25">
      <c r="E388" s="55">
        <f t="shared" si="5"/>
        <v>-62090</v>
      </c>
    </row>
    <row r="389" spans="5:5" x14ac:dyDescent="0.25">
      <c r="E389" s="55">
        <f t="shared" si="5"/>
        <v>-62090</v>
      </c>
    </row>
    <row r="390" spans="5:5" x14ac:dyDescent="0.25">
      <c r="E390" s="55">
        <f t="shared" ref="E390:E453" si="6">E389+C390-D390</f>
        <v>-62090</v>
      </c>
    </row>
    <row r="391" spans="5:5" x14ac:dyDescent="0.25">
      <c r="E391" s="55">
        <f t="shared" si="6"/>
        <v>-62090</v>
      </c>
    </row>
    <row r="392" spans="5:5" x14ac:dyDescent="0.25">
      <c r="E392" s="55">
        <f t="shared" si="6"/>
        <v>-62090</v>
      </c>
    </row>
    <row r="393" spans="5:5" x14ac:dyDescent="0.25">
      <c r="E393" s="55">
        <f t="shared" si="6"/>
        <v>-62090</v>
      </c>
    </row>
    <row r="394" spans="5:5" x14ac:dyDescent="0.25">
      <c r="E394" s="55">
        <f t="shared" si="6"/>
        <v>-62090</v>
      </c>
    </row>
    <row r="395" spans="5:5" x14ac:dyDescent="0.25">
      <c r="E395" s="55">
        <f t="shared" si="6"/>
        <v>-62090</v>
      </c>
    </row>
    <row r="396" spans="5:5" x14ac:dyDescent="0.25">
      <c r="E396" s="55">
        <f t="shared" si="6"/>
        <v>-62090</v>
      </c>
    </row>
    <row r="397" spans="5:5" x14ac:dyDescent="0.25">
      <c r="E397" s="55">
        <f t="shared" si="6"/>
        <v>-62090</v>
      </c>
    </row>
    <row r="398" spans="5:5" x14ac:dyDescent="0.25">
      <c r="E398" s="55">
        <f t="shared" si="6"/>
        <v>-62090</v>
      </c>
    </row>
    <row r="399" spans="5:5" x14ac:dyDescent="0.25">
      <c r="E399" s="55">
        <f t="shared" si="6"/>
        <v>-62090</v>
      </c>
    </row>
    <row r="400" spans="5:5" x14ac:dyDescent="0.25">
      <c r="E400" s="55">
        <f t="shared" si="6"/>
        <v>-62090</v>
      </c>
    </row>
    <row r="401" spans="5:5" x14ac:dyDescent="0.25">
      <c r="E401" s="55">
        <f t="shared" si="6"/>
        <v>-62090</v>
      </c>
    </row>
    <row r="402" spans="5:5" x14ac:dyDescent="0.25">
      <c r="E402" s="55">
        <f t="shared" si="6"/>
        <v>-62090</v>
      </c>
    </row>
    <row r="403" spans="5:5" x14ac:dyDescent="0.25">
      <c r="E403" s="55">
        <f t="shared" si="6"/>
        <v>-62090</v>
      </c>
    </row>
    <row r="404" spans="5:5" x14ac:dyDescent="0.25">
      <c r="E404" s="55">
        <f t="shared" si="6"/>
        <v>-62090</v>
      </c>
    </row>
    <row r="405" spans="5:5" x14ac:dyDescent="0.25">
      <c r="E405" s="55">
        <f t="shared" si="6"/>
        <v>-62090</v>
      </c>
    </row>
    <row r="406" spans="5:5" x14ac:dyDescent="0.25">
      <c r="E406" s="55">
        <f t="shared" si="6"/>
        <v>-62090</v>
      </c>
    </row>
    <row r="407" spans="5:5" x14ac:dyDescent="0.25">
      <c r="E407" s="55">
        <f t="shared" si="6"/>
        <v>-62090</v>
      </c>
    </row>
    <row r="408" spans="5:5" x14ac:dyDescent="0.25">
      <c r="E408" s="55">
        <f t="shared" si="6"/>
        <v>-62090</v>
      </c>
    </row>
    <row r="409" spans="5:5" x14ac:dyDescent="0.25">
      <c r="E409" s="55">
        <f t="shared" si="6"/>
        <v>-62090</v>
      </c>
    </row>
    <row r="410" spans="5:5" x14ac:dyDescent="0.25">
      <c r="E410" s="55">
        <f t="shared" si="6"/>
        <v>-62090</v>
      </c>
    </row>
    <row r="411" spans="5:5" x14ac:dyDescent="0.25">
      <c r="E411" s="55">
        <f t="shared" si="6"/>
        <v>-62090</v>
      </c>
    </row>
    <row r="412" spans="5:5" x14ac:dyDescent="0.25">
      <c r="E412" s="55">
        <f t="shared" si="6"/>
        <v>-62090</v>
      </c>
    </row>
    <row r="413" spans="5:5" x14ac:dyDescent="0.25">
      <c r="E413" s="55">
        <f t="shared" si="6"/>
        <v>-62090</v>
      </c>
    </row>
    <row r="414" spans="5:5" x14ac:dyDescent="0.25">
      <c r="E414" s="55">
        <f t="shared" si="6"/>
        <v>-62090</v>
      </c>
    </row>
    <row r="415" spans="5:5" x14ac:dyDescent="0.25">
      <c r="E415" s="55">
        <f t="shared" si="6"/>
        <v>-62090</v>
      </c>
    </row>
    <row r="416" spans="5:5" x14ac:dyDescent="0.25">
      <c r="E416" s="55">
        <f t="shared" si="6"/>
        <v>-62090</v>
      </c>
    </row>
    <row r="417" spans="5:5" x14ac:dyDescent="0.25">
      <c r="E417" s="55">
        <f t="shared" si="6"/>
        <v>-62090</v>
      </c>
    </row>
    <row r="418" spans="5:5" x14ac:dyDescent="0.25">
      <c r="E418" s="55">
        <f t="shared" si="6"/>
        <v>-62090</v>
      </c>
    </row>
    <row r="419" spans="5:5" x14ac:dyDescent="0.25">
      <c r="E419" s="55">
        <f t="shared" si="6"/>
        <v>-62090</v>
      </c>
    </row>
    <row r="420" spans="5:5" x14ac:dyDescent="0.25">
      <c r="E420" s="55">
        <f t="shared" si="6"/>
        <v>-62090</v>
      </c>
    </row>
    <row r="421" spans="5:5" x14ac:dyDescent="0.25">
      <c r="E421" s="55">
        <f t="shared" si="6"/>
        <v>-62090</v>
      </c>
    </row>
    <row r="422" spans="5:5" x14ac:dyDescent="0.25">
      <c r="E422" s="55">
        <f t="shared" si="6"/>
        <v>-62090</v>
      </c>
    </row>
    <row r="423" spans="5:5" x14ac:dyDescent="0.25">
      <c r="E423" s="55">
        <f t="shared" si="6"/>
        <v>-62090</v>
      </c>
    </row>
    <row r="424" spans="5:5" x14ac:dyDescent="0.25">
      <c r="E424" s="55">
        <f t="shared" si="6"/>
        <v>-62090</v>
      </c>
    </row>
    <row r="425" spans="5:5" x14ac:dyDescent="0.25">
      <c r="E425" s="55">
        <f t="shared" si="6"/>
        <v>-62090</v>
      </c>
    </row>
    <row r="426" spans="5:5" x14ac:dyDescent="0.25">
      <c r="E426" s="55">
        <f t="shared" si="6"/>
        <v>-62090</v>
      </c>
    </row>
    <row r="427" spans="5:5" x14ac:dyDescent="0.25">
      <c r="E427" s="55">
        <f t="shared" si="6"/>
        <v>-62090</v>
      </c>
    </row>
    <row r="428" spans="5:5" x14ac:dyDescent="0.25">
      <c r="E428" s="55">
        <f t="shared" si="6"/>
        <v>-62090</v>
      </c>
    </row>
    <row r="429" spans="5:5" x14ac:dyDescent="0.25">
      <c r="E429" s="55">
        <f t="shared" si="6"/>
        <v>-62090</v>
      </c>
    </row>
    <row r="430" spans="5:5" x14ac:dyDescent="0.25">
      <c r="E430" s="55">
        <f t="shared" si="6"/>
        <v>-62090</v>
      </c>
    </row>
    <row r="431" spans="5:5" x14ac:dyDescent="0.25">
      <c r="E431" s="55">
        <f t="shared" si="6"/>
        <v>-62090</v>
      </c>
    </row>
    <row r="432" spans="5:5" x14ac:dyDescent="0.25">
      <c r="E432" s="55">
        <f t="shared" si="6"/>
        <v>-62090</v>
      </c>
    </row>
    <row r="433" spans="5:5" x14ac:dyDescent="0.25">
      <c r="E433" s="55">
        <f t="shared" si="6"/>
        <v>-62090</v>
      </c>
    </row>
    <row r="434" spans="5:5" x14ac:dyDescent="0.25">
      <c r="E434" s="55">
        <f t="shared" si="6"/>
        <v>-62090</v>
      </c>
    </row>
    <row r="435" spans="5:5" x14ac:dyDescent="0.25">
      <c r="E435" s="55">
        <f t="shared" si="6"/>
        <v>-62090</v>
      </c>
    </row>
    <row r="436" spans="5:5" x14ac:dyDescent="0.25">
      <c r="E436" s="55">
        <f t="shared" si="6"/>
        <v>-62090</v>
      </c>
    </row>
    <row r="437" spans="5:5" x14ac:dyDescent="0.25">
      <c r="E437" s="55">
        <f t="shared" si="6"/>
        <v>-62090</v>
      </c>
    </row>
    <row r="438" spans="5:5" x14ac:dyDescent="0.25">
      <c r="E438" s="55">
        <f t="shared" si="6"/>
        <v>-62090</v>
      </c>
    </row>
    <row r="439" spans="5:5" x14ac:dyDescent="0.25">
      <c r="E439" s="55">
        <f t="shared" si="6"/>
        <v>-62090</v>
      </c>
    </row>
    <row r="440" spans="5:5" x14ac:dyDescent="0.25">
      <c r="E440" s="55">
        <f t="shared" si="6"/>
        <v>-62090</v>
      </c>
    </row>
    <row r="441" spans="5:5" x14ac:dyDescent="0.25">
      <c r="E441" s="55">
        <f t="shared" si="6"/>
        <v>-62090</v>
      </c>
    </row>
    <row r="442" spans="5:5" x14ac:dyDescent="0.25">
      <c r="E442" s="55">
        <f t="shared" si="6"/>
        <v>-62090</v>
      </c>
    </row>
    <row r="443" spans="5:5" x14ac:dyDescent="0.25">
      <c r="E443" s="55">
        <f t="shared" si="6"/>
        <v>-62090</v>
      </c>
    </row>
    <row r="444" spans="5:5" x14ac:dyDescent="0.25">
      <c r="E444" s="55">
        <f t="shared" si="6"/>
        <v>-62090</v>
      </c>
    </row>
    <row r="445" spans="5:5" x14ac:dyDescent="0.25">
      <c r="E445" s="55">
        <f t="shared" si="6"/>
        <v>-62090</v>
      </c>
    </row>
    <row r="446" spans="5:5" x14ac:dyDescent="0.25">
      <c r="E446" s="55">
        <f t="shared" si="6"/>
        <v>-62090</v>
      </c>
    </row>
    <row r="447" spans="5:5" x14ac:dyDescent="0.25">
      <c r="E447" s="55">
        <f t="shared" si="6"/>
        <v>-62090</v>
      </c>
    </row>
    <row r="448" spans="5:5" x14ac:dyDescent="0.25">
      <c r="E448" s="55">
        <f t="shared" si="6"/>
        <v>-62090</v>
      </c>
    </row>
    <row r="449" spans="5:5" x14ac:dyDescent="0.25">
      <c r="E449" s="55">
        <f t="shared" si="6"/>
        <v>-62090</v>
      </c>
    </row>
    <row r="450" spans="5:5" x14ac:dyDescent="0.25">
      <c r="E450" s="55">
        <f t="shared" si="6"/>
        <v>-62090</v>
      </c>
    </row>
    <row r="451" spans="5:5" x14ac:dyDescent="0.25">
      <c r="E451" s="55">
        <f t="shared" si="6"/>
        <v>-62090</v>
      </c>
    </row>
    <row r="452" spans="5:5" x14ac:dyDescent="0.25">
      <c r="E452" s="55">
        <f t="shared" si="6"/>
        <v>-62090</v>
      </c>
    </row>
    <row r="453" spans="5:5" x14ac:dyDescent="0.25">
      <c r="E453" s="55">
        <f t="shared" si="6"/>
        <v>-62090</v>
      </c>
    </row>
    <row r="454" spans="5:5" x14ac:dyDescent="0.25">
      <c r="E454" s="55">
        <f t="shared" ref="E454:E501" si="7">E453+C454-D454</f>
        <v>-62090</v>
      </c>
    </row>
    <row r="455" spans="5:5" x14ac:dyDescent="0.25">
      <c r="E455" s="55">
        <f t="shared" si="7"/>
        <v>-62090</v>
      </c>
    </row>
    <row r="456" spans="5:5" x14ac:dyDescent="0.25">
      <c r="E456" s="55">
        <f t="shared" si="7"/>
        <v>-62090</v>
      </c>
    </row>
    <row r="457" spans="5:5" x14ac:dyDescent="0.25">
      <c r="E457" s="55">
        <f t="shared" si="7"/>
        <v>-62090</v>
      </c>
    </row>
    <row r="458" spans="5:5" x14ac:dyDescent="0.25">
      <c r="E458" s="55">
        <f t="shared" si="7"/>
        <v>-62090</v>
      </c>
    </row>
    <row r="459" spans="5:5" x14ac:dyDescent="0.25">
      <c r="E459" s="55">
        <f t="shared" si="7"/>
        <v>-62090</v>
      </c>
    </row>
    <row r="460" spans="5:5" x14ac:dyDescent="0.25">
      <c r="E460" s="55">
        <f t="shared" si="7"/>
        <v>-62090</v>
      </c>
    </row>
    <row r="461" spans="5:5" x14ac:dyDescent="0.25">
      <c r="E461" s="55">
        <f t="shared" si="7"/>
        <v>-62090</v>
      </c>
    </row>
    <row r="462" spans="5:5" x14ac:dyDescent="0.25">
      <c r="E462" s="55">
        <f t="shared" si="7"/>
        <v>-62090</v>
      </c>
    </row>
    <row r="463" spans="5:5" x14ac:dyDescent="0.25">
      <c r="E463" s="55">
        <f t="shared" si="7"/>
        <v>-62090</v>
      </c>
    </row>
    <row r="464" spans="5:5" x14ac:dyDescent="0.25">
      <c r="E464" s="55">
        <f t="shared" si="7"/>
        <v>-62090</v>
      </c>
    </row>
    <row r="465" spans="5:5" x14ac:dyDescent="0.25">
      <c r="E465" s="55">
        <f t="shared" si="7"/>
        <v>-62090</v>
      </c>
    </row>
    <row r="466" spans="5:5" x14ac:dyDescent="0.25">
      <c r="E466" s="55">
        <f t="shared" si="7"/>
        <v>-62090</v>
      </c>
    </row>
    <row r="467" spans="5:5" x14ac:dyDescent="0.25">
      <c r="E467" s="55">
        <f t="shared" si="7"/>
        <v>-62090</v>
      </c>
    </row>
    <row r="468" spans="5:5" x14ac:dyDescent="0.25">
      <c r="E468" s="55">
        <f t="shared" si="7"/>
        <v>-62090</v>
      </c>
    </row>
    <row r="469" spans="5:5" x14ac:dyDescent="0.25">
      <c r="E469" s="55">
        <f t="shared" si="7"/>
        <v>-62090</v>
      </c>
    </row>
    <row r="470" spans="5:5" x14ac:dyDescent="0.25">
      <c r="E470" s="55">
        <f t="shared" si="7"/>
        <v>-62090</v>
      </c>
    </row>
    <row r="471" spans="5:5" x14ac:dyDescent="0.25">
      <c r="E471" s="55">
        <f t="shared" si="7"/>
        <v>-62090</v>
      </c>
    </row>
    <row r="472" spans="5:5" x14ac:dyDescent="0.25">
      <c r="E472" s="55">
        <f t="shared" si="7"/>
        <v>-62090</v>
      </c>
    </row>
    <row r="473" spans="5:5" x14ac:dyDescent="0.25">
      <c r="E473" s="55">
        <f t="shared" si="7"/>
        <v>-62090</v>
      </c>
    </row>
    <row r="474" spans="5:5" x14ac:dyDescent="0.25">
      <c r="E474" s="55">
        <f t="shared" si="7"/>
        <v>-62090</v>
      </c>
    </row>
    <row r="475" spans="5:5" x14ac:dyDescent="0.25">
      <c r="E475" s="55">
        <f t="shared" si="7"/>
        <v>-62090</v>
      </c>
    </row>
    <row r="476" spans="5:5" x14ac:dyDescent="0.25">
      <c r="E476" s="55">
        <f t="shared" si="7"/>
        <v>-62090</v>
      </c>
    </row>
    <row r="477" spans="5:5" x14ac:dyDescent="0.25">
      <c r="E477" s="55">
        <f t="shared" si="7"/>
        <v>-62090</v>
      </c>
    </row>
    <row r="478" spans="5:5" x14ac:dyDescent="0.25">
      <c r="E478" s="55">
        <f t="shared" si="7"/>
        <v>-62090</v>
      </c>
    </row>
    <row r="479" spans="5:5" x14ac:dyDescent="0.25">
      <c r="E479" s="55">
        <f t="shared" si="7"/>
        <v>-62090</v>
      </c>
    </row>
    <row r="480" spans="5:5" x14ac:dyDescent="0.25">
      <c r="E480" s="55">
        <f t="shared" si="7"/>
        <v>-62090</v>
      </c>
    </row>
    <row r="481" spans="5:5" x14ac:dyDescent="0.25">
      <c r="E481" s="55">
        <f t="shared" si="7"/>
        <v>-62090</v>
      </c>
    </row>
    <row r="482" spans="5:5" x14ac:dyDescent="0.25">
      <c r="E482" s="55">
        <f t="shared" si="7"/>
        <v>-62090</v>
      </c>
    </row>
    <row r="483" spans="5:5" x14ac:dyDescent="0.25">
      <c r="E483" s="55">
        <f t="shared" si="7"/>
        <v>-62090</v>
      </c>
    </row>
    <row r="484" spans="5:5" x14ac:dyDescent="0.25">
      <c r="E484" s="55">
        <f t="shared" si="7"/>
        <v>-62090</v>
      </c>
    </row>
    <row r="485" spans="5:5" x14ac:dyDescent="0.25">
      <c r="E485" s="55">
        <f t="shared" si="7"/>
        <v>-62090</v>
      </c>
    </row>
    <row r="486" spans="5:5" x14ac:dyDescent="0.25">
      <c r="E486" s="55">
        <f t="shared" si="7"/>
        <v>-62090</v>
      </c>
    </row>
    <row r="487" spans="5:5" x14ac:dyDescent="0.25">
      <c r="E487" s="55">
        <f t="shared" si="7"/>
        <v>-62090</v>
      </c>
    </row>
    <row r="488" spans="5:5" x14ac:dyDescent="0.25">
      <c r="E488" s="55">
        <f t="shared" si="7"/>
        <v>-62090</v>
      </c>
    </row>
    <row r="489" spans="5:5" x14ac:dyDescent="0.25">
      <c r="E489" s="55">
        <f t="shared" si="7"/>
        <v>-62090</v>
      </c>
    </row>
    <row r="490" spans="5:5" x14ac:dyDescent="0.25">
      <c r="E490" s="55">
        <f t="shared" si="7"/>
        <v>-62090</v>
      </c>
    </row>
    <row r="491" spans="5:5" x14ac:dyDescent="0.25">
      <c r="E491" s="55">
        <f t="shared" si="7"/>
        <v>-62090</v>
      </c>
    </row>
    <row r="492" spans="5:5" x14ac:dyDescent="0.25">
      <c r="E492" s="55">
        <f t="shared" si="7"/>
        <v>-62090</v>
      </c>
    </row>
    <row r="493" spans="5:5" x14ac:dyDescent="0.25">
      <c r="E493" s="55">
        <f t="shared" si="7"/>
        <v>-62090</v>
      </c>
    </row>
    <row r="494" spans="5:5" x14ac:dyDescent="0.25">
      <c r="E494" s="55">
        <f t="shared" si="7"/>
        <v>-62090</v>
      </c>
    </row>
    <row r="495" spans="5:5" x14ac:dyDescent="0.25">
      <c r="E495" s="55">
        <f t="shared" si="7"/>
        <v>-62090</v>
      </c>
    </row>
    <row r="496" spans="5:5" x14ac:dyDescent="0.25">
      <c r="E496" s="55">
        <f t="shared" si="7"/>
        <v>-62090</v>
      </c>
    </row>
    <row r="497" spans="5:5" x14ac:dyDescent="0.25">
      <c r="E497" s="55">
        <f t="shared" si="7"/>
        <v>-62090</v>
      </c>
    </row>
    <row r="498" spans="5:5" x14ac:dyDescent="0.25">
      <c r="E498" s="55">
        <f t="shared" si="7"/>
        <v>-62090</v>
      </c>
    </row>
    <row r="499" spans="5:5" x14ac:dyDescent="0.25">
      <c r="E499" s="55">
        <f t="shared" si="7"/>
        <v>-62090</v>
      </c>
    </row>
    <row r="500" spans="5:5" x14ac:dyDescent="0.25">
      <c r="E500" s="55">
        <f t="shared" si="7"/>
        <v>-62090</v>
      </c>
    </row>
    <row r="501" spans="5:5" x14ac:dyDescent="0.25">
      <c r="E501" s="55">
        <f t="shared" si="7"/>
        <v>-62090</v>
      </c>
    </row>
  </sheetData>
  <mergeCells count="2">
    <mergeCell ref="A1:E1"/>
    <mergeCell ref="T3:T4"/>
  </mergeCells>
  <hyperlinks>
    <hyperlink ref="N66" r:id="rId1"/>
  </hyperlinks>
  <pageMargins left="0.7" right="0.7" top="0.75" bottom="0.75" header="0.3" footer="0.3"/>
  <pageSetup paperSize="9" scale="77" orientation="portrait" r:id="rId2"/>
  <headerFooter>
    <oddHeader>&amp;CS.E.U.O.&amp;R&amp;"-,Cursiva"Tejidos Lucania</oddHeader>
    <oddFooter>&amp;CS.E.U.O.&amp;R&amp;"-,Cursiva"Tejidos Lucania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view="pageBreakPreview" zoomScaleNormal="100" zoomScaleSheetLayoutView="100" workbookViewId="0">
      <selection activeCell="H4" sqref="H4"/>
    </sheetView>
  </sheetViews>
  <sheetFormatPr baseColWidth="10" defaultRowHeight="15" x14ac:dyDescent="0.25"/>
  <cols>
    <col min="1" max="1" width="11.42578125" style="5"/>
    <col min="2" max="2" width="24.42578125" style="5" bestFit="1" customWidth="1"/>
    <col min="3" max="3" width="12" style="6" bestFit="1" customWidth="1"/>
    <col min="4" max="4" width="13" style="6" bestFit="1" customWidth="1"/>
    <col min="5" max="5" width="13.28515625" style="5" customWidth="1"/>
    <col min="7" max="7" width="20.28515625" style="5" customWidth="1"/>
    <col min="8" max="8" width="11.42578125" style="5"/>
    <col min="9" max="9" width="11.42578125" style="6"/>
    <col min="10" max="10" width="21.42578125" style="5" bestFit="1" customWidth="1"/>
    <col min="11" max="11" width="10.28515625" style="5" bestFit="1" customWidth="1"/>
    <col min="12" max="12" width="11.42578125" style="5"/>
    <col min="14" max="14" width="17.42578125" bestFit="1" customWidth="1"/>
    <col min="15" max="15" width="16.5703125" bestFit="1" customWidth="1"/>
    <col min="16" max="16" width="17.42578125" bestFit="1" customWidth="1"/>
    <col min="19" max="19" width="19" bestFit="1" customWidth="1"/>
    <col min="20" max="20" width="17.42578125" bestFit="1" customWidth="1"/>
  </cols>
  <sheetData>
    <row r="1" spans="1:21" ht="18.75" x14ac:dyDescent="0.3">
      <c r="A1" s="94" t="s">
        <v>792</v>
      </c>
      <c r="B1" s="94"/>
      <c r="C1" s="94"/>
      <c r="D1" s="94"/>
      <c r="E1" s="94"/>
      <c r="F1" s="49"/>
      <c r="G1" s="50"/>
      <c r="H1" s="51"/>
      <c r="J1" s="50"/>
      <c r="K1" s="50"/>
      <c r="L1" s="6"/>
      <c r="M1" s="49"/>
      <c r="N1" s="20" t="s">
        <v>4</v>
      </c>
      <c r="O1" s="21">
        <f>E501</f>
        <v>9860</v>
      </c>
      <c r="T1" s="8"/>
      <c r="U1" s="8"/>
    </row>
    <row r="2" spans="1:21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8"/>
      <c r="N2" s="22" t="s">
        <v>77</v>
      </c>
      <c r="O2" s="23">
        <f>MAX(A3:A501)</f>
        <v>44481</v>
      </c>
      <c r="P2" s="8"/>
      <c r="T2" s="74"/>
      <c r="U2" s="74"/>
    </row>
    <row r="3" spans="1:21" x14ac:dyDescent="0.25">
      <c r="A3" s="52">
        <v>44469</v>
      </c>
      <c r="B3" s="50" t="s">
        <v>793</v>
      </c>
      <c r="C3" s="6">
        <f>+H3*I3+K3*L3</f>
        <v>6460</v>
      </c>
      <c r="D3" s="6">
        <v>0</v>
      </c>
      <c r="E3" s="3">
        <f>C3-D3</f>
        <v>6460</v>
      </c>
      <c r="F3" s="49"/>
      <c r="G3" s="53" t="s">
        <v>698</v>
      </c>
      <c r="H3" s="54">
        <v>18</v>
      </c>
      <c r="I3" s="44">
        <v>170</v>
      </c>
      <c r="J3" s="53" t="s">
        <v>794</v>
      </c>
      <c r="K3" s="53">
        <v>20</v>
      </c>
      <c r="L3" s="44">
        <v>170</v>
      </c>
      <c r="M3" s="49"/>
      <c r="N3" s="49"/>
      <c r="O3" s="49"/>
      <c r="T3" s="96"/>
      <c r="U3" s="74"/>
    </row>
    <row r="4" spans="1:21" x14ac:dyDescent="0.25">
      <c r="A4" s="7">
        <v>44481</v>
      </c>
      <c r="B4" s="5" t="s">
        <v>811</v>
      </c>
      <c r="C4" s="6">
        <v>3400</v>
      </c>
      <c r="D4" s="6">
        <v>0</v>
      </c>
      <c r="E4" s="55">
        <f>E3+C4-D4</f>
        <v>9860</v>
      </c>
      <c r="G4" s="53" t="s">
        <v>698</v>
      </c>
      <c r="H4" s="5">
        <v>20</v>
      </c>
      <c r="I4" s="6">
        <v>170</v>
      </c>
      <c r="T4" s="96"/>
      <c r="U4" s="74"/>
    </row>
    <row r="5" spans="1:21" x14ac:dyDescent="0.25">
      <c r="A5" s="7"/>
      <c r="E5" s="55">
        <f t="shared" ref="E5:E67" si="0">E4+C5-D5</f>
        <v>9860</v>
      </c>
      <c r="G5" s="53"/>
      <c r="I5" s="6">
        <f>+I3*H3</f>
        <v>3060</v>
      </c>
      <c r="L5" s="6">
        <f>+L3*K3</f>
        <v>3400</v>
      </c>
      <c r="T5" s="74"/>
      <c r="U5" s="74"/>
    </row>
    <row r="6" spans="1:21" x14ac:dyDescent="0.25">
      <c r="A6" s="7"/>
      <c r="E6" s="55">
        <f t="shared" si="0"/>
        <v>9860</v>
      </c>
      <c r="G6" s="53"/>
      <c r="T6" s="74"/>
      <c r="U6" s="74"/>
    </row>
    <row r="7" spans="1:21" x14ac:dyDescent="0.25">
      <c r="A7" s="7"/>
      <c r="E7" s="55">
        <f t="shared" si="0"/>
        <v>9860</v>
      </c>
      <c r="L7" s="6"/>
      <c r="S7" s="5"/>
      <c r="T7" s="6"/>
      <c r="U7" s="6"/>
    </row>
    <row r="8" spans="1:21" x14ac:dyDescent="0.25">
      <c r="A8" s="7"/>
      <c r="E8" s="55">
        <f t="shared" si="0"/>
        <v>9860</v>
      </c>
      <c r="G8" s="53"/>
      <c r="J8" s="53"/>
      <c r="L8" s="6"/>
    </row>
    <row r="9" spans="1:21" x14ac:dyDescent="0.25">
      <c r="A9" s="7"/>
      <c r="E9" s="55">
        <f t="shared" si="0"/>
        <v>9860</v>
      </c>
      <c r="G9" s="53"/>
      <c r="J9" s="53"/>
      <c r="L9" s="6"/>
    </row>
    <row r="10" spans="1:21" x14ac:dyDescent="0.25">
      <c r="A10" s="7"/>
      <c r="E10" s="55">
        <f t="shared" si="0"/>
        <v>9860</v>
      </c>
      <c r="G10" s="53"/>
    </row>
    <row r="11" spans="1:21" x14ac:dyDescent="0.25">
      <c r="A11" s="7"/>
      <c r="E11" s="55">
        <f t="shared" si="0"/>
        <v>9860</v>
      </c>
      <c r="G11" s="53"/>
    </row>
    <row r="12" spans="1:21" x14ac:dyDescent="0.25">
      <c r="A12" s="7"/>
      <c r="E12" s="55">
        <f t="shared" si="0"/>
        <v>9860</v>
      </c>
      <c r="G12" s="53"/>
    </row>
    <row r="13" spans="1:21" x14ac:dyDescent="0.25">
      <c r="A13" s="7"/>
      <c r="E13" s="55">
        <f t="shared" si="0"/>
        <v>9860</v>
      </c>
      <c r="G13" s="53"/>
      <c r="J13" s="53"/>
    </row>
    <row r="14" spans="1:21" x14ac:dyDescent="0.25">
      <c r="A14" s="7"/>
      <c r="E14" s="55">
        <f t="shared" si="0"/>
        <v>9860</v>
      </c>
      <c r="G14" s="53"/>
      <c r="J14" s="53"/>
      <c r="M14" s="48"/>
    </row>
    <row r="15" spans="1:21" x14ac:dyDescent="0.25">
      <c r="A15" s="7"/>
      <c r="E15" s="55">
        <f t="shared" si="0"/>
        <v>9860</v>
      </c>
      <c r="G15" s="53"/>
      <c r="M15" s="48"/>
    </row>
    <row r="16" spans="1:21" x14ac:dyDescent="0.25">
      <c r="A16" s="7"/>
      <c r="E16" s="55">
        <f t="shared" si="0"/>
        <v>9860</v>
      </c>
      <c r="G16" s="53"/>
      <c r="J16" s="53"/>
      <c r="L16" s="6"/>
    </row>
    <row r="17" spans="1:12" x14ac:dyDescent="0.25">
      <c r="A17" s="7"/>
      <c r="E17" s="55">
        <f t="shared" si="0"/>
        <v>9860</v>
      </c>
      <c r="G17" s="53"/>
      <c r="L17" s="6"/>
    </row>
    <row r="18" spans="1:12" x14ac:dyDescent="0.25">
      <c r="A18" s="7"/>
      <c r="E18" s="55">
        <f t="shared" si="0"/>
        <v>9860</v>
      </c>
    </row>
    <row r="19" spans="1:12" x14ac:dyDescent="0.25">
      <c r="A19" s="7"/>
      <c r="E19" s="55">
        <f t="shared" si="0"/>
        <v>9860</v>
      </c>
    </row>
    <row r="20" spans="1:12" x14ac:dyDescent="0.25">
      <c r="A20" s="7"/>
      <c r="E20" s="55">
        <f t="shared" si="0"/>
        <v>9860</v>
      </c>
    </row>
    <row r="21" spans="1:12" x14ac:dyDescent="0.25">
      <c r="A21" s="7"/>
      <c r="E21" s="55">
        <f t="shared" si="0"/>
        <v>9860</v>
      </c>
    </row>
    <row r="22" spans="1:12" x14ac:dyDescent="0.25">
      <c r="A22" s="7"/>
      <c r="E22" s="55">
        <f t="shared" si="0"/>
        <v>9860</v>
      </c>
    </row>
    <row r="23" spans="1:12" x14ac:dyDescent="0.25">
      <c r="A23" s="7"/>
      <c r="E23" s="55">
        <f t="shared" si="0"/>
        <v>9860</v>
      </c>
    </row>
    <row r="24" spans="1:12" x14ac:dyDescent="0.25">
      <c r="A24" s="7"/>
      <c r="E24" s="55">
        <f t="shared" si="0"/>
        <v>9860</v>
      </c>
    </row>
    <row r="25" spans="1:12" x14ac:dyDescent="0.25">
      <c r="A25" s="7"/>
      <c r="E25" s="55">
        <f t="shared" si="0"/>
        <v>9860</v>
      </c>
      <c r="F25" s="48"/>
    </row>
    <row r="26" spans="1:12" x14ac:dyDescent="0.25">
      <c r="A26" s="7"/>
      <c r="E26" s="55">
        <f t="shared" si="0"/>
        <v>9860</v>
      </c>
    </row>
    <row r="27" spans="1:12" x14ac:dyDescent="0.25">
      <c r="A27" s="7"/>
      <c r="E27" s="55">
        <f t="shared" si="0"/>
        <v>9860</v>
      </c>
    </row>
    <row r="28" spans="1:12" x14ac:dyDescent="0.25">
      <c r="A28" s="7"/>
      <c r="E28" s="55">
        <f t="shared" si="0"/>
        <v>9860</v>
      </c>
    </row>
    <row r="29" spans="1:12" x14ac:dyDescent="0.25">
      <c r="A29" s="7"/>
      <c r="E29" s="55">
        <f t="shared" si="0"/>
        <v>9860</v>
      </c>
    </row>
    <row r="30" spans="1:12" x14ac:dyDescent="0.25">
      <c r="A30" s="7"/>
      <c r="E30" s="55">
        <f t="shared" si="0"/>
        <v>9860</v>
      </c>
    </row>
    <row r="31" spans="1:12" x14ac:dyDescent="0.25">
      <c r="A31" s="7"/>
      <c r="E31" s="55">
        <f t="shared" si="0"/>
        <v>9860</v>
      </c>
    </row>
    <row r="32" spans="1:12" x14ac:dyDescent="0.25">
      <c r="A32" s="7"/>
      <c r="E32" s="55">
        <f t="shared" si="0"/>
        <v>9860</v>
      </c>
    </row>
    <row r="33" spans="1:12" x14ac:dyDescent="0.25">
      <c r="A33" s="7"/>
      <c r="E33" s="55">
        <f t="shared" si="0"/>
        <v>9860</v>
      </c>
    </row>
    <row r="34" spans="1:12" x14ac:dyDescent="0.25">
      <c r="A34" s="7"/>
      <c r="E34" s="55">
        <f t="shared" si="0"/>
        <v>9860</v>
      </c>
    </row>
    <row r="35" spans="1:12" x14ac:dyDescent="0.25">
      <c r="A35" s="7"/>
      <c r="E35" s="55">
        <f t="shared" si="0"/>
        <v>9860</v>
      </c>
    </row>
    <row r="36" spans="1:12" x14ac:dyDescent="0.25">
      <c r="A36" s="7"/>
      <c r="E36" s="55">
        <f t="shared" si="0"/>
        <v>9860</v>
      </c>
    </row>
    <row r="37" spans="1:12" x14ac:dyDescent="0.25">
      <c r="A37" s="7"/>
      <c r="E37" s="55">
        <f t="shared" si="0"/>
        <v>9860</v>
      </c>
    </row>
    <row r="38" spans="1:12" x14ac:dyDescent="0.25">
      <c r="A38" s="7"/>
      <c r="E38" s="55">
        <f t="shared" si="0"/>
        <v>9860</v>
      </c>
    </row>
    <row r="39" spans="1:12" x14ac:dyDescent="0.25">
      <c r="A39" s="7"/>
      <c r="E39" s="55">
        <f t="shared" si="0"/>
        <v>9860</v>
      </c>
      <c r="J39" s="55"/>
    </row>
    <row r="40" spans="1:12" x14ac:dyDescent="0.25">
      <c r="A40" s="7"/>
      <c r="E40" s="55">
        <f t="shared" si="0"/>
        <v>9860</v>
      </c>
    </row>
    <row r="41" spans="1:12" x14ac:dyDescent="0.25">
      <c r="A41" s="7"/>
      <c r="E41" s="55">
        <f t="shared" si="0"/>
        <v>9860</v>
      </c>
      <c r="J41" s="55"/>
      <c r="L41" s="6"/>
    </row>
    <row r="42" spans="1:12" x14ac:dyDescent="0.25">
      <c r="A42" s="7"/>
      <c r="E42" s="55">
        <f t="shared" si="0"/>
        <v>9860</v>
      </c>
    </row>
    <row r="43" spans="1:12" x14ac:dyDescent="0.25">
      <c r="A43" s="7"/>
      <c r="E43" s="55">
        <f t="shared" si="0"/>
        <v>9860</v>
      </c>
    </row>
    <row r="44" spans="1:12" x14ac:dyDescent="0.25">
      <c r="A44" s="7"/>
      <c r="E44" s="55">
        <f t="shared" si="0"/>
        <v>9860</v>
      </c>
      <c r="J44" s="55"/>
    </row>
    <row r="45" spans="1:12" x14ac:dyDescent="0.25">
      <c r="A45" s="7"/>
      <c r="E45" s="55">
        <f t="shared" si="0"/>
        <v>9860</v>
      </c>
    </row>
    <row r="46" spans="1:12" x14ac:dyDescent="0.25">
      <c r="A46" s="7"/>
      <c r="E46" s="55">
        <f t="shared" si="0"/>
        <v>9860</v>
      </c>
    </row>
    <row r="47" spans="1:12" x14ac:dyDescent="0.25">
      <c r="A47" s="7"/>
      <c r="E47" s="55">
        <f t="shared" si="0"/>
        <v>9860</v>
      </c>
    </row>
    <row r="48" spans="1:12" x14ac:dyDescent="0.25">
      <c r="A48" s="7"/>
      <c r="E48" s="55">
        <f t="shared" si="0"/>
        <v>9860</v>
      </c>
    </row>
    <row r="49" spans="1:5" x14ac:dyDescent="0.25">
      <c r="A49" s="7"/>
      <c r="E49" s="55">
        <f t="shared" si="0"/>
        <v>9860</v>
      </c>
    </row>
    <row r="50" spans="1:5" x14ac:dyDescent="0.25">
      <c r="A50" s="7"/>
      <c r="E50" s="55">
        <f t="shared" si="0"/>
        <v>9860</v>
      </c>
    </row>
    <row r="51" spans="1:5" x14ac:dyDescent="0.25">
      <c r="A51" s="7"/>
      <c r="E51" s="55">
        <f t="shared" si="0"/>
        <v>9860</v>
      </c>
    </row>
    <row r="52" spans="1:5" x14ac:dyDescent="0.25">
      <c r="A52" s="7"/>
      <c r="E52" s="55">
        <f t="shared" si="0"/>
        <v>9860</v>
      </c>
    </row>
    <row r="53" spans="1:5" x14ac:dyDescent="0.25">
      <c r="A53" s="7"/>
      <c r="E53" s="55">
        <f t="shared" si="0"/>
        <v>9860</v>
      </c>
    </row>
    <row r="54" spans="1:5" x14ac:dyDescent="0.25">
      <c r="A54" s="7"/>
      <c r="E54" s="55">
        <f t="shared" si="0"/>
        <v>9860</v>
      </c>
    </row>
    <row r="55" spans="1:5" x14ac:dyDescent="0.25">
      <c r="A55" s="7"/>
      <c r="E55" s="55">
        <f t="shared" si="0"/>
        <v>9860</v>
      </c>
    </row>
    <row r="56" spans="1:5" x14ac:dyDescent="0.25">
      <c r="A56" s="7"/>
      <c r="E56" s="55">
        <f t="shared" si="0"/>
        <v>9860</v>
      </c>
    </row>
    <row r="57" spans="1:5" x14ac:dyDescent="0.25">
      <c r="A57" s="7"/>
      <c r="E57" s="55">
        <f t="shared" si="0"/>
        <v>9860</v>
      </c>
    </row>
    <row r="58" spans="1:5" x14ac:dyDescent="0.25">
      <c r="A58" s="7"/>
      <c r="E58" s="55">
        <f t="shared" si="0"/>
        <v>9860</v>
      </c>
    </row>
    <row r="59" spans="1:5" x14ac:dyDescent="0.25">
      <c r="A59" s="7"/>
      <c r="E59" s="55">
        <f t="shared" si="0"/>
        <v>9860</v>
      </c>
    </row>
    <row r="60" spans="1:5" x14ac:dyDescent="0.25">
      <c r="A60" s="7"/>
      <c r="E60" s="55">
        <f t="shared" si="0"/>
        <v>9860</v>
      </c>
    </row>
    <row r="61" spans="1:5" x14ac:dyDescent="0.25">
      <c r="A61" s="7"/>
      <c r="E61" s="55">
        <f t="shared" si="0"/>
        <v>9860</v>
      </c>
    </row>
    <row r="62" spans="1:5" x14ac:dyDescent="0.25">
      <c r="A62" s="7"/>
      <c r="E62" s="55">
        <f t="shared" si="0"/>
        <v>9860</v>
      </c>
    </row>
    <row r="63" spans="1:5" x14ac:dyDescent="0.25">
      <c r="A63" s="7"/>
      <c r="E63" s="55">
        <f t="shared" si="0"/>
        <v>9860</v>
      </c>
    </row>
    <row r="64" spans="1:5" x14ac:dyDescent="0.25">
      <c r="A64" s="7"/>
      <c r="E64" s="55">
        <f t="shared" si="0"/>
        <v>9860</v>
      </c>
    </row>
    <row r="65" spans="1:5" x14ac:dyDescent="0.25">
      <c r="A65" s="7"/>
      <c r="E65" s="55">
        <f t="shared" si="0"/>
        <v>9860</v>
      </c>
    </row>
    <row r="66" spans="1:5" x14ac:dyDescent="0.25">
      <c r="A66" s="7"/>
      <c r="E66" s="55">
        <f t="shared" si="0"/>
        <v>9860</v>
      </c>
    </row>
    <row r="67" spans="1:5" x14ac:dyDescent="0.25">
      <c r="A67" s="7"/>
      <c r="E67" s="55">
        <f t="shared" si="0"/>
        <v>9860</v>
      </c>
    </row>
    <row r="68" spans="1:5" x14ac:dyDescent="0.25">
      <c r="A68" s="7"/>
      <c r="E68" s="55">
        <f>E67+C68-D68</f>
        <v>9860</v>
      </c>
    </row>
    <row r="69" spans="1:5" x14ac:dyDescent="0.25">
      <c r="A69" s="7"/>
      <c r="E69" s="55">
        <f>E68+C69-D69</f>
        <v>9860</v>
      </c>
    </row>
    <row r="70" spans="1:5" x14ac:dyDescent="0.25">
      <c r="A70" s="7"/>
      <c r="E70" s="55">
        <f>E69+C70-D70</f>
        <v>9860</v>
      </c>
    </row>
    <row r="71" spans="1:5" x14ac:dyDescent="0.25">
      <c r="A71" s="7"/>
      <c r="E71" s="55">
        <f t="shared" ref="E71:E134" si="1">E70+C71-D71</f>
        <v>9860</v>
      </c>
    </row>
    <row r="72" spans="1:5" x14ac:dyDescent="0.25">
      <c r="A72" s="7"/>
      <c r="E72" s="55">
        <f t="shared" si="1"/>
        <v>9860</v>
      </c>
    </row>
    <row r="73" spans="1:5" x14ac:dyDescent="0.25">
      <c r="A73" s="7"/>
      <c r="E73" s="55">
        <f t="shared" si="1"/>
        <v>9860</v>
      </c>
    </row>
    <row r="74" spans="1:5" x14ac:dyDescent="0.25">
      <c r="A74" s="7"/>
      <c r="E74" s="55">
        <f t="shared" si="1"/>
        <v>9860</v>
      </c>
    </row>
    <row r="75" spans="1:5" x14ac:dyDescent="0.25">
      <c r="A75" s="7"/>
      <c r="E75" s="55">
        <f t="shared" si="1"/>
        <v>9860</v>
      </c>
    </row>
    <row r="76" spans="1:5" x14ac:dyDescent="0.25">
      <c r="E76" s="55">
        <f t="shared" si="1"/>
        <v>9860</v>
      </c>
    </row>
    <row r="77" spans="1:5" x14ac:dyDescent="0.25">
      <c r="E77" s="55">
        <f t="shared" si="1"/>
        <v>9860</v>
      </c>
    </row>
    <row r="78" spans="1:5" x14ac:dyDescent="0.25">
      <c r="E78" s="55">
        <f t="shared" si="1"/>
        <v>9860</v>
      </c>
    </row>
    <row r="79" spans="1:5" x14ac:dyDescent="0.25">
      <c r="E79" s="55">
        <f t="shared" si="1"/>
        <v>9860</v>
      </c>
    </row>
    <row r="80" spans="1:5" x14ac:dyDescent="0.25">
      <c r="E80" s="55">
        <f t="shared" si="1"/>
        <v>9860</v>
      </c>
    </row>
    <row r="81" spans="5:5" x14ac:dyDescent="0.25">
      <c r="E81" s="55">
        <f t="shared" si="1"/>
        <v>9860</v>
      </c>
    </row>
    <row r="82" spans="5:5" x14ac:dyDescent="0.25">
      <c r="E82" s="55">
        <f t="shared" si="1"/>
        <v>9860</v>
      </c>
    </row>
    <row r="83" spans="5:5" x14ac:dyDescent="0.25">
      <c r="E83" s="55">
        <f t="shared" si="1"/>
        <v>9860</v>
      </c>
    </row>
    <row r="84" spans="5:5" x14ac:dyDescent="0.25">
      <c r="E84" s="55">
        <f t="shared" si="1"/>
        <v>9860</v>
      </c>
    </row>
    <row r="85" spans="5:5" x14ac:dyDescent="0.25">
      <c r="E85" s="55">
        <f t="shared" si="1"/>
        <v>9860</v>
      </c>
    </row>
    <row r="86" spans="5:5" x14ac:dyDescent="0.25">
      <c r="E86" s="55">
        <f t="shared" si="1"/>
        <v>9860</v>
      </c>
    </row>
    <row r="87" spans="5:5" x14ac:dyDescent="0.25">
      <c r="E87" s="55">
        <f t="shared" si="1"/>
        <v>9860</v>
      </c>
    </row>
    <row r="88" spans="5:5" x14ac:dyDescent="0.25">
      <c r="E88" s="55">
        <f t="shared" si="1"/>
        <v>9860</v>
      </c>
    </row>
    <row r="89" spans="5:5" x14ac:dyDescent="0.25">
      <c r="E89" s="55">
        <f t="shared" si="1"/>
        <v>9860</v>
      </c>
    </row>
    <row r="90" spans="5:5" x14ac:dyDescent="0.25">
      <c r="E90" s="55">
        <f t="shared" si="1"/>
        <v>9860</v>
      </c>
    </row>
    <row r="91" spans="5:5" x14ac:dyDescent="0.25">
      <c r="E91" s="55">
        <f t="shared" si="1"/>
        <v>9860</v>
      </c>
    </row>
    <row r="92" spans="5:5" x14ac:dyDescent="0.25">
      <c r="E92" s="55">
        <f t="shared" si="1"/>
        <v>9860</v>
      </c>
    </row>
    <row r="93" spans="5:5" x14ac:dyDescent="0.25">
      <c r="E93" s="55">
        <f t="shared" si="1"/>
        <v>9860</v>
      </c>
    </row>
    <row r="94" spans="5:5" x14ac:dyDescent="0.25">
      <c r="E94" s="55">
        <f t="shared" si="1"/>
        <v>9860</v>
      </c>
    </row>
    <row r="95" spans="5:5" x14ac:dyDescent="0.25">
      <c r="E95" s="55">
        <f t="shared" si="1"/>
        <v>9860</v>
      </c>
    </row>
    <row r="96" spans="5:5" x14ac:dyDescent="0.25">
      <c r="E96" s="55">
        <f t="shared" si="1"/>
        <v>9860</v>
      </c>
    </row>
    <row r="97" spans="5:5" x14ac:dyDescent="0.25">
      <c r="E97" s="55">
        <f t="shared" si="1"/>
        <v>9860</v>
      </c>
    </row>
    <row r="98" spans="5:5" x14ac:dyDescent="0.25">
      <c r="E98" s="55">
        <f t="shared" si="1"/>
        <v>9860</v>
      </c>
    </row>
    <row r="99" spans="5:5" x14ac:dyDescent="0.25">
      <c r="E99" s="55">
        <f t="shared" si="1"/>
        <v>9860</v>
      </c>
    </row>
    <row r="100" spans="5:5" x14ac:dyDescent="0.25">
      <c r="E100" s="55">
        <f t="shared" si="1"/>
        <v>9860</v>
      </c>
    </row>
    <row r="101" spans="5:5" x14ac:dyDescent="0.25">
      <c r="E101" s="55">
        <f t="shared" si="1"/>
        <v>9860</v>
      </c>
    </row>
    <row r="102" spans="5:5" x14ac:dyDescent="0.25">
      <c r="E102" s="55">
        <f t="shared" si="1"/>
        <v>9860</v>
      </c>
    </row>
    <row r="103" spans="5:5" x14ac:dyDescent="0.25">
      <c r="E103" s="55">
        <f t="shared" si="1"/>
        <v>9860</v>
      </c>
    </row>
    <row r="104" spans="5:5" x14ac:dyDescent="0.25">
      <c r="E104" s="55">
        <f t="shared" si="1"/>
        <v>9860</v>
      </c>
    </row>
    <row r="105" spans="5:5" x14ac:dyDescent="0.25">
      <c r="E105" s="55">
        <f t="shared" si="1"/>
        <v>9860</v>
      </c>
    </row>
    <row r="106" spans="5:5" x14ac:dyDescent="0.25">
      <c r="E106" s="55">
        <f t="shared" si="1"/>
        <v>9860</v>
      </c>
    </row>
    <row r="107" spans="5:5" x14ac:dyDescent="0.25">
      <c r="E107" s="55">
        <f t="shared" si="1"/>
        <v>9860</v>
      </c>
    </row>
    <row r="108" spans="5:5" x14ac:dyDescent="0.25">
      <c r="E108" s="55">
        <f t="shared" si="1"/>
        <v>9860</v>
      </c>
    </row>
    <row r="109" spans="5:5" x14ac:dyDescent="0.25">
      <c r="E109" s="55">
        <f t="shared" si="1"/>
        <v>9860</v>
      </c>
    </row>
    <row r="110" spans="5:5" x14ac:dyDescent="0.25">
      <c r="E110" s="55">
        <f t="shared" si="1"/>
        <v>9860</v>
      </c>
    </row>
    <row r="111" spans="5:5" x14ac:dyDescent="0.25">
      <c r="E111" s="55">
        <f t="shared" si="1"/>
        <v>9860</v>
      </c>
    </row>
    <row r="112" spans="5:5" x14ac:dyDescent="0.25">
      <c r="E112" s="55">
        <f t="shared" si="1"/>
        <v>9860</v>
      </c>
    </row>
    <row r="113" spans="5:5" x14ac:dyDescent="0.25">
      <c r="E113" s="55">
        <f t="shared" si="1"/>
        <v>9860</v>
      </c>
    </row>
    <row r="114" spans="5:5" x14ac:dyDescent="0.25">
      <c r="E114" s="55">
        <f t="shared" si="1"/>
        <v>9860</v>
      </c>
    </row>
    <row r="115" spans="5:5" x14ac:dyDescent="0.25">
      <c r="E115" s="55">
        <f t="shared" si="1"/>
        <v>9860</v>
      </c>
    </row>
    <row r="116" spans="5:5" x14ac:dyDescent="0.25">
      <c r="E116" s="55">
        <f t="shared" si="1"/>
        <v>9860</v>
      </c>
    </row>
    <row r="117" spans="5:5" x14ac:dyDescent="0.25">
      <c r="E117" s="55">
        <f t="shared" si="1"/>
        <v>9860</v>
      </c>
    </row>
    <row r="118" spans="5:5" x14ac:dyDescent="0.25">
      <c r="E118" s="55">
        <f t="shared" si="1"/>
        <v>9860</v>
      </c>
    </row>
    <row r="119" spans="5:5" x14ac:dyDescent="0.25">
      <c r="E119" s="55">
        <f t="shared" si="1"/>
        <v>9860</v>
      </c>
    </row>
    <row r="120" spans="5:5" x14ac:dyDescent="0.25">
      <c r="E120" s="55">
        <f t="shared" si="1"/>
        <v>9860</v>
      </c>
    </row>
    <row r="121" spans="5:5" x14ac:dyDescent="0.25">
      <c r="E121" s="55">
        <f t="shared" si="1"/>
        <v>9860</v>
      </c>
    </row>
    <row r="122" spans="5:5" x14ac:dyDescent="0.25">
      <c r="E122" s="55">
        <f t="shared" si="1"/>
        <v>9860</v>
      </c>
    </row>
    <row r="123" spans="5:5" x14ac:dyDescent="0.25">
      <c r="E123" s="55">
        <f t="shared" si="1"/>
        <v>9860</v>
      </c>
    </row>
    <row r="124" spans="5:5" x14ac:dyDescent="0.25">
      <c r="E124" s="55">
        <f t="shared" si="1"/>
        <v>9860</v>
      </c>
    </row>
    <row r="125" spans="5:5" x14ac:dyDescent="0.25">
      <c r="E125" s="55">
        <f t="shared" si="1"/>
        <v>9860</v>
      </c>
    </row>
    <row r="126" spans="5:5" x14ac:dyDescent="0.25">
      <c r="E126" s="55">
        <f t="shared" si="1"/>
        <v>9860</v>
      </c>
    </row>
    <row r="127" spans="5:5" x14ac:dyDescent="0.25">
      <c r="E127" s="55">
        <f t="shared" si="1"/>
        <v>9860</v>
      </c>
    </row>
    <row r="128" spans="5:5" x14ac:dyDescent="0.25">
      <c r="E128" s="55">
        <f t="shared" si="1"/>
        <v>9860</v>
      </c>
    </row>
    <row r="129" spans="5:5" x14ac:dyDescent="0.25">
      <c r="E129" s="55">
        <f t="shared" si="1"/>
        <v>9860</v>
      </c>
    </row>
    <row r="130" spans="5:5" x14ac:dyDescent="0.25">
      <c r="E130" s="55">
        <f t="shared" si="1"/>
        <v>9860</v>
      </c>
    </row>
    <row r="131" spans="5:5" x14ac:dyDescent="0.25">
      <c r="E131" s="55">
        <f t="shared" si="1"/>
        <v>9860</v>
      </c>
    </row>
    <row r="132" spans="5:5" x14ac:dyDescent="0.25">
      <c r="E132" s="55">
        <f t="shared" si="1"/>
        <v>9860</v>
      </c>
    </row>
    <row r="133" spans="5:5" x14ac:dyDescent="0.25">
      <c r="E133" s="55">
        <f t="shared" si="1"/>
        <v>9860</v>
      </c>
    </row>
    <row r="134" spans="5:5" x14ac:dyDescent="0.25">
      <c r="E134" s="55">
        <f t="shared" si="1"/>
        <v>9860</v>
      </c>
    </row>
    <row r="135" spans="5:5" x14ac:dyDescent="0.25">
      <c r="E135" s="55">
        <f t="shared" ref="E135:E198" si="2">E134+C135-D135</f>
        <v>9860</v>
      </c>
    </row>
    <row r="136" spans="5:5" x14ac:dyDescent="0.25">
      <c r="E136" s="55">
        <f t="shared" si="2"/>
        <v>9860</v>
      </c>
    </row>
    <row r="137" spans="5:5" x14ac:dyDescent="0.25">
      <c r="E137" s="55">
        <f t="shared" si="2"/>
        <v>9860</v>
      </c>
    </row>
    <row r="138" spans="5:5" x14ac:dyDescent="0.25">
      <c r="E138" s="55">
        <f t="shared" si="2"/>
        <v>9860</v>
      </c>
    </row>
    <row r="139" spans="5:5" x14ac:dyDescent="0.25">
      <c r="E139" s="55">
        <f t="shared" si="2"/>
        <v>9860</v>
      </c>
    </row>
    <row r="140" spans="5:5" x14ac:dyDescent="0.25">
      <c r="E140" s="55">
        <f t="shared" si="2"/>
        <v>9860</v>
      </c>
    </row>
    <row r="141" spans="5:5" x14ac:dyDescent="0.25">
      <c r="E141" s="55">
        <f t="shared" si="2"/>
        <v>9860</v>
      </c>
    </row>
    <row r="142" spans="5:5" x14ac:dyDescent="0.25">
      <c r="E142" s="55">
        <f t="shared" si="2"/>
        <v>9860</v>
      </c>
    </row>
    <row r="143" spans="5:5" x14ac:dyDescent="0.25">
      <c r="E143" s="55">
        <f t="shared" si="2"/>
        <v>9860</v>
      </c>
    </row>
    <row r="144" spans="5:5" x14ac:dyDescent="0.25">
      <c r="E144" s="55">
        <f t="shared" si="2"/>
        <v>9860</v>
      </c>
    </row>
    <row r="145" spans="5:5" x14ac:dyDescent="0.25">
      <c r="E145" s="55">
        <f t="shared" si="2"/>
        <v>9860</v>
      </c>
    </row>
    <row r="146" spans="5:5" x14ac:dyDescent="0.25">
      <c r="E146" s="55">
        <f t="shared" si="2"/>
        <v>9860</v>
      </c>
    </row>
    <row r="147" spans="5:5" x14ac:dyDescent="0.25">
      <c r="E147" s="55">
        <f t="shared" si="2"/>
        <v>9860</v>
      </c>
    </row>
    <row r="148" spans="5:5" x14ac:dyDescent="0.25">
      <c r="E148" s="55">
        <f t="shared" si="2"/>
        <v>9860</v>
      </c>
    </row>
    <row r="149" spans="5:5" x14ac:dyDescent="0.25">
      <c r="E149" s="55">
        <f t="shared" si="2"/>
        <v>9860</v>
      </c>
    </row>
    <row r="150" spans="5:5" x14ac:dyDescent="0.25">
      <c r="E150" s="55">
        <f t="shared" si="2"/>
        <v>9860</v>
      </c>
    </row>
    <row r="151" spans="5:5" x14ac:dyDescent="0.25">
      <c r="E151" s="55">
        <f t="shared" si="2"/>
        <v>9860</v>
      </c>
    </row>
    <row r="152" spans="5:5" x14ac:dyDescent="0.25">
      <c r="E152" s="55">
        <f t="shared" si="2"/>
        <v>9860</v>
      </c>
    </row>
    <row r="153" spans="5:5" x14ac:dyDescent="0.25">
      <c r="E153" s="55">
        <f t="shared" si="2"/>
        <v>9860</v>
      </c>
    </row>
    <row r="154" spans="5:5" x14ac:dyDescent="0.25">
      <c r="E154" s="55">
        <f t="shared" si="2"/>
        <v>9860</v>
      </c>
    </row>
    <row r="155" spans="5:5" x14ac:dyDescent="0.25">
      <c r="E155" s="55">
        <f t="shared" si="2"/>
        <v>9860</v>
      </c>
    </row>
    <row r="156" spans="5:5" x14ac:dyDescent="0.25">
      <c r="E156" s="55">
        <f t="shared" si="2"/>
        <v>9860</v>
      </c>
    </row>
    <row r="157" spans="5:5" x14ac:dyDescent="0.25">
      <c r="E157" s="55">
        <f t="shared" si="2"/>
        <v>9860</v>
      </c>
    </row>
    <row r="158" spans="5:5" x14ac:dyDescent="0.25">
      <c r="E158" s="55">
        <f t="shared" si="2"/>
        <v>9860</v>
      </c>
    </row>
    <row r="159" spans="5:5" x14ac:dyDescent="0.25">
      <c r="E159" s="55">
        <f t="shared" si="2"/>
        <v>9860</v>
      </c>
    </row>
    <row r="160" spans="5:5" x14ac:dyDescent="0.25">
      <c r="E160" s="55">
        <f t="shared" si="2"/>
        <v>9860</v>
      </c>
    </row>
    <row r="161" spans="5:5" x14ac:dyDescent="0.25">
      <c r="E161" s="55">
        <f t="shared" si="2"/>
        <v>9860</v>
      </c>
    </row>
    <row r="162" spans="5:5" x14ac:dyDescent="0.25">
      <c r="E162" s="55">
        <f t="shared" si="2"/>
        <v>9860</v>
      </c>
    </row>
    <row r="163" spans="5:5" x14ac:dyDescent="0.25">
      <c r="E163" s="55">
        <f t="shared" si="2"/>
        <v>9860</v>
      </c>
    </row>
    <row r="164" spans="5:5" x14ac:dyDescent="0.25">
      <c r="E164" s="55">
        <f t="shared" si="2"/>
        <v>9860</v>
      </c>
    </row>
    <row r="165" spans="5:5" x14ac:dyDescent="0.25">
      <c r="E165" s="55">
        <f t="shared" si="2"/>
        <v>9860</v>
      </c>
    </row>
    <row r="166" spans="5:5" x14ac:dyDescent="0.25">
      <c r="E166" s="55">
        <f t="shared" si="2"/>
        <v>9860</v>
      </c>
    </row>
    <row r="167" spans="5:5" x14ac:dyDescent="0.25">
      <c r="E167" s="55">
        <f t="shared" si="2"/>
        <v>9860</v>
      </c>
    </row>
    <row r="168" spans="5:5" x14ac:dyDescent="0.25">
      <c r="E168" s="55">
        <f t="shared" si="2"/>
        <v>9860</v>
      </c>
    </row>
    <row r="169" spans="5:5" x14ac:dyDescent="0.25">
      <c r="E169" s="55">
        <f t="shared" si="2"/>
        <v>9860</v>
      </c>
    </row>
    <row r="170" spans="5:5" x14ac:dyDescent="0.25">
      <c r="E170" s="55">
        <f t="shared" si="2"/>
        <v>9860</v>
      </c>
    </row>
    <row r="171" spans="5:5" x14ac:dyDescent="0.25">
      <c r="E171" s="55">
        <f t="shared" si="2"/>
        <v>9860</v>
      </c>
    </row>
    <row r="172" spans="5:5" x14ac:dyDescent="0.25">
      <c r="E172" s="55">
        <f t="shared" si="2"/>
        <v>9860</v>
      </c>
    </row>
    <row r="173" spans="5:5" x14ac:dyDescent="0.25">
      <c r="E173" s="55">
        <f t="shared" si="2"/>
        <v>9860</v>
      </c>
    </row>
    <row r="174" spans="5:5" x14ac:dyDescent="0.25">
      <c r="E174" s="55">
        <f t="shared" si="2"/>
        <v>9860</v>
      </c>
    </row>
    <row r="175" spans="5:5" x14ac:dyDescent="0.25">
      <c r="E175" s="55">
        <f t="shared" si="2"/>
        <v>9860</v>
      </c>
    </row>
    <row r="176" spans="5:5" x14ac:dyDescent="0.25">
      <c r="E176" s="55">
        <f t="shared" si="2"/>
        <v>9860</v>
      </c>
    </row>
    <row r="177" spans="5:5" x14ac:dyDescent="0.25">
      <c r="E177" s="55">
        <f t="shared" si="2"/>
        <v>9860</v>
      </c>
    </row>
    <row r="178" spans="5:5" x14ac:dyDescent="0.25">
      <c r="E178" s="55">
        <f t="shared" si="2"/>
        <v>9860</v>
      </c>
    </row>
    <row r="179" spans="5:5" x14ac:dyDescent="0.25">
      <c r="E179" s="55">
        <f t="shared" si="2"/>
        <v>9860</v>
      </c>
    </row>
    <row r="180" spans="5:5" x14ac:dyDescent="0.25">
      <c r="E180" s="55">
        <f t="shared" si="2"/>
        <v>9860</v>
      </c>
    </row>
    <row r="181" spans="5:5" x14ac:dyDescent="0.25">
      <c r="E181" s="55">
        <f t="shared" si="2"/>
        <v>9860</v>
      </c>
    </row>
    <row r="182" spans="5:5" x14ac:dyDescent="0.25">
      <c r="E182" s="55">
        <f t="shared" si="2"/>
        <v>9860</v>
      </c>
    </row>
    <row r="183" spans="5:5" x14ac:dyDescent="0.25">
      <c r="E183" s="55">
        <f t="shared" si="2"/>
        <v>9860</v>
      </c>
    </row>
    <row r="184" spans="5:5" x14ac:dyDescent="0.25">
      <c r="E184" s="55">
        <f t="shared" si="2"/>
        <v>9860</v>
      </c>
    </row>
    <row r="185" spans="5:5" x14ac:dyDescent="0.25">
      <c r="E185" s="55">
        <f t="shared" si="2"/>
        <v>9860</v>
      </c>
    </row>
    <row r="186" spans="5:5" x14ac:dyDescent="0.25">
      <c r="E186" s="55">
        <f t="shared" si="2"/>
        <v>9860</v>
      </c>
    </row>
    <row r="187" spans="5:5" x14ac:dyDescent="0.25">
      <c r="E187" s="55">
        <f t="shared" si="2"/>
        <v>9860</v>
      </c>
    </row>
    <row r="188" spans="5:5" x14ac:dyDescent="0.25">
      <c r="E188" s="55">
        <f t="shared" si="2"/>
        <v>9860</v>
      </c>
    </row>
    <row r="189" spans="5:5" x14ac:dyDescent="0.25">
      <c r="E189" s="55">
        <f t="shared" si="2"/>
        <v>9860</v>
      </c>
    </row>
    <row r="190" spans="5:5" x14ac:dyDescent="0.25">
      <c r="E190" s="55">
        <f t="shared" si="2"/>
        <v>9860</v>
      </c>
    </row>
    <row r="191" spans="5:5" x14ac:dyDescent="0.25">
      <c r="E191" s="55">
        <f t="shared" si="2"/>
        <v>9860</v>
      </c>
    </row>
    <row r="192" spans="5:5" x14ac:dyDescent="0.25">
      <c r="E192" s="55">
        <f t="shared" si="2"/>
        <v>9860</v>
      </c>
    </row>
    <row r="193" spans="5:5" x14ac:dyDescent="0.25">
      <c r="E193" s="55">
        <f t="shared" si="2"/>
        <v>9860</v>
      </c>
    </row>
    <row r="194" spans="5:5" x14ac:dyDescent="0.25">
      <c r="E194" s="55">
        <f t="shared" si="2"/>
        <v>9860</v>
      </c>
    </row>
    <row r="195" spans="5:5" x14ac:dyDescent="0.25">
      <c r="E195" s="55">
        <f t="shared" si="2"/>
        <v>9860</v>
      </c>
    </row>
    <row r="196" spans="5:5" x14ac:dyDescent="0.25">
      <c r="E196" s="55">
        <f t="shared" si="2"/>
        <v>9860</v>
      </c>
    </row>
    <row r="197" spans="5:5" x14ac:dyDescent="0.25">
      <c r="E197" s="55">
        <f t="shared" si="2"/>
        <v>9860</v>
      </c>
    </row>
    <row r="198" spans="5:5" x14ac:dyDescent="0.25">
      <c r="E198" s="55">
        <f t="shared" si="2"/>
        <v>9860</v>
      </c>
    </row>
    <row r="199" spans="5:5" x14ac:dyDescent="0.25">
      <c r="E199" s="55">
        <f t="shared" ref="E199:E262" si="3">E198+C199-D199</f>
        <v>9860</v>
      </c>
    </row>
    <row r="200" spans="5:5" x14ac:dyDescent="0.25">
      <c r="E200" s="55">
        <f t="shared" si="3"/>
        <v>9860</v>
      </c>
    </row>
    <row r="201" spans="5:5" x14ac:dyDescent="0.25">
      <c r="E201" s="55">
        <f t="shared" si="3"/>
        <v>9860</v>
      </c>
    </row>
    <row r="202" spans="5:5" x14ac:dyDescent="0.25">
      <c r="E202" s="55">
        <f t="shared" si="3"/>
        <v>9860</v>
      </c>
    </row>
    <row r="203" spans="5:5" x14ac:dyDescent="0.25">
      <c r="E203" s="55">
        <f t="shared" si="3"/>
        <v>9860</v>
      </c>
    </row>
    <row r="204" spans="5:5" x14ac:dyDescent="0.25">
      <c r="E204" s="55">
        <f t="shared" si="3"/>
        <v>9860</v>
      </c>
    </row>
    <row r="205" spans="5:5" x14ac:dyDescent="0.25">
      <c r="E205" s="55">
        <f t="shared" si="3"/>
        <v>9860</v>
      </c>
    </row>
    <row r="206" spans="5:5" x14ac:dyDescent="0.25">
      <c r="E206" s="55">
        <f t="shared" si="3"/>
        <v>9860</v>
      </c>
    </row>
    <row r="207" spans="5:5" x14ac:dyDescent="0.25">
      <c r="E207" s="55">
        <f t="shared" si="3"/>
        <v>9860</v>
      </c>
    </row>
    <row r="208" spans="5:5" x14ac:dyDescent="0.25">
      <c r="E208" s="55">
        <f t="shared" si="3"/>
        <v>9860</v>
      </c>
    </row>
    <row r="209" spans="5:5" x14ac:dyDescent="0.25">
      <c r="E209" s="55">
        <f t="shared" si="3"/>
        <v>9860</v>
      </c>
    </row>
    <row r="210" spans="5:5" x14ac:dyDescent="0.25">
      <c r="E210" s="55">
        <f t="shared" si="3"/>
        <v>9860</v>
      </c>
    </row>
    <row r="211" spans="5:5" x14ac:dyDescent="0.25">
      <c r="E211" s="55">
        <f t="shared" si="3"/>
        <v>9860</v>
      </c>
    </row>
    <row r="212" spans="5:5" x14ac:dyDescent="0.25">
      <c r="E212" s="55">
        <f t="shared" si="3"/>
        <v>9860</v>
      </c>
    </row>
    <row r="213" spans="5:5" x14ac:dyDescent="0.25">
      <c r="E213" s="55">
        <f t="shared" si="3"/>
        <v>9860</v>
      </c>
    </row>
    <row r="214" spans="5:5" x14ac:dyDescent="0.25">
      <c r="E214" s="55">
        <f t="shared" si="3"/>
        <v>9860</v>
      </c>
    </row>
    <row r="215" spans="5:5" x14ac:dyDescent="0.25">
      <c r="E215" s="55">
        <f t="shared" si="3"/>
        <v>9860</v>
      </c>
    </row>
    <row r="216" spans="5:5" x14ac:dyDescent="0.25">
      <c r="E216" s="55">
        <f t="shared" si="3"/>
        <v>9860</v>
      </c>
    </row>
    <row r="217" spans="5:5" x14ac:dyDescent="0.25">
      <c r="E217" s="55">
        <f t="shared" si="3"/>
        <v>9860</v>
      </c>
    </row>
    <row r="218" spans="5:5" x14ac:dyDescent="0.25">
      <c r="E218" s="55">
        <f t="shared" si="3"/>
        <v>9860</v>
      </c>
    </row>
    <row r="219" spans="5:5" x14ac:dyDescent="0.25">
      <c r="E219" s="55">
        <f t="shared" si="3"/>
        <v>9860</v>
      </c>
    </row>
    <row r="220" spans="5:5" x14ac:dyDescent="0.25">
      <c r="E220" s="55">
        <f t="shared" si="3"/>
        <v>9860</v>
      </c>
    </row>
    <row r="221" spans="5:5" x14ac:dyDescent="0.25">
      <c r="E221" s="55">
        <f t="shared" si="3"/>
        <v>9860</v>
      </c>
    </row>
    <row r="222" spans="5:5" x14ac:dyDescent="0.25">
      <c r="E222" s="55">
        <f t="shared" si="3"/>
        <v>9860</v>
      </c>
    </row>
    <row r="223" spans="5:5" x14ac:dyDescent="0.25">
      <c r="E223" s="55">
        <f t="shared" si="3"/>
        <v>9860</v>
      </c>
    </row>
    <row r="224" spans="5:5" x14ac:dyDescent="0.25">
      <c r="E224" s="55">
        <f t="shared" si="3"/>
        <v>9860</v>
      </c>
    </row>
    <row r="225" spans="5:5" x14ac:dyDescent="0.25">
      <c r="E225" s="55">
        <f t="shared" si="3"/>
        <v>9860</v>
      </c>
    </row>
    <row r="226" spans="5:5" x14ac:dyDescent="0.25">
      <c r="E226" s="55">
        <f t="shared" si="3"/>
        <v>9860</v>
      </c>
    </row>
    <row r="227" spans="5:5" x14ac:dyDescent="0.25">
      <c r="E227" s="55">
        <f t="shared" si="3"/>
        <v>9860</v>
      </c>
    </row>
    <row r="228" spans="5:5" x14ac:dyDescent="0.25">
      <c r="E228" s="55">
        <f t="shared" si="3"/>
        <v>9860</v>
      </c>
    </row>
    <row r="229" spans="5:5" x14ac:dyDescent="0.25">
      <c r="E229" s="55">
        <f t="shared" si="3"/>
        <v>9860</v>
      </c>
    </row>
    <row r="230" spans="5:5" x14ac:dyDescent="0.25">
      <c r="E230" s="55">
        <f t="shared" si="3"/>
        <v>9860</v>
      </c>
    </row>
    <row r="231" spans="5:5" x14ac:dyDescent="0.25">
      <c r="E231" s="55">
        <f t="shared" si="3"/>
        <v>9860</v>
      </c>
    </row>
    <row r="232" spans="5:5" x14ac:dyDescent="0.25">
      <c r="E232" s="55">
        <f t="shared" si="3"/>
        <v>9860</v>
      </c>
    </row>
    <row r="233" spans="5:5" x14ac:dyDescent="0.25">
      <c r="E233" s="55">
        <f t="shared" si="3"/>
        <v>9860</v>
      </c>
    </row>
    <row r="234" spans="5:5" x14ac:dyDescent="0.25">
      <c r="E234" s="55">
        <f t="shared" si="3"/>
        <v>9860</v>
      </c>
    </row>
    <row r="235" spans="5:5" x14ac:dyDescent="0.25">
      <c r="E235" s="55">
        <f t="shared" si="3"/>
        <v>9860</v>
      </c>
    </row>
    <row r="236" spans="5:5" x14ac:dyDescent="0.25">
      <c r="E236" s="55">
        <f t="shared" si="3"/>
        <v>9860</v>
      </c>
    </row>
    <row r="237" spans="5:5" x14ac:dyDescent="0.25">
      <c r="E237" s="55">
        <f t="shared" si="3"/>
        <v>9860</v>
      </c>
    </row>
    <row r="238" spans="5:5" x14ac:dyDescent="0.25">
      <c r="E238" s="55">
        <f t="shared" si="3"/>
        <v>9860</v>
      </c>
    </row>
    <row r="239" spans="5:5" x14ac:dyDescent="0.25">
      <c r="E239" s="55">
        <f t="shared" si="3"/>
        <v>9860</v>
      </c>
    </row>
    <row r="240" spans="5:5" x14ac:dyDescent="0.25">
      <c r="E240" s="55">
        <f t="shared" si="3"/>
        <v>9860</v>
      </c>
    </row>
    <row r="241" spans="5:5" x14ac:dyDescent="0.25">
      <c r="E241" s="55">
        <f t="shared" si="3"/>
        <v>9860</v>
      </c>
    </row>
    <row r="242" spans="5:5" x14ac:dyDescent="0.25">
      <c r="E242" s="55">
        <f t="shared" si="3"/>
        <v>9860</v>
      </c>
    </row>
    <row r="243" spans="5:5" x14ac:dyDescent="0.25">
      <c r="E243" s="55">
        <f t="shared" si="3"/>
        <v>9860</v>
      </c>
    </row>
    <row r="244" spans="5:5" x14ac:dyDescent="0.25">
      <c r="E244" s="55">
        <f t="shared" si="3"/>
        <v>9860</v>
      </c>
    </row>
    <row r="245" spans="5:5" x14ac:dyDescent="0.25">
      <c r="E245" s="55">
        <f t="shared" si="3"/>
        <v>9860</v>
      </c>
    </row>
    <row r="246" spans="5:5" x14ac:dyDescent="0.25">
      <c r="E246" s="55">
        <f t="shared" si="3"/>
        <v>9860</v>
      </c>
    </row>
    <row r="247" spans="5:5" x14ac:dyDescent="0.25">
      <c r="E247" s="55">
        <f t="shared" si="3"/>
        <v>9860</v>
      </c>
    </row>
    <row r="248" spans="5:5" x14ac:dyDescent="0.25">
      <c r="E248" s="55">
        <f t="shared" si="3"/>
        <v>9860</v>
      </c>
    </row>
    <row r="249" spans="5:5" x14ac:dyDescent="0.25">
      <c r="E249" s="55">
        <f t="shared" si="3"/>
        <v>9860</v>
      </c>
    </row>
    <row r="250" spans="5:5" x14ac:dyDescent="0.25">
      <c r="E250" s="55">
        <f t="shared" si="3"/>
        <v>9860</v>
      </c>
    </row>
    <row r="251" spans="5:5" x14ac:dyDescent="0.25">
      <c r="E251" s="55">
        <f t="shared" si="3"/>
        <v>9860</v>
      </c>
    </row>
    <row r="252" spans="5:5" x14ac:dyDescent="0.25">
      <c r="E252" s="55">
        <f t="shared" si="3"/>
        <v>9860</v>
      </c>
    </row>
    <row r="253" spans="5:5" x14ac:dyDescent="0.25">
      <c r="E253" s="55">
        <f t="shared" si="3"/>
        <v>9860</v>
      </c>
    </row>
    <row r="254" spans="5:5" x14ac:dyDescent="0.25">
      <c r="E254" s="55">
        <f t="shared" si="3"/>
        <v>9860</v>
      </c>
    </row>
    <row r="255" spans="5:5" x14ac:dyDescent="0.25">
      <c r="E255" s="55">
        <f t="shared" si="3"/>
        <v>9860</v>
      </c>
    </row>
    <row r="256" spans="5:5" x14ac:dyDescent="0.25">
      <c r="E256" s="55">
        <f t="shared" si="3"/>
        <v>9860</v>
      </c>
    </row>
    <row r="257" spans="5:5" x14ac:dyDescent="0.25">
      <c r="E257" s="55">
        <f t="shared" si="3"/>
        <v>9860</v>
      </c>
    </row>
    <row r="258" spans="5:5" x14ac:dyDescent="0.25">
      <c r="E258" s="55">
        <f t="shared" si="3"/>
        <v>9860</v>
      </c>
    </row>
    <row r="259" spans="5:5" x14ac:dyDescent="0.25">
      <c r="E259" s="55">
        <f t="shared" si="3"/>
        <v>9860</v>
      </c>
    </row>
    <row r="260" spans="5:5" x14ac:dyDescent="0.25">
      <c r="E260" s="55">
        <f t="shared" si="3"/>
        <v>9860</v>
      </c>
    </row>
    <row r="261" spans="5:5" x14ac:dyDescent="0.25">
      <c r="E261" s="55">
        <f t="shared" si="3"/>
        <v>9860</v>
      </c>
    </row>
    <row r="262" spans="5:5" x14ac:dyDescent="0.25">
      <c r="E262" s="55">
        <f t="shared" si="3"/>
        <v>9860</v>
      </c>
    </row>
    <row r="263" spans="5:5" x14ac:dyDescent="0.25">
      <c r="E263" s="55">
        <f t="shared" ref="E263:E326" si="4">E262+C263-D263</f>
        <v>9860</v>
      </c>
    </row>
    <row r="264" spans="5:5" x14ac:dyDescent="0.25">
      <c r="E264" s="55">
        <f t="shared" si="4"/>
        <v>9860</v>
      </c>
    </row>
    <row r="265" spans="5:5" x14ac:dyDescent="0.25">
      <c r="E265" s="55">
        <f t="shared" si="4"/>
        <v>9860</v>
      </c>
    </row>
    <row r="266" spans="5:5" x14ac:dyDescent="0.25">
      <c r="E266" s="55">
        <f t="shared" si="4"/>
        <v>9860</v>
      </c>
    </row>
    <row r="267" spans="5:5" x14ac:dyDescent="0.25">
      <c r="E267" s="55">
        <f t="shared" si="4"/>
        <v>9860</v>
      </c>
    </row>
    <row r="268" spans="5:5" x14ac:dyDescent="0.25">
      <c r="E268" s="55">
        <f t="shared" si="4"/>
        <v>9860</v>
      </c>
    </row>
    <row r="269" spans="5:5" x14ac:dyDescent="0.25">
      <c r="E269" s="55">
        <f t="shared" si="4"/>
        <v>9860</v>
      </c>
    </row>
    <row r="270" spans="5:5" x14ac:dyDescent="0.25">
      <c r="E270" s="55">
        <f t="shared" si="4"/>
        <v>9860</v>
      </c>
    </row>
    <row r="271" spans="5:5" x14ac:dyDescent="0.25">
      <c r="E271" s="55">
        <f t="shared" si="4"/>
        <v>9860</v>
      </c>
    </row>
    <row r="272" spans="5:5" x14ac:dyDescent="0.25">
      <c r="E272" s="55">
        <f t="shared" si="4"/>
        <v>9860</v>
      </c>
    </row>
    <row r="273" spans="5:5" x14ac:dyDescent="0.25">
      <c r="E273" s="55">
        <f t="shared" si="4"/>
        <v>9860</v>
      </c>
    </row>
    <row r="274" spans="5:5" x14ac:dyDescent="0.25">
      <c r="E274" s="55">
        <f t="shared" si="4"/>
        <v>9860</v>
      </c>
    </row>
    <row r="275" spans="5:5" x14ac:dyDescent="0.25">
      <c r="E275" s="55">
        <f t="shared" si="4"/>
        <v>9860</v>
      </c>
    </row>
    <row r="276" spans="5:5" x14ac:dyDescent="0.25">
      <c r="E276" s="55">
        <f t="shared" si="4"/>
        <v>9860</v>
      </c>
    </row>
    <row r="277" spans="5:5" x14ac:dyDescent="0.25">
      <c r="E277" s="55">
        <f t="shared" si="4"/>
        <v>9860</v>
      </c>
    </row>
    <row r="278" spans="5:5" x14ac:dyDescent="0.25">
      <c r="E278" s="55">
        <f t="shared" si="4"/>
        <v>9860</v>
      </c>
    </row>
    <row r="279" spans="5:5" x14ac:dyDescent="0.25">
      <c r="E279" s="55">
        <f t="shared" si="4"/>
        <v>9860</v>
      </c>
    </row>
    <row r="280" spans="5:5" x14ac:dyDescent="0.25">
      <c r="E280" s="55">
        <f t="shared" si="4"/>
        <v>9860</v>
      </c>
    </row>
    <row r="281" spans="5:5" x14ac:dyDescent="0.25">
      <c r="E281" s="55">
        <f t="shared" si="4"/>
        <v>9860</v>
      </c>
    </row>
    <row r="282" spans="5:5" x14ac:dyDescent="0.25">
      <c r="E282" s="55">
        <f t="shared" si="4"/>
        <v>9860</v>
      </c>
    </row>
    <row r="283" spans="5:5" x14ac:dyDescent="0.25">
      <c r="E283" s="55">
        <f t="shared" si="4"/>
        <v>9860</v>
      </c>
    </row>
    <row r="284" spans="5:5" x14ac:dyDescent="0.25">
      <c r="E284" s="55">
        <f t="shared" si="4"/>
        <v>9860</v>
      </c>
    </row>
    <row r="285" spans="5:5" x14ac:dyDescent="0.25">
      <c r="E285" s="55">
        <f t="shared" si="4"/>
        <v>9860</v>
      </c>
    </row>
    <row r="286" spans="5:5" x14ac:dyDescent="0.25">
      <c r="E286" s="55">
        <f t="shared" si="4"/>
        <v>9860</v>
      </c>
    </row>
    <row r="287" spans="5:5" x14ac:dyDescent="0.25">
      <c r="E287" s="55">
        <f t="shared" si="4"/>
        <v>9860</v>
      </c>
    </row>
    <row r="288" spans="5:5" x14ac:dyDescent="0.25">
      <c r="E288" s="55">
        <f t="shared" si="4"/>
        <v>9860</v>
      </c>
    </row>
    <row r="289" spans="5:5" x14ac:dyDescent="0.25">
      <c r="E289" s="55">
        <f t="shared" si="4"/>
        <v>9860</v>
      </c>
    </row>
    <row r="290" spans="5:5" x14ac:dyDescent="0.25">
      <c r="E290" s="55">
        <f t="shared" si="4"/>
        <v>9860</v>
      </c>
    </row>
    <row r="291" spans="5:5" x14ac:dyDescent="0.25">
      <c r="E291" s="55">
        <f t="shared" si="4"/>
        <v>9860</v>
      </c>
    </row>
    <row r="292" spans="5:5" x14ac:dyDescent="0.25">
      <c r="E292" s="55">
        <f t="shared" si="4"/>
        <v>9860</v>
      </c>
    </row>
    <row r="293" spans="5:5" x14ac:dyDescent="0.25">
      <c r="E293" s="55">
        <f t="shared" si="4"/>
        <v>9860</v>
      </c>
    </row>
    <row r="294" spans="5:5" x14ac:dyDescent="0.25">
      <c r="E294" s="55">
        <f t="shared" si="4"/>
        <v>9860</v>
      </c>
    </row>
    <row r="295" spans="5:5" x14ac:dyDescent="0.25">
      <c r="E295" s="55">
        <f t="shared" si="4"/>
        <v>9860</v>
      </c>
    </row>
    <row r="296" spans="5:5" x14ac:dyDescent="0.25">
      <c r="E296" s="55">
        <f t="shared" si="4"/>
        <v>9860</v>
      </c>
    </row>
    <row r="297" spans="5:5" x14ac:dyDescent="0.25">
      <c r="E297" s="55">
        <f t="shared" si="4"/>
        <v>9860</v>
      </c>
    </row>
    <row r="298" spans="5:5" x14ac:dyDescent="0.25">
      <c r="E298" s="55">
        <f t="shared" si="4"/>
        <v>9860</v>
      </c>
    </row>
    <row r="299" spans="5:5" x14ac:dyDescent="0.25">
      <c r="E299" s="55">
        <f t="shared" si="4"/>
        <v>9860</v>
      </c>
    </row>
    <row r="300" spans="5:5" x14ac:dyDescent="0.25">
      <c r="E300" s="55">
        <f t="shared" si="4"/>
        <v>9860</v>
      </c>
    </row>
    <row r="301" spans="5:5" x14ac:dyDescent="0.25">
      <c r="E301" s="55">
        <f t="shared" si="4"/>
        <v>9860</v>
      </c>
    </row>
    <row r="302" spans="5:5" x14ac:dyDescent="0.25">
      <c r="E302" s="55">
        <f t="shared" si="4"/>
        <v>9860</v>
      </c>
    </row>
    <row r="303" spans="5:5" x14ac:dyDescent="0.25">
      <c r="E303" s="55">
        <f t="shared" si="4"/>
        <v>9860</v>
      </c>
    </row>
    <row r="304" spans="5:5" x14ac:dyDescent="0.25">
      <c r="E304" s="55">
        <f t="shared" si="4"/>
        <v>9860</v>
      </c>
    </row>
    <row r="305" spans="5:5" x14ac:dyDescent="0.25">
      <c r="E305" s="55">
        <f t="shared" si="4"/>
        <v>9860</v>
      </c>
    </row>
    <row r="306" spans="5:5" x14ac:dyDescent="0.25">
      <c r="E306" s="55">
        <f t="shared" si="4"/>
        <v>9860</v>
      </c>
    </row>
    <row r="307" spans="5:5" x14ac:dyDescent="0.25">
      <c r="E307" s="55">
        <f t="shared" si="4"/>
        <v>9860</v>
      </c>
    </row>
    <row r="308" spans="5:5" x14ac:dyDescent="0.25">
      <c r="E308" s="55">
        <f t="shared" si="4"/>
        <v>9860</v>
      </c>
    </row>
    <row r="309" spans="5:5" x14ac:dyDescent="0.25">
      <c r="E309" s="55">
        <f t="shared" si="4"/>
        <v>9860</v>
      </c>
    </row>
    <row r="310" spans="5:5" x14ac:dyDescent="0.25">
      <c r="E310" s="55">
        <f t="shared" si="4"/>
        <v>9860</v>
      </c>
    </row>
    <row r="311" spans="5:5" x14ac:dyDescent="0.25">
      <c r="E311" s="55">
        <f t="shared" si="4"/>
        <v>9860</v>
      </c>
    </row>
    <row r="312" spans="5:5" x14ac:dyDescent="0.25">
      <c r="E312" s="55">
        <f t="shared" si="4"/>
        <v>9860</v>
      </c>
    </row>
    <row r="313" spans="5:5" x14ac:dyDescent="0.25">
      <c r="E313" s="55">
        <f t="shared" si="4"/>
        <v>9860</v>
      </c>
    </row>
    <row r="314" spans="5:5" x14ac:dyDescent="0.25">
      <c r="E314" s="55">
        <f t="shared" si="4"/>
        <v>9860</v>
      </c>
    </row>
    <row r="315" spans="5:5" x14ac:dyDescent="0.25">
      <c r="E315" s="55">
        <f t="shared" si="4"/>
        <v>9860</v>
      </c>
    </row>
    <row r="316" spans="5:5" x14ac:dyDescent="0.25">
      <c r="E316" s="55">
        <f t="shared" si="4"/>
        <v>9860</v>
      </c>
    </row>
    <row r="317" spans="5:5" x14ac:dyDescent="0.25">
      <c r="E317" s="55">
        <f t="shared" si="4"/>
        <v>9860</v>
      </c>
    </row>
    <row r="318" spans="5:5" x14ac:dyDescent="0.25">
      <c r="E318" s="55">
        <f t="shared" si="4"/>
        <v>9860</v>
      </c>
    </row>
    <row r="319" spans="5:5" x14ac:dyDescent="0.25">
      <c r="E319" s="55">
        <f t="shared" si="4"/>
        <v>9860</v>
      </c>
    </row>
    <row r="320" spans="5:5" x14ac:dyDescent="0.25">
      <c r="E320" s="55">
        <f t="shared" si="4"/>
        <v>9860</v>
      </c>
    </row>
    <row r="321" spans="5:5" x14ac:dyDescent="0.25">
      <c r="E321" s="55">
        <f t="shared" si="4"/>
        <v>9860</v>
      </c>
    </row>
    <row r="322" spans="5:5" x14ac:dyDescent="0.25">
      <c r="E322" s="55">
        <f t="shared" si="4"/>
        <v>9860</v>
      </c>
    </row>
    <row r="323" spans="5:5" x14ac:dyDescent="0.25">
      <c r="E323" s="55">
        <f t="shared" si="4"/>
        <v>9860</v>
      </c>
    </row>
    <row r="324" spans="5:5" x14ac:dyDescent="0.25">
      <c r="E324" s="55">
        <f t="shared" si="4"/>
        <v>9860</v>
      </c>
    </row>
    <row r="325" spans="5:5" x14ac:dyDescent="0.25">
      <c r="E325" s="55">
        <f t="shared" si="4"/>
        <v>9860</v>
      </c>
    </row>
    <row r="326" spans="5:5" x14ac:dyDescent="0.25">
      <c r="E326" s="55">
        <f t="shared" si="4"/>
        <v>9860</v>
      </c>
    </row>
    <row r="327" spans="5:5" x14ac:dyDescent="0.25">
      <c r="E327" s="55">
        <f t="shared" ref="E327:E390" si="5">E326+C327-D327</f>
        <v>9860</v>
      </c>
    </row>
    <row r="328" spans="5:5" x14ac:dyDescent="0.25">
      <c r="E328" s="55">
        <f t="shared" si="5"/>
        <v>9860</v>
      </c>
    </row>
    <row r="329" spans="5:5" x14ac:dyDescent="0.25">
      <c r="E329" s="55">
        <f t="shared" si="5"/>
        <v>9860</v>
      </c>
    </row>
    <row r="330" spans="5:5" x14ac:dyDescent="0.25">
      <c r="E330" s="55">
        <f t="shared" si="5"/>
        <v>9860</v>
      </c>
    </row>
    <row r="331" spans="5:5" x14ac:dyDescent="0.25">
      <c r="E331" s="55">
        <f t="shared" si="5"/>
        <v>9860</v>
      </c>
    </row>
    <row r="332" spans="5:5" x14ac:dyDescent="0.25">
      <c r="E332" s="55">
        <f t="shared" si="5"/>
        <v>9860</v>
      </c>
    </row>
    <row r="333" spans="5:5" x14ac:dyDescent="0.25">
      <c r="E333" s="55">
        <f t="shared" si="5"/>
        <v>9860</v>
      </c>
    </row>
    <row r="334" spans="5:5" x14ac:dyDescent="0.25">
      <c r="E334" s="55">
        <f t="shared" si="5"/>
        <v>9860</v>
      </c>
    </row>
    <row r="335" spans="5:5" x14ac:dyDescent="0.25">
      <c r="E335" s="55">
        <f t="shared" si="5"/>
        <v>9860</v>
      </c>
    </row>
    <row r="336" spans="5:5" x14ac:dyDescent="0.25">
      <c r="E336" s="55">
        <f t="shared" si="5"/>
        <v>9860</v>
      </c>
    </row>
    <row r="337" spans="5:5" x14ac:dyDescent="0.25">
      <c r="E337" s="55">
        <f t="shared" si="5"/>
        <v>9860</v>
      </c>
    </row>
    <row r="338" spans="5:5" x14ac:dyDescent="0.25">
      <c r="E338" s="55">
        <f t="shared" si="5"/>
        <v>9860</v>
      </c>
    </row>
    <row r="339" spans="5:5" x14ac:dyDescent="0.25">
      <c r="E339" s="55">
        <f t="shared" si="5"/>
        <v>9860</v>
      </c>
    </row>
    <row r="340" spans="5:5" x14ac:dyDescent="0.25">
      <c r="E340" s="55">
        <f t="shared" si="5"/>
        <v>9860</v>
      </c>
    </row>
    <row r="341" spans="5:5" x14ac:dyDescent="0.25">
      <c r="E341" s="55">
        <f t="shared" si="5"/>
        <v>9860</v>
      </c>
    </row>
    <row r="342" spans="5:5" x14ac:dyDescent="0.25">
      <c r="E342" s="55">
        <f t="shared" si="5"/>
        <v>9860</v>
      </c>
    </row>
    <row r="343" spans="5:5" x14ac:dyDescent="0.25">
      <c r="E343" s="55">
        <f t="shared" si="5"/>
        <v>9860</v>
      </c>
    </row>
    <row r="344" spans="5:5" x14ac:dyDescent="0.25">
      <c r="E344" s="55">
        <f t="shared" si="5"/>
        <v>9860</v>
      </c>
    </row>
    <row r="345" spans="5:5" x14ac:dyDescent="0.25">
      <c r="E345" s="55">
        <f t="shared" si="5"/>
        <v>9860</v>
      </c>
    </row>
    <row r="346" spans="5:5" x14ac:dyDescent="0.25">
      <c r="E346" s="55">
        <f t="shared" si="5"/>
        <v>9860</v>
      </c>
    </row>
    <row r="347" spans="5:5" x14ac:dyDescent="0.25">
      <c r="E347" s="55">
        <f t="shared" si="5"/>
        <v>9860</v>
      </c>
    </row>
    <row r="348" spans="5:5" x14ac:dyDescent="0.25">
      <c r="E348" s="55">
        <f t="shared" si="5"/>
        <v>9860</v>
      </c>
    </row>
    <row r="349" spans="5:5" x14ac:dyDescent="0.25">
      <c r="E349" s="55">
        <f t="shared" si="5"/>
        <v>9860</v>
      </c>
    </row>
    <row r="350" spans="5:5" x14ac:dyDescent="0.25">
      <c r="E350" s="55">
        <f t="shared" si="5"/>
        <v>9860</v>
      </c>
    </row>
    <row r="351" spans="5:5" x14ac:dyDescent="0.25">
      <c r="E351" s="55">
        <f t="shared" si="5"/>
        <v>9860</v>
      </c>
    </row>
    <row r="352" spans="5:5" x14ac:dyDescent="0.25">
      <c r="E352" s="55">
        <f t="shared" si="5"/>
        <v>9860</v>
      </c>
    </row>
    <row r="353" spans="5:5" x14ac:dyDescent="0.25">
      <c r="E353" s="55">
        <f t="shared" si="5"/>
        <v>9860</v>
      </c>
    </row>
    <row r="354" spans="5:5" x14ac:dyDescent="0.25">
      <c r="E354" s="55">
        <f t="shared" si="5"/>
        <v>9860</v>
      </c>
    </row>
    <row r="355" spans="5:5" x14ac:dyDescent="0.25">
      <c r="E355" s="55">
        <f t="shared" si="5"/>
        <v>9860</v>
      </c>
    </row>
    <row r="356" spans="5:5" x14ac:dyDescent="0.25">
      <c r="E356" s="55">
        <f t="shared" si="5"/>
        <v>9860</v>
      </c>
    </row>
    <row r="357" spans="5:5" x14ac:dyDescent="0.25">
      <c r="E357" s="55">
        <f t="shared" si="5"/>
        <v>9860</v>
      </c>
    </row>
    <row r="358" spans="5:5" x14ac:dyDescent="0.25">
      <c r="E358" s="55">
        <f t="shared" si="5"/>
        <v>9860</v>
      </c>
    </row>
    <row r="359" spans="5:5" x14ac:dyDescent="0.25">
      <c r="E359" s="55">
        <f t="shared" si="5"/>
        <v>9860</v>
      </c>
    </row>
    <row r="360" spans="5:5" x14ac:dyDescent="0.25">
      <c r="E360" s="55">
        <f t="shared" si="5"/>
        <v>9860</v>
      </c>
    </row>
    <row r="361" spans="5:5" x14ac:dyDescent="0.25">
      <c r="E361" s="55">
        <f t="shared" si="5"/>
        <v>9860</v>
      </c>
    </row>
    <row r="362" spans="5:5" x14ac:dyDescent="0.25">
      <c r="E362" s="55">
        <f t="shared" si="5"/>
        <v>9860</v>
      </c>
    </row>
    <row r="363" spans="5:5" x14ac:dyDescent="0.25">
      <c r="E363" s="55">
        <f t="shared" si="5"/>
        <v>9860</v>
      </c>
    </row>
    <row r="364" spans="5:5" x14ac:dyDescent="0.25">
      <c r="E364" s="55">
        <f t="shared" si="5"/>
        <v>9860</v>
      </c>
    </row>
    <row r="365" spans="5:5" x14ac:dyDescent="0.25">
      <c r="E365" s="55">
        <f t="shared" si="5"/>
        <v>9860</v>
      </c>
    </row>
    <row r="366" spans="5:5" x14ac:dyDescent="0.25">
      <c r="E366" s="55">
        <f t="shared" si="5"/>
        <v>9860</v>
      </c>
    </row>
    <row r="367" spans="5:5" x14ac:dyDescent="0.25">
      <c r="E367" s="55">
        <f t="shared" si="5"/>
        <v>9860</v>
      </c>
    </row>
    <row r="368" spans="5:5" x14ac:dyDescent="0.25">
      <c r="E368" s="55">
        <f t="shared" si="5"/>
        <v>9860</v>
      </c>
    </row>
    <row r="369" spans="5:5" x14ac:dyDescent="0.25">
      <c r="E369" s="55">
        <f t="shared" si="5"/>
        <v>9860</v>
      </c>
    </row>
    <row r="370" spans="5:5" x14ac:dyDescent="0.25">
      <c r="E370" s="55">
        <f t="shared" si="5"/>
        <v>9860</v>
      </c>
    </row>
    <row r="371" spans="5:5" x14ac:dyDescent="0.25">
      <c r="E371" s="55">
        <f t="shared" si="5"/>
        <v>9860</v>
      </c>
    </row>
    <row r="372" spans="5:5" x14ac:dyDescent="0.25">
      <c r="E372" s="55">
        <f t="shared" si="5"/>
        <v>9860</v>
      </c>
    </row>
    <row r="373" spans="5:5" x14ac:dyDescent="0.25">
      <c r="E373" s="55">
        <f t="shared" si="5"/>
        <v>9860</v>
      </c>
    </row>
    <row r="374" spans="5:5" x14ac:dyDescent="0.25">
      <c r="E374" s="55">
        <f t="shared" si="5"/>
        <v>9860</v>
      </c>
    </row>
    <row r="375" spans="5:5" x14ac:dyDescent="0.25">
      <c r="E375" s="55">
        <f t="shared" si="5"/>
        <v>9860</v>
      </c>
    </row>
    <row r="376" spans="5:5" x14ac:dyDescent="0.25">
      <c r="E376" s="55">
        <f t="shared" si="5"/>
        <v>9860</v>
      </c>
    </row>
    <row r="377" spans="5:5" x14ac:dyDescent="0.25">
      <c r="E377" s="55">
        <f t="shared" si="5"/>
        <v>9860</v>
      </c>
    </row>
    <row r="378" spans="5:5" x14ac:dyDescent="0.25">
      <c r="E378" s="55">
        <f t="shared" si="5"/>
        <v>9860</v>
      </c>
    </row>
    <row r="379" spans="5:5" x14ac:dyDescent="0.25">
      <c r="E379" s="55">
        <f t="shared" si="5"/>
        <v>9860</v>
      </c>
    </row>
    <row r="380" spans="5:5" x14ac:dyDescent="0.25">
      <c r="E380" s="55">
        <f t="shared" si="5"/>
        <v>9860</v>
      </c>
    </row>
    <row r="381" spans="5:5" x14ac:dyDescent="0.25">
      <c r="E381" s="55">
        <f t="shared" si="5"/>
        <v>9860</v>
      </c>
    </row>
    <row r="382" spans="5:5" x14ac:dyDescent="0.25">
      <c r="E382" s="55">
        <f t="shared" si="5"/>
        <v>9860</v>
      </c>
    </row>
    <row r="383" spans="5:5" x14ac:dyDescent="0.25">
      <c r="E383" s="55">
        <f t="shared" si="5"/>
        <v>9860</v>
      </c>
    </row>
    <row r="384" spans="5:5" x14ac:dyDescent="0.25">
      <c r="E384" s="55">
        <f t="shared" si="5"/>
        <v>9860</v>
      </c>
    </row>
    <row r="385" spans="5:5" x14ac:dyDescent="0.25">
      <c r="E385" s="55">
        <f t="shared" si="5"/>
        <v>9860</v>
      </c>
    </row>
    <row r="386" spans="5:5" x14ac:dyDescent="0.25">
      <c r="E386" s="55">
        <f t="shared" si="5"/>
        <v>9860</v>
      </c>
    </row>
    <row r="387" spans="5:5" x14ac:dyDescent="0.25">
      <c r="E387" s="55">
        <f t="shared" si="5"/>
        <v>9860</v>
      </c>
    </row>
    <row r="388" spans="5:5" x14ac:dyDescent="0.25">
      <c r="E388" s="55">
        <f t="shared" si="5"/>
        <v>9860</v>
      </c>
    </row>
    <row r="389" spans="5:5" x14ac:dyDescent="0.25">
      <c r="E389" s="55">
        <f t="shared" si="5"/>
        <v>9860</v>
      </c>
    </row>
    <row r="390" spans="5:5" x14ac:dyDescent="0.25">
      <c r="E390" s="55">
        <f t="shared" si="5"/>
        <v>9860</v>
      </c>
    </row>
    <row r="391" spans="5:5" x14ac:dyDescent="0.25">
      <c r="E391" s="55">
        <f t="shared" ref="E391:E454" si="6">E390+C391-D391</f>
        <v>9860</v>
      </c>
    </row>
    <row r="392" spans="5:5" x14ac:dyDescent="0.25">
      <c r="E392" s="55">
        <f t="shared" si="6"/>
        <v>9860</v>
      </c>
    </row>
    <row r="393" spans="5:5" x14ac:dyDescent="0.25">
      <c r="E393" s="55">
        <f t="shared" si="6"/>
        <v>9860</v>
      </c>
    </row>
    <row r="394" spans="5:5" x14ac:dyDescent="0.25">
      <c r="E394" s="55">
        <f t="shared" si="6"/>
        <v>9860</v>
      </c>
    </row>
    <row r="395" spans="5:5" x14ac:dyDescent="0.25">
      <c r="E395" s="55">
        <f t="shared" si="6"/>
        <v>9860</v>
      </c>
    </row>
    <row r="396" spans="5:5" x14ac:dyDescent="0.25">
      <c r="E396" s="55">
        <f t="shared" si="6"/>
        <v>9860</v>
      </c>
    </row>
    <row r="397" spans="5:5" x14ac:dyDescent="0.25">
      <c r="E397" s="55">
        <f t="shared" si="6"/>
        <v>9860</v>
      </c>
    </row>
    <row r="398" spans="5:5" x14ac:dyDescent="0.25">
      <c r="E398" s="55">
        <f t="shared" si="6"/>
        <v>9860</v>
      </c>
    </row>
    <row r="399" spans="5:5" x14ac:dyDescent="0.25">
      <c r="E399" s="55">
        <f t="shared" si="6"/>
        <v>9860</v>
      </c>
    </row>
    <row r="400" spans="5:5" x14ac:dyDescent="0.25">
      <c r="E400" s="55">
        <f t="shared" si="6"/>
        <v>9860</v>
      </c>
    </row>
    <row r="401" spans="5:5" x14ac:dyDescent="0.25">
      <c r="E401" s="55">
        <f t="shared" si="6"/>
        <v>9860</v>
      </c>
    </row>
    <row r="402" spans="5:5" x14ac:dyDescent="0.25">
      <c r="E402" s="55">
        <f t="shared" si="6"/>
        <v>9860</v>
      </c>
    </row>
    <row r="403" spans="5:5" x14ac:dyDescent="0.25">
      <c r="E403" s="55">
        <f t="shared" si="6"/>
        <v>9860</v>
      </c>
    </row>
    <row r="404" spans="5:5" x14ac:dyDescent="0.25">
      <c r="E404" s="55">
        <f t="shared" si="6"/>
        <v>9860</v>
      </c>
    </row>
    <row r="405" spans="5:5" x14ac:dyDescent="0.25">
      <c r="E405" s="55">
        <f t="shared" si="6"/>
        <v>9860</v>
      </c>
    </row>
    <row r="406" spans="5:5" x14ac:dyDescent="0.25">
      <c r="E406" s="55">
        <f t="shared" si="6"/>
        <v>9860</v>
      </c>
    </row>
    <row r="407" spans="5:5" x14ac:dyDescent="0.25">
      <c r="E407" s="55">
        <f t="shared" si="6"/>
        <v>9860</v>
      </c>
    </row>
    <row r="408" spans="5:5" x14ac:dyDescent="0.25">
      <c r="E408" s="55">
        <f t="shared" si="6"/>
        <v>9860</v>
      </c>
    </row>
    <row r="409" spans="5:5" x14ac:dyDescent="0.25">
      <c r="E409" s="55">
        <f t="shared" si="6"/>
        <v>9860</v>
      </c>
    </row>
    <row r="410" spans="5:5" x14ac:dyDescent="0.25">
      <c r="E410" s="55">
        <f t="shared" si="6"/>
        <v>9860</v>
      </c>
    </row>
    <row r="411" spans="5:5" x14ac:dyDescent="0.25">
      <c r="E411" s="55">
        <f t="shared" si="6"/>
        <v>9860</v>
      </c>
    </row>
    <row r="412" spans="5:5" x14ac:dyDescent="0.25">
      <c r="E412" s="55">
        <f t="shared" si="6"/>
        <v>9860</v>
      </c>
    </row>
    <row r="413" spans="5:5" x14ac:dyDescent="0.25">
      <c r="E413" s="55">
        <f t="shared" si="6"/>
        <v>9860</v>
      </c>
    </row>
    <row r="414" spans="5:5" x14ac:dyDescent="0.25">
      <c r="E414" s="55">
        <f t="shared" si="6"/>
        <v>9860</v>
      </c>
    </row>
    <row r="415" spans="5:5" x14ac:dyDescent="0.25">
      <c r="E415" s="55">
        <f t="shared" si="6"/>
        <v>9860</v>
      </c>
    </row>
    <row r="416" spans="5:5" x14ac:dyDescent="0.25">
      <c r="E416" s="55">
        <f t="shared" si="6"/>
        <v>9860</v>
      </c>
    </row>
    <row r="417" spans="5:5" x14ac:dyDescent="0.25">
      <c r="E417" s="55">
        <f t="shared" si="6"/>
        <v>9860</v>
      </c>
    </row>
    <row r="418" spans="5:5" x14ac:dyDescent="0.25">
      <c r="E418" s="55">
        <f t="shared" si="6"/>
        <v>9860</v>
      </c>
    </row>
    <row r="419" spans="5:5" x14ac:dyDescent="0.25">
      <c r="E419" s="55">
        <f t="shared" si="6"/>
        <v>9860</v>
      </c>
    </row>
    <row r="420" spans="5:5" x14ac:dyDescent="0.25">
      <c r="E420" s="55">
        <f t="shared" si="6"/>
        <v>9860</v>
      </c>
    </row>
    <row r="421" spans="5:5" x14ac:dyDescent="0.25">
      <c r="E421" s="55">
        <f t="shared" si="6"/>
        <v>9860</v>
      </c>
    </row>
    <row r="422" spans="5:5" x14ac:dyDescent="0.25">
      <c r="E422" s="55">
        <f t="shared" si="6"/>
        <v>9860</v>
      </c>
    </row>
    <row r="423" spans="5:5" x14ac:dyDescent="0.25">
      <c r="E423" s="55">
        <f t="shared" si="6"/>
        <v>9860</v>
      </c>
    </row>
    <row r="424" spans="5:5" x14ac:dyDescent="0.25">
      <c r="E424" s="55">
        <f t="shared" si="6"/>
        <v>9860</v>
      </c>
    </row>
    <row r="425" spans="5:5" x14ac:dyDescent="0.25">
      <c r="E425" s="55">
        <f t="shared" si="6"/>
        <v>9860</v>
      </c>
    </row>
    <row r="426" spans="5:5" x14ac:dyDescent="0.25">
      <c r="E426" s="55">
        <f t="shared" si="6"/>
        <v>9860</v>
      </c>
    </row>
    <row r="427" spans="5:5" x14ac:dyDescent="0.25">
      <c r="E427" s="55">
        <f t="shared" si="6"/>
        <v>9860</v>
      </c>
    </row>
    <row r="428" spans="5:5" x14ac:dyDescent="0.25">
      <c r="E428" s="55">
        <f t="shared" si="6"/>
        <v>9860</v>
      </c>
    </row>
    <row r="429" spans="5:5" x14ac:dyDescent="0.25">
      <c r="E429" s="55">
        <f t="shared" si="6"/>
        <v>9860</v>
      </c>
    </row>
    <row r="430" spans="5:5" x14ac:dyDescent="0.25">
      <c r="E430" s="55">
        <f t="shared" si="6"/>
        <v>9860</v>
      </c>
    </row>
    <row r="431" spans="5:5" x14ac:dyDescent="0.25">
      <c r="E431" s="55">
        <f t="shared" si="6"/>
        <v>9860</v>
      </c>
    </row>
    <row r="432" spans="5:5" x14ac:dyDescent="0.25">
      <c r="E432" s="55">
        <f t="shared" si="6"/>
        <v>9860</v>
      </c>
    </row>
    <row r="433" spans="5:5" x14ac:dyDescent="0.25">
      <c r="E433" s="55">
        <f t="shared" si="6"/>
        <v>9860</v>
      </c>
    </row>
    <row r="434" spans="5:5" x14ac:dyDescent="0.25">
      <c r="E434" s="55">
        <f t="shared" si="6"/>
        <v>9860</v>
      </c>
    </row>
    <row r="435" spans="5:5" x14ac:dyDescent="0.25">
      <c r="E435" s="55">
        <f t="shared" si="6"/>
        <v>9860</v>
      </c>
    </row>
    <row r="436" spans="5:5" x14ac:dyDescent="0.25">
      <c r="E436" s="55">
        <f t="shared" si="6"/>
        <v>9860</v>
      </c>
    </row>
    <row r="437" spans="5:5" x14ac:dyDescent="0.25">
      <c r="E437" s="55">
        <f t="shared" si="6"/>
        <v>9860</v>
      </c>
    </row>
    <row r="438" spans="5:5" x14ac:dyDescent="0.25">
      <c r="E438" s="55">
        <f t="shared" si="6"/>
        <v>9860</v>
      </c>
    </row>
    <row r="439" spans="5:5" x14ac:dyDescent="0.25">
      <c r="E439" s="55">
        <f t="shared" si="6"/>
        <v>9860</v>
      </c>
    </row>
    <row r="440" spans="5:5" x14ac:dyDescent="0.25">
      <c r="E440" s="55">
        <f t="shared" si="6"/>
        <v>9860</v>
      </c>
    </row>
    <row r="441" spans="5:5" x14ac:dyDescent="0.25">
      <c r="E441" s="55">
        <f t="shared" si="6"/>
        <v>9860</v>
      </c>
    </row>
    <row r="442" spans="5:5" x14ac:dyDescent="0.25">
      <c r="E442" s="55">
        <f t="shared" si="6"/>
        <v>9860</v>
      </c>
    </row>
    <row r="443" spans="5:5" x14ac:dyDescent="0.25">
      <c r="E443" s="55">
        <f t="shared" si="6"/>
        <v>9860</v>
      </c>
    </row>
    <row r="444" spans="5:5" x14ac:dyDescent="0.25">
      <c r="E444" s="55">
        <f t="shared" si="6"/>
        <v>9860</v>
      </c>
    </row>
    <row r="445" spans="5:5" x14ac:dyDescent="0.25">
      <c r="E445" s="55">
        <f t="shared" si="6"/>
        <v>9860</v>
      </c>
    </row>
    <row r="446" spans="5:5" x14ac:dyDescent="0.25">
      <c r="E446" s="55">
        <f t="shared" si="6"/>
        <v>9860</v>
      </c>
    </row>
    <row r="447" spans="5:5" x14ac:dyDescent="0.25">
      <c r="E447" s="55">
        <f t="shared" si="6"/>
        <v>9860</v>
      </c>
    </row>
    <row r="448" spans="5:5" x14ac:dyDescent="0.25">
      <c r="E448" s="55">
        <f t="shared" si="6"/>
        <v>9860</v>
      </c>
    </row>
    <row r="449" spans="5:5" x14ac:dyDescent="0.25">
      <c r="E449" s="55">
        <f t="shared" si="6"/>
        <v>9860</v>
      </c>
    </row>
    <row r="450" spans="5:5" x14ac:dyDescent="0.25">
      <c r="E450" s="55">
        <f t="shared" si="6"/>
        <v>9860</v>
      </c>
    </row>
    <row r="451" spans="5:5" x14ac:dyDescent="0.25">
      <c r="E451" s="55">
        <f t="shared" si="6"/>
        <v>9860</v>
      </c>
    </row>
    <row r="452" spans="5:5" x14ac:dyDescent="0.25">
      <c r="E452" s="55">
        <f t="shared" si="6"/>
        <v>9860</v>
      </c>
    </row>
    <row r="453" spans="5:5" x14ac:dyDescent="0.25">
      <c r="E453" s="55">
        <f t="shared" si="6"/>
        <v>9860</v>
      </c>
    </row>
    <row r="454" spans="5:5" x14ac:dyDescent="0.25">
      <c r="E454" s="55">
        <f t="shared" si="6"/>
        <v>9860</v>
      </c>
    </row>
    <row r="455" spans="5:5" x14ac:dyDescent="0.25">
      <c r="E455" s="55">
        <f t="shared" ref="E455:E501" si="7">E454+C455-D455</f>
        <v>9860</v>
      </c>
    </row>
    <row r="456" spans="5:5" x14ac:dyDescent="0.25">
      <c r="E456" s="55">
        <f t="shared" si="7"/>
        <v>9860</v>
      </c>
    </row>
    <row r="457" spans="5:5" x14ac:dyDescent="0.25">
      <c r="E457" s="55">
        <f t="shared" si="7"/>
        <v>9860</v>
      </c>
    </row>
    <row r="458" spans="5:5" x14ac:dyDescent="0.25">
      <c r="E458" s="55">
        <f t="shared" si="7"/>
        <v>9860</v>
      </c>
    </row>
    <row r="459" spans="5:5" x14ac:dyDescent="0.25">
      <c r="E459" s="55">
        <f t="shared" si="7"/>
        <v>9860</v>
      </c>
    </row>
    <row r="460" spans="5:5" x14ac:dyDescent="0.25">
      <c r="E460" s="55">
        <f t="shared" si="7"/>
        <v>9860</v>
      </c>
    </row>
    <row r="461" spans="5:5" x14ac:dyDescent="0.25">
      <c r="E461" s="55">
        <f t="shared" si="7"/>
        <v>9860</v>
      </c>
    </row>
    <row r="462" spans="5:5" x14ac:dyDescent="0.25">
      <c r="E462" s="55">
        <f t="shared" si="7"/>
        <v>9860</v>
      </c>
    </row>
    <row r="463" spans="5:5" x14ac:dyDescent="0.25">
      <c r="E463" s="55">
        <f t="shared" si="7"/>
        <v>9860</v>
      </c>
    </row>
    <row r="464" spans="5:5" x14ac:dyDescent="0.25">
      <c r="E464" s="55">
        <f t="shared" si="7"/>
        <v>9860</v>
      </c>
    </row>
    <row r="465" spans="5:5" x14ac:dyDescent="0.25">
      <c r="E465" s="55">
        <f t="shared" si="7"/>
        <v>9860</v>
      </c>
    </row>
    <row r="466" spans="5:5" x14ac:dyDescent="0.25">
      <c r="E466" s="55">
        <f t="shared" si="7"/>
        <v>9860</v>
      </c>
    </row>
    <row r="467" spans="5:5" x14ac:dyDescent="0.25">
      <c r="E467" s="55">
        <f t="shared" si="7"/>
        <v>9860</v>
      </c>
    </row>
    <row r="468" spans="5:5" x14ac:dyDescent="0.25">
      <c r="E468" s="55">
        <f t="shared" si="7"/>
        <v>9860</v>
      </c>
    </row>
    <row r="469" spans="5:5" x14ac:dyDescent="0.25">
      <c r="E469" s="55">
        <f t="shared" si="7"/>
        <v>9860</v>
      </c>
    </row>
    <row r="470" spans="5:5" x14ac:dyDescent="0.25">
      <c r="E470" s="55">
        <f t="shared" si="7"/>
        <v>9860</v>
      </c>
    </row>
    <row r="471" spans="5:5" x14ac:dyDescent="0.25">
      <c r="E471" s="55">
        <f t="shared" si="7"/>
        <v>9860</v>
      </c>
    </row>
    <row r="472" spans="5:5" x14ac:dyDescent="0.25">
      <c r="E472" s="55">
        <f t="shared" si="7"/>
        <v>9860</v>
      </c>
    </row>
    <row r="473" spans="5:5" x14ac:dyDescent="0.25">
      <c r="E473" s="55">
        <f t="shared" si="7"/>
        <v>9860</v>
      </c>
    </row>
    <row r="474" spans="5:5" x14ac:dyDescent="0.25">
      <c r="E474" s="55">
        <f t="shared" si="7"/>
        <v>9860</v>
      </c>
    </row>
    <row r="475" spans="5:5" x14ac:dyDescent="0.25">
      <c r="E475" s="55">
        <f t="shared" si="7"/>
        <v>9860</v>
      </c>
    </row>
    <row r="476" spans="5:5" x14ac:dyDescent="0.25">
      <c r="E476" s="55">
        <f t="shared" si="7"/>
        <v>9860</v>
      </c>
    </row>
    <row r="477" spans="5:5" x14ac:dyDescent="0.25">
      <c r="E477" s="55">
        <f t="shared" si="7"/>
        <v>9860</v>
      </c>
    </row>
    <row r="478" spans="5:5" x14ac:dyDescent="0.25">
      <c r="E478" s="55">
        <f t="shared" si="7"/>
        <v>9860</v>
      </c>
    </row>
    <row r="479" spans="5:5" x14ac:dyDescent="0.25">
      <c r="E479" s="55">
        <f t="shared" si="7"/>
        <v>9860</v>
      </c>
    </row>
    <row r="480" spans="5:5" x14ac:dyDescent="0.25">
      <c r="E480" s="55">
        <f t="shared" si="7"/>
        <v>9860</v>
      </c>
    </row>
    <row r="481" spans="5:5" x14ac:dyDescent="0.25">
      <c r="E481" s="55">
        <f t="shared" si="7"/>
        <v>9860</v>
      </c>
    </row>
    <row r="482" spans="5:5" x14ac:dyDescent="0.25">
      <c r="E482" s="55">
        <f t="shared" si="7"/>
        <v>9860</v>
      </c>
    </row>
    <row r="483" spans="5:5" x14ac:dyDescent="0.25">
      <c r="E483" s="55">
        <f t="shared" si="7"/>
        <v>9860</v>
      </c>
    </row>
    <row r="484" spans="5:5" x14ac:dyDescent="0.25">
      <c r="E484" s="55">
        <f t="shared" si="7"/>
        <v>9860</v>
      </c>
    </row>
    <row r="485" spans="5:5" x14ac:dyDescent="0.25">
      <c r="E485" s="55">
        <f t="shared" si="7"/>
        <v>9860</v>
      </c>
    </row>
    <row r="486" spans="5:5" x14ac:dyDescent="0.25">
      <c r="E486" s="55">
        <f t="shared" si="7"/>
        <v>9860</v>
      </c>
    </row>
    <row r="487" spans="5:5" x14ac:dyDescent="0.25">
      <c r="E487" s="55">
        <f t="shared" si="7"/>
        <v>9860</v>
      </c>
    </row>
    <row r="488" spans="5:5" x14ac:dyDescent="0.25">
      <c r="E488" s="55">
        <f t="shared" si="7"/>
        <v>9860</v>
      </c>
    </row>
    <row r="489" spans="5:5" x14ac:dyDescent="0.25">
      <c r="E489" s="55">
        <f t="shared" si="7"/>
        <v>9860</v>
      </c>
    </row>
    <row r="490" spans="5:5" x14ac:dyDescent="0.25">
      <c r="E490" s="55">
        <f t="shared" si="7"/>
        <v>9860</v>
      </c>
    </row>
    <row r="491" spans="5:5" x14ac:dyDescent="0.25">
      <c r="E491" s="55">
        <f t="shared" si="7"/>
        <v>9860</v>
      </c>
    </row>
    <row r="492" spans="5:5" x14ac:dyDescent="0.25">
      <c r="E492" s="55">
        <f t="shared" si="7"/>
        <v>9860</v>
      </c>
    </row>
    <row r="493" spans="5:5" x14ac:dyDescent="0.25">
      <c r="E493" s="55">
        <f t="shared" si="7"/>
        <v>9860</v>
      </c>
    </row>
    <row r="494" spans="5:5" x14ac:dyDescent="0.25">
      <c r="E494" s="55">
        <f t="shared" si="7"/>
        <v>9860</v>
      </c>
    </row>
    <row r="495" spans="5:5" x14ac:dyDescent="0.25">
      <c r="E495" s="55">
        <f t="shared" si="7"/>
        <v>9860</v>
      </c>
    </row>
    <row r="496" spans="5:5" x14ac:dyDescent="0.25">
      <c r="E496" s="55">
        <f t="shared" si="7"/>
        <v>9860</v>
      </c>
    </row>
    <row r="497" spans="5:5" x14ac:dyDescent="0.25">
      <c r="E497" s="55">
        <f t="shared" si="7"/>
        <v>9860</v>
      </c>
    </row>
    <row r="498" spans="5:5" x14ac:dyDescent="0.25">
      <c r="E498" s="55">
        <f t="shared" si="7"/>
        <v>9860</v>
      </c>
    </row>
    <row r="499" spans="5:5" x14ac:dyDescent="0.25">
      <c r="E499" s="55">
        <f t="shared" si="7"/>
        <v>9860</v>
      </c>
    </row>
    <row r="500" spans="5:5" x14ac:dyDescent="0.25">
      <c r="E500" s="55">
        <f t="shared" si="7"/>
        <v>9860</v>
      </c>
    </row>
    <row r="501" spans="5:5" x14ac:dyDescent="0.25">
      <c r="E501" s="55">
        <f t="shared" si="7"/>
        <v>9860</v>
      </c>
    </row>
  </sheetData>
  <mergeCells count="2">
    <mergeCell ref="A1:E1"/>
    <mergeCell ref="T3:T4"/>
  </mergeCells>
  <pageMargins left="0.7" right="0.7" top="0.75" bottom="0.75" header="0.3" footer="0.3"/>
  <pageSetup paperSize="9" scale="77" orientation="portrait" r:id="rId1"/>
  <headerFooter>
    <oddHeader>&amp;CS.E.U.O.&amp;R&amp;"-,Cursiva"Tejidos Lucania</oddHeader>
    <oddFooter>&amp;CS.E.U.O.&amp;R&amp;"-,Cursiva"Tejidos Lucania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view="pageBreakPreview" topLeftCell="A4" zoomScaleNormal="100" zoomScaleSheetLayoutView="100" workbookViewId="0">
      <selection activeCell="F37" sqref="F37"/>
    </sheetView>
  </sheetViews>
  <sheetFormatPr baseColWidth="10" defaultRowHeight="15" x14ac:dyDescent="0.25"/>
  <cols>
    <col min="1" max="1" width="10.7109375" style="5" bestFit="1" customWidth="1"/>
    <col min="2" max="2" width="28.28515625" style="5" bestFit="1" customWidth="1"/>
    <col min="3" max="3" width="13.7109375" style="6" bestFit="1" customWidth="1"/>
    <col min="4" max="4" width="13" style="6" bestFit="1" customWidth="1"/>
    <col min="5" max="5" width="16.28515625" style="5" bestFit="1" customWidth="1"/>
    <col min="6" max="6" width="12" bestFit="1" customWidth="1"/>
    <col min="7" max="7" width="22.28515625" style="5" bestFit="1" customWidth="1"/>
    <col min="8" max="8" width="13.7109375" style="5" bestFit="1" customWidth="1"/>
    <col min="9" max="9" width="17.5703125" style="6" bestFit="1" customWidth="1"/>
    <col min="10" max="10" width="22.28515625" style="5" bestFit="1" customWidth="1"/>
    <col min="11" max="11" width="14.7109375" style="5" bestFit="1" customWidth="1"/>
    <col min="12" max="12" width="17.5703125" style="5" bestFit="1" customWidth="1"/>
    <col min="14" max="14" width="17.42578125" bestFit="1" customWidth="1"/>
    <col min="15" max="15" width="16.5703125" bestFit="1" customWidth="1"/>
    <col min="16" max="16" width="17.42578125" bestFit="1" customWidth="1"/>
    <col min="19" max="19" width="19" bestFit="1" customWidth="1"/>
    <col min="20" max="20" width="17.42578125" bestFit="1" customWidth="1"/>
  </cols>
  <sheetData>
    <row r="1" spans="1:21" ht="18.75" x14ac:dyDescent="0.3">
      <c r="A1" s="94" t="s">
        <v>536</v>
      </c>
      <c r="B1" s="94"/>
      <c r="C1" s="94"/>
      <c r="D1" s="94"/>
      <c r="E1" s="94"/>
      <c r="F1" s="49"/>
      <c r="G1" s="50"/>
      <c r="H1" s="51"/>
      <c r="J1" s="50"/>
      <c r="K1" s="50"/>
      <c r="L1" s="6"/>
      <c r="M1" s="49"/>
      <c r="N1" s="20" t="s">
        <v>4</v>
      </c>
      <c r="O1" s="21">
        <f>E501</f>
        <v>-2626.8100000000049</v>
      </c>
      <c r="U1" s="8"/>
    </row>
    <row r="2" spans="1:21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9"/>
      <c r="G2" s="9" t="s">
        <v>31</v>
      </c>
      <c r="H2" s="11" t="s">
        <v>32</v>
      </c>
      <c r="I2" s="9" t="s">
        <v>113</v>
      </c>
      <c r="J2" s="9" t="s">
        <v>31</v>
      </c>
      <c r="K2" s="9" t="s">
        <v>34</v>
      </c>
      <c r="L2" s="9" t="s">
        <v>113</v>
      </c>
      <c r="M2" s="8"/>
      <c r="N2" s="22" t="s">
        <v>77</v>
      </c>
      <c r="O2" s="23">
        <f>MAX(A3:A501)</f>
        <v>44483</v>
      </c>
    </row>
    <row r="3" spans="1:21" x14ac:dyDescent="0.25">
      <c r="A3" s="52">
        <v>44357</v>
      </c>
      <c r="B3" s="50" t="s">
        <v>537</v>
      </c>
      <c r="C3" s="6">
        <v>2250</v>
      </c>
      <c r="D3" s="6">
        <v>0</v>
      </c>
      <c r="E3" s="3">
        <f>+C3-D3</f>
        <v>2250</v>
      </c>
      <c r="F3" s="49"/>
      <c r="G3" s="53" t="s">
        <v>538</v>
      </c>
      <c r="H3" s="54">
        <v>15</v>
      </c>
      <c r="I3" s="44">
        <v>150</v>
      </c>
      <c r="J3" s="53"/>
      <c r="K3" s="53"/>
      <c r="L3" s="44"/>
      <c r="M3" s="49"/>
      <c r="N3" s="49"/>
      <c r="O3" s="49"/>
    </row>
    <row r="4" spans="1:21" x14ac:dyDescent="0.25">
      <c r="A4" s="7">
        <v>44359</v>
      </c>
      <c r="B4" s="5" t="s">
        <v>555</v>
      </c>
      <c r="C4" s="6">
        <v>2700</v>
      </c>
      <c r="D4" s="6">
        <v>0</v>
      </c>
      <c r="E4" s="55">
        <f>+E3+C4-D4</f>
        <v>4950</v>
      </c>
      <c r="G4" s="53" t="s">
        <v>538</v>
      </c>
      <c r="H4" s="5">
        <v>18</v>
      </c>
      <c r="I4" s="6">
        <v>150</v>
      </c>
    </row>
    <row r="5" spans="1:21" x14ac:dyDescent="0.25">
      <c r="A5" s="7">
        <v>44361</v>
      </c>
      <c r="B5" s="5" t="s">
        <v>556</v>
      </c>
      <c r="C5" s="6">
        <v>1650</v>
      </c>
      <c r="D5" s="6">
        <v>0</v>
      </c>
      <c r="E5" s="55">
        <f t="shared" ref="E5:E68" si="0">+E4+C5-D5</f>
        <v>6600</v>
      </c>
      <c r="G5" s="53" t="s">
        <v>538</v>
      </c>
      <c r="H5" s="5">
        <v>11</v>
      </c>
      <c r="I5" s="6">
        <v>150</v>
      </c>
    </row>
    <row r="6" spans="1:21" x14ac:dyDescent="0.25">
      <c r="A6" s="7"/>
      <c r="B6" s="5" t="s">
        <v>557</v>
      </c>
      <c r="C6" s="6">
        <f>54*780</f>
        <v>42120</v>
      </c>
      <c r="D6" s="6">
        <v>0</v>
      </c>
      <c r="E6" s="55">
        <f t="shared" si="0"/>
        <v>48720</v>
      </c>
      <c r="G6" s="53" t="s">
        <v>557</v>
      </c>
      <c r="H6" s="5">
        <v>54</v>
      </c>
      <c r="I6" s="6">
        <v>780</v>
      </c>
    </row>
    <row r="7" spans="1:21" x14ac:dyDescent="0.25">
      <c r="A7" s="7"/>
      <c r="B7" s="5" t="s">
        <v>558</v>
      </c>
      <c r="C7" s="6">
        <v>0</v>
      </c>
      <c r="D7" s="6">
        <f>2*780</f>
        <v>1560</v>
      </c>
      <c r="E7" s="55">
        <f t="shared" si="0"/>
        <v>47160</v>
      </c>
      <c r="G7" s="53" t="s">
        <v>557</v>
      </c>
      <c r="H7" s="5">
        <v>2</v>
      </c>
      <c r="I7" s="6">
        <v>780</v>
      </c>
      <c r="L7" s="6"/>
    </row>
    <row r="8" spans="1:21" x14ac:dyDescent="0.25">
      <c r="A8" s="7"/>
      <c r="B8" s="5" t="s">
        <v>559</v>
      </c>
      <c r="C8" s="6">
        <v>0</v>
      </c>
      <c r="D8" s="6">
        <v>6000</v>
      </c>
      <c r="E8" s="55">
        <f t="shared" si="0"/>
        <v>41160</v>
      </c>
      <c r="G8" s="53"/>
      <c r="J8" s="53"/>
      <c r="L8" s="6"/>
    </row>
    <row r="9" spans="1:21" x14ac:dyDescent="0.25">
      <c r="A9" s="7">
        <v>44364</v>
      </c>
      <c r="B9" s="5" t="s">
        <v>560</v>
      </c>
      <c r="C9" s="6">
        <v>0</v>
      </c>
      <c r="D9" s="6">
        <v>6351.19</v>
      </c>
      <c r="E9" s="55">
        <f t="shared" si="0"/>
        <v>34808.81</v>
      </c>
      <c r="G9" s="53"/>
      <c r="J9" s="53"/>
      <c r="L9" s="6"/>
    </row>
    <row r="10" spans="1:21" x14ac:dyDescent="0.25">
      <c r="A10" s="7">
        <v>44364</v>
      </c>
      <c r="B10" s="5" t="s">
        <v>560</v>
      </c>
      <c r="C10" s="6">
        <v>0</v>
      </c>
      <c r="D10" s="6">
        <v>2879.54</v>
      </c>
      <c r="E10" s="55">
        <f>+E9+C10-D10</f>
        <v>31929.269999999997</v>
      </c>
      <c r="G10" s="53"/>
    </row>
    <row r="11" spans="1:21" x14ac:dyDescent="0.25">
      <c r="A11" s="7">
        <v>44370</v>
      </c>
      <c r="B11" s="5" t="s">
        <v>571</v>
      </c>
      <c r="C11" s="6">
        <v>0</v>
      </c>
      <c r="D11" s="6">
        <v>10000</v>
      </c>
      <c r="E11" s="55">
        <f t="shared" si="0"/>
        <v>21929.269999999997</v>
      </c>
      <c r="G11" s="53" t="s">
        <v>572</v>
      </c>
    </row>
    <row r="12" spans="1:21" x14ac:dyDescent="0.25">
      <c r="A12" s="7">
        <v>44372</v>
      </c>
      <c r="B12" s="5" t="s">
        <v>579</v>
      </c>
      <c r="C12" s="6">
        <v>15600</v>
      </c>
      <c r="D12" s="6">
        <v>0</v>
      </c>
      <c r="E12" s="55">
        <f t="shared" si="0"/>
        <v>37529.269999999997</v>
      </c>
      <c r="G12" s="53" t="s">
        <v>557</v>
      </c>
      <c r="H12" s="5">
        <f>10+10+12+12+6</f>
        <v>50</v>
      </c>
      <c r="I12" s="6">
        <v>270</v>
      </c>
      <c r="J12" s="5" t="s">
        <v>538</v>
      </c>
      <c r="K12" s="5">
        <v>14</v>
      </c>
      <c r="L12" s="6">
        <f>2100/K12</f>
        <v>150</v>
      </c>
    </row>
    <row r="13" spans="1:21" x14ac:dyDescent="0.25">
      <c r="A13" s="7">
        <v>44384</v>
      </c>
      <c r="B13" s="5" t="s">
        <v>632</v>
      </c>
      <c r="C13" s="6">
        <v>16375</v>
      </c>
      <c r="D13" s="6">
        <v>16375</v>
      </c>
      <c r="E13" s="55">
        <f t="shared" si="0"/>
        <v>37529.269999999997</v>
      </c>
      <c r="F13" s="48"/>
      <c r="G13" s="53" t="s">
        <v>633</v>
      </c>
      <c r="J13" s="53"/>
    </row>
    <row r="14" spans="1:21" x14ac:dyDescent="0.25">
      <c r="A14" s="7">
        <v>44391</v>
      </c>
      <c r="B14" s="5" t="s">
        <v>560</v>
      </c>
      <c r="C14" s="6">
        <v>0</v>
      </c>
      <c r="D14" s="6">
        <v>2537.35</v>
      </c>
      <c r="E14" s="55">
        <f t="shared" si="0"/>
        <v>34991.919999999998</v>
      </c>
      <c r="G14" s="53"/>
      <c r="J14" s="53"/>
      <c r="M14" s="48"/>
    </row>
    <row r="15" spans="1:21" x14ac:dyDescent="0.25">
      <c r="A15" s="7">
        <v>44391</v>
      </c>
      <c r="B15" s="5" t="s">
        <v>560</v>
      </c>
      <c r="C15" s="6">
        <v>0</v>
      </c>
      <c r="D15" s="6">
        <v>7829.98</v>
      </c>
      <c r="E15" s="55">
        <f t="shared" si="0"/>
        <v>27161.94</v>
      </c>
      <c r="G15" s="53"/>
      <c r="M15" s="48"/>
    </row>
    <row r="16" spans="1:21" x14ac:dyDescent="0.25">
      <c r="A16" s="7">
        <v>44391</v>
      </c>
      <c r="B16" s="5" t="s">
        <v>571</v>
      </c>
      <c r="C16" s="6">
        <v>0</v>
      </c>
      <c r="D16" s="6">
        <v>7000</v>
      </c>
      <c r="E16" s="55">
        <f t="shared" si="0"/>
        <v>20161.939999999999</v>
      </c>
      <c r="G16" s="53" t="s">
        <v>572</v>
      </c>
      <c r="J16" s="53"/>
      <c r="L16" s="6"/>
    </row>
    <row r="17" spans="1:12" x14ac:dyDescent="0.25">
      <c r="A17" s="7">
        <v>44400</v>
      </c>
      <c r="B17" s="5" t="s">
        <v>559</v>
      </c>
      <c r="C17" s="6">
        <v>0</v>
      </c>
      <c r="D17" s="6">
        <v>10000</v>
      </c>
      <c r="E17" s="55">
        <f t="shared" si="0"/>
        <v>10161.939999999999</v>
      </c>
      <c r="G17" s="53"/>
      <c r="L17" s="6"/>
    </row>
    <row r="18" spans="1:12" x14ac:dyDescent="0.25">
      <c r="A18" s="7">
        <v>44407</v>
      </c>
      <c r="B18" s="5" t="s">
        <v>673</v>
      </c>
      <c r="C18" s="6">
        <v>0</v>
      </c>
      <c r="D18" s="6">
        <v>8000</v>
      </c>
      <c r="E18" s="55">
        <f t="shared" si="0"/>
        <v>2161.9399999999987</v>
      </c>
    </row>
    <row r="19" spans="1:12" x14ac:dyDescent="0.25">
      <c r="A19" s="7">
        <v>44392</v>
      </c>
      <c r="B19" s="5" t="s">
        <v>674</v>
      </c>
      <c r="C19" s="6">
        <v>27060</v>
      </c>
      <c r="D19" s="6">
        <v>0</v>
      </c>
      <c r="E19" s="55">
        <f t="shared" si="0"/>
        <v>29221.94</v>
      </c>
      <c r="G19" s="5" t="s">
        <v>675</v>
      </c>
      <c r="H19" s="5">
        <v>35</v>
      </c>
      <c r="I19" s="6">
        <v>780</v>
      </c>
    </row>
    <row r="20" spans="1:12" x14ac:dyDescent="0.25">
      <c r="A20" s="7">
        <v>44419</v>
      </c>
      <c r="B20" s="5" t="s">
        <v>560</v>
      </c>
      <c r="C20" s="6">
        <v>0</v>
      </c>
      <c r="D20" s="6">
        <v>7777.5</v>
      </c>
      <c r="E20" s="55">
        <f t="shared" si="0"/>
        <v>21444.44</v>
      </c>
    </row>
    <row r="21" spans="1:12" x14ac:dyDescent="0.25">
      <c r="A21" s="7">
        <v>44427</v>
      </c>
      <c r="B21" s="5" t="s">
        <v>706</v>
      </c>
      <c r="D21" s="6">
        <v>10975.45</v>
      </c>
      <c r="E21" s="55">
        <f t="shared" si="0"/>
        <v>10468.989999999998</v>
      </c>
    </row>
    <row r="22" spans="1:12" x14ac:dyDescent="0.25">
      <c r="A22" s="7">
        <v>44428</v>
      </c>
      <c r="B22" s="5" t="s">
        <v>719</v>
      </c>
      <c r="C22" s="6">
        <v>10000</v>
      </c>
      <c r="D22" s="6">
        <v>0</v>
      </c>
      <c r="E22" s="55">
        <f t="shared" si="0"/>
        <v>20468.989999999998</v>
      </c>
    </row>
    <row r="23" spans="1:12" x14ac:dyDescent="0.25">
      <c r="A23" s="7">
        <v>44424</v>
      </c>
      <c r="B23" s="5" t="s">
        <v>726</v>
      </c>
      <c r="C23" s="6">
        <v>22490</v>
      </c>
      <c r="D23" s="6">
        <v>0</v>
      </c>
      <c r="E23" s="55">
        <f t="shared" si="0"/>
        <v>42958.99</v>
      </c>
      <c r="G23" s="5" t="s">
        <v>557</v>
      </c>
      <c r="H23" s="5">
        <v>62</v>
      </c>
      <c r="I23" s="6">
        <v>270</v>
      </c>
      <c r="J23" s="5" t="s">
        <v>557</v>
      </c>
      <c r="K23" s="5">
        <v>23</v>
      </c>
      <c r="L23" s="5">
        <v>250</v>
      </c>
    </row>
    <row r="24" spans="1:12" x14ac:dyDescent="0.25">
      <c r="A24" s="7">
        <v>44432</v>
      </c>
      <c r="B24" s="5" t="s">
        <v>560</v>
      </c>
      <c r="C24" s="6">
        <v>0</v>
      </c>
      <c r="D24" s="6">
        <v>2565.3000000000002</v>
      </c>
      <c r="E24" s="55">
        <f t="shared" si="0"/>
        <v>40393.689999999995</v>
      </c>
    </row>
    <row r="25" spans="1:12" x14ac:dyDescent="0.25">
      <c r="A25" s="7">
        <v>44435</v>
      </c>
      <c r="B25" s="5" t="s">
        <v>729</v>
      </c>
      <c r="C25" s="6">
        <v>0</v>
      </c>
      <c r="D25" s="6">
        <v>10000</v>
      </c>
      <c r="E25" s="55">
        <f t="shared" si="0"/>
        <v>30393.689999999995</v>
      </c>
      <c r="F25" s="48"/>
    </row>
    <row r="26" spans="1:12" x14ac:dyDescent="0.25">
      <c r="A26" s="7">
        <v>44449</v>
      </c>
      <c r="B26" s="5" t="s">
        <v>560</v>
      </c>
      <c r="C26" s="6">
        <v>0</v>
      </c>
      <c r="D26" s="6">
        <v>7498.93</v>
      </c>
      <c r="E26" s="55">
        <f t="shared" si="0"/>
        <v>22894.759999999995</v>
      </c>
    </row>
    <row r="27" spans="1:12" x14ac:dyDescent="0.25">
      <c r="A27" s="7">
        <v>44449</v>
      </c>
      <c r="B27" s="5" t="s">
        <v>571</v>
      </c>
      <c r="C27" s="6">
        <v>0</v>
      </c>
      <c r="D27" s="6">
        <v>5000</v>
      </c>
      <c r="E27" s="55">
        <f t="shared" si="0"/>
        <v>17894.759999999995</v>
      </c>
    </row>
    <row r="28" spans="1:12" x14ac:dyDescent="0.25">
      <c r="A28" s="7">
        <v>44459</v>
      </c>
      <c r="B28" s="5" t="s">
        <v>773</v>
      </c>
      <c r="C28" s="6">
        <v>52220</v>
      </c>
      <c r="D28" s="6">
        <v>52220</v>
      </c>
      <c r="E28" s="55">
        <f t="shared" si="0"/>
        <v>17894.759999999995</v>
      </c>
      <c r="G28" s="5" t="s">
        <v>774</v>
      </c>
      <c r="H28" s="5">
        <v>373</v>
      </c>
      <c r="I28" s="6">
        <f>35*4</f>
        <v>140</v>
      </c>
    </row>
    <row r="29" spans="1:12" x14ac:dyDescent="0.25">
      <c r="A29" s="7">
        <v>44466</v>
      </c>
      <c r="B29" s="5" t="s">
        <v>560</v>
      </c>
      <c r="C29" s="6">
        <v>0</v>
      </c>
      <c r="D29" s="6">
        <v>3065.88</v>
      </c>
      <c r="E29" s="55">
        <f t="shared" si="0"/>
        <v>14828.879999999994</v>
      </c>
    </row>
    <row r="30" spans="1:12" x14ac:dyDescent="0.25">
      <c r="A30" s="7">
        <v>44466</v>
      </c>
      <c r="B30" s="5" t="s">
        <v>560</v>
      </c>
      <c r="C30" s="6">
        <v>0</v>
      </c>
      <c r="D30" s="6">
        <v>7375.69</v>
      </c>
      <c r="E30" s="55">
        <f t="shared" si="0"/>
        <v>7453.1899999999941</v>
      </c>
    </row>
    <row r="31" spans="1:12" x14ac:dyDescent="0.25">
      <c r="A31" s="7">
        <v>44460</v>
      </c>
      <c r="B31" s="5" t="s">
        <v>788</v>
      </c>
      <c r="C31" s="6">
        <v>0</v>
      </c>
      <c r="D31" s="6">
        <v>5600</v>
      </c>
      <c r="E31" s="55">
        <f t="shared" si="0"/>
        <v>1853.1899999999941</v>
      </c>
      <c r="G31" s="5" t="s">
        <v>774</v>
      </c>
      <c r="H31" s="5">
        <v>40</v>
      </c>
      <c r="I31" s="6">
        <f>35*4</f>
        <v>140</v>
      </c>
    </row>
    <row r="32" spans="1:12" x14ac:dyDescent="0.25">
      <c r="A32" s="7">
        <v>44470</v>
      </c>
      <c r="B32" s="5" t="s">
        <v>797</v>
      </c>
      <c r="C32" s="6">
        <v>0</v>
      </c>
      <c r="D32" s="6">
        <f>72*140</f>
        <v>10080</v>
      </c>
      <c r="E32" s="55">
        <f t="shared" si="0"/>
        <v>-8226.8100000000049</v>
      </c>
      <c r="G32" s="5" t="s">
        <v>798</v>
      </c>
      <c r="H32" s="5">
        <v>72</v>
      </c>
      <c r="I32" s="6">
        <f>35*4</f>
        <v>140</v>
      </c>
    </row>
    <row r="33" spans="1:9" x14ac:dyDescent="0.25">
      <c r="A33" s="7">
        <v>44474</v>
      </c>
      <c r="B33" s="5" t="s">
        <v>799</v>
      </c>
      <c r="C33" s="6">
        <v>25000</v>
      </c>
      <c r="D33" s="6">
        <v>25000</v>
      </c>
      <c r="E33" s="55">
        <f t="shared" si="0"/>
        <v>-8226.8100000000049</v>
      </c>
    </row>
    <row r="34" spans="1:9" x14ac:dyDescent="0.25">
      <c r="A34" s="7">
        <v>44476</v>
      </c>
      <c r="B34" s="5" t="s">
        <v>810</v>
      </c>
      <c r="C34" s="6">
        <v>0</v>
      </c>
      <c r="D34" s="6">
        <f>+H34*I34</f>
        <v>5040</v>
      </c>
      <c r="E34" s="55">
        <f t="shared" si="0"/>
        <v>-13266.810000000005</v>
      </c>
      <c r="G34" s="5" t="s">
        <v>808</v>
      </c>
      <c r="H34" s="5">
        <v>36</v>
      </c>
      <c r="I34" s="6">
        <f>4*35</f>
        <v>140</v>
      </c>
    </row>
    <row r="35" spans="1:9" x14ac:dyDescent="0.25">
      <c r="A35" s="7">
        <v>44478</v>
      </c>
      <c r="B35" s="5" t="s">
        <v>809</v>
      </c>
      <c r="C35" s="6">
        <v>20720</v>
      </c>
      <c r="D35" s="6">
        <v>0</v>
      </c>
      <c r="E35" s="55">
        <f t="shared" si="0"/>
        <v>7453.1899999999951</v>
      </c>
    </row>
    <row r="36" spans="1:9" x14ac:dyDescent="0.25">
      <c r="A36" s="7">
        <v>44483</v>
      </c>
      <c r="B36" s="5" t="s">
        <v>820</v>
      </c>
      <c r="C36" s="6">
        <v>0</v>
      </c>
      <c r="D36" s="6">
        <v>10080</v>
      </c>
      <c r="E36" s="55">
        <f t="shared" si="0"/>
        <v>-2626.8100000000049</v>
      </c>
      <c r="G36" s="5" t="s">
        <v>808</v>
      </c>
      <c r="H36" s="5">
        <v>72</v>
      </c>
      <c r="I36" s="6">
        <v>140</v>
      </c>
    </row>
    <row r="37" spans="1:9" x14ac:dyDescent="0.25">
      <c r="E37" s="55">
        <f t="shared" si="0"/>
        <v>-2626.8100000000049</v>
      </c>
    </row>
    <row r="38" spans="1:9" x14ac:dyDescent="0.25">
      <c r="E38" s="55">
        <f t="shared" si="0"/>
        <v>-2626.8100000000049</v>
      </c>
    </row>
    <row r="39" spans="1:9" x14ac:dyDescent="0.25">
      <c r="E39" s="55">
        <f t="shared" si="0"/>
        <v>-2626.8100000000049</v>
      </c>
    </row>
    <row r="40" spans="1:9" x14ac:dyDescent="0.25">
      <c r="E40" s="55">
        <f t="shared" si="0"/>
        <v>-2626.8100000000049</v>
      </c>
    </row>
    <row r="41" spans="1:9" x14ac:dyDescent="0.25">
      <c r="E41" s="55">
        <f t="shared" si="0"/>
        <v>-2626.8100000000049</v>
      </c>
    </row>
    <row r="42" spans="1:9" x14ac:dyDescent="0.25">
      <c r="E42" s="55">
        <f t="shared" si="0"/>
        <v>-2626.8100000000049</v>
      </c>
    </row>
    <row r="43" spans="1:9" x14ac:dyDescent="0.25">
      <c r="E43" s="55">
        <f t="shared" si="0"/>
        <v>-2626.8100000000049</v>
      </c>
    </row>
    <row r="44" spans="1:9" x14ac:dyDescent="0.25">
      <c r="E44" s="55">
        <f t="shared" si="0"/>
        <v>-2626.8100000000049</v>
      </c>
    </row>
    <row r="45" spans="1:9" x14ac:dyDescent="0.25">
      <c r="E45" s="55">
        <f t="shared" si="0"/>
        <v>-2626.8100000000049</v>
      </c>
    </row>
    <row r="46" spans="1:9" x14ac:dyDescent="0.25">
      <c r="E46" s="55">
        <f t="shared" si="0"/>
        <v>-2626.8100000000049</v>
      </c>
    </row>
    <row r="47" spans="1:9" x14ac:dyDescent="0.25">
      <c r="E47" s="55">
        <f t="shared" si="0"/>
        <v>-2626.8100000000049</v>
      </c>
    </row>
    <row r="48" spans="1:9" x14ac:dyDescent="0.25">
      <c r="E48" s="55">
        <f t="shared" si="0"/>
        <v>-2626.8100000000049</v>
      </c>
    </row>
    <row r="49" spans="5:5" x14ac:dyDescent="0.25">
      <c r="E49" s="55">
        <f t="shared" si="0"/>
        <v>-2626.8100000000049</v>
      </c>
    </row>
    <row r="50" spans="5:5" x14ac:dyDescent="0.25">
      <c r="E50" s="55">
        <f t="shared" si="0"/>
        <v>-2626.8100000000049</v>
      </c>
    </row>
    <row r="51" spans="5:5" x14ac:dyDescent="0.25">
      <c r="E51" s="55">
        <f t="shared" si="0"/>
        <v>-2626.8100000000049</v>
      </c>
    </row>
    <row r="52" spans="5:5" x14ac:dyDescent="0.25">
      <c r="E52" s="55">
        <f t="shared" si="0"/>
        <v>-2626.8100000000049</v>
      </c>
    </row>
    <row r="53" spans="5:5" x14ac:dyDescent="0.25">
      <c r="E53" s="55">
        <f t="shared" si="0"/>
        <v>-2626.8100000000049</v>
      </c>
    </row>
    <row r="54" spans="5:5" x14ac:dyDescent="0.25">
      <c r="E54" s="55">
        <f t="shared" si="0"/>
        <v>-2626.8100000000049</v>
      </c>
    </row>
    <row r="55" spans="5:5" x14ac:dyDescent="0.25">
      <c r="E55" s="55">
        <f t="shared" si="0"/>
        <v>-2626.8100000000049</v>
      </c>
    </row>
    <row r="56" spans="5:5" x14ac:dyDescent="0.25">
      <c r="E56" s="55">
        <f t="shared" si="0"/>
        <v>-2626.8100000000049</v>
      </c>
    </row>
    <row r="57" spans="5:5" x14ac:dyDescent="0.25">
      <c r="E57" s="55">
        <f t="shared" si="0"/>
        <v>-2626.8100000000049</v>
      </c>
    </row>
    <row r="58" spans="5:5" x14ac:dyDescent="0.25">
      <c r="E58" s="55">
        <f t="shared" si="0"/>
        <v>-2626.8100000000049</v>
      </c>
    </row>
    <row r="59" spans="5:5" x14ac:dyDescent="0.25">
      <c r="E59" s="55">
        <f t="shared" si="0"/>
        <v>-2626.8100000000049</v>
      </c>
    </row>
    <row r="60" spans="5:5" x14ac:dyDescent="0.25">
      <c r="E60" s="55">
        <f t="shared" si="0"/>
        <v>-2626.8100000000049</v>
      </c>
    </row>
    <row r="61" spans="5:5" x14ac:dyDescent="0.25">
      <c r="E61" s="55">
        <f t="shared" si="0"/>
        <v>-2626.8100000000049</v>
      </c>
    </row>
    <row r="62" spans="5:5" x14ac:dyDescent="0.25">
      <c r="E62" s="55">
        <f t="shared" si="0"/>
        <v>-2626.8100000000049</v>
      </c>
    </row>
    <row r="63" spans="5:5" x14ac:dyDescent="0.25">
      <c r="E63" s="55">
        <f t="shared" si="0"/>
        <v>-2626.8100000000049</v>
      </c>
    </row>
    <row r="64" spans="5:5" x14ac:dyDescent="0.25">
      <c r="E64" s="55">
        <f t="shared" si="0"/>
        <v>-2626.8100000000049</v>
      </c>
    </row>
    <row r="65" spans="5:5" x14ac:dyDescent="0.25">
      <c r="E65" s="55">
        <f t="shared" si="0"/>
        <v>-2626.8100000000049</v>
      </c>
    </row>
    <row r="66" spans="5:5" x14ac:dyDescent="0.25">
      <c r="E66" s="55">
        <f t="shared" si="0"/>
        <v>-2626.8100000000049</v>
      </c>
    </row>
    <row r="67" spans="5:5" x14ac:dyDescent="0.25">
      <c r="E67" s="55">
        <f t="shared" si="0"/>
        <v>-2626.8100000000049</v>
      </c>
    </row>
    <row r="68" spans="5:5" x14ac:dyDescent="0.25">
      <c r="E68" s="55">
        <f t="shared" si="0"/>
        <v>-2626.8100000000049</v>
      </c>
    </row>
    <row r="69" spans="5:5" x14ac:dyDescent="0.25">
      <c r="E69" s="55">
        <f t="shared" ref="E69:E132" si="1">+E68+C69-D69</f>
        <v>-2626.8100000000049</v>
      </c>
    </row>
    <row r="70" spans="5:5" x14ac:dyDescent="0.25">
      <c r="E70" s="55">
        <f t="shared" si="1"/>
        <v>-2626.8100000000049</v>
      </c>
    </row>
    <row r="71" spans="5:5" x14ac:dyDescent="0.25">
      <c r="E71" s="55">
        <f t="shared" si="1"/>
        <v>-2626.8100000000049</v>
      </c>
    </row>
    <row r="72" spans="5:5" x14ac:dyDescent="0.25">
      <c r="E72" s="55">
        <f t="shared" si="1"/>
        <v>-2626.8100000000049</v>
      </c>
    </row>
    <row r="73" spans="5:5" x14ac:dyDescent="0.25">
      <c r="E73" s="55">
        <f t="shared" si="1"/>
        <v>-2626.8100000000049</v>
      </c>
    </row>
    <row r="74" spans="5:5" x14ac:dyDescent="0.25">
      <c r="E74" s="55">
        <f t="shared" si="1"/>
        <v>-2626.8100000000049</v>
      </c>
    </row>
    <row r="75" spans="5:5" x14ac:dyDescent="0.25">
      <c r="E75" s="55">
        <f t="shared" si="1"/>
        <v>-2626.8100000000049</v>
      </c>
    </row>
    <row r="76" spans="5:5" x14ac:dyDescent="0.25">
      <c r="E76" s="55">
        <f t="shared" si="1"/>
        <v>-2626.8100000000049</v>
      </c>
    </row>
    <row r="77" spans="5:5" x14ac:dyDescent="0.25">
      <c r="E77" s="55">
        <f t="shared" si="1"/>
        <v>-2626.8100000000049</v>
      </c>
    </row>
    <row r="78" spans="5:5" x14ac:dyDescent="0.25">
      <c r="E78" s="55">
        <f t="shared" si="1"/>
        <v>-2626.8100000000049</v>
      </c>
    </row>
    <row r="79" spans="5:5" x14ac:dyDescent="0.25">
      <c r="E79" s="55">
        <f t="shared" si="1"/>
        <v>-2626.8100000000049</v>
      </c>
    </row>
    <row r="80" spans="5:5" x14ac:dyDescent="0.25">
      <c r="E80" s="55">
        <f t="shared" si="1"/>
        <v>-2626.8100000000049</v>
      </c>
    </row>
    <row r="81" spans="5:5" x14ac:dyDescent="0.25">
      <c r="E81" s="55">
        <f t="shared" si="1"/>
        <v>-2626.8100000000049</v>
      </c>
    </row>
    <row r="82" spans="5:5" x14ac:dyDescent="0.25">
      <c r="E82" s="55">
        <f t="shared" si="1"/>
        <v>-2626.8100000000049</v>
      </c>
    </row>
    <row r="83" spans="5:5" x14ac:dyDescent="0.25">
      <c r="E83" s="55">
        <f t="shared" si="1"/>
        <v>-2626.8100000000049</v>
      </c>
    </row>
    <row r="84" spans="5:5" x14ac:dyDescent="0.25">
      <c r="E84" s="55">
        <f t="shared" si="1"/>
        <v>-2626.8100000000049</v>
      </c>
    </row>
    <row r="85" spans="5:5" x14ac:dyDescent="0.25">
      <c r="E85" s="55">
        <f t="shared" si="1"/>
        <v>-2626.8100000000049</v>
      </c>
    </row>
    <row r="86" spans="5:5" x14ac:dyDescent="0.25">
      <c r="E86" s="55">
        <f t="shared" si="1"/>
        <v>-2626.8100000000049</v>
      </c>
    </row>
    <row r="87" spans="5:5" x14ac:dyDescent="0.25">
      <c r="E87" s="55">
        <f t="shared" si="1"/>
        <v>-2626.8100000000049</v>
      </c>
    </row>
    <row r="88" spans="5:5" x14ac:dyDescent="0.25">
      <c r="E88" s="55">
        <f t="shared" si="1"/>
        <v>-2626.8100000000049</v>
      </c>
    </row>
    <row r="89" spans="5:5" x14ac:dyDescent="0.25">
      <c r="E89" s="55">
        <f t="shared" si="1"/>
        <v>-2626.8100000000049</v>
      </c>
    </row>
    <row r="90" spans="5:5" x14ac:dyDescent="0.25">
      <c r="E90" s="55">
        <f t="shared" si="1"/>
        <v>-2626.8100000000049</v>
      </c>
    </row>
    <row r="91" spans="5:5" x14ac:dyDescent="0.25">
      <c r="E91" s="55">
        <f t="shared" si="1"/>
        <v>-2626.8100000000049</v>
      </c>
    </row>
    <row r="92" spans="5:5" x14ac:dyDescent="0.25">
      <c r="E92" s="55">
        <f t="shared" si="1"/>
        <v>-2626.8100000000049</v>
      </c>
    </row>
    <row r="93" spans="5:5" x14ac:dyDescent="0.25">
      <c r="E93" s="55">
        <f t="shared" si="1"/>
        <v>-2626.8100000000049</v>
      </c>
    </row>
    <row r="94" spans="5:5" x14ac:dyDescent="0.25">
      <c r="E94" s="55">
        <f t="shared" si="1"/>
        <v>-2626.8100000000049</v>
      </c>
    </row>
    <row r="95" spans="5:5" x14ac:dyDescent="0.25">
      <c r="E95" s="55">
        <f t="shared" si="1"/>
        <v>-2626.8100000000049</v>
      </c>
    </row>
    <row r="96" spans="5:5" x14ac:dyDescent="0.25">
      <c r="E96" s="55">
        <f t="shared" si="1"/>
        <v>-2626.8100000000049</v>
      </c>
    </row>
    <row r="97" spans="5:5" x14ac:dyDescent="0.25">
      <c r="E97" s="55">
        <f t="shared" si="1"/>
        <v>-2626.8100000000049</v>
      </c>
    </row>
    <row r="98" spans="5:5" x14ac:dyDescent="0.25">
      <c r="E98" s="55">
        <f t="shared" si="1"/>
        <v>-2626.8100000000049</v>
      </c>
    </row>
    <row r="99" spans="5:5" x14ac:dyDescent="0.25">
      <c r="E99" s="55">
        <f t="shared" si="1"/>
        <v>-2626.8100000000049</v>
      </c>
    </row>
    <row r="100" spans="5:5" x14ac:dyDescent="0.25">
      <c r="E100" s="55">
        <f t="shared" si="1"/>
        <v>-2626.8100000000049</v>
      </c>
    </row>
    <row r="101" spans="5:5" x14ac:dyDescent="0.25">
      <c r="E101" s="55">
        <f t="shared" si="1"/>
        <v>-2626.8100000000049</v>
      </c>
    </row>
    <row r="102" spans="5:5" x14ac:dyDescent="0.25">
      <c r="E102" s="55">
        <f t="shared" si="1"/>
        <v>-2626.8100000000049</v>
      </c>
    </row>
    <row r="103" spans="5:5" x14ac:dyDescent="0.25">
      <c r="E103" s="55">
        <f t="shared" si="1"/>
        <v>-2626.8100000000049</v>
      </c>
    </row>
    <row r="104" spans="5:5" x14ac:dyDescent="0.25">
      <c r="E104" s="55">
        <f t="shared" si="1"/>
        <v>-2626.8100000000049</v>
      </c>
    </row>
    <row r="105" spans="5:5" x14ac:dyDescent="0.25">
      <c r="E105" s="55">
        <f t="shared" si="1"/>
        <v>-2626.8100000000049</v>
      </c>
    </row>
    <row r="106" spans="5:5" x14ac:dyDescent="0.25">
      <c r="E106" s="55">
        <f t="shared" si="1"/>
        <v>-2626.8100000000049</v>
      </c>
    </row>
    <row r="107" spans="5:5" x14ac:dyDescent="0.25">
      <c r="E107" s="55">
        <f t="shared" si="1"/>
        <v>-2626.8100000000049</v>
      </c>
    </row>
    <row r="108" spans="5:5" x14ac:dyDescent="0.25">
      <c r="E108" s="55">
        <f t="shared" si="1"/>
        <v>-2626.8100000000049</v>
      </c>
    </row>
    <row r="109" spans="5:5" x14ac:dyDescent="0.25">
      <c r="E109" s="55">
        <f t="shared" si="1"/>
        <v>-2626.8100000000049</v>
      </c>
    </row>
    <row r="110" spans="5:5" x14ac:dyDescent="0.25">
      <c r="E110" s="55">
        <f t="shared" si="1"/>
        <v>-2626.8100000000049</v>
      </c>
    </row>
    <row r="111" spans="5:5" x14ac:dyDescent="0.25">
      <c r="E111" s="55">
        <f t="shared" si="1"/>
        <v>-2626.8100000000049</v>
      </c>
    </row>
    <row r="112" spans="5:5" x14ac:dyDescent="0.25">
      <c r="E112" s="55">
        <f t="shared" si="1"/>
        <v>-2626.8100000000049</v>
      </c>
    </row>
    <row r="113" spans="5:5" x14ac:dyDescent="0.25">
      <c r="E113" s="55">
        <f t="shared" si="1"/>
        <v>-2626.8100000000049</v>
      </c>
    </row>
    <row r="114" spans="5:5" x14ac:dyDescent="0.25">
      <c r="E114" s="55">
        <f t="shared" si="1"/>
        <v>-2626.8100000000049</v>
      </c>
    </row>
    <row r="115" spans="5:5" x14ac:dyDescent="0.25">
      <c r="E115" s="55">
        <f t="shared" si="1"/>
        <v>-2626.8100000000049</v>
      </c>
    </row>
    <row r="116" spans="5:5" x14ac:dyDescent="0.25">
      <c r="E116" s="55">
        <f t="shared" si="1"/>
        <v>-2626.8100000000049</v>
      </c>
    </row>
    <row r="117" spans="5:5" x14ac:dyDescent="0.25">
      <c r="E117" s="55">
        <f t="shared" si="1"/>
        <v>-2626.8100000000049</v>
      </c>
    </row>
    <row r="118" spans="5:5" x14ac:dyDescent="0.25">
      <c r="E118" s="55">
        <f t="shared" si="1"/>
        <v>-2626.8100000000049</v>
      </c>
    </row>
    <row r="119" spans="5:5" x14ac:dyDescent="0.25">
      <c r="E119" s="55">
        <f t="shared" si="1"/>
        <v>-2626.8100000000049</v>
      </c>
    </row>
    <row r="120" spans="5:5" x14ac:dyDescent="0.25">
      <c r="E120" s="55">
        <f t="shared" si="1"/>
        <v>-2626.8100000000049</v>
      </c>
    </row>
    <row r="121" spans="5:5" x14ac:dyDescent="0.25">
      <c r="E121" s="55">
        <f t="shared" si="1"/>
        <v>-2626.8100000000049</v>
      </c>
    </row>
    <row r="122" spans="5:5" x14ac:dyDescent="0.25">
      <c r="E122" s="55">
        <f t="shared" si="1"/>
        <v>-2626.8100000000049</v>
      </c>
    </row>
    <row r="123" spans="5:5" x14ac:dyDescent="0.25">
      <c r="E123" s="55">
        <f t="shared" si="1"/>
        <v>-2626.8100000000049</v>
      </c>
    </row>
    <row r="124" spans="5:5" x14ac:dyDescent="0.25">
      <c r="E124" s="55">
        <f t="shared" si="1"/>
        <v>-2626.8100000000049</v>
      </c>
    </row>
    <row r="125" spans="5:5" x14ac:dyDescent="0.25">
      <c r="E125" s="55">
        <f t="shared" si="1"/>
        <v>-2626.8100000000049</v>
      </c>
    </row>
    <row r="126" spans="5:5" x14ac:dyDescent="0.25">
      <c r="E126" s="55">
        <f t="shared" si="1"/>
        <v>-2626.8100000000049</v>
      </c>
    </row>
    <row r="127" spans="5:5" x14ac:dyDescent="0.25">
      <c r="E127" s="55">
        <f t="shared" si="1"/>
        <v>-2626.8100000000049</v>
      </c>
    </row>
    <row r="128" spans="5:5" x14ac:dyDescent="0.25">
      <c r="E128" s="55">
        <f t="shared" si="1"/>
        <v>-2626.8100000000049</v>
      </c>
    </row>
    <row r="129" spans="5:5" x14ac:dyDescent="0.25">
      <c r="E129" s="55">
        <f t="shared" si="1"/>
        <v>-2626.8100000000049</v>
      </c>
    </row>
    <row r="130" spans="5:5" x14ac:dyDescent="0.25">
      <c r="E130" s="55">
        <f t="shared" si="1"/>
        <v>-2626.8100000000049</v>
      </c>
    </row>
    <row r="131" spans="5:5" x14ac:dyDescent="0.25">
      <c r="E131" s="55">
        <f t="shared" si="1"/>
        <v>-2626.8100000000049</v>
      </c>
    </row>
    <row r="132" spans="5:5" x14ac:dyDescent="0.25">
      <c r="E132" s="55">
        <f t="shared" si="1"/>
        <v>-2626.8100000000049</v>
      </c>
    </row>
    <row r="133" spans="5:5" x14ac:dyDescent="0.25">
      <c r="E133" s="55">
        <f t="shared" ref="E133:E196" si="2">+E132+C133-D133</f>
        <v>-2626.8100000000049</v>
      </c>
    </row>
    <row r="134" spans="5:5" x14ac:dyDescent="0.25">
      <c r="E134" s="55">
        <f t="shared" si="2"/>
        <v>-2626.8100000000049</v>
      </c>
    </row>
    <row r="135" spans="5:5" x14ac:dyDescent="0.25">
      <c r="E135" s="55">
        <f t="shared" si="2"/>
        <v>-2626.8100000000049</v>
      </c>
    </row>
    <row r="136" spans="5:5" x14ac:dyDescent="0.25">
      <c r="E136" s="55">
        <f t="shared" si="2"/>
        <v>-2626.8100000000049</v>
      </c>
    </row>
    <row r="137" spans="5:5" x14ac:dyDescent="0.25">
      <c r="E137" s="55">
        <f t="shared" si="2"/>
        <v>-2626.8100000000049</v>
      </c>
    </row>
    <row r="138" spans="5:5" x14ac:dyDescent="0.25">
      <c r="E138" s="55">
        <f t="shared" si="2"/>
        <v>-2626.8100000000049</v>
      </c>
    </row>
    <row r="139" spans="5:5" x14ac:dyDescent="0.25">
      <c r="E139" s="55">
        <f t="shared" si="2"/>
        <v>-2626.8100000000049</v>
      </c>
    </row>
    <row r="140" spans="5:5" x14ac:dyDescent="0.25">
      <c r="E140" s="55">
        <f t="shared" si="2"/>
        <v>-2626.8100000000049</v>
      </c>
    </row>
    <row r="141" spans="5:5" x14ac:dyDescent="0.25">
      <c r="E141" s="55">
        <f t="shared" si="2"/>
        <v>-2626.8100000000049</v>
      </c>
    </row>
    <row r="142" spans="5:5" x14ac:dyDescent="0.25">
      <c r="E142" s="55">
        <f t="shared" si="2"/>
        <v>-2626.8100000000049</v>
      </c>
    </row>
    <row r="143" spans="5:5" x14ac:dyDescent="0.25">
      <c r="E143" s="55">
        <f t="shared" si="2"/>
        <v>-2626.8100000000049</v>
      </c>
    </row>
    <row r="144" spans="5:5" x14ac:dyDescent="0.25">
      <c r="E144" s="55">
        <f t="shared" si="2"/>
        <v>-2626.8100000000049</v>
      </c>
    </row>
    <row r="145" spans="5:5" x14ac:dyDescent="0.25">
      <c r="E145" s="55">
        <f t="shared" si="2"/>
        <v>-2626.8100000000049</v>
      </c>
    </row>
    <row r="146" spans="5:5" x14ac:dyDescent="0.25">
      <c r="E146" s="55">
        <f t="shared" si="2"/>
        <v>-2626.8100000000049</v>
      </c>
    </row>
    <row r="147" spans="5:5" x14ac:dyDescent="0.25">
      <c r="E147" s="55">
        <f t="shared" si="2"/>
        <v>-2626.8100000000049</v>
      </c>
    </row>
    <row r="148" spans="5:5" x14ac:dyDescent="0.25">
      <c r="E148" s="55">
        <f t="shared" si="2"/>
        <v>-2626.8100000000049</v>
      </c>
    </row>
    <row r="149" spans="5:5" x14ac:dyDescent="0.25">
      <c r="E149" s="55">
        <f t="shared" si="2"/>
        <v>-2626.8100000000049</v>
      </c>
    </row>
    <row r="150" spans="5:5" x14ac:dyDescent="0.25">
      <c r="E150" s="55">
        <f t="shared" si="2"/>
        <v>-2626.8100000000049</v>
      </c>
    </row>
    <row r="151" spans="5:5" x14ac:dyDescent="0.25">
      <c r="E151" s="55">
        <f t="shared" si="2"/>
        <v>-2626.8100000000049</v>
      </c>
    </row>
    <row r="152" spans="5:5" x14ac:dyDescent="0.25">
      <c r="E152" s="55">
        <f t="shared" si="2"/>
        <v>-2626.8100000000049</v>
      </c>
    </row>
    <row r="153" spans="5:5" x14ac:dyDescent="0.25">
      <c r="E153" s="55">
        <f t="shared" si="2"/>
        <v>-2626.8100000000049</v>
      </c>
    </row>
    <row r="154" spans="5:5" x14ac:dyDescent="0.25">
      <c r="E154" s="55">
        <f t="shared" si="2"/>
        <v>-2626.8100000000049</v>
      </c>
    </row>
    <row r="155" spans="5:5" x14ac:dyDescent="0.25">
      <c r="E155" s="55">
        <f t="shared" si="2"/>
        <v>-2626.8100000000049</v>
      </c>
    </row>
    <row r="156" spans="5:5" x14ac:dyDescent="0.25">
      <c r="E156" s="55">
        <f t="shared" si="2"/>
        <v>-2626.8100000000049</v>
      </c>
    </row>
    <row r="157" spans="5:5" x14ac:dyDescent="0.25">
      <c r="E157" s="55">
        <f t="shared" si="2"/>
        <v>-2626.8100000000049</v>
      </c>
    </row>
    <row r="158" spans="5:5" x14ac:dyDescent="0.25">
      <c r="E158" s="55">
        <f t="shared" si="2"/>
        <v>-2626.8100000000049</v>
      </c>
    </row>
    <row r="159" spans="5:5" x14ac:dyDescent="0.25">
      <c r="E159" s="55">
        <f t="shared" si="2"/>
        <v>-2626.8100000000049</v>
      </c>
    </row>
    <row r="160" spans="5:5" x14ac:dyDescent="0.25">
      <c r="E160" s="55">
        <f t="shared" si="2"/>
        <v>-2626.8100000000049</v>
      </c>
    </row>
    <row r="161" spans="5:5" x14ac:dyDescent="0.25">
      <c r="E161" s="55">
        <f t="shared" si="2"/>
        <v>-2626.8100000000049</v>
      </c>
    </row>
    <row r="162" spans="5:5" x14ac:dyDescent="0.25">
      <c r="E162" s="55">
        <f t="shared" si="2"/>
        <v>-2626.8100000000049</v>
      </c>
    </row>
    <row r="163" spans="5:5" x14ac:dyDescent="0.25">
      <c r="E163" s="55">
        <f t="shared" si="2"/>
        <v>-2626.8100000000049</v>
      </c>
    </row>
    <row r="164" spans="5:5" x14ac:dyDescent="0.25">
      <c r="E164" s="55">
        <f t="shared" si="2"/>
        <v>-2626.8100000000049</v>
      </c>
    </row>
    <row r="165" spans="5:5" x14ac:dyDescent="0.25">
      <c r="E165" s="55">
        <f t="shared" si="2"/>
        <v>-2626.8100000000049</v>
      </c>
    </row>
    <row r="166" spans="5:5" x14ac:dyDescent="0.25">
      <c r="E166" s="55">
        <f t="shared" si="2"/>
        <v>-2626.8100000000049</v>
      </c>
    </row>
    <row r="167" spans="5:5" x14ac:dyDescent="0.25">
      <c r="E167" s="55">
        <f t="shared" si="2"/>
        <v>-2626.8100000000049</v>
      </c>
    </row>
    <row r="168" spans="5:5" x14ac:dyDescent="0.25">
      <c r="E168" s="55">
        <f t="shared" si="2"/>
        <v>-2626.8100000000049</v>
      </c>
    </row>
    <row r="169" spans="5:5" x14ac:dyDescent="0.25">
      <c r="E169" s="55">
        <f t="shared" si="2"/>
        <v>-2626.8100000000049</v>
      </c>
    </row>
    <row r="170" spans="5:5" x14ac:dyDescent="0.25">
      <c r="E170" s="55">
        <f t="shared" si="2"/>
        <v>-2626.8100000000049</v>
      </c>
    </row>
    <row r="171" spans="5:5" x14ac:dyDescent="0.25">
      <c r="E171" s="55">
        <f t="shared" si="2"/>
        <v>-2626.8100000000049</v>
      </c>
    </row>
    <row r="172" spans="5:5" x14ac:dyDescent="0.25">
      <c r="E172" s="55">
        <f t="shared" si="2"/>
        <v>-2626.8100000000049</v>
      </c>
    </row>
    <row r="173" spans="5:5" x14ac:dyDescent="0.25">
      <c r="E173" s="55">
        <f t="shared" si="2"/>
        <v>-2626.8100000000049</v>
      </c>
    </row>
    <row r="174" spans="5:5" x14ac:dyDescent="0.25">
      <c r="E174" s="55">
        <f t="shared" si="2"/>
        <v>-2626.8100000000049</v>
      </c>
    </row>
    <row r="175" spans="5:5" x14ac:dyDescent="0.25">
      <c r="E175" s="55">
        <f t="shared" si="2"/>
        <v>-2626.8100000000049</v>
      </c>
    </row>
    <row r="176" spans="5:5" x14ac:dyDescent="0.25">
      <c r="E176" s="55">
        <f t="shared" si="2"/>
        <v>-2626.8100000000049</v>
      </c>
    </row>
    <row r="177" spans="5:5" x14ac:dyDescent="0.25">
      <c r="E177" s="55">
        <f t="shared" si="2"/>
        <v>-2626.8100000000049</v>
      </c>
    </row>
    <row r="178" spans="5:5" x14ac:dyDescent="0.25">
      <c r="E178" s="55">
        <f t="shared" si="2"/>
        <v>-2626.8100000000049</v>
      </c>
    </row>
    <row r="179" spans="5:5" x14ac:dyDescent="0.25">
      <c r="E179" s="55">
        <f t="shared" si="2"/>
        <v>-2626.8100000000049</v>
      </c>
    </row>
    <row r="180" spans="5:5" x14ac:dyDescent="0.25">
      <c r="E180" s="55">
        <f t="shared" si="2"/>
        <v>-2626.8100000000049</v>
      </c>
    </row>
    <row r="181" spans="5:5" x14ac:dyDescent="0.25">
      <c r="E181" s="55">
        <f t="shared" si="2"/>
        <v>-2626.8100000000049</v>
      </c>
    </row>
    <row r="182" spans="5:5" x14ac:dyDescent="0.25">
      <c r="E182" s="55">
        <f t="shared" si="2"/>
        <v>-2626.8100000000049</v>
      </c>
    </row>
    <row r="183" spans="5:5" x14ac:dyDescent="0.25">
      <c r="E183" s="55">
        <f t="shared" si="2"/>
        <v>-2626.8100000000049</v>
      </c>
    </row>
    <row r="184" spans="5:5" x14ac:dyDescent="0.25">
      <c r="E184" s="55">
        <f t="shared" si="2"/>
        <v>-2626.8100000000049</v>
      </c>
    </row>
    <row r="185" spans="5:5" x14ac:dyDescent="0.25">
      <c r="E185" s="55">
        <f t="shared" si="2"/>
        <v>-2626.8100000000049</v>
      </c>
    </row>
    <row r="186" spans="5:5" x14ac:dyDescent="0.25">
      <c r="E186" s="55">
        <f t="shared" si="2"/>
        <v>-2626.8100000000049</v>
      </c>
    </row>
    <row r="187" spans="5:5" x14ac:dyDescent="0.25">
      <c r="E187" s="55">
        <f t="shared" si="2"/>
        <v>-2626.8100000000049</v>
      </c>
    </row>
    <row r="188" spans="5:5" x14ac:dyDescent="0.25">
      <c r="E188" s="55">
        <f t="shared" si="2"/>
        <v>-2626.8100000000049</v>
      </c>
    </row>
    <row r="189" spans="5:5" x14ac:dyDescent="0.25">
      <c r="E189" s="55">
        <f t="shared" si="2"/>
        <v>-2626.8100000000049</v>
      </c>
    </row>
    <row r="190" spans="5:5" x14ac:dyDescent="0.25">
      <c r="E190" s="55">
        <f t="shared" si="2"/>
        <v>-2626.8100000000049</v>
      </c>
    </row>
    <row r="191" spans="5:5" x14ac:dyDescent="0.25">
      <c r="E191" s="55">
        <f t="shared" si="2"/>
        <v>-2626.8100000000049</v>
      </c>
    </row>
    <row r="192" spans="5:5" x14ac:dyDescent="0.25">
      <c r="E192" s="55">
        <f t="shared" si="2"/>
        <v>-2626.8100000000049</v>
      </c>
    </row>
    <row r="193" spans="5:5" x14ac:dyDescent="0.25">
      <c r="E193" s="55">
        <f t="shared" si="2"/>
        <v>-2626.8100000000049</v>
      </c>
    </row>
    <row r="194" spans="5:5" x14ac:dyDescent="0.25">
      <c r="E194" s="55">
        <f t="shared" si="2"/>
        <v>-2626.8100000000049</v>
      </c>
    </row>
    <row r="195" spans="5:5" x14ac:dyDescent="0.25">
      <c r="E195" s="55">
        <f t="shared" si="2"/>
        <v>-2626.8100000000049</v>
      </c>
    </row>
    <row r="196" spans="5:5" x14ac:dyDescent="0.25">
      <c r="E196" s="55">
        <f t="shared" si="2"/>
        <v>-2626.8100000000049</v>
      </c>
    </row>
    <row r="197" spans="5:5" x14ac:dyDescent="0.25">
      <c r="E197" s="55">
        <f t="shared" ref="E197:E260" si="3">+E196+C197-D197</f>
        <v>-2626.8100000000049</v>
      </c>
    </row>
    <row r="198" spans="5:5" x14ac:dyDescent="0.25">
      <c r="E198" s="55">
        <f t="shared" si="3"/>
        <v>-2626.8100000000049</v>
      </c>
    </row>
    <row r="199" spans="5:5" x14ac:dyDescent="0.25">
      <c r="E199" s="55">
        <f t="shared" si="3"/>
        <v>-2626.8100000000049</v>
      </c>
    </row>
    <row r="200" spans="5:5" x14ac:dyDescent="0.25">
      <c r="E200" s="55">
        <f t="shared" si="3"/>
        <v>-2626.8100000000049</v>
      </c>
    </row>
    <row r="201" spans="5:5" x14ac:dyDescent="0.25">
      <c r="E201" s="55">
        <f t="shared" si="3"/>
        <v>-2626.8100000000049</v>
      </c>
    </row>
    <row r="202" spans="5:5" x14ac:dyDescent="0.25">
      <c r="E202" s="55">
        <f t="shared" si="3"/>
        <v>-2626.8100000000049</v>
      </c>
    </row>
    <row r="203" spans="5:5" x14ac:dyDescent="0.25">
      <c r="E203" s="55">
        <f t="shared" si="3"/>
        <v>-2626.8100000000049</v>
      </c>
    </row>
    <row r="204" spans="5:5" x14ac:dyDescent="0.25">
      <c r="E204" s="55">
        <f t="shared" si="3"/>
        <v>-2626.8100000000049</v>
      </c>
    </row>
    <row r="205" spans="5:5" x14ac:dyDescent="0.25">
      <c r="E205" s="55">
        <f t="shared" si="3"/>
        <v>-2626.8100000000049</v>
      </c>
    </row>
    <row r="206" spans="5:5" x14ac:dyDescent="0.25">
      <c r="E206" s="55">
        <f t="shared" si="3"/>
        <v>-2626.8100000000049</v>
      </c>
    </row>
    <row r="207" spans="5:5" x14ac:dyDescent="0.25">
      <c r="E207" s="55">
        <f t="shared" si="3"/>
        <v>-2626.8100000000049</v>
      </c>
    </row>
    <row r="208" spans="5:5" x14ac:dyDescent="0.25">
      <c r="E208" s="55">
        <f t="shared" si="3"/>
        <v>-2626.8100000000049</v>
      </c>
    </row>
    <row r="209" spans="5:5" x14ac:dyDescent="0.25">
      <c r="E209" s="55">
        <f t="shared" si="3"/>
        <v>-2626.8100000000049</v>
      </c>
    </row>
    <row r="210" spans="5:5" x14ac:dyDescent="0.25">
      <c r="E210" s="55">
        <f t="shared" si="3"/>
        <v>-2626.8100000000049</v>
      </c>
    </row>
    <row r="211" spans="5:5" x14ac:dyDescent="0.25">
      <c r="E211" s="55">
        <f t="shared" si="3"/>
        <v>-2626.8100000000049</v>
      </c>
    </row>
    <row r="212" spans="5:5" x14ac:dyDescent="0.25">
      <c r="E212" s="55">
        <f t="shared" si="3"/>
        <v>-2626.8100000000049</v>
      </c>
    </row>
    <row r="213" spans="5:5" x14ac:dyDescent="0.25">
      <c r="E213" s="55">
        <f t="shared" si="3"/>
        <v>-2626.8100000000049</v>
      </c>
    </row>
    <row r="214" spans="5:5" x14ac:dyDescent="0.25">
      <c r="E214" s="55">
        <f t="shared" si="3"/>
        <v>-2626.8100000000049</v>
      </c>
    </row>
    <row r="215" spans="5:5" x14ac:dyDescent="0.25">
      <c r="E215" s="55">
        <f t="shared" si="3"/>
        <v>-2626.8100000000049</v>
      </c>
    </row>
    <row r="216" spans="5:5" x14ac:dyDescent="0.25">
      <c r="E216" s="55">
        <f t="shared" si="3"/>
        <v>-2626.8100000000049</v>
      </c>
    </row>
    <row r="217" spans="5:5" x14ac:dyDescent="0.25">
      <c r="E217" s="55">
        <f t="shared" si="3"/>
        <v>-2626.8100000000049</v>
      </c>
    </row>
    <row r="218" spans="5:5" x14ac:dyDescent="0.25">
      <c r="E218" s="55">
        <f t="shared" si="3"/>
        <v>-2626.8100000000049</v>
      </c>
    </row>
    <row r="219" spans="5:5" x14ac:dyDescent="0.25">
      <c r="E219" s="55">
        <f t="shared" si="3"/>
        <v>-2626.8100000000049</v>
      </c>
    </row>
    <row r="220" spans="5:5" x14ac:dyDescent="0.25">
      <c r="E220" s="55">
        <f t="shared" si="3"/>
        <v>-2626.8100000000049</v>
      </c>
    </row>
    <row r="221" spans="5:5" x14ac:dyDescent="0.25">
      <c r="E221" s="55">
        <f t="shared" si="3"/>
        <v>-2626.8100000000049</v>
      </c>
    </row>
    <row r="222" spans="5:5" x14ac:dyDescent="0.25">
      <c r="E222" s="55">
        <f t="shared" si="3"/>
        <v>-2626.8100000000049</v>
      </c>
    </row>
    <row r="223" spans="5:5" x14ac:dyDescent="0.25">
      <c r="E223" s="55">
        <f t="shared" si="3"/>
        <v>-2626.8100000000049</v>
      </c>
    </row>
    <row r="224" spans="5:5" x14ac:dyDescent="0.25">
      <c r="E224" s="55">
        <f t="shared" si="3"/>
        <v>-2626.8100000000049</v>
      </c>
    </row>
    <row r="225" spans="5:5" x14ac:dyDescent="0.25">
      <c r="E225" s="55">
        <f t="shared" si="3"/>
        <v>-2626.8100000000049</v>
      </c>
    </row>
    <row r="226" spans="5:5" x14ac:dyDescent="0.25">
      <c r="E226" s="55">
        <f t="shared" si="3"/>
        <v>-2626.8100000000049</v>
      </c>
    </row>
    <row r="227" spans="5:5" x14ac:dyDescent="0.25">
      <c r="E227" s="55">
        <f t="shared" si="3"/>
        <v>-2626.8100000000049</v>
      </c>
    </row>
    <row r="228" spans="5:5" x14ac:dyDescent="0.25">
      <c r="E228" s="55">
        <f t="shared" si="3"/>
        <v>-2626.8100000000049</v>
      </c>
    </row>
    <row r="229" spans="5:5" x14ac:dyDescent="0.25">
      <c r="E229" s="55">
        <f t="shared" si="3"/>
        <v>-2626.8100000000049</v>
      </c>
    </row>
    <row r="230" spans="5:5" x14ac:dyDescent="0.25">
      <c r="E230" s="55">
        <f t="shared" si="3"/>
        <v>-2626.8100000000049</v>
      </c>
    </row>
    <row r="231" spans="5:5" x14ac:dyDescent="0.25">
      <c r="E231" s="55">
        <f t="shared" si="3"/>
        <v>-2626.8100000000049</v>
      </c>
    </row>
    <row r="232" spans="5:5" x14ac:dyDescent="0.25">
      <c r="E232" s="55">
        <f t="shared" si="3"/>
        <v>-2626.8100000000049</v>
      </c>
    </row>
    <row r="233" spans="5:5" x14ac:dyDescent="0.25">
      <c r="E233" s="55">
        <f t="shared" si="3"/>
        <v>-2626.8100000000049</v>
      </c>
    </row>
    <row r="234" spans="5:5" x14ac:dyDescent="0.25">
      <c r="E234" s="55">
        <f t="shared" si="3"/>
        <v>-2626.8100000000049</v>
      </c>
    </row>
    <row r="235" spans="5:5" x14ac:dyDescent="0.25">
      <c r="E235" s="55">
        <f t="shared" si="3"/>
        <v>-2626.8100000000049</v>
      </c>
    </row>
    <row r="236" spans="5:5" x14ac:dyDescent="0.25">
      <c r="E236" s="55">
        <f t="shared" si="3"/>
        <v>-2626.8100000000049</v>
      </c>
    </row>
    <row r="237" spans="5:5" x14ac:dyDescent="0.25">
      <c r="E237" s="55">
        <f t="shared" si="3"/>
        <v>-2626.8100000000049</v>
      </c>
    </row>
    <row r="238" spans="5:5" x14ac:dyDescent="0.25">
      <c r="E238" s="55">
        <f t="shared" si="3"/>
        <v>-2626.8100000000049</v>
      </c>
    </row>
    <row r="239" spans="5:5" x14ac:dyDescent="0.25">
      <c r="E239" s="55">
        <f t="shared" si="3"/>
        <v>-2626.8100000000049</v>
      </c>
    </row>
    <row r="240" spans="5:5" x14ac:dyDescent="0.25">
      <c r="E240" s="55">
        <f t="shared" si="3"/>
        <v>-2626.8100000000049</v>
      </c>
    </row>
    <row r="241" spans="5:5" x14ac:dyDescent="0.25">
      <c r="E241" s="55">
        <f t="shared" si="3"/>
        <v>-2626.8100000000049</v>
      </c>
    </row>
    <row r="242" spans="5:5" x14ac:dyDescent="0.25">
      <c r="E242" s="55">
        <f t="shared" si="3"/>
        <v>-2626.8100000000049</v>
      </c>
    </row>
    <row r="243" spans="5:5" x14ac:dyDescent="0.25">
      <c r="E243" s="55">
        <f t="shared" si="3"/>
        <v>-2626.8100000000049</v>
      </c>
    </row>
    <row r="244" spans="5:5" x14ac:dyDescent="0.25">
      <c r="E244" s="55">
        <f t="shared" si="3"/>
        <v>-2626.8100000000049</v>
      </c>
    </row>
    <row r="245" spans="5:5" x14ac:dyDescent="0.25">
      <c r="E245" s="55">
        <f t="shared" si="3"/>
        <v>-2626.8100000000049</v>
      </c>
    </row>
    <row r="246" spans="5:5" x14ac:dyDescent="0.25">
      <c r="E246" s="55">
        <f t="shared" si="3"/>
        <v>-2626.8100000000049</v>
      </c>
    </row>
    <row r="247" spans="5:5" x14ac:dyDescent="0.25">
      <c r="E247" s="55">
        <f t="shared" si="3"/>
        <v>-2626.8100000000049</v>
      </c>
    </row>
    <row r="248" spans="5:5" x14ac:dyDescent="0.25">
      <c r="E248" s="55">
        <f t="shared" si="3"/>
        <v>-2626.8100000000049</v>
      </c>
    </row>
    <row r="249" spans="5:5" x14ac:dyDescent="0.25">
      <c r="E249" s="55">
        <f t="shared" si="3"/>
        <v>-2626.8100000000049</v>
      </c>
    </row>
    <row r="250" spans="5:5" x14ac:dyDescent="0.25">
      <c r="E250" s="55">
        <f t="shared" si="3"/>
        <v>-2626.8100000000049</v>
      </c>
    </row>
    <row r="251" spans="5:5" x14ac:dyDescent="0.25">
      <c r="E251" s="55">
        <f t="shared" si="3"/>
        <v>-2626.8100000000049</v>
      </c>
    </row>
    <row r="252" spans="5:5" x14ac:dyDescent="0.25">
      <c r="E252" s="55">
        <f t="shared" si="3"/>
        <v>-2626.8100000000049</v>
      </c>
    </row>
    <row r="253" spans="5:5" x14ac:dyDescent="0.25">
      <c r="E253" s="55">
        <f t="shared" si="3"/>
        <v>-2626.8100000000049</v>
      </c>
    </row>
    <row r="254" spans="5:5" x14ac:dyDescent="0.25">
      <c r="E254" s="55">
        <f t="shared" si="3"/>
        <v>-2626.8100000000049</v>
      </c>
    </row>
    <row r="255" spans="5:5" x14ac:dyDescent="0.25">
      <c r="E255" s="55">
        <f t="shared" si="3"/>
        <v>-2626.8100000000049</v>
      </c>
    </row>
    <row r="256" spans="5:5" x14ac:dyDescent="0.25">
      <c r="E256" s="55">
        <f t="shared" si="3"/>
        <v>-2626.8100000000049</v>
      </c>
    </row>
    <row r="257" spans="5:5" x14ac:dyDescent="0.25">
      <c r="E257" s="55">
        <f t="shared" si="3"/>
        <v>-2626.8100000000049</v>
      </c>
    </row>
    <row r="258" spans="5:5" x14ac:dyDescent="0.25">
      <c r="E258" s="55">
        <f t="shared" si="3"/>
        <v>-2626.8100000000049</v>
      </c>
    </row>
    <row r="259" spans="5:5" x14ac:dyDescent="0.25">
      <c r="E259" s="55">
        <f t="shared" si="3"/>
        <v>-2626.8100000000049</v>
      </c>
    </row>
    <row r="260" spans="5:5" x14ac:dyDescent="0.25">
      <c r="E260" s="55">
        <f t="shared" si="3"/>
        <v>-2626.8100000000049</v>
      </c>
    </row>
    <row r="261" spans="5:5" x14ac:dyDescent="0.25">
      <c r="E261" s="55">
        <f t="shared" ref="E261:E324" si="4">+E260+C261-D261</f>
        <v>-2626.8100000000049</v>
      </c>
    </row>
    <row r="262" spans="5:5" x14ac:dyDescent="0.25">
      <c r="E262" s="55">
        <f t="shared" si="4"/>
        <v>-2626.8100000000049</v>
      </c>
    </row>
    <row r="263" spans="5:5" x14ac:dyDescent="0.25">
      <c r="E263" s="55">
        <f t="shared" si="4"/>
        <v>-2626.8100000000049</v>
      </c>
    </row>
    <row r="264" spans="5:5" x14ac:dyDescent="0.25">
      <c r="E264" s="55">
        <f t="shared" si="4"/>
        <v>-2626.8100000000049</v>
      </c>
    </row>
    <row r="265" spans="5:5" x14ac:dyDescent="0.25">
      <c r="E265" s="55">
        <f t="shared" si="4"/>
        <v>-2626.8100000000049</v>
      </c>
    </row>
    <row r="266" spans="5:5" x14ac:dyDescent="0.25">
      <c r="E266" s="55">
        <f t="shared" si="4"/>
        <v>-2626.8100000000049</v>
      </c>
    </row>
    <row r="267" spans="5:5" x14ac:dyDescent="0.25">
      <c r="E267" s="55">
        <f t="shared" si="4"/>
        <v>-2626.8100000000049</v>
      </c>
    </row>
    <row r="268" spans="5:5" x14ac:dyDescent="0.25">
      <c r="E268" s="55">
        <f t="shared" si="4"/>
        <v>-2626.8100000000049</v>
      </c>
    </row>
    <row r="269" spans="5:5" x14ac:dyDescent="0.25">
      <c r="E269" s="55">
        <f t="shared" si="4"/>
        <v>-2626.8100000000049</v>
      </c>
    </row>
    <row r="270" spans="5:5" x14ac:dyDescent="0.25">
      <c r="E270" s="55">
        <f t="shared" si="4"/>
        <v>-2626.8100000000049</v>
      </c>
    </row>
    <row r="271" spans="5:5" x14ac:dyDescent="0.25">
      <c r="E271" s="55">
        <f t="shared" si="4"/>
        <v>-2626.8100000000049</v>
      </c>
    </row>
    <row r="272" spans="5:5" x14ac:dyDescent="0.25">
      <c r="E272" s="55">
        <f t="shared" si="4"/>
        <v>-2626.8100000000049</v>
      </c>
    </row>
    <row r="273" spans="5:5" x14ac:dyDescent="0.25">
      <c r="E273" s="55">
        <f t="shared" si="4"/>
        <v>-2626.8100000000049</v>
      </c>
    </row>
    <row r="274" spans="5:5" x14ac:dyDescent="0.25">
      <c r="E274" s="55">
        <f t="shared" si="4"/>
        <v>-2626.8100000000049</v>
      </c>
    </row>
    <row r="275" spans="5:5" x14ac:dyDescent="0.25">
      <c r="E275" s="55">
        <f t="shared" si="4"/>
        <v>-2626.8100000000049</v>
      </c>
    </row>
    <row r="276" spans="5:5" x14ac:dyDescent="0.25">
      <c r="E276" s="55">
        <f t="shared" si="4"/>
        <v>-2626.8100000000049</v>
      </c>
    </row>
    <row r="277" spans="5:5" x14ac:dyDescent="0.25">
      <c r="E277" s="55">
        <f t="shared" si="4"/>
        <v>-2626.8100000000049</v>
      </c>
    </row>
    <row r="278" spans="5:5" x14ac:dyDescent="0.25">
      <c r="E278" s="55">
        <f t="shared" si="4"/>
        <v>-2626.8100000000049</v>
      </c>
    </row>
    <row r="279" spans="5:5" x14ac:dyDescent="0.25">
      <c r="E279" s="55">
        <f t="shared" si="4"/>
        <v>-2626.8100000000049</v>
      </c>
    </row>
    <row r="280" spans="5:5" x14ac:dyDescent="0.25">
      <c r="E280" s="55">
        <f t="shared" si="4"/>
        <v>-2626.8100000000049</v>
      </c>
    </row>
    <row r="281" spans="5:5" x14ac:dyDescent="0.25">
      <c r="E281" s="55">
        <f t="shared" si="4"/>
        <v>-2626.8100000000049</v>
      </c>
    </row>
    <row r="282" spans="5:5" x14ac:dyDescent="0.25">
      <c r="E282" s="55">
        <f t="shared" si="4"/>
        <v>-2626.8100000000049</v>
      </c>
    </row>
    <row r="283" spans="5:5" x14ac:dyDescent="0.25">
      <c r="E283" s="55">
        <f t="shared" si="4"/>
        <v>-2626.8100000000049</v>
      </c>
    </row>
    <row r="284" spans="5:5" x14ac:dyDescent="0.25">
      <c r="E284" s="55">
        <f t="shared" si="4"/>
        <v>-2626.8100000000049</v>
      </c>
    </row>
    <row r="285" spans="5:5" x14ac:dyDescent="0.25">
      <c r="E285" s="55">
        <f t="shared" si="4"/>
        <v>-2626.8100000000049</v>
      </c>
    </row>
    <row r="286" spans="5:5" x14ac:dyDescent="0.25">
      <c r="E286" s="55">
        <f t="shared" si="4"/>
        <v>-2626.8100000000049</v>
      </c>
    </row>
    <row r="287" spans="5:5" x14ac:dyDescent="0.25">
      <c r="E287" s="55">
        <f t="shared" si="4"/>
        <v>-2626.8100000000049</v>
      </c>
    </row>
    <row r="288" spans="5:5" x14ac:dyDescent="0.25">
      <c r="E288" s="55">
        <f t="shared" si="4"/>
        <v>-2626.8100000000049</v>
      </c>
    </row>
    <row r="289" spans="5:5" x14ac:dyDescent="0.25">
      <c r="E289" s="55">
        <f t="shared" si="4"/>
        <v>-2626.8100000000049</v>
      </c>
    </row>
    <row r="290" spans="5:5" x14ac:dyDescent="0.25">
      <c r="E290" s="55">
        <f t="shared" si="4"/>
        <v>-2626.8100000000049</v>
      </c>
    </row>
    <row r="291" spans="5:5" x14ac:dyDescent="0.25">
      <c r="E291" s="55">
        <f t="shared" si="4"/>
        <v>-2626.8100000000049</v>
      </c>
    </row>
    <row r="292" spans="5:5" x14ac:dyDescent="0.25">
      <c r="E292" s="55">
        <f t="shared" si="4"/>
        <v>-2626.8100000000049</v>
      </c>
    </row>
    <row r="293" spans="5:5" x14ac:dyDescent="0.25">
      <c r="E293" s="55">
        <f t="shared" si="4"/>
        <v>-2626.8100000000049</v>
      </c>
    </row>
    <row r="294" spans="5:5" x14ac:dyDescent="0.25">
      <c r="E294" s="55">
        <f t="shared" si="4"/>
        <v>-2626.8100000000049</v>
      </c>
    </row>
    <row r="295" spans="5:5" x14ac:dyDescent="0.25">
      <c r="E295" s="55">
        <f t="shared" si="4"/>
        <v>-2626.8100000000049</v>
      </c>
    </row>
    <row r="296" spans="5:5" x14ac:dyDescent="0.25">
      <c r="E296" s="55">
        <f t="shared" si="4"/>
        <v>-2626.8100000000049</v>
      </c>
    </row>
    <row r="297" spans="5:5" x14ac:dyDescent="0.25">
      <c r="E297" s="55">
        <f t="shared" si="4"/>
        <v>-2626.8100000000049</v>
      </c>
    </row>
    <row r="298" spans="5:5" x14ac:dyDescent="0.25">
      <c r="E298" s="55">
        <f t="shared" si="4"/>
        <v>-2626.8100000000049</v>
      </c>
    </row>
    <row r="299" spans="5:5" x14ac:dyDescent="0.25">
      <c r="E299" s="55">
        <f t="shared" si="4"/>
        <v>-2626.8100000000049</v>
      </c>
    </row>
    <row r="300" spans="5:5" x14ac:dyDescent="0.25">
      <c r="E300" s="55">
        <f t="shared" si="4"/>
        <v>-2626.8100000000049</v>
      </c>
    </row>
    <row r="301" spans="5:5" x14ac:dyDescent="0.25">
      <c r="E301" s="55">
        <f t="shared" si="4"/>
        <v>-2626.8100000000049</v>
      </c>
    </row>
    <row r="302" spans="5:5" x14ac:dyDescent="0.25">
      <c r="E302" s="55">
        <f t="shared" si="4"/>
        <v>-2626.8100000000049</v>
      </c>
    </row>
    <row r="303" spans="5:5" x14ac:dyDescent="0.25">
      <c r="E303" s="55">
        <f t="shared" si="4"/>
        <v>-2626.8100000000049</v>
      </c>
    </row>
    <row r="304" spans="5:5" x14ac:dyDescent="0.25">
      <c r="E304" s="55">
        <f t="shared" si="4"/>
        <v>-2626.8100000000049</v>
      </c>
    </row>
    <row r="305" spans="5:5" x14ac:dyDescent="0.25">
      <c r="E305" s="55">
        <f t="shared" si="4"/>
        <v>-2626.8100000000049</v>
      </c>
    </row>
    <row r="306" spans="5:5" x14ac:dyDescent="0.25">
      <c r="E306" s="55">
        <f t="shared" si="4"/>
        <v>-2626.8100000000049</v>
      </c>
    </row>
    <row r="307" spans="5:5" x14ac:dyDescent="0.25">
      <c r="E307" s="55">
        <f t="shared" si="4"/>
        <v>-2626.8100000000049</v>
      </c>
    </row>
    <row r="308" spans="5:5" x14ac:dyDescent="0.25">
      <c r="E308" s="55">
        <f t="shared" si="4"/>
        <v>-2626.8100000000049</v>
      </c>
    </row>
    <row r="309" spans="5:5" x14ac:dyDescent="0.25">
      <c r="E309" s="55">
        <f t="shared" si="4"/>
        <v>-2626.8100000000049</v>
      </c>
    </row>
    <row r="310" spans="5:5" x14ac:dyDescent="0.25">
      <c r="E310" s="55">
        <f t="shared" si="4"/>
        <v>-2626.8100000000049</v>
      </c>
    </row>
    <row r="311" spans="5:5" x14ac:dyDescent="0.25">
      <c r="E311" s="55">
        <f t="shared" si="4"/>
        <v>-2626.8100000000049</v>
      </c>
    </row>
    <row r="312" spans="5:5" x14ac:dyDescent="0.25">
      <c r="E312" s="55">
        <f t="shared" si="4"/>
        <v>-2626.8100000000049</v>
      </c>
    </row>
    <row r="313" spans="5:5" x14ac:dyDescent="0.25">
      <c r="E313" s="55">
        <f t="shared" si="4"/>
        <v>-2626.8100000000049</v>
      </c>
    </row>
    <row r="314" spans="5:5" x14ac:dyDescent="0.25">
      <c r="E314" s="55">
        <f t="shared" si="4"/>
        <v>-2626.8100000000049</v>
      </c>
    </row>
    <row r="315" spans="5:5" x14ac:dyDescent="0.25">
      <c r="E315" s="55">
        <f t="shared" si="4"/>
        <v>-2626.8100000000049</v>
      </c>
    </row>
    <row r="316" spans="5:5" x14ac:dyDescent="0.25">
      <c r="E316" s="55">
        <f t="shared" si="4"/>
        <v>-2626.8100000000049</v>
      </c>
    </row>
    <row r="317" spans="5:5" x14ac:dyDescent="0.25">
      <c r="E317" s="55">
        <f t="shared" si="4"/>
        <v>-2626.8100000000049</v>
      </c>
    </row>
    <row r="318" spans="5:5" x14ac:dyDescent="0.25">
      <c r="E318" s="55">
        <f t="shared" si="4"/>
        <v>-2626.8100000000049</v>
      </c>
    </row>
    <row r="319" spans="5:5" x14ac:dyDescent="0.25">
      <c r="E319" s="55">
        <f t="shared" si="4"/>
        <v>-2626.8100000000049</v>
      </c>
    </row>
    <row r="320" spans="5:5" x14ac:dyDescent="0.25">
      <c r="E320" s="55">
        <f t="shared" si="4"/>
        <v>-2626.8100000000049</v>
      </c>
    </row>
    <row r="321" spans="5:5" x14ac:dyDescent="0.25">
      <c r="E321" s="55">
        <f t="shared" si="4"/>
        <v>-2626.8100000000049</v>
      </c>
    </row>
    <row r="322" spans="5:5" x14ac:dyDescent="0.25">
      <c r="E322" s="55">
        <f t="shared" si="4"/>
        <v>-2626.8100000000049</v>
      </c>
    </row>
    <row r="323" spans="5:5" x14ac:dyDescent="0.25">
      <c r="E323" s="55">
        <f t="shared" si="4"/>
        <v>-2626.8100000000049</v>
      </c>
    </row>
    <row r="324" spans="5:5" x14ac:dyDescent="0.25">
      <c r="E324" s="55">
        <f t="shared" si="4"/>
        <v>-2626.8100000000049</v>
      </c>
    </row>
    <row r="325" spans="5:5" x14ac:dyDescent="0.25">
      <c r="E325" s="55">
        <f t="shared" ref="E325:E388" si="5">+E324+C325-D325</f>
        <v>-2626.8100000000049</v>
      </c>
    </row>
    <row r="326" spans="5:5" x14ac:dyDescent="0.25">
      <c r="E326" s="55">
        <f t="shared" si="5"/>
        <v>-2626.8100000000049</v>
      </c>
    </row>
    <row r="327" spans="5:5" x14ac:dyDescent="0.25">
      <c r="E327" s="55">
        <f t="shared" si="5"/>
        <v>-2626.8100000000049</v>
      </c>
    </row>
    <row r="328" spans="5:5" x14ac:dyDescent="0.25">
      <c r="E328" s="55">
        <f t="shared" si="5"/>
        <v>-2626.8100000000049</v>
      </c>
    </row>
    <row r="329" spans="5:5" x14ac:dyDescent="0.25">
      <c r="E329" s="55">
        <f t="shared" si="5"/>
        <v>-2626.8100000000049</v>
      </c>
    </row>
    <row r="330" spans="5:5" x14ac:dyDescent="0.25">
      <c r="E330" s="55">
        <f t="shared" si="5"/>
        <v>-2626.8100000000049</v>
      </c>
    </row>
    <row r="331" spans="5:5" x14ac:dyDescent="0.25">
      <c r="E331" s="55">
        <f t="shared" si="5"/>
        <v>-2626.8100000000049</v>
      </c>
    </row>
    <row r="332" spans="5:5" x14ac:dyDescent="0.25">
      <c r="E332" s="55">
        <f t="shared" si="5"/>
        <v>-2626.8100000000049</v>
      </c>
    </row>
    <row r="333" spans="5:5" x14ac:dyDescent="0.25">
      <c r="E333" s="55">
        <f t="shared" si="5"/>
        <v>-2626.8100000000049</v>
      </c>
    </row>
    <row r="334" spans="5:5" x14ac:dyDescent="0.25">
      <c r="E334" s="55">
        <f t="shared" si="5"/>
        <v>-2626.8100000000049</v>
      </c>
    </row>
    <row r="335" spans="5:5" x14ac:dyDescent="0.25">
      <c r="E335" s="55">
        <f t="shared" si="5"/>
        <v>-2626.8100000000049</v>
      </c>
    </row>
    <row r="336" spans="5:5" x14ac:dyDescent="0.25">
      <c r="E336" s="55">
        <f t="shared" si="5"/>
        <v>-2626.8100000000049</v>
      </c>
    </row>
    <row r="337" spans="5:5" x14ac:dyDescent="0.25">
      <c r="E337" s="55">
        <f t="shared" si="5"/>
        <v>-2626.8100000000049</v>
      </c>
    </row>
    <row r="338" spans="5:5" x14ac:dyDescent="0.25">
      <c r="E338" s="55">
        <f t="shared" si="5"/>
        <v>-2626.8100000000049</v>
      </c>
    </row>
    <row r="339" spans="5:5" x14ac:dyDescent="0.25">
      <c r="E339" s="55">
        <f t="shared" si="5"/>
        <v>-2626.8100000000049</v>
      </c>
    </row>
    <row r="340" spans="5:5" x14ac:dyDescent="0.25">
      <c r="E340" s="55">
        <f t="shared" si="5"/>
        <v>-2626.8100000000049</v>
      </c>
    </row>
    <row r="341" spans="5:5" x14ac:dyDescent="0.25">
      <c r="E341" s="55">
        <f t="shared" si="5"/>
        <v>-2626.8100000000049</v>
      </c>
    </row>
    <row r="342" spans="5:5" x14ac:dyDescent="0.25">
      <c r="E342" s="55">
        <f t="shared" si="5"/>
        <v>-2626.8100000000049</v>
      </c>
    </row>
    <row r="343" spans="5:5" x14ac:dyDescent="0.25">
      <c r="E343" s="55">
        <f t="shared" si="5"/>
        <v>-2626.8100000000049</v>
      </c>
    </row>
    <row r="344" spans="5:5" x14ac:dyDescent="0.25">
      <c r="E344" s="55">
        <f t="shared" si="5"/>
        <v>-2626.8100000000049</v>
      </c>
    </row>
    <row r="345" spans="5:5" x14ac:dyDescent="0.25">
      <c r="E345" s="55">
        <f t="shared" si="5"/>
        <v>-2626.8100000000049</v>
      </c>
    </row>
    <row r="346" spans="5:5" x14ac:dyDescent="0.25">
      <c r="E346" s="55">
        <f t="shared" si="5"/>
        <v>-2626.8100000000049</v>
      </c>
    </row>
    <row r="347" spans="5:5" x14ac:dyDescent="0.25">
      <c r="E347" s="55">
        <f t="shared" si="5"/>
        <v>-2626.8100000000049</v>
      </c>
    </row>
    <row r="348" spans="5:5" x14ac:dyDescent="0.25">
      <c r="E348" s="55">
        <f t="shared" si="5"/>
        <v>-2626.8100000000049</v>
      </c>
    </row>
    <row r="349" spans="5:5" x14ac:dyDescent="0.25">
      <c r="E349" s="55">
        <f t="shared" si="5"/>
        <v>-2626.8100000000049</v>
      </c>
    </row>
    <row r="350" spans="5:5" x14ac:dyDescent="0.25">
      <c r="E350" s="55">
        <f t="shared" si="5"/>
        <v>-2626.8100000000049</v>
      </c>
    </row>
    <row r="351" spans="5:5" x14ac:dyDescent="0.25">
      <c r="E351" s="55">
        <f t="shared" si="5"/>
        <v>-2626.8100000000049</v>
      </c>
    </row>
    <row r="352" spans="5:5" x14ac:dyDescent="0.25">
      <c r="E352" s="55">
        <f t="shared" si="5"/>
        <v>-2626.8100000000049</v>
      </c>
    </row>
    <row r="353" spans="5:5" x14ac:dyDescent="0.25">
      <c r="E353" s="55">
        <f t="shared" si="5"/>
        <v>-2626.8100000000049</v>
      </c>
    </row>
    <row r="354" spans="5:5" x14ac:dyDescent="0.25">
      <c r="E354" s="55">
        <f t="shared" si="5"/>
        <v>-2626.8100000000049</v>
      </c>
    </row>
    <row r="355" spans="5:5" x14ac:dyDescent="0.25">
      <c r="E355" s="55">
        <f t="shared" si="5"/>
        <v>-2626.8100000000049</v>
      </c>
    </row>
    <row r="356" spans="5:5" x14ac:dyDescent="0.25">
      <c r="E356" s="55">
        <f t="shared" si="5"/>
        <v>-2626.8100000000049</v>
      </c>
    </row>
    <row r="357" spans="5:5" x14ac:dyDescent="0.25">
      <c r="E357" s="55">
        <f t="shared" si="5"/>
        <v>-2626.8100000000049</v>
      </c>
    </row>
    <row r="358" spans="5:5" x14ac:dyDescent="0.25">
      <c r="E358" s="55">
        <f t="shared" si="5"/>
        <v>-2626.8100000000049</v>
      </c>
    </row>
    <row r="359" spans="5:5" x14ac:dyDescent="0.25">
      <c r="E359" s="55">
        <f t="shared" si="5"/>
        <v>-2626.8100000000049</v>
      </c>
    </row>
    <row r="360" spans="5:5" x14ac:dyDescent="0.25">
      <c r="E360" s="55">
        <f t="shared" si="5"/>
        <v>-2626.8100000000049</v>
      </c>
    </row>
    <row r="361" spans="5:5" x14ac:dyDescent="0.25">
      <c r="E361" s="55">
        <f t="shared" si="5"/>
        <v>-2626.8100000000049</v>
      </c>
    </row>
    <row r="362" spans="5:5" x14ac:dyDescent="0.25">
      <c r="E362" s="55">
        <f t="shared" si="5"/>
        <v>-2626.8100000000049</v>
      </c>
    </row>
    <row r="363" spans="5:5" x14ac:dyDescent="0.25">
      <c r="E363" s="55">
        <f t="shared" si="5"/>
        <v>-2626.8100000000049</v>
      </c>
    </row>
    <row r="364" spans="5:5" x14ac:dyDescent="0.25">
      <c r="E364" s="55">
        <f t="shared" si="5"/>
        <v>-2626.8100000000049</v>
      </c>
    </row>
    <row r="365" spans="5:5" x14ac:dyDescent="0.25">
      <c r="E365" s="55">
        <f t="shared" si="5"/>
        <v>-2626.8100000000049</v>
      </c>
    </row>
    <row r="366" spans="5:5" x14ac:dyDescent="0.25">
      <c r="E366" s="55">
        <f t="shared" si="5"/>
        <v>-2626.8100000000049</v>
      </c>
    </row>
    <row r="367" spans="5:5" x14ac:dyDescent="0.25">
      <c r="E367" s="55">
        <f t="shared" si="5"/>
        <v>-2626.8100000000049</v>
      </c>
    </row>
    <row r="368" spans="5:5" x14ac:dyDescent="0.25">
      <c r="E368" s="55">
        <f t="shared" si="5"/>
        <v>-2626.8100000000049</v>
      </c>
    </row>
    <row r="369" spans="5:5" x14ac:dyDescent="0.25">
      <c r="E369" s="55">
        <f t="shared" si="5"/>
        <v>-2626.8100000000049</v>
      </c>
    </row>
    <row r="370" spans="5:5" x14ac:dyDescent="0.25">
      <c r="E370" s="55">
        <f t="shared" si="5"/>
        <v>-2626.8100000000049</v>
      </c>
    </row>
    <row r="371" spans="5:5" x14ac:dyDescent="0.25">
      <c r="E371" s="55">
        <f t="shared" si="5"/>
        <v>-2626.8100000000049</v>
      </c>
    </row>
    <row r="372" spans="5:5" x14ac:dyDescent="0.25">
      <c r="E372" s="55">
        <f t="shared" si="5"/>
        <v>-2626.8100000000049</v>
      </c>
    </row>
    <row r="373" spans="5:5" x14ac:dyDescent="0.25">
      <c r="E373" s="55">
        <f t="shared" si="5"/>
        <v>-2626.8100000000049</v>
      </c>
    </row>
    <row r="374" spans="5:5" x14ac:dyDescent="0.25">
      <c r="E374" s="55">
        <f t="shared" si="5"/>
        <v>-2626.8100000000049</v>
      </c>
    </row>
    <row r="375" spans="5:5" x14ac:dyDescent="0.25">
      <c r="E375" s="55">
        <f t="shared" si="5"/>
        <v>-2626.8100000000049</v>
      </c>
    </row>
    <row r="376" spans="5:5" x14ac:dyDescent="0.25">
      <c r="E376" s="55">
        <f t="shared" si="5"/>
        <v>-2626.8100000000049</v>
      </c>
    </row>
    <row r="377" spans="5:5" x14ac:dyDescent="0.25">
      <c r="E377" s="55">
        <f t="shared" si="5"/>
        <v>-2626.8100000000049</v>
      </c>
    </row>
    <row r="378" spans="5:5" x14ac:dyDescent="0.25">
      <c r="E378" s="55">
        <f t="shared" si="5"/>
        <v>-2626.8100000000049</v>
      </c>
    </row>
    <row r="379" spans="5:5" x14ac:dyDescent="0.25">
      <c r="E379" s="55">
        <f t="shared" si="5"/>
        <v>-2626.8100000000049</v>
      </c>
    </row>
    <row r="380" spans="5:5" x14ac:dyDescent="0.25">
      <c r="E380" s="55">
        <f t="shared" si="5"/>
        <v>-2626.8100000000049</v>
      </c>
    </row>
    <row r="381" spans="5:5" x14ac:dyDescent="0.25">
      <c r="E381" s="55">
        <f t="shared" si="5"/>
        <v>-2626.8100000000049</v>
      </c>
    </row>
    <row r="382" spans="5:5" x14ac:dyDescent="0.25">
      <c r="E382" s="55">
        <f t="shared" si="5"/>
        <v>-2626.8100000000049</v>
      </c>
    </row>
    <row r="383" spans="5:5" x14ac:dyDescent="0.25">
      <c r="E383" s="55">
        <f t="shared" si="5"/>
        <v>-2626.8100000000049</v>
      </c>
    </row>
    <row r="384" spans="5:5" x14ac:dyDescent="0.25">
      <c r="E384" s="55">
        <f t="shared" si="5"/>
        <v>-2626.8100000000049</v>
      </c>
    </row>
    <row r="385" spans="5:5" x14ac:dyDescent="0.25">
      <c r="E385" s="55">
        <f t="shared" si="5"/>
        <v>-2626.8100000000049</v>
      </c>
    </row>
    <row r="386" spans="5:5" x14ac:dyDescent="0.25">
      <c r="E386" s="55">
        <f t="shared" si="5"/>
        <v>-2626.8100000000049</v>
      </c>
    </row>
    <row r="387" spans="5:5" x14ac:dyDescent="0.25">
      <c r="E387" s="55">
        <f t="shared" si="5"/>
        <v>-2626.8100000000049</v>
      </c>
    </row>
    <row r="388" spans="5:5" x14ac:dyDescent="0.25">
      <c r="E388" s="55">
        <f t="shared" si="5"/>
        <v>-2626.8100000000049</v>
      </c>
    </row>
    <row r="389" spans="5:5" x14ac:dyDescent="0.25">
      <c r="E389" s="55">
        <f t="shared" ref="E389:E452" si="6">+E388+C389-D389</f>
        <v>-2626.8100000000049</v>
      </c>
    </row>
    <row r="390" spans="5:5" x14ac:dyDescent="0.25">
      <c r="E390" s="55">
        <f t="shared" si="6"/>
        <v>-2626.8100000000049</v>
      </c>
    </row>
    <row r="391" spans="5:5" x14ac:dyDescent="0.25">
      <c r="E391" s="55">
        <f t="shared" si="6"/>
        <v>-2626.8100000000049</v>
      </c>
    </row>
    <row r="392" spans="5:5" x14ac:dyDescent="0.25">
      <c r="E392" s="55">
        <f t="shared" si="6"/>
        <v>-2626.8100000000049</v>
      </c>
    </row>
    <row r="393" spans="5:5" x14ac:dyDescent="0.25">
      <c r="E393" s="55">
        <f t="shared" si="6"/>
        <v>-2626.8100000000049</v>
      </c>
    </row>
    <row r="394" spans="5:5" x14ac:dyDescent="0.25">
      <c r="E394" s="55">
        <f t="shared" si="6"/>
        <v>-2626.8100000000049</v>
      </c>
    </row>
    <row r="395" spans="5:5" x14ac:dyDescent="0.25">
      <c r="E395" s="55">
        <f t="shared" si="6"/>
        <v>-2626.8100000000049</v>
      </c>
    </row>
    <row r="396" spans="5:5" x14ac:dyDescent="0.25">
      <c r="E396" s="55">
        <f t="shared" si="6"/>
        <v>-2626.8100000000049</v>
      </c>
    </row>
    <row r="397" spans="5:5" x14ac:dyDescent="0.25">
      <c r="E397" s="55">
        <f t="shared" si="6"/>
        <v>-2626.8100000000049</v>
      </c>
    </row>
    <row r="398" spans="5:5" x14ac:dyDescent="0.25">
      <c r="E398" s="55">
        <f t="shared" si="6"/>
        <v>-2626.8100000000049</v>
      </c>
    </row>
    <row r="399" spans="5:5" x14ac:dyDescent="0.25">
      <c r="E399" s="55">
        <f t="shared" si="6"/>
        <v>-2626.8100000000049</v>
      </c>
    </row>
    <row r="400" spans="5:5" x14ac:dyDescent="0.25">
      <c r="E400" s="55">
        <f t="shared" si="6"/>
        <v>-2626.8100000000049</v>
      </c>
    </row>
    <row r="401" spans="5:5" x14ac:dyDescent="0.25">
      <c r="E401" s="55">
        <f t="shared" si="6"/>
        <v>-2626.8100000000049</v>
      </c>
    </row>
    <row r="402" spans="5:5" x14ac:dyDescent="0.25">
      <c r="E402" s="55">
        <f t="shared" si="6"/>
        <v>-2626.8100000000049</v>
      </c>
    </row>
    <row r="403" spans="5:5" x14ac:dyDescent="0.25">
      <c r="E403" s="55">
        <f t="shared" si="6"/>
        <v>-2626.8100000000049</v>
      </c>
    </row>
    <row r="404" spans="5:5" x14ac:dyDescent="0.25">
      <c r="E404" s="55">
        <f t="shared" si="6"/>
        <v>-2626.8100000000049</v>
      </c>
    </row>
    <row r="405" spans="5:5" x14ac:dyDescent="0.25">
      <c r="E405" s="55">
        <f t="shared" si="6"/>
        <v>-2626.8100000000049</v>
      </c>
    </row>
    <row r="406" spans="5:5" x14ac:dyDescent="0.25">
      <c r="E406" s="55">
        <f t="shared" si="6"/>
        <v>-2626.8100000000049</v>
      </c>
    </row>
    <row r="407" spans="5:5" x14ac:dyDescent="0.25">
      <c r="E407" s="55">
        <f t="shared" si="6"/>
        <v>-2626.8100000000049</v>
      </c>
    </row>
    <row r="408" spans="5:5" x14ac:dyDescent="0.25">
      <c r="E408" s="55">
        <f t="shared" si="6"/>
        <v>-2626.8100000000049</v>
      </c>
    </row>
    <row r="409" spans="5:5" x14ac:dyDescent="0.25">
      <c r="E409" s="55">
        <f t="shared" si="6"/>
        <v>-2626.8100000000049</v>
      </c>
    </row>
    <row r="410" spans="5:5" x14ac:dyDescent="0.25">
      <c r="E410" s="55">
        <f t="shared" si="6"/>
        <v>-2626.8100000000049</v>
      </c>
    </row>
    <row r="411" spans="5:5" x14ac:dyDescent="0.25">
      <c r="E411" s="55">
        <f t="shared" si="6"/>
        <v>-2626.8100000000049</v>
      </c>
    </row>
    <row r="412" spans="5:5" x14ac:dyDescent="0.25">
      <c r="E412" s="55">
        <f t="shared" si="6"/>
        <v>-2626.8100000000049</v>
      </c>
    </row>
    <row r="413" spans="5:5" x14ac:dyDescent="0.25">
      <c r="E413" s="55">
        <f t="shared" si="6"/>
        <v>-2626.8100000000049</v>
      </c>
    </row>
    <row r="414" spans="5:5" x14ac:dyDescent="0.25">
      <c r="E414" s="55">
        <f t="shared" si="6"/>
        <v>-2626.8100000000049</v>
      </c>
    </row>
    <row r="415" spans="5:5" x14ac:dyDescent="0.25">
      <c r="E415" s="55">
        <f t="shared" si="6"/>
        <v>-2626.8100000000049</v>
      </c>
    </row>
    <row r="416" spans="5:5" x14ac:dyDescent="0.25">
      <c r="E416" s="55">
        <f t="shared" si="6"/>
        <v>-2626.8100000000049</v>
      </c>
    </row>
    <row r="417" spans="5:5" x14ac:dyDescent="0.25">
      <c r="E417" s="55">
        <f t="shared" si="6"/>
        <v>-2626.8100000000049</v>
      </c>
    </row>
    <row r="418" spans="5:5" x14ac:dyDescent="0.25">
      <c r="E418" s="55">
        <f t="shared" si="6"/>
        <v>-2626.8100000000049</v>
      </c>
    </row>
    <row r="419" spans="5:5" x14ac:dyDescent="0.25">
      <c r="E419" s="55">
        <f t="shared" si="6"/>
        <v>-2626.8100000000049</v>
      </c>
    </row>
    <row r="420" spans="5:5" x14ac:dyDescent="0.25">
      <c r="E420" s="55">
        <f t="shared" si="6"/>
        <v>-2626.8100000000049</v>
      </c>
    </row>
    <row r="421" spans="5:5" x14ac:dyDescent="0.25">
      <c r="E421" s="55">
        <f t="shared" si="6"/>
        <v>-2626.8100000000049</v>
      </c>
    </row>
    <row r="422" spans="5:5" x14ac:dyDescent="0.25">
      <c r="E422" s="55">
        <f t="shared" si="6"/>
        <v>-2626.8100000000049</v>
      </c>
    </row>
    <row r="423" spans="5:5" x14ac:dyDescent="0.25">
      <c r="E423" s="55">
        <f t="shared" si="6"/>
        <v>-2626.8100000000049</v>
      </c>
    </row>
    <row r="424" spans="5:5" x14ac:dyDescent="0.25">
      <c r="E424" s="55">
        <f t="shared" si="6"/>
        <v>-2626.8100000000049</v>
      </c>
    </row>
    <row r="425" spans="5:5" x14ac:dyDescent="0.25">
      <c r="E425" s="55">
        <f t="shared" si="6"/>
        <v>-2626.8100000000049</v>
      </c>
    </row>
    <row r="426" spans="5:5" x14ac:dyDescent="0.25">
      <c r="E426" s="55">
        <f t="shared" si="6"/>
        <v>-2626.8100000000049</v>
      </c>
    </row>
    <row r="427" spans="5:5" x14ac:dyDescent="0.25">
      <c r="E427" s="55">
        <f t="shared" si="6"/>
        <v>-2626.8100000000049</v>
      </c>
    </row>
    <row r="428" spans="5:5" x14ac:dyDescent="0.25">
      <c r="E428" s="55">
        <f t="shared" si="6"/>
        <v>-2626.8100000000049</v>
      </c>
    </row>
    <row r="429" spans="5:5" x14ac:dyDescent="0.25">
      <c r="E429" s="55">
        <f t="shared" si="6"/>
        <v>-2626.8100000000049</v>
      </c>
    </row>
    <row r="430" spans="5:5" x14ac:dyDescent="0.25">
      <c r="E430" s="55">
        <f t="shared" si="6"/>
        <v>-2626.8100000000049</v>
      </c>
    </row>
    <row r="431" spans="5:5" x14ac:dyDescent="0.25">
      <c r="E431" s="55">
        <f t="shared" si="6"/>
        <v>-2626.8100000000049</v>
      </c>
    </row>
    <row r="432" spans="5:5" x14ac:dyDescent="0.25">
      <c r="E432" s="55">
        <f t="shared" si="6"/>
        <v>-2626.8100000000049</v>
      </c>
    </row>
    <row r="433" spans="5:5" x14ac:dyDescent="0.25">
      <c r="E433" s="55">
        <f t="shared" si="6"/>
        <v>-2626.8100000000049</v>
      </c>
    </row>
    <row r="434" spans="5:5" x14ac:dyDescent="0.25">
      <c r="E434" s="55">
        <f t="shared" si="6"/>
        <v>-2626.8100000000049</v>
      </c>
    </row>
    <row r="435" spans="5:5" x14ac:dyDescent="0.25">
      <c r="E435" s="55">
        <f t="shared" si="6"/>
        <v>-2626.8100000000049</v>
      </c>
    </row>
    <row r="436" spans="5:5" x14ac:dyDescent="0.25">
      <c r="E436" s="55">
        <f t="shared" si="6"/>
        <v>-2626.8100000000049</v>
      </c>
    </row>
    <row r="437" spans="5:5" x14ac:dyDescent="0.25">
      <c r="E437" s="55">
        <f t="shared" si="6"/>
        <v>-2626.8100000000049</v>
      </c>
    </row>
    <row r="438" spans="5:5" x14ac:dyDescent="0.25">
      <c r="E438" s="55">
        <f t="shared" si="6"/>
        <v>-2626.8100000000049</v>
      </c>
    </row>
    <row r="439" spans="5:5" x14ac:dyDescent="0.25">
      <c r="E439" s="55">
        <f t="shared" si="6"/>
        <v>-2626.8100000000049</v>
      </c>
    </row>
    <row r="440" spans="5:5" x14ac:dyDescent="0.25">
      <c r="E440" s="55">
        <f t="shared" si="6"/>
        <v>-2626.8100000000049</v>
      </c>
    </row>
    <row r="441" spans="5:5" x14ac:dyDescent="0.25">
      <c r="E441" s="55">
        <f t="shared" si="6"/>
        <v>-2626.8100000000049</v>
      </c>
    </row>
    <row r="442" spans="5:5" x14ac:dyDescent="0.25">
      <c r="E442" s="55">
        <f t="shared" si="6"/>
        <v>-2626.8100000000049</v>
      </c>
    </row>
    <row r="443" spans="5:5" x14ac:dyDescent="0.25">
      <c r="E443" s="55">
        <f t="shared" si="6"/>
        <v>-2626.8100000000049</v>
      </c>
    </row>
    <row r="444" spans="5:5" x14ac:dyDescent="0.25">
      <c r="E444" s="55">
        <f t="shared" si="6"/>
        <v>-2626.8100000000049</v>
      </c>
    </row>
    <row r="445" spans="5:5" x14ac:dyDescent="0.25">
      <c r="E445" s="55">
        <f t="shared" si="6"/>
        <v>-2626.8100000000049</v>
      </c>
    </row>
    <row r="446" spans="5:5" x14ac:dyDescent="0.25">
      <c r="E446" s="55">
        <f t="shared" si="6"/>
        <v>-2626.8100000000049</v>
      </c>
    </row>
    <row r="447" spans="5:5" x14ac:dyDescent="0.25">
      <c r="E447" s="55">
        <f t="shared" si="6"/>
        <v>-2626.8100000000049</v>
      </c>
    </row>
    <row r="448" spans="5:5" x14ac:dyDescent="0.25">
      <c r="E448" s="55">
        <f t="shared" si="6"/>
        <v>-2626.8100000000049</v>
      </c>
    </row>
    <row r="449" spans="5:5" x14ac:dyDescent="0.25">
      <c r="E449" s="55">
        <f t="shared" si="6"/>
        <v>-2626.8100000000049</v>
      </c>
    </row>
    <row r="450" spans="5:5" x14ac:dyDescent="0.25">
      <c r="E450" s="55">
        <f t="shared" si="6"/>
        <v>-2626.8100000000049</v>
      </c>
    </row>
    <row r="451" spans="5:5" x14ac:dyDescent="0.25">
      <c r="E451" s="55">
        <f t="shared" si="6"/>
        <v>-2626.8100000000049</v>
      </c>
    </row>
    <row r="452" spans="5:5" x14ac:dyDescent="0.25">
      <c r="E452" s="55">
        <f t="shared" si="6"/>
        <v>-2626.8100000000049</v>
      </c>
    </row>
    <row r="453" spans="5:5" x14ac:dyDescent="0.25">
      <c r="E453" s="55">
        <f t="shared" ref="E453:E501" si="7">+E452+C453-D453</f>
        <v>-2626.8100000000049</v>
      </c>
    </row>
    <row r="454" spans="5:5" x14ac:dyDescent="0.25">
      <c r="E454" s="55">
        <f t="shared" si="7"/>
        <v>-2626.8100000000049</v>
      </c>
    </row>
    <row r="455" spans="5:5" x14ac:dyDescent="0.25">
      <c r="E455" s="55">
        <f t="shared" si="7"/>
        <v>-2626.8100000000049</v>
      </c>
    </row>
    <row r="456" spans="5:5" x14ac:dyDescent="0.25">
      <c r="E456" s="55">
        <f t="shared" si="7"/>
        <v>-2626.8100000000049</v>
      </c>
    </row>
    <row r="457" spans="5:5" x14ac:dyDescent="0.25">
      <c r="E457" s="55">
        <f t="shared" si="7"/>
        <v>-2626.8100000000049</v>
      </c>
    </row>
    <row r="458" spans="5:5" x14ac:dyDescent="0.25">
      <c r="E458" s="55">
        <f t="shared" si="7"/>
        <v>-2626.8100000000049</v>
      </c>
    </row>
    <row r="459" spans="5:5" x14ac:dyDescent="0.25">
      <c r="E459" s="55">
        <f t="shared" si="7"/>
        <v>-2626.8100000000049</v>
      </c>
    </row>
    <row r="460" spans="5:5" x14ac:dyDescent="0.25">
      <c r="E460" s="55">
        <f t="shared" si="7"/>
        <v>-2626.8100000000049</v>
      </c>
    </row>
    <row r="461" spans="5:5" x14ac:dyDescent="0.25">
      <c r="E461" s="55">
        <f t="shared" si="7"/>
        <v>-2626.8100000000049</v>
      </c>
    </row>
    <row r="462" spans="5:5" x14ac:dyDescent="0.25">
      <c r="E462" s="55">
        <f t="shared" si="7"/>
        <v>-2626.8100000000049</v>
      </c>
    </row>
    <row r="463" spans="5:5" x14ac:dyDescent="0.25">
      <c r="E463" s="55">
        <f t="shared" si="7"/>
        <v>-2626.8100000000049</v>
      </c>
    </row>
    <row r="464" spans="5:5" x14ac:dyDescent="0.25">
      <c r="E464" s="55">
        <f t="shared" si="7"/>
        <v>-2626.8100000000049</v>
      </c>
    </row>
    <row r="465" spans="5:5" x14ac:dyDescent="0.25">
      <c r="E465" s="55">
        <f t="shared" si="7"/>
        <v>-2626.8100000000049</v>
      </c>
    </row>
    <row r="466" spans="5:5" x14ac:dyDescent="0.25">
      <c r="E466" s="55">
        <f t="shared" si="7"/>
        <v>-2626.8100000000049</v>
      </c>
    </row>
    <row r="467" spans="5:5" x14ac:dyDescent="0.25">
      <c r="E467" s="55">
        <f t="shared" si="7"/>
        <v>-2626.8100000000049</v>
      </c>
    </row>
    <row r="468" spans="5:5" x14ac:dyDescent="0.25">
      <c r="E468" s="55">
        <f t="shared" si="7"/>
        <v>-2626.8100000000049</v>
      </c>
    </row>
    <row r="469" spans="5:5" x14ac:dyDescent="0.25">
      <c r="E469" s="55">
        <f t="shared" si="7"/>
        <v>-2626.8100000000049</v>
      </c>
    </row>
    <row r="470" spans="5:5" x14ac:dyDescent="0.25">
      <c r="E470" s="55">
        <f t="shared" si="7"/>
        <v>-2626.8100000000049</v>
      </c>
    </row>
    <row r="471" spans="5:5" x14ac:dyDescent="0.25">
      <c r="E471" s="55">
        <f t="shared" si="7"/>
        <v>-2626.8100000000049</v>
      </c>
    </row>
    <row r="472" spans="5:5" x14ac:dyDescent="0.25">
      <c r="E472" s="55">
        <f t="shared" si="7"/>
        <v>-2626.8100000000049</v>
      </c>
    </row>
    <row r="473" spans="5:5" x14ac:dyDescent="0.25">
      <c r="E473" s="55">
        <f t="shared" si="7"/>
        <v>-2626.8100000000049</v>
      </c>
    </row>
    <row r="474" spans="5:5" x14ac:dyDescent="0.25">
      <c r="E474" s="55">
        <f t="shared" si="7"/>
        <v>-2626.8100000000049</v>
      </c>
    </row>
    <row r="475" spans="5:5" x14ac:dyDescent="0.25">
      <c r="E475" s="55">
        <f t="shared" si="7"/>
        <v>-2626.8100000000049</v>
      </c>
    </row>
    <row r="476" spans="5:5" x14ac:dyDescent="0.25">
      <c r="E476" s="55">
        <f t="shared" si="7"/>
        <v>-2626.8100000000049</v>
      </c>
    </row>
    <row r="477" spans="5:5" x14ac:dyDescent="0.25">
      <c r="E477" s="55">
        <f t="shared" si="7"/>
        <v>-2626.8100000000049</v>
      </c>
    </row>
    <row r="478" spans="5:5" x14ac:dyDescent="0.25">
      <c r="E478" s="55">
        <f t="shared" si="7"/>
        <v>-2626.8100000000049</v>
      </c>
    </row>
    <row r="479" spans="5:5" x14ac:dyDescent="0.25">
      <c r="E479" s="55">
        <f t="shared" si="7"/>
        <v>-2626.8100000000049</v>
      </c>
    </row>
    <row r="480" spans="5:5" x14ac:dyDescent="0.25">
      <c r="E480" s="55">
        <f t="shared" si="7"/>
        <v>-2626.8100000000049</v>
      </c>
    </row>
    <row r="481" spans="5:5" x14ac:dyDescent="0.25">
      <c r="E481" s="55">
        <f t="shared" si="7"/>
        <v>-2626.8100000000049</v>
      </c>
    </row>
    <row r="482" spans="5:5" x14ac:dyDescent="0.25">
      <c r="E482" s="55">
        <f t="shared" si="7"/>
        <v>-2626.8100000000049</v>
      </c>
    </row>
    <row r="483" spans="5:5" x14ac:dyDescent="0.25">
      <c r="E483" s="55">
        <f t="shared" si="7"/>
        <v>-2626.8100000000049</v>
      </c>
    </row>
    <row r="484" spans="5:5" x14ac:dyDescent="0.25">
      <c r="E484" s="55">
        <f t="shared" si="7"/>
        <v>-2626.8100000000049</v>
      </c>
    </row>
    <row r="485" spans="5:5" x14ac:dyDescent="0.25">
      <c r="E485" s="55">
        <f t="shared" si="7"/>
        <v>-2626.8100000000049</v>
      </c>
    </row>
    <row r="486" spans="5:5" x14ac:dyDescent="0.25">
      <c r="E486" s="55">
        <f t="shared" si="7"/>
        <v>-2626.8100000000049</v>
      </c>
    </row>
    <row r="487" spans="5:5" x14ac:dyDescent="0.25">
      <c r="E487" s="55">
        <f t="shared" si="7"/>
        <v>-2626.8100000000049</v>
      </c>
    </row>
    <row r="488" spans="5:5" x14ac:dyDescent="0.25">
      <c r="E488" s="55">
        <f t="shared" si="7"/>
        <v>-2626.8100000000049</v>
      </c>
    </row>
    <row r="489" spans="5:5" x14ac:dyDescent="0.25">
      <c r="E489" s="55">
        <f t="shared" si="7"/>
        <v>-2626.8100000000049</v>
      </c>
    </row>
    <row r="490" spans="5:5" x14ac:dyDescent="0.25">
      <c r="E490" s="55">
        <f t="shared" si="7"/>
        <v>-2626.8100000000049</v>
      </c>
    </row>
    <row r="491" spans="5:5" x14ac:dyDescent="0.25">
      <c r="E491" s="55">
        <f t="shared" si="7"/>
        <v>-2626.8100000000049</v>
      </c>
    </row>
    <row r="492" spans="5:5" x14ac:dyDescent="0.25">
      <c r="E492" s="55">
        <f t="shared" si="7"/>
        <v>-2626.8100000000049</v>
      </c>
    </row>
    <row r="493" spans="5:5" x14ac:dyDescent="0.25">
      <c r="E493" s="55">
        <f t="shared" si="7"/>
        <v>-2626.8100000000049</v>
      </c>
    </row>
    <row r="494" spans="5:5" x14ac:dyDescent="0.25">
      <c r="E494" s="55">
        <f t="shared" si="7"/>
        <v>-2626.8100000000049</v>
      </c>
    </row>
    <row r="495" spans="5:5" x14ac:dyDescent="0.25">
      <c r="E495" s="55">
        <f t="shared" si="7"/>
        <v>-2626.8100000000049</v>
      </c>
    </row>
    <row r="496" spans="5:5" x14ac:dyDescent="0.25">
      <c r="E496" s="55">
        <f t="shared" si="7"/>
        <v>-2626.8100000000049</v>
      </c>
    </row>
    <row r="497" spans="5:5" x14ac:dyDescent="0.25">
      <c r="E497" s="55">
        <f t="shared" si="7"/>
        <v>-2626.8100000000049</v>
      </c>
    </row>
    <row r="498" spans="5:5" x14ac:dyDescent="0.25">
      <c r="E498" s="55">
        <f t="shared" si="7"/>
        <v>-2626.8100000000049</v>
      </c>
    </row>
    <row r="499" spans="5:5" x14ac:dyDescent="0.25">
      <c r="E499" s="55">
        <f t="shared" si="7"/>
        <v>-2626.8100000000049</v>
      </c>
    </row>
    <row r="500" spans="5:5" x14ac:dyDescent="0.25">
      <c r="E500" s="55">
        <f t="shared" si="7"/>
        <v>-2626.8100000000049</v>
      </c>
    </row>
    <row r="501" spans="5:5" x14ac:dyDescent="0.25">
      <c r="E501" s="55">
        <f t="shared" si="7"/>
        <v>-2626.8100000000049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0"/>
  <sheetViews>
    <sheetView workbookViewId="0">
      <selection activeCell="A9" sqref="A9"/>
    </sheetView>
  </sheetViews>
  <sheetFormatPr baseColWidth="10" defaultRowHeight="15" x14ac:dyDescent="0.25"/>
  <cols>
    <col min="1" max="1" width="11.42578125" style="5"/>
    <col min="2" max="2" width="15.42578125" style="5" bestFit="1" customWidth="1"/>
    <col min="3" max="5" width="12" style="6" bestFit="1" customWidth="1"/>
    <col min="6" max="6" width="11.7109375" style="5" bestFit="1" customWidth="1"/>
    <col min="7" max="7" width="9" style="5" bestFit="1" customWidth="1"/>
    <col min="8" max="9" width="11.42578125" style="5"/>
    <col min="12" max="12" width="17.42578125" bestFit="1" customWidth="1"/>
    <col min="13" max="13" width="16.5703125" bestFit="1" customWidth="1"/>
  </cols>
  <sheetData>
    <row r="1" spans="1:13" ht="18.75" x14ac:dyDescent="0.3">
      <c r="A1" s="95" t="s">
        <v>320</v>
      </c>
      <c r="B1" s="95"/>
      <c r="C1" s="95"/>
      <c r="D1" s="95"/>
      <c r="E1" s="95"/>
      <c r="L1" s="20" t="s">
        <v>4</v>
      </c>
      <c r="M1" s="21">
        <f>E500</f>
        <v>0</v>
      </c>
    </row>
    <row r="2" spans="1:13" ht="18.75" x14ac:dyDescent="0.3">
      <c r="A2" s="5" t="s">
        <v>0</v>
      </c>
      <c r="B2" s="5" t="s">
        <v>1</v>
      </c>
      <c r="C2" s="5" t="s">
        <v>2</v>
      </c>
      <c r="D2" s="5" t="s">
        <v>321</v>
      </c>
      <c r="E2" s="5" t="s">
        <v>4</v>
      </c>
      <c r="F2" s="5" t="s">
        <v>322</v>
      </c>
      <c r="G2" s="5" t="s">
        <v>323</v>
      </c>
      <c r="H2" s="5" t="s">
        <v>34</v>
      </c>
      <c r="I2" s="5" t="s">
        <v>326</v>
      </c>
      <c r="L2" s="22" t="s">
        <v>77</v>
      </c>
      <c r="M2" s="23">
        <f>MAX(A3:A500)</f>
        <v>44474</v>
      </c>
    </row>
    <row r="3" spans="1:13" x14ac:dyDescent="0.25">
      <c r="A3" s="7">
        <v>44188</v>
      </c>
      <c r="B3" s="5" t="s">
        <v>324</v>
      </c>
      <c r="C3" s="6">
        <v>4636.1400000000003</v>
      </c>
      <c r="D3" s="6">
        <v>0</v>
      </c>
      <c r="E3" s="6">
        <f>+C3-D3</f>
        <v>4636.1400000000003</v>
      </c>
      <c r="F3" s="5" t="s">
        <v>325</v>
      </c>
      <c r="G3" s="5" t="s">
        <v>181</v>
      </c>
      <c r="H3" s="37">
        <v>81</v>
      </c>
      <c r="I3" s="6">
        <f>ROUNDUP(C3/H3,2)</f>
        <v>57.239999999999995</v>
      </c>
    </row>
    <row r="4" spans="1:13" x14ac:dyDescent="0.25">
      <c r="A4" s="7">
        <v>44236</v>
      </c>
      <c r="B4" s="5" t="s">
        <v>362</v>
      </c>
      <c r="C4" s="6">
        <v>0</v>
      </c>
      <c r="D4" s="6">
        <v>4636.1400000000003</v>
      </c>
      <c r="E4" s="6">
        <f>+E3+C4-D4</f>
        <v>0</v>
      </c>
      <c r="F4" s="5" t="s">
        <v>363</v>
      </c>
      <c r="I4" s="6" t="e">
        <f t="shared" ref="I4:I67" si="0">ROUNDUP(C4/H4,2)</f>
        <v>#DIV/0!</v>
      </c>
    </row>
    <row r="5" spans="1:13" x14ac:dyDescent="0.25">
      <c r="A5" s="7">
        <v>44397</v>
      </c>
      <c r="B5" s="5" t="s">
        <v>658</v>
      </c>
      <c r="C5" s="6">
        <v>4985.88</v>
      </c>
      <c r="D5" s="6">
        <v>0</v>
      </c>
      <c r="E5" s="6">
        <f t="shared" ref="E5:E68" si="1">+E4+C5-D5</f>
        <v>4985.88</v>
      </c>
      <c r="F5" s="5" t="s">
        <v>325</v>
      </c>
      <c r="G5" s="5" t="s">
        <v>181</v>
      </c>
      <c r="H5" s="5">
        <v>74</v>
      </c>
      <c r="I5" s="6">
        <f t="shared" si="0"/>
        <v>67.38000000000001</v>
      </c>
    </row>
    <row r="6" spans="1:13" x14ac:dyDescent="0.25">
      <c r="A6" s="7">
        <v>44446</v>
      </c>
      <c r="B6" s="5" t="s">
        <v>782</v>
      </c>
      <c r="C6" s="6">
        <v>24153.08</v>
      </c>
      <c r="D6" s="6">
        <v>0</v>
      </c>
      <c r="E6" s="6">
        <f t="shared" si="1"/>
        <v>29138.960000000003</v>
      </c>
      <c r="F6" s="5" t="s">
        <v>783</v>
      </c>
      <c r="G6" s="5" t="s">
        <v>784</v>
      </c>
      <c r="H6" s="5">
        <v>761</v>
      </c>
      <c r="I6" s="6">
        <f t="shared" si="0"/>
        <v>31.740000000000002</v>
      </c>
    </row>
    <row r="7" spans="1:13" x14ac:dyDescent="0.25">
      <c r="A7" s="7">
        <v>44409</v>
      </c>
      <c r="B7" s="5" t="s">
        <v>548</v>
      </c>
      <c r="C7" s="6">
        <v>0</v>
      </c>
      <c r="D7" s="6">
        <v>4985.88</v>
      </c>
      <c r="E7" s="6">
        <f t="shared" si="1"/>
        <v>24153.08</v>
      </c>
      <c r="I7" s="6" t="e">
        <f t="shared" si="0"/>
        <v>#DIV/0!</v>
      </c>
      <c r="L7">
        <f>7900+8100+8153.07</f>
        <v>24153.07</v>
      </c>
    </row>
    <row r="8" spans="1:13" x14ac:dyDescent="0.25">
      <c r="A8" s="7">
        <v>44474</v>
      </c>
      <c r="B8" s="5" t="s">
        <v>548</v>
      </c>
      <c r="C8" s="6">
        <v>0</v>
      </c>
      <c r="D8" s="6">
        <v>24153.08</v>
      </c>
      <c r="E8" s="6">
        <f t="shared" si="1"/>
        <v>0</v>
      </c>
      <c r="I8" s="6" t="e">
        <f t="shared" si="0"/>
        <v>#DIV/0!</v>
      </c>
    </row>
    <row r="9" spans="1:13" x14ac:dyDescent="0.25">
      <c r="E9" s="6">
        <f t="shared" si="1"/>
        <v>0</v>
      </c>
      <c r="I9" s="6" t="e">
        <f t="shared" si="0"/>
        <v>#DIV/0!</v>
      </c>
    </row>
    <row r="10" spans="1:13" x14ac:dyDescent="0.25">
      <c r="E10" s="6">
        <f t="shared" si="1"/>
        <v>0</v>
      </c>
      <c r="I10" s="6" t="e">
        <f t="shared" si="0"/>
        <v>#DIV/0!</v>
      </c>
    </row>
    <row r="11" spans="1:13" x14ac:dyDescent="0.25">
      <c r="E11" s="6">
        <f t="shared" si="1"/>
        <v>0</v>
      </c>
      <c r="I11" s="6" t="e">
        <f t="shared" si="0"/>
        <v>#DIV/0!</v>
      </c>
    </row>
    <row r="12" spans="1:13" x14ac:dyDescent="0.25">
      <c r="E12" s="6">
        <f t="shared" si="1"/>
        <v>0</v>
      </c>
      <c r="I12" s="6" t="e">
        <f t="shared" si="0"/>
        <v>#DIV/0!</v>
      </c>
    </row>
    <row r="13" spans="1:13" x14ac:dyDescent="0.25">
      <c r="E13" s="6">
        <f t="shared" si="1"/>
        <v>0</v>
      </c>
      <c r="I13" s="6" t="e">
        <f t="shared" si="0"/>
        <v>#DIV/0!</v>
      </c>
    </row>
    <row r="14" spans="1:13" x14ac:dyDescent="0.25">
      <c r="E14" s="6">
        <f t="shared" si="1"/>
        <v>0</v>
      </c>
      <c r="I14" s="6" t="e">
        <f t="shared" si="0"/>
        <v>#DIV/0!</v>
      </c>
    </row>
    <row r="15" spans="1:13" x14ac:dyDescent="0.25">
      <c r="E15" s="6">
        <f t="shared" si="1"/>
        <v>0</v>
      </c>
      <c r="I15" s="6" t="e">
        <f t="shared" si="0"/>
        <v>#DIV/0!</v>
      </c>
    </row>
    <row r="16" spans="1:13" x14ac:dyDescent="0.25">
      <c r="E16" s="6">
        <f t="shared" si="1"/>
        <v>0</v>
      </c>
      <c r="I16" s="6" t="e">
        <f t="shared" si="0"/>
        <v>#DIV/0!</v>
      </c>
    </row>
    <row r="17" spans="5:9" x14ac:dyDescent="0.25">
      <c r="E17" s="6">
        <f t="shared" si="1"/>
        <v>0</v>
      </c>
      <c r="I17" s="6" t="e">
        <f t="shared" si="0"/>
        <v>#DIV/0!</v>
      </c>
    </row>
    <row r="18" spans="5:9" x14ac:dyDescent="0.25">
      <c r="E18" s="6">
        <f t="shared" si="1"/>
        <v>0</v>
      </c>
      <c r="I18" s="6" t="e">
        <f t="shared" si="0"/>
        <v>#DIV/0!</v>
      </c>
    </row>
    <row r="19" spans="5:9" x14ac:dyDescent="0.25">
      <c r="E19" s="6">
        <f t="shared" si="1"/>
        <v>0</v>
      </c>
      <c r="I19" s="6" t="e">
        <f t="shared" si="0"/>
        <v>#DIV/0!</v>
      </c>
    </row>
    <row r="20" spans="5:9" x14ac:dyDescent="0.25">
      <c r="E20" s="6">
        <f t="shared" si="1"/>
        <v>0</v>
      </c>
      <c r="I20" s="6" t="e">
        <f t="shared" si="0"/>
        <v>#DIV/0!</v>
      </c>
    </row>
    <row r="21" spans="5:9" x14ac:dyDescent="0.25">
      <c r="E21" s="6">
        <f t="shared" si="1"/>
        <v>0</v>
      </c>
      <c r="I21" s="6" t="e">
        <f t="shared" si="0"/>
        <v>#DIV/0!</v>
      </c>
    </row>
    <row r="22" spans="5:9" x14ac:dyDescent="0.25">
      <c r="E22" s="6">
        <f t="shared" si="1"/>
        <v>0</v>
      </c>
      <c r="I22" s="6" t="e">
        <f t="shared" si="0"/>
        <v>#DIV/0!</v>
      </c>
    </row>
    <row r="23" spans="5:9" x14ac:dyDescent="0.25">
      <c r="E23" s="6">
        <f t="shared" si="1"/>
        <v>0</v>
      </c>
      <c r="I23" s="6" t="e">
        <f t="shared" si="0"/>
        <v>#DIV/0!</v>
      </c>
    </row>
    <row r="24" spans="5:9" x14ac:dyDescent="0.25">
      <c r="E24" s="6">
        <f t="shared" si="1"/>
        <v>0</v>
      </c>
      <c r="I24" s="6" t="e">
        <f t="shared" si="0"/>
        <v>#DIV/0!</v>
      </c>
    </row>
    <row r="25" spans="5:9" x14ac:dyDescent="0.25">
      <c r="E25" s="6">
        <f t="shared" si="1"/>
        <v>0</v>
      </c>
      <c r="I25" s="6" t="e">
        <f t="shared" si="0"/>
        <v>#DIV/0!</v>
      </c>
    </row>
    <row r="26" spans="5:9" x14ac:dyDescent="0.25">
      <c r="E26" s="6">
        <f t="shared" si="1"/>
        <v>0</v>
      </c>
      <c r="I26" s="6" t="e">
        <f t="shared" si="0"/>
        <v>#DIV/0!</v>
      </c>
    </row>
    <row r="27" spans="5:9" x14ac:dyDescent="0.25">
      <c r="E27" s="6">
        <f t="shared" si="1"/>
        <v>0</v>
      </c>
      <c r="I27" s="6" t="e">
        <f t="shared" si="0"/>
        <v>#DIV/0!</v>
      </c>
    </row>
    <row r="28" spans="5:9" x14ac:dyDescent="0.25">
      <c r="E28" s="6">
        <f t="shared" si="1"/>
        <v>0</v>
      </c>
      <c r="I28" s="6" t="e">
        <f t="shared" si="0"/>
        <v>#DIV/0!</v>
      </c>
    </row>
    <row r="29" spans="5:9" x14ac:dyDescent="0.25">
      <c r="E29" s="6">
        <f t="shared" si="1"/>
        <v>0</v>
      </c>
      <c r="I29" s="6" t="e">
        <f t="shared" si="0"/>
        <v>#DIV/0!</v>
      </c>
    </row>
    <row r="30" spans="5:9" x14ac:dyDescent="0.25">
      <c r="E30" s="6">
        <f t="shared" si="1"/>
        <v>0</v>
      </c>
      <c r="I30" s="6" t="e">
        <f t="shared" si="0"/>
        <v>#DIV/0!</v>
      </c>
    </row>
    <row r="31" spans="5:9" x14ac:dyDescent="0.25">
      <c r="E31" s="6">
        <f t="shared" si="1"/>
        <v>0</v>
      </c>
      <c r="I31" s="6" t="e">
        <f t="shared" si="0"/>
        <v>#DIV/0!</v>
      </c>
    </row>
    <row r="32" spans="5:9" x14ac:dyDescent="0.25">
      <c r="E32" s="6">
        <f t="shared" si="1"/>
        <v>0</v>
      </c>
      <c r="I32" s="6" t="e">
        <f t="shared" si="0"/>
        <v>#DIV/0!</v>
      </c>
    </row>
    <row r="33" spans="5:9" x14ac:dyDescent="0.25">
      <c r="E33" s="6">
        <f t="shared" si="1"/>
        <v>0</v>
      </c>
      <c r="I33" s="6" t="e">
        <f t="shared" si="0"/>
        <v>#DIV/0!</v>
      </c>
    </row>
    <row r="34" spans="5:9" x14ac:dyDescent="0.25">
      <c r="E34" s="6">
        <f t="shared" si="1"/>
        <v>0</v>
      </c>
      <c r="I34" s="6" t="e">
        <f t="shared" si="0"/>
        <v>#DIV/0!</v>
      </c>
    </row>
    <row r="35" spans="5:9" x14ac:dyDescent="0.25">
      <c r="E35" s="6">
        <f t="shared" si="1"/>
        <v>0</v>
      </c>
      <c r="I35" s="6" t="e">
        <f t="shared" si="0"/>
        <v>#DIV/0!</v>
      </c>
    </row>
    <row r="36" spans="5:9" x14ac:dyDescent="0.25">
      <c r="E36" s="6">
        <f t="shared" si="1"/>
        <v>0</v>
      </c>
      <c r="I36" s="6" t="e">
        <f t="shared" si="0"/>
        <v>#DIV/0!</v>
      </c>
    </row>
    <row r="37" spans="5:9" x14ac:dyDescent="0.25">
      <c r="E37" s="6">
        <f t="shared" si="1"/>
        <v>0</v>
      </c>
      <c r="I37" s="6" t="e">
        <f t="shared" si="0"/>
        <v>#DIV/0!</v>
      </c>
    </row>
    <row r="38" spans="5:9" x14ac:dyDescent="0.25">
      <c r="E38" s="6">
        <f t="shared" si="1"/>
        <v>0</v>
      </c>
      <c r="I38" s="6" t="e">
        <f t="shared" si="0"/>
        <v>#DIV/0!</v>
      </c>
    </row>
    <row r="39" spans="5:9" x14ac:dyDescent="0.25">
      <c r="E39" s="6">
        <f t="shared" si="1"/>
        <v>0</v>
      </c>
      <c r="I39" s="6" t="e">
        <f t="shared" si="0"/>
        <v>#DIV/0!</v>
      </c>
    </row>
    <row r="40" spans="5:9" x14ac:dyDescent="0.25">
      <c r="E40" s="6">
        <f t="shared" si="1"/>
        <v>0</v>
      </c>
      <c r="I40" s="6" t="e">
        <f t="shared" si="0"/>
        <v>#DIV/0!</v>
      </c>
    </row>
    <row r="41" spans="5:9" x14ac:dyDescent="0.25">
      <c r="E41" s="6">
        <f t="shared" si="1"/>
        <v>0</v>
      </c>
      <c r="I41" s="6" t="e">
        <f t="shared" si="0"/>
        <v>#DIV/0!</v>
      </c>
    </row>
    <row r="42" spans="5:9" x14ac:dyDescent="0.25">
      <c r="E42" s="6">
        <f t="shared" si="1"/>
        <v>0</v>
      </c>
      <c r="I42" s="6" t="e">
        <f t="shared" si="0"/>
        <v>#DIV/0!</v>
      </c>
    </row>
    <row r="43" spans="5:9" x14ac:dyDescent="0.25">
      <c r="E43" s="6">
        <f t="shared" si="1"/>
        <v>0</v>
      </c>
      <c r="I43" s="6" t="e">
        <f t="shared" si="0"/>
        <v>#DIV/0!</v>
      </c>
    </row>
    <row r="44" spans="5:9" x14ac:dyDescent="0.25">
      <c r="E44" s="6">
        <f t="shared" si="1"/>
        <v>0</v>
      </c>
      <c r="I44" s="6" t="e">
        <f t="shared" si="0"/>
        <v>#DIV/0!</v>
      </c>
    </row>
    <row r="45" spans="5:9" x14ac:dyDescent="0.25">
      <c r="E45" s="6">
        <f t="shared" si="1"/>
        <v>0</v>
      </c>
      <c r="I45" s="6" t="e">
        <f t="shared" si="0"/>
        <v>#DIV/0!</v>
      </c>
    </row>
    <row r="46" spans="5:9" x14ac:dyDescent="0.25">
      <c r="E46" s="6">
        <f t="shared" si="1"/>
        <v>0</v>
      </c>
      <c r="I46" s="6" t="e">
        <f t="shared" si="0"/>
        <v>#DIV/0!</v>
      </c>
    </row>
    <row r="47" spans="5:9" x14ac:dyDescent="0.25">
      <c r="E47" s="6">
        <f t="shared" si="1"/>
        <v>0</v>
      </c>
      <c r="I47" s="6" t="e">
        <f t="shared" si="0"/>
        <v>#DIV/0!</v>
      </c>
    </row>
    <row r="48" spans="5:9" x14ac:dyDescent="0.25">
      <c r="E48" s="6">
        <f t="shared" si="1"/>
        <v>0</v>
      </c>
      <c r="I48" s="6" t="e">
        <f t="shared" si="0"/>
        <v>#DIV/0!</v>
      </c>
    </row>
    <row r="49" spans="5:9" x14ac:dyDescent="0.25">
      <c r="E49" s="6">
        <f t="shared" si="1"/>
        <v>0</v>
      </c>
      <c r="I49" s="6" t="e">
        <f t="shared" si="0"/>
        <v>#DIV/0!</v>
      </c>
    </row>
    <row r="50" spans="5:9" x14ac:dyDescent="0.25">
      <c r="E50" s="6">
        <f t="shared" si="1"/>
        <v>0</v>
      </c>
      <c r="I50" s="6" t="e">
        <f t="shared" si="0"/>
        <v>#DIV/0!</v>
      </c>
    </row>
    <row r="51" spans="5:9" x14ac:dyDescent="0.25">
      <c r="E51" s="6">
        <f t="shared" si="1"/>
        <v>0</v>
      </c>
      <c r="I51" s="6" t="e">
        <f t="shared" si="0"/>
        <v>#DIV/0!</v>
      </c>
    </row>
    <row r="52" spans="5:9" x14ac:dyDescent="0.25">
      <c r="E52" s="6">
        <f t="shared" si="1"/>
        <v>0</v>
      </c>
      <c r="I52" s="6" t="e">
        <f t="shared" si="0"/>
        <v>#DIV/0!</v>
      </c>
    </row>
    <row r="53" spans="5:9" x14ac:dyDescent="0.25">
      <c r="E53" s="6">
        <f t="shared" si="1"/>
        <v>0</v>
      </c>
      <c r="I53" s="6" t="e">
        <f t="shared" si="0"/>
        <v>#DIV/0!</v>
      </c>
    </row>
    <row r="54" spans="5:9" x14ac:dyDescent="0.25">
      <c r="E54" s="6">
        <f t="shared" si="1"/>
        <v>0</v>
      </c>
      <c r="I54" s="6" t="e">
        <f t="shared" si="0"/>
        <v>#DIV/0!</v>
      </c>
    </row>
    <row r="55" spans="5:9" x14ac:dyDescent="0.25">
      <c r="E55" s="6">
        <f t="shared" si="1"/>
        <v>0</v>
      </c>
      <c r="I55" s="6" t="e">
        <f t="shared" si="0"/>
        <v>#DIV/0!</v>
      </c>
    </row>
    <row r="56" spans="5:9" x14ac:dyDescent="0.25">
      <c r="E56" s="6">
        <f t="shared" si="1"/>
        <v>0</v>
      </c>
      <c r="I56" s="6" t="e">
        <f t="shared" si="0"/>
        <v>#DIV/0!</v>
      </c>
    </row>
    <row r="57" spans="5:9" x14ac:dyDescent="0.25">
      <c r="E57" s="6">
        <f t="shared" si="1"/>
        <v>0</v>
      </c>
      <c r="I57" s="6" t="e">
        <f t="shared" si="0"/>
        <v>#DIV/0!</v>
      </c>
    </row>
    <row r="58" spans="5:9" x14ac:dyDescent="0.25">
      <c r="E58" s="6">
        <f t="shared" si="1"/>
        <v>0</v>
      </c>
      <c r="I58" s="6" t="e">
        <f t="shared" si="0"/>
        <v>#DIV/0!</v>
      </c>
    </row>
    <row r="59" spans="5:9" x14ac:dyDescent="0.25">
      <c r="E59" s="6">
        <f t="shared" si="1"/>
        <v>0</v>
      </c>
      <c r="I59" s="6" t="e">
        <f t="shared" si="0"/>
        <v>#DIV/0!</v>
      </c>
    </row>
    <row r="60" spans="5:9" x14ac:dyDescent="0.25">
      <c r="E60" s="6">
        <f t="shared" si="1"/>
        <v>0</v>
      </c>
      <c r="I60" s="6" t="e">
        <f t="shared" si="0"/>
        <v>#DIV/0!</v>
      </c>
    </row>
    <row r="61" spans="5:9" x14ac:dyDescent="0.25">
      <c r="E61" s="6">
        <f t="shared" si="1"/>
        <v>0</v>
      </c>
      <c r="I61" s="6" t="e">
        <f t="shared" si="0"/>
        <v>#DIV/0!</v>
      </c>
    </row>
    <row r="62" spans="5:9" x14ac:dyDescent="0.25">
      <c r="E62" s="6">
        <f t="shared" si="1"/>
        <v>0</v>
      </c>
      <c r="I62" s="6" t="e">
        <f t="shared" si="0"/>
        <v>#DIV/0!</v>
      </c>
    </row>
    <row r="63" spans="5:9" x14ac:dyDescent="0.25">
      <c r="E63" s="6">
        <f t="shared" si="1"/>
        <v>0</v>
      </c>
      <c r="I63" s="6" t="e">
        <f t="shared" si="0"/>
        <v>#DIV/0!</v>
      </c>
    </row>
    <row r="64" spans="5:9" x14ac:dyDescent="0.25">
      <c r="E64" s="6">
        <f t="shared" si="1"/>
        <v>0</v>
      </c>
      <c r="I64" s="6" t="e">
        <f t="shared" si="0"/>
        <v>#DIV/0!</v>
      </c>
    </row>
    <row r="65" spans="5:9" x14ac:dyDescent="0.25">
      <c r="E65" s="6">
        <f t="shared" si="1"/>
        <v>0</v>
      </c>
      <c r="I65" s="6" t="e">
        <f t="shared" si="0"/>
        <v>#DIV/0!</v>
      </c>
    </row>
    <row r="66" spans="5:9" x14ac:dyDescent="0.25">
      <c r="E66" s="6">
        <f t="shared" si="1"/>
        <v>0</v>
      </c>
      <c r="I66" s="6" t="e">
        <f t="shared" si="0"/>
        <v>#DIV/0!</v>
      </c>
    </row>
    <row r="67" spans="5:9" x14ac:dyDescent="0.25">
      <c r="E67" s="6">
        <f t="shared" si="1"/>
        <v>0</v>
      </c>
      <c r="I67" s="6" t="e">
        <f t="shared" si="0"/>
        <v>#DIV/0!</v>
      </c>
    </row>
    <row r="68" spans="5:9" x14ac:dyDescent="0.25">
      <c r="E68" s="6">
        <f t="shared" si="1"/>
        <v>0</v>
      </c>
      <c r="I68" s="6" t="e">
        <f t="shared" ref="I68:I131" si="2">ROUNDUP(C68/H68,2)</f>
        <v>#DIV/0!</v>
      </c>
    </row>
    <row r="69" spans="5:9" x14ac:dyDescent="0.25">
      <c r="E69" s="6">
        <f t="shared" ref="E69:E132" si="3">+E68+C69-D69</f>
        <v>0</v>
      </c>
      <c r="I69" s="6" t="e">
        <f t="shared" si="2"/>
        <v>#DIV/0!</v>
      </c>
    </row>
    <row r="70" spans="5:9" x14ac:dyDescent="0.25">
      <c r="E70" s="6">
        <f t="shared" si="3"/>
        <v>0</v>
      </c>
      <c r="I70" s="6" t="e">
        <f t="shared" si="2"/>
        <v>#DIV/0!</v>
      </c>
    </row>
    <row r="71" spans="5:9" x14ac:dyDescent="0.25">
      <c r="E71" s="6">
        <f t="shared" si="3"/>
        <v>0</v>
      </c>
      <c r="I71" s="6" t="e">
        <f t="shared" si="2"/>
        <v>#DIV/0!</v>
      </c>
    </row>
    <row r="72" spans="5:9" x14ac:dyDescent="0.25">
      <c r="E72" s="6">
        <f t="shared" si="3"/>
        <v>0</v>
      </c>
      <c r="I72" s="6" t="e">
        <f t="shared" si="2"/>
        <v>#DIV/0!</v>
      </c>
    </row>
    <row r="73" spans="5:9" x14ac:dyDescent="0.25">
      <c r="E73" s="6">
        <f t="shared" si="3"/>
        <v>0</v>
      </c>
      <c r="I73" s="6" t="e">
        <f t="shared" si="2"/>
        <v>#DIV/0!</v>
      </c>
    </row>
    <row r="74" spans="5:9" x14ac:dyDescent="0.25">
      <c r="E74" s="6">
        <f t="shared" si="3"/>
        <v>0</v>
      </c>
      <c r="I74" s="6" t="e">
        <f t="shared" si="2"/>
        <v>#DIV/0!</v>
      </c>
    </row>
    <row r="75" spans="5:9" x14ac:dyDescent="0.25">
      <c r="E75" s="6">
        <f t="shared" si="3"/>
        <v>0</v>
      </c>
      <c r="I75" s="6" t="e">
        <f t="shared" si="2"/>
        <v>#DIV/0!</v>
      </c>
    </row>
    <row r="76" spans="5:9" x14ac:dyDescent="0.25">
      <c r="E76" s="6">
        <f t="shared" si="3"/>
        <v>0</v>
      </c>
      <c r="I76" s="6" t="e">
        <f t="shared" si="2"/>
        <v>#DIV/0!</v>
      </c>
    </row>
    <row r="77" spans="5:9" x14ac:dyDescent="0.25">
      <c r="E77" s="6">
        <f t="shared" si="3"/>
        <v>0</v>
      </c>
      <c r="I77" s="6" t="e">
        <f t="shared" si="2"/>
        <v>#DIV/0!</v>
      </c>
    </row>
    <row r="78" spans="5:9" x14ac:dyDescent="0.25">
      <c r="E78" s="6">
        <f t="shared" si="3"/>
        <v>0</v>
      </c>
      <c r="I78" s="6" t="e">
        <f t="shared" si="2"/>
        <v>#DIV/0!</v>
      </c>
    </row>
    <row r="79" spans="5:9" x14ac:dyDescent="0.25">
      <c r="E79" s="6">
        <f t="shared" si="3"/>
        <v>0</v>
      </c>
      <c r="I79" s="6" t="e">
        <f t="shared" si="2"/>
        <v>#DIV/0!</v>
      </c>
    </row>
    <row r="80" spans="5:9" x14ac:dyDescent="0.25">
      <c r="E80" s="6">
        <f t="shared" si="3"/>
        <v>0</v>
      </c>
      <c r="I80" s="6" t="e">
        <f t="shared" si="2"/>
        <v>#DIV/0!</v>
      </c>
    </row>
    <row r="81" spans="5:9" x14ac:dyDescent="0.25">
      <c r="E81" s="6">
        <f t="shared" si="3"/>
        <v>0</v>
      </c>
      <c r="I81" s="6" t="e">
        <f t="shared" si="2"/>
        <v>#DIV/0!</v>
      </c>
    </row>
    <row r="82" spans="5:9" x14ac:dyDescent="0.25">
      <c r="E82" s="6">
        <f t="shared" si="3"/>
        <v>0</v>
      </c>
      <c r="I82" s="6" t="e">
        <f t="shared" si="2"/>
        <v>#DIV/0!</v>
      </c>
    </row>
    <row r="83" spans="5:9" x14ac:dyDescent="0.25">
      <c r="E83" s="6">
        <f t="shared" si="3"/>
        <v>0</v>
      </c>
      <c r="I83" s="6" t="e">
        <f t="shared" si="2"/>
        <v>#DIV/0!</v>
      </c>
    </row>
    <row r="84" spans="5:9" x14ac:dyDescent="0.25">
      <c r="E84" s="6">
        <f t="shared" si="3"/>
        <v>0</v>
      </c>
      <c r="I84" s="6" t="e">
        <f t="shared" si="2"/>
        <v>#DIV/0!</v>
      </c>
    </row>
    <row r="85" spans="5:9" x14ac:dyDescent="0.25">
      <c r="E85" s="6">
        <f t="shared" si="3"/>
        <v>0</v>
      </c>
      <c r="I85" s="6" t="e">
        <f t="shared" si="2"/>
        <v>#DIV/0!</v>
      </c>
    </row>
    <row r="86" spans="5:9" x14ac:dyDescent="0.25">
      <c r="E86" s="6">
        <f t="shared" si="3"/>
        <v>0</v>
      </c>
      <c r="I86" s="6" t="e">
        <f t="shared" si="2"/>
        <v>#DIV/0!</v>
      </c>
    </row>
    <row r="87" spans="5:9" x14ac:dyDescent="0.25">
      <c r="E87" s="6">
        <f t="shared" si="3"/>
        <v>0</v>
      </c>
      <c r="I87" s="6" t="e">
        <f t="shared" si="2"/>
        <v>#DIV/0!</v>
      </c>
    </row>
    <row r="88" spans="5:9" x14ac:dyDescent="0.25">
      <c r="E88" s="6">
        <f t="shared" si="3"/>
        <v>0</v>
      </c>
      <c r="I88" s="6" t="e">
        <f t="shared" si="2"/>
        <v>#DIV/0!</v>
      </c>
    </row>
    <row r="89" spans="5:9" x14ac:dyDescent="0.25">
      <c r="E89" s="6">
        <f t="shared" si="3"/>
        <v>0</v>
      </c>
      <c r="I89" s="6" t="e">
        <f t="shared" si="2"/>
        <v>#DIV/0!</v>
      </c>
    </row>
    <row r="90" spans="5:9" x14ac:dyDescent="0.25">
      <c r="E90" s="6">
        <f t="shared" si="3"/>
        <v>0</v>
      </c>
      <c r="I90" s="6" t="e">
        <f t="shared" si="2"/>
        <v>#DIV/0!</v>
      </c>
    </row>
    <row r="91" spans="5:9" x14ac:dyDescent="0.25">
      <c r="E91" s="6">
        <f t="shared" si="3"/>
        <v>0</v>
      </c>
      <c r="I91" s="6" t="e">
        <f t="shared" si="2"/>
        <v>#DIV/0!</v>
      </c>
    </row>
    <row r="92" spans="5:9" x14ac:dyDescent="0.25">
      <c r="E92" s="6">
        <f t="shared" si="3"/>
        <v>0</v>
      </c>
      <c r="I92" s="6" t="e">
        <f t="shared" si="2"/>
        <v>#DIV/0!</v>
      </c>
    </row>
    <row r="93" spans="5:9" x14ac:dyDescent="0.25">
      <c r="E93" s="6">
        <f t="shared" si="3"/>
        <v>0</v>
      </c>
      <c r="I93" s="6" t="e">
        <f t="shared" si="2"/>
        <v>#DIV/0!</v>
      </c>
    </row>
    <row r="94" spans="5:9" x14ac:dyDescent="0.25">
      <c r="E94" s="6">
        <f t="shared" si="3"/>
        <v>0</v>
      </c>
      <c r="I94" s="6" t="e">
        <f t="shared" si="2"/>
        <v>#DIV/0!</v>
      </c>
    </row>
    <row r="95" spans="5:9" x14ac:dyDescent="0.25">
      <c r="E95" s="6">
        <f t="shared" si="3"/>
        <v>0</v>
      </c>
      <c r="I95" s="6" t="e">
        <f t="shared" si="2"/>
        <v>#DIV/0!</v>
      </c>
    </row>
    <row r="96" spans="5:9" x14ac:dyDescent="0.25">
      <c r="E96" s="6">
        <f t="shared" si="3"/>
        <v>0</v>
      </c>
      <c r="I96" s="6" t="e">
        <f t="shared" si="2"/>
        <v>#DIV/0!</v>
      </c>
    </row>
    <row r="97" spans="5:9" x14ac:dyDescent="0.25">
      <c r="E97" s="6">
        <f t="shared" si="3"/>
        <v>0</v>
      </c>
      <c r="I97" s="6" t="e">
        <f t="shared" si="2"/>
        <v>#DIV/0!</v>
      </c>
    </row>
    <row r="98" spans="5:9" x14ac:dyDescent="0.25">
      <c r="E98" s="6">
        <f t="shared" si="3"/>
        <v>0</v>
      </c>
      <c r="I98" s="6" t="e">
        <f t="shared" si="2"/>
        <v>#DIV/0!</v>
      </c>
    </row>
    <row r="99" spans="5:9" x14ac:dyDescent="0.25">
      <c r="E99" s="6">
        <f t="shared" si="3"/>
        <v>0</v>
      </c>
      <c r="I99" s="6" t="e">
        <f t="shared" si="2"/>
        <v>#DIV/0!</v>
      </c>
    </row>
    <row r="100" spans="5:9" x14ac:dyDescent="0.25">
      <c r="E100" s="6">
        <f t="shared" si="3"/>
        <v>0</v>
      </c>
      <c r="I100" s="6" t="e">
        <f t="shared" si="2"/>
        <v>#DIV/0!</v>
      </c>
    </row>
    <row r="101" spans="5:9" x14ac:dyDescent="0.25">
      <c r="E101" s="6">
        <f t="shared" si="3"/>
        <v>0</v>
      </c>
      <c r="I101" s="6" t="e">
        <f t="shared" si="2"/>
        <v>#DIV/0!</v>
      </c>
    </row>
    <row r="102" spans="5:9" x14ac:dyDescent="0.25">
      <c r="E102" s="6">
        <f t="shared" si="3"/>
        <v>0</v>
      </c>
      <c r="I102" s="6" t="e">
        <f t="shared" si="2"/>
        <v>#DIV/0!</v>
      </c>
    </row>
    <row r="103" spans="5:9" x14ac:dyDescent="0.25">
      <c r="E103" s="6">
        <f t="shared" si="3"/>
        <v>0</v>
      </c>
      <c r="I103" s="6" t="e">
        <f t="shared" si="2"/>
        <v>#DIV/0!</v>
      </c>
    </row>
    <row r="104" spans="5:9" x14ac:dyDescent="0.25">
      <c r="E104" s="6">
        <f t="shared" si="3"/>
        <v>0</v>
      </c>
      <c r="I104" s="6" t="e">
        <f t="shared" si="2"/>
        <v>#DIV/0!</v>
      </c>
    </row>
    <row r="105" spans="5:9" x14ac:dyDescent="0.25">
      <c r="E105" s="6">
        <f t="shared" si="3"/>
        <v>0</v>
      </c>
      <c r="I105" s="6" t="e">
        <f t="shared" si="2"/>
        <v>#DIV/0!</v>
      </c>
    </row>
    <row r="106" spans="5:9" x14ac:dyDescent="0.25">
      <c r="E106" s="6">
        <f t="shared" si="3"/>
        <v>0</v>
      </c>
      <c r="I106" s="6" t="e">
        <f t="shared" si="2"/>
        <v>#DIV/0!</v>
      </c>
    </row>
    <row r="107" spans="5:9" x14ac:dyDescent="0.25">
      <c r="E107" s="6">
        <f t="shared" si="3"/>
        <v>0</v>
      </c>
      <c r="I107" s="6" t="e">
        <f t="shared" si="2"/>
        <v>#DIV/0!</v>
      </c>
    </row>
    <row r="108" spans="5:9" x14ac:dyDescent="0.25">
      <c r="E108" s="6">
        <f t="shared" si="3"/>
        <v>0</v>
      </c>
      <c r="I108" s="6" t="e">
        <f t="shared" si="2"/>
        <v>#DIV/0!</v>
      </c>
    </row>
    <row r="109" spans="5:9" x14ac:dyDescent="0.25">
      <c r="E109" s="6">
        <f t="shared" si="3"/>
        <v>0</v>
      </c>
      <c r="I109" s="6" t="e">
        <f t="shared" si="2"/>
        <v>#DIV/0!</v>
      </c>
    </row>
    <row r="110" spans="5:9" x14ac:dyDescent="0.25">
      <c r="E110" s="6">
        <f t="shared" si="3"/>
        <v>0</v>
      </c>
      <c r="I110" s="6" t="e">
        <f t="shared" si="2"/>
        <v>#DIV/0!</v>
      </c>
    </row>
    <row r="111" spans="5:9" x14ac:dyDescent="0.25">
      <c r="E111" s="6">
        <f t="shared" si="3"/>
        <v>0</v>
      </c>
      <c r="I111" s="6" t="e">
        <f t="shared" si="2"/>
        <v>#DIV/0!</v>
      </c>
    </row>
    <row r="112" spans="5:9" x14ac:dyDescent="0.25">
      <c r="E112" s="6">
        <f t="shared" si="3"/>
        <v>0</v>
      </c>
      <c r="I112" s="6" t="e">
        <f t="shared" si="2"/>
        <v>#DIV/0!</v>
      </c>
    </row>
    <row r="113" spans="5:9" x14ac:dyDescent="0.25">
      <c r="E113" s="6">
        <f t="shared" si="3"/>
        <v>0</v>
      </c>
      <c r="I113" s="6" t="e">
        <f t="shared" si="2"/>
        <v>#DIV/0!</v>
      </c>
    </row>
    <row r="114" spans="5:9" x14ac:dyDescent="0.25">
      <c r="E114" s="6">
        <f t="shared" si="3"/>
        <v>0</v>
      </c>
      <c r="I114" s="6" t="e">
        <f t="shared" si="2"/>
        <v>#DIV/0!</v>
      </c>
    </row>
    <row r="115" spans="5:9" x14ac:dyDescent="0.25">
      <c r="E115" s="6">
        <f t="shared" si="3"/>
        <v>0</v>
      </c>
      <c r="I115" s="6" t="e">
        <f t="shared" si="2"/>
        <v>#DIV/0!</v>
      </c>
    </row>
    <row r="116" spans="5:9" x14ac:dyDescent="0.25">
      <c r="E116" s="6">
        <f t="shared" si="3"/>
        <v>0</v>
      </c>
      <c r="I116" s="6" t="e">
        <f t="shared" si="2"/>
        <v>#DIV/0!</v>
      </c>
    </row>
    <row r="117" spans="5:9" x14ac:dyDescent="0.25">
      <c r="E117" s="6">
        <f t="shared" si="3"/>
        <v>0</v>
      </c>
      <c r="I117" s="6" t="e">
        <f t="shared" si="2"/>
        <v>#DIV/0!</v>
      </c>
    </row>
    <row r="118" spans="5:9" x14ac:dyDescent="0.25">
      <c r="E118" s="6">
        <f t="shared" si="3"/>
        <v>0</v>
      </c>
      <c r="I118" s="6" t="e">
        <f t="shared" si="2"/>
        <v>#DIV/0!</v>
      </c>
    </row>
    <row r="119" spans="5:9" x14ac:dyDescent="0.25">
      <c r="E119" s="6">
        <f t="shared" si="3"/>
        <v>0</v>
      </c>
      <c r="I119" s="6" t="e">
        <f t="shared" si="2"/>
        <v>#DIV/0!</v>
      </c>
    </row>
    <row r="120" spans="5:9" x14ac:dyDescent="0.25">
      <c r="E120" s="6">
        <f t="shared" si="3"/>
        <v>0</v>
      </c>
      <c r="I120" s="6" t="e">
        <f t="shared" si="2"/>
        <v>#DIV/0!</v>
      </c>
    </row>
    <row r="121" spans="5:9" x14ac:dyDescent="0.25">
      <c r="E121" s="6">
        <f t="shared" si="3"/>
        <v>0</v>
      </c>
      <c r="I121" s="6" t="e">
        <f t="shared" si="2"/>
        <v>#DIV/0!</v>
      </c>
    </row>
    <row r="122" spans="5:9" x14ac:dyDescent="0.25">
      <c r="E122" s="6">
        <f t="shared" si="3"/>
        <v>0</v>
      </c>
      <c r="I122" s="6" t="e">
        <f t="shared" si="2"/>
        <v>#DIV/0!</v>
      </c>
    </row>
    <row r="123" spans="5:9" x14ac:dyDescent="0.25">
      <c r="E123" s="6">
        <f t="shared" si="3"/>
        <v>0</v>
      </c>
      <c r="I123" s="6" t="e">
        <f t="shared" si="2"/>
        <v>#DIV/0!</v>
      </c>
    </row>
    <row r="124" spans="5:9" x14ac:dyDescent="0.25">
      <c r="E124" s="6">
        <f t="shared" si="3"/>
        <v>0</v>
      </c>
      <c r="I124" s="6" t="e">
        <f t="shared" si="2"/>
        <v>#DIV/0!</v>
      </c>
    </row>
    <row r="125" spans="5:9" x14ac:dyDescent="0.25">
      <c r="E125" s="6">
        <f t="shared" si="3"/>
        <v>0</v>
      </c>
      <c r="I125" s="6" t="e">
        <f t="shared" si="2"/>
        <v>#DIV/0!</v>
      </c>
    </row>
    <row r="126" spans="5:9" x14ac:dyDescent="0.25">
      <c r="E126" s="6">
        <f t="shared" si="3"/>
        <v>0</v>
      </c>
      <c r="I126" s="6" t="e">
        <f t="shared" si="2"/>
        <v>#DIV/0!</v>
      </c>
    </row>
    <row r="127" spans="5:9" x14ac:dyDescent="0.25">
      <c r="E127" s="6">
        <f t="shared" si="3"/>
        <v>0</v>
      </c>
      <c r="I127" s="6" t="e">
        <f t="shared" si="2"/>
        <v>#DIV/0!</v>
      </c>
    </row>
    <row r="128" spans="5:9" x14ac:dyDescent="0.25">
      <c r="E128" s="6">
        <f t="shared" si="3"/>
        <v>0</v>
      </c>
      <c r="I128" s="6" t="e">
        <f t="shared" si="2"/>
        <v>#DIV/0!</v>
      </c>
    </row>
    <row r="129" spans="5:9" x14ac:dyDescent="0.25">
      <c r="E129" s="6">
        <f t="shared" si="3"/>
        <v>0</v>
      </c>
      <c r="I129" s="6" t="e">
        <f t="shared" si="2"/>
        <v>#DIV/0!</v>
      </c>
    </row>
    <row r="130" spans="5:9" x14ac:dyDescent="0.25">
      <c r="E130" s="6">
        <f t="shared" si="3"/>
        <v>0</v>
      </c>
      <c r="I130" s="6" t="e">
        <f t="shared" si="2"/>
        <v>#DIV/0!</v>
      </c>
    </row>
    <row r="131" spans="5:9" x14ac:dyDescent="0.25">
      <c r="E131" s="6">
        <f t="shared" si="3"/>
        <v>0</v>
      </c>
      <c r="I131" s="6" t="e">
        <f t="shared" si="2"/>
        <v>#DIV/0!</v>
      </c>
    </row>
    <row r="132" spans="5:9" x14ac:dyDescent="0.25">
      <c r="E132" s="6">
        <f t="shared" si="3"/>
        <v>0</v>
      </c>
      <c r="I132" s="6" t="e">
        <f t="shared" ref="I132:I195" si="4">ROUNDUP(C132/H132,2)</f>
        <v>#DIV/0!</v>
      </c>
    </row>
    <row r="133" spans="5:9" x14ac:dyDescent="0.25">
      <c r="E133" s="6">
        <f t="shared" ref="E133:E196" si="5">+E132+C133-D133</f>
        <v>0</v>
      </c>
      <c r="I133" s="6" t="e">
        <f t="shared" si="4"/>
        <v>#DIV/0!</v>
      </c>
    </row>
    <row r="134" spans="5:9" x14ac:dyDescent="0.25">
      <c r="E134" s="6">
        <f t="shared" si="5"/>
        <v>0</v>
      </c>
      <c r="I134" s="6" t="e">
        <f t="shared" si="4"/>
        <v>#DIV/0!</v>
      </c>
    </row>
    <row r="135" spans="5:9" x14ac:dyDescent="0.25">
      <c r="E135" s="6">
        <f t="shared" si="5"/>
        <v>0</v>
      </c>
      <c r="I135" s="6" t="e">
        <f t="shared" si="4"/>
        <v>#DIV/0!</v>
      </c>
    </row>
    <row r="136" spans="5:9" x14ac:dyDescent="0.25">
      <c r="E136" s="6">
        <f t="shared" si="5"/>
        <v>0</v>
      </c>
      <c r="I136" s="6" t="e">
        <f t="shared" si="4"/>
        <v>#DIV/0!</v>
      </c>
    </row>
    <row r="137" spans="5:9" x14ac:dyDescent="0.25">
      <c r="E137" s="6">
        <f t="shared" si="5"/>
        <v>0</v>
      </c>
      <c r="I137" s="6" t="e">
        <f t="shared" si="4"/>
        <v>#DIV/0!</v>
      </c>
    </row>
    <row r="138" spans="5:9" x14ac:dyDescent="0.25">
      <c r="E138" s="6">
        <f t="shared" si="5"/>
        <v>0</v>
      </c>
      <c r="I138" s="6" t="e">
        <f t="shared" si="4"/>
        <v>#DIV/0!</v>
      </c>
    </row>
    <row r="139" spans="5:9" x14ac:dyDescent="0.25">
      <c r="E139" s="6">
        <f t="shared" si="5"/>
        <v>0</v>
      </c>
      <c r="I139" s="6" t="e">
        <f t="shared" si="4"/>
        <v>#DIV/0!</v>
      </c>
    </row>
    <row r="140" spans="5:9" x14ac:dyDescent="0.25">
      <c r="E140" s="6">
        <f t="shared" si="5"/>
        <v>0</v>
      </c>
      <c r="I140" s="6" t="e">
        <f t="shared" si="4"/>
        <v>#DIV/0!</v>
      </c>
    </row>
    <row r="141" spans="5:9" x14ac:dyDescent="0.25">
      <c r="E141" s="6">
        <f t="shared" si="5"/>
        <v>0</v>
      </c>
      <c r="I141" s="6" t="e">
        <f t="shared" si="4"/>
        <v>#DIV/0!</v>
      </c>
    </row>
    <row r="142" spans="5:9" x14ac:dyDescent="0.25">
      <c r="E142" s="6">
        <f t="shared" si="5"/>
        <v>0</v>
      </c>
      <c r="I142" s="6" t="e">
        <f t="shared" si="4"/>
        <v>#DIV/0!</v>
      </c>
    </row>
    <row r="143" spans="5:9" x14ac:dyDescent="0.25">
      <c r="E143" s="6">
        <f t="shared" si="5"/>
        <v>0</v>
      </c>
      <c r="I143" s="6" t="e">
        <f t="shared" si="4"/>
        <v>#DIV/0!</v>
      </c>
    </row>
    <row r="144" spans="5:9" x14ac:dyDescent="0.25">
      <c r="E144" s="6">
        <f t="shared" si="5"/>
        <v>0</v>
      </c>
      <c r="I144" s="6" t="e">
        <f t="shared" si="4"/>
        <v>#DIV/0!</v>
      </c>
    </row>
    <row r="145" spans="5:9" x14ac:dyDescent="0.25">
      <c r="E145" s="6">
        <f t="shared" si="5"/>
        <v>0</v>
      </c>
      <c r="I145" s="6" t="e">
        <f t="shared" si="4"/>
        <v>#DIV/0!</v>
      </c>
    </row>
    <row r="146" spans="5:9" x14ac:dyDescent="0.25">
      <c r="E146" s="6">
        <f t="shared" si="5"/>
        <v>0</v>
      </c>
      <c r="I146" s="6" t="e">
        <f t="shared" si="4"/>
        <v>#DIV/0!</v>
      </c>
    </row>
    <row r="147" spans="5:9" x14ac:dyDescent="0.25">
      <c r="E147" s="6">
        <f t="shared" si="5"/>
        <v>0</v>
      </c>
      <c r="I147" s="6" t="e">
        <f t="shared" si="4"/>
        <v>#DIV/0!</v>
      </c>
    </row>
    <row r="148" spans="5:9" x14ac:dyDescent="0.25">
      <c r="E148" s="6">
        <f t="shared" si="5"/>
        <v>0</v>
      </c>
      <c r="I148" s="6" t="e">
        <f t="shared" si="4"/>
        <v>#DIV/0!</v>
      </c>
    </row>
    <row r="149" spans="5:9" x14ac:dyDescent="0.25">
      <c r="E149" s="6">
        <f t="shared" si="5"/>
        <v>0</v>
      </c>
      <c r="I149" s="6" t="e">
        <f t="shared" si="4"/>
        <v>#DIV/0!</v>
      </c>
    </row>
    <row r="150" spans="5:9" x14ac:dyDescent="0.25">
      <c r="E150" s="6">
        <f t="shared" si="5"/>
        <v>0</v>
      </c>
      <c r="I150" s="6" t="e">
        <f t="shared" si="4"/>
        <v>#DIV/0!</v>
      </c>
    </row>
    <row r="151" spans="5:9" x14ac:dyDescent="0.25">
      <c r="E151" s="6">
        <f t="shared" si="5"/>
        <v>0</v>
      </c>
      <c r="I151" s="6" t="e">
        <f t="shared" si="4"/>
        <v>#DIV/0!</v>
      </c>
    </row>
    <row r="152" spans="5:9" x14ac:dyDescent="0.25">
      <c r="E152" s="6">
        <f t="shared" si="5"/>
        <v>0</v>
      </c>
      <c r="I152" s="6" t="e">
        <f t="shared" si="4"/>
        <v>#DIV/0!</v>
      </c>
    </row>
    <row r="153" spans="5:9" x14ac:dyDescent="0.25">
      <c r="E153" s="6">
        <f t="shared" si="5"/>
        <v>0</v>
      </c>
      <c r="I153" s="6" t="e">
        <f t="shared" si="4"/>
        <v>#DIV/0!</v>
      </c>
    </row>
    <row r="154" spans="5:9" x14ac:dyDescent="0.25">
      <c r="E154" s="6">
        <f t="shared" si="5"/>
        <v>0</v>
      </c>
      <c r="I154" s="6" t="e">
        <f t="shared" si="4"/>
        <v>#DIV/0!</v>
      </c>
    </row>
    <row r="155" spans="5:9" x14ac:dyDescent="0.25">
      <c r="E155" s="6">
        <f t="shared" si="5"/>
        <v>0</v>
      </c>
      <c r="I155" s="6" t="e">
        <f t="shared" si="4"/>
        <v>#DIV/0!</v>
      </c>
    </row>
    <row r="156" spans="5:9" x14ac:dyDescent="0.25">
      <c r="E156" s="6">
        <f t="shared" si="5"/>
        <v>0</v>
      </c>
      <c r="I156" s="6" t="e">
        <f t="shared" si="4"/>
        <v>#DIV/0!</v>
      </c>
    </row>
    <row r="157" spans="5:9" x14ac:dyDescent="0.25">
      <c r="E157" s="6">
        <f t="shared" si="5"/>
        <v>0</v>
      </c>
      <c r="I157" s="6" t="e">
        <f t="shared" si="4"/>
        <v>#DIV/0!</v>
      </c>
    </row>
    <row r="158" spans="5:9" x14ac:dyDescent="0.25">
      <c r="E158" s="6">
        <f t="shared" si="5"/>
        <v>0</v>
      </c>
      <c r="I158" s="6" t="e">
        <f t="shared" si="4"/>
        <v>#DIV/0!</v>
      </c>
    </row>
    <row r="159" spans="5:9" x14ac:dyDescent="0.25">
      <c r="E159" s="6">
        <f t="shared" si="5"/>
        <v>0</v>
      </c>
      <c r="I159" s="6" t="e">
        <f t="shared" si="4"/>
        <v>#DIV/0!</v>
      </c>
    </row>
    <row r="160" spans="5:9" x14ac:dyDescent="0.25">
      <c r="E160" s="6">
        <f t="shared" si="5"/>
        <v>0</v>
      </c>
      <c r="I160" s="6" t="e">
        <f t="shared" si="4"/>
        <v>#DIV/0!</v>
      </c>
    </row>
    <row r="161" spans="5:9" x14ac:dyDescent="0.25">
      <c r="E161" s="6">
        <f t="shared" si="5"/>
        <v>0</v>
      </c>
      <c r="I161" s="6" t="e">
        <f t="shared" si="4"/>
        <v>#DIV/0!</v>
      </c>
    </row>
    <row r="162" spans="5:9" x14ac:dyDescent="0.25">
      <c r="E162" s="6">
        <f t="shared" si="5"/>
        <v>0</v>
      </c>
      <c r="I162" s="6" t="e">
        <f t="shared" si="4"/>
        <v>#DIV/0!</v>
      </c>
    </row>
    <row r="163" spans="5:9" x14ac:dyDescent="0.25">
      <c r="E163" s="6">
        <f t="shared" si="5"/>
        <v>0</v>
      </c>
      <c r="I163" s="6" t="e">
        <f t="shared" si="4"/>
        <v>#DIV/0!</v>
      </c>
    </row>
    <row r="164" spans="5:9" x14ac:dyDescent="0.25">
      <c r="E164" s="6">
        <f t="shared" si="5"/>
        <v>0</v>
      </c>
      <c r="I164" s="6" t="e">
        <f t="shared" si="4"/>
        <v>#DIV/0!</v>
      </c>
    </row>
    <row r="165" spans="5:9" x14ac:dyDescent="0.25">
      <c r="E165" s="6">
        <f t="shared" si="5"/>
        <v>0</v>
      </c>
      <c r="I165" s="6" t="e">
        <f t="shared" si="4"/>
        <v>#DIV/0!</v>
      </c>
    </row>
    <row r="166" spans="5:9" x14ac:dyDescent="0.25">
      <c r="E166" s="6">
        <f t="shared" si="5"/>
        <v>0</v>
      </c>
      <c r="I166" s="6" t="e">
        <f t="shared" si="4"/>
        <v>#DIV/0!</v>
      </c>
    </row>
    <row r="167" spans="5:9" x14ac:dyDescent="0.25">
      <c r="E167" s="6">
        <f t="shared" si="5"/>
        <v>0</v>
      </c>
      <c r="I167" s="6" t="e">
        <f t="shared" si="4"/>
        <v>#DIV/0!</v>
      </c>
    </row>
    <row r="168" spans="5:9" x14ac:dyDescent="0.25">
      <c r="E168" s="6">
        <f t="shared" si="5"/>
        <v>0</v>
      </c>
      <c r="I168" s="6" t="e">
        <f t="shared" si="4"/>
        <v>#DIV/0!</v>
      </c>
    </row>
    <row r="169" spans="5:9" x14ac:dyDescent="0.25">
      <c r="E169" s="6">
        <f t="shared" si="5"/>
        <v>0</v>
      </c>
      <c r="I169" s="6" t="e">
        <f t="shared" si="4"/>
        <v>#DIV/0!</v>
      </c>
    </row>
    <row r="170" spans="5:9" x14ac:dyDescent="0.25">
      <c r="E170" s="6">
        <f t="shared" si="5"/>
        <v>0</v>
      </c>
      <c r="I170" s="6" t="e">
        <f t="shared" si="4"/>
        <v>#DIV/0!</v>
      </c>
    </row>
    <row r="171" spans="5:9" x14ac:dyDescent="0.25">
      <c r="E171" s="6">
        <f t="shared" si="5"/>
        <v>0</v>
      </c>
      <c r="I171" s="6" t="e">
        <f t="shared" si="4"/>
        <v>#DIV/0!</v>
      </c>
    </row>
    <row r="172" spans="5:9" x14ac:dyDescent="0.25">
      <c r="E172" s="6">
        <f t="shared" si="5"/>
        <v>0</v>
      </c>
      <c r="I172" s="6" t="e">
        <f t="shared" si="4"/>
        <v>#DIV/0!</v>
      </c>
    </row>
    <row r="173" spans="5:9" x14ac:dyDescent="0.25">
      <c r="E173" s="6">
        <f t="shared" si="5"/>
        <v>0</v>
      </c>
      <c r="I173" s="6" t="e">
        <f t="shared" si="4"/>
        <v>#DIV/0!</v>
      </c>
    </row>
    <row r="174" spans="5:9" x14ac:dyDescent="0.25">
      <c r="E174" s="6">
        <f t="shared" si="5"/>
        <v>0</v>
      </c>
      <c r="I174" s="6" t="e">
        <f t="shared" si="4"/>
        <v>#DIV/0!</v>
      </c>
    </row>
    <row r="175" spans="5:9" x14ac:dyDescent="0.25">
      <c r="E175" s="6">
        <f t="shared" si="5"/>
        <v>0</v>
      </c>
      <c r="I175" s="6" t="e">
        <f t="shared" si="4"/>
        <v>#DIV/0!</v>
      </c>
    </row>
    <row r="176" spans="5:9" x14ac:dyDescent="0.25">
      <c r="E176" s="6">
        <f t="shared" si="5"/>
        <v>0</v>
      </c>
      <c r="I176" s="6" t="e">
        <f t="shared" si="4"/>
        <v>#DIV/0!</v>
      </c>
    </row>
    <row r="177" spans="5:9" x14ac:dyDescent="0.25">
      <c r="E177" s="6">
        <f t="shared" si="5"/>
        <v>0</v>
      </c>
      <c r="I177" s="6" t="e">
        <f t="shared" si="4"/>
        <v>#DIV/0!</v>
      </c>
    </row>
    <row r="178" spans="5:9" x14ac:dyDescent="0.25">
      <c r="E178" s="6">
        <f t="shared" si="5"/>
        <v>0</v>
      </c>
      <c r="I178" s="6" t="e">
        <f t="shared" si="4"/>
        <v>#DIV/0!</v>
      </c>
    </row>
    <row r="179" spans="5:9" x14ac:dyDescent="0.25">
      <c r="E179" s="6">
        <f t="shared" si="5"/>
        <v>0</v>
      </c>
      <c r="I179" s="6" t="e">
        <f t="shared" si="4"/>
        <v>#DIV/0!</v>
      </c>
    </row>
    <row r="180" spans="5:9" x14ac:dyDescent="0.25">
      <c r="E180" s="6">
        <f t="shared" si="5"/>
        <v>0</v>
      </c>
      <c r="I180" s="6" t="e">
        <f t="shared" si="4"/>
        <v>#DIV/0!</v>
      </c>
    </row>
    <row r="181" spans="5:9" x14ac:dyDescent="0.25">
      <c r="E181" s="6">
        <f t="shared" si="5"/>
        <v>0</v>
      </c>
      <c r="I181" s="6" t="e">
        <f t="shared" si="4"/>
        <v>#DIV/0!</v>
      </c>
    </row>
    <row r="182" spans="5:9" x14ac:dyDescent="0.25">
      <c r="E182" s="6">
        <f t="shared" si="5"/>
        <v>0</v>
      </c>
      <c r="I182" s="6" t="e">
        <f t="shared" si="4"/>
        <v>#DIV/0!</v>
      </c>
    </row>
    <row r="183" spans="5:9" x14ac:dyDescent="0.25">
      <c r="E183" s="6">
        <f t="shared" si="5"/>
        <v>0</v>
      </c>
      <c r="I183" s="6" t="e">
        <f t="shared" si="4"/>
        <v>#DIV/0!</v>
      </c>
    </row>
    <row r="184" spans="5:9" x14ac:dyDescent="0.25">
      <c r="E184" s="6">
        <f t="shared" si="5"/>
        <v>0</v>
      </c>
      <c r="I184" s="6" t="e">
        <f t="shared" si="4"/>
        <v>#DIV/0!</v>
      </c>
    </row>
    <row r="185" spans="5:9" x14ac:dyDescent="0.25">
      <c r="E185" s="6">
        <f t="shared" si="5"/>
        <v>0</v>
      </c>
      <c r="I185" s="6" t="e">
        <f t="shared" si="4"/>
        <v>#DIV/0!</v>
      </c>
    </row>
    <row r="186" spans="5:9" x14ac:dyDescent="0.25">
      <c r="E186" s="6">
        <f t="shared" si="5"/>
        <v>0</v>
      </c>
      <c r="I186" s="6" t="e">
        <f t="shared" si="4"/>
        <v>#DIV/0!</v>
      </c>
    </row>
    <row r="187" spans="5:9" x14ac:dyDescent="0.25">
      <c r="E187" s="6">
        <f t="shared" si="5"/>
        <v>0</v>
      </c>
      <c r="I187" s="6" t="e">
        <f t="shared" si="4"/>
        <v>#DIV/0!</v>
      </c>
    </row>
    <row r="188" spans="5:9" x14ac:dyDescent="0.25">
      <c r="E188" s="6">
        <f t="shared" si="5"/>
        <v>0</v>
      </c>
      <c r="I188" s="6" t="e">
        <f t="shared" si="4"/>
        <v>#DIV/0!</v>
      </c>
    </row>
    <row r="189" spans="5:9" x14ac:dyDescent="0.25">
      <c r="E189" s="6">
        <f t="shared" si="5"/>
        <v>0</v>
      </c>
      <c r="I189" s="6" t="e">
        <f t="shared" si="4"/>
        <v>#DIV/0!</v>
      </c>
    </row>
    <row r="190" spans="5:9" x14ac:dyDescent="0.25">
      <c r="E190" s="6">
        <f t="shared" si="5"/>
        <v>0</v>
      </c>
      <c r="I190" s="6" t="e">
        <f t="shared" si="4"/>
        <v>#DIV/0!</v>
      </c>
    </row>
    <row r="191" spans="5:9" x14ac:dyDescent="0.25">
      <c r="E191" s="6">
        <f t="shared" si="5"/>
        <v>0</v>
      </c>
      <c r="I191" s="6" t="e">
        <f t="shared" si="4"/>
        <v>#DIV/0!</v>
      </c>
    </row>
    <row r="192" spans="5:9" x14ac:dyDescent="0.25">
      <c r="E192" s="6">
        <f t="shared" si="5"/>
        <v>0</v>
      </c>
      <c r="I192" s="6" t="e">
        <f t="shared" si="4"/>
        <v>#DIV/0!</v>
      </c>
    </row>
    <row r="193" spans="5:9" x14ac:dyDescent="0.25">
      <c r="E193" s="6">
        <f t="shared" si="5"/>
        <v>0</v>
      </c>
      <c r="I193" s="6" t="e">
        <f t="shared" si="4"/>
        <v>#DIV/0!</v>
      </c>
    </row>
    <row r="194" spans="5:9" x14ac:dyDescent="0.25">
      <c r="E194" s="6">
        <f t="shared" si="5"/>
        <v>0</v>
      </c>
      <c r="I194" s="6" t="e">
        <f t="shared" si="4"/>
        <v>#DIV/0!</v>
      </c>
    </row>
    <row r="195" spans="5:9" x14ac:dyDescent="0.25">
      <c r="E195" s="6">
        <f t="shared" si="5"/>
        <v>0</v>
      </c>
      <c r="I195" s="6" t="e">
        <f t="shared" si="4"/>
        <v>#DIV/0!</v>
      </c>
    </row>
    <row r="196" spans="5:9" x14ac:dyDescent="0.25">
      <c r="E196" s="6">
        <f t="shared" si="5"/>
        <v>0</v>
      </c>
      <c r="I196" s="6" t="e">
        <f t="shared" ref="I196:I259" si="6">ROUNDUP(C196/H196,2)</f>
        <v>#DIV/0!</v>
      </c>
    </row>
    <row r="197" spans="5:9" x14ac:dyDescent="0.25">
      <c r="E197" s="6">
        <f t="shared" ref="E197:E260" si="7">+E196+C197-D197</f>
        <v>0</v>
      </c>
      <c r="I197" s="6" t="e">
        <f t="shared" si="6"/>
        <v>#DIV/0!</v>
      </c>
    </row>
    <row r="198" spans="5:9" x14ac:dyDescent="0.25">
      <c r="E198" s="6">
        <f t="shared" si="7"/>
        <v>0</v>
      </c>
      <c r="I198" s="6" t="e">
        <f t="shared" si="6"/>
        <v>#DIV/0!</v>
      </c>
    </row>
    <row r="199" spans="5:9" x14ac:dyDescent="0.25">
      <c r="E199" s="6">
        <f t="shared" si="7"/>
        <v>0</v>
      </c>
      <c r="I199" s="6" t="e">
        <f t="shared" si="6"/>
        <v>#DIV/0!</v>
      </c>
    </row>
    <row r="200" spans="5:9" x14ac:dyDescent="0.25">
      <c r="E200" s="6">
        <f t="shared" si="7"/>
        <v>0</v>
      </c>
      <c r="I200" s="6" t="e">
        <f t="shared" si="6"/>
        <v>#DIV/0!</v>
      </c>
    </row>
    <row r="201" spans="5:9" x14ac:dyDescent="0.25">
      <c r="E201" s="6">
        <f t="shared" si="7"/>
        <v>0</v>
      </c>
      <c r="I201" s="6" t="e">
        <f t="shared" si="6"/>
        <v>#DIV/0!</v>
      </c>
    </row>
    <row r="202" spans="5:9" x14ac:dyDescent="0.25">
      <c r="E202" s="6">
        <f t="shared" si="7"/>
        <v>0</v>
      </c>
      <c r="I202" s="6" t="e">
        <f t="shared" si="6"/>
        <v>#DIV/0!</v>
      </c>
    </row>
    <row r="203" spans="5:9" x14ac:dyDescent="0.25">
      <c r="E203" s="6">
        <f t="shared" si="7"/>
        <v>0</v>
      </c>
      <c r="I203" s="6" t="e">
        <f t="shared" si="6"/>
        <v>#DIV/0!</v>
      </c>
    </row>
    <row r="204" spans="5:9" x14ac:dyDescent="0.25">
      <c r="E204" s="6">
        <f t="shared" si="7"/>
        <v>0</v>
      </c>
      <c r="I204" s="6" t="e">
        <f t="shared" si="6"/>
        <v>#DIV/0!</v>
      </c>
    </row>
    <row r="205" spans="5:9" x14ac:dyDescent="0.25">
      <c r="E205" s="6">
        <f t="shared" si="7"/>
        <v>0</v>
      </c>
      <c r="I205" s="6" t="e">
        <f t="shared" si="6"/>
        <v>#DIV/0!</v>
      </c>
    </row>
    <row r="206" spans="5:9" x14ac:dyDescent="0.25">
      <c r="E206" s="6">
        <f t="shared" si="7"/>
        <v>0</v>
      </c>
      <c r="I206" s="6" t="e">
        <f t="shared" si="6"/>
        <v>#DIV/0!</v>
      </c>
    </row>
    <row r="207" spans="5:9" x14ac:dyDescent="0.25">
      <c r="E207" s="6">
        <f t="shared" si="7"/>
        <v>0</v>
      </c>
      <c r="I207" s="6" t="e">
        <f t="shared" si="6"/>
        <v>#DIV/0!</v>
      </c>
    </row>
    <row r="208" spans="5:9" x14ac:dyDescent="0.25">
      <c r="E208" s="6">
        <f t="shared" si="7"/>
        <v>0</v>
      </c>
      <c r="I208" s="6" t="e">
        <f t="shared" si="6"/>
        <v>#DIV/0!</v>
      </c>
    </row>
    <row r="209" spans="5:9" x14ac:dyDescent="0.25">
      <c r="E209" s="6">
        <f t="shared" si="7"/>
        <v>0</v>
      </c>
      <c r="I209" s="6" t="e">
        <f t="shared" si="6"/>
        <v>#DIV/0!</v>
      </c>
    </row>
    <row r="210" spans="5:9" x14ac:dyDescent="0.25">
      <c r="E210" s="6">
        <f t="shared" si="7"/>
        <v>0</v>
      </c>
      <c r="I210" s="6" t="e">
        <f t="shared" si="6"/>
        <v>#DIV/0!</v>
      </c>
    </row>
    <row r="211" spans="5:9" x14ac:dyDescent="0.25">
      <c r="E211" s="6">
        <f t="shared" si="7"/>
        <v>0</v>
      </c>
      <c r="I211" s="6" t="e">
        <f t="shared" si="6"/>
        <v>#DIV/0!</v>
      </c>
    </row>
    <row r="212" spans="5:9" x14ac:dyDescent="0.25">
      <c r="E212" s="6">
        <f t="shared" si="7"/>
        <v>0</v>
      </c>
      <c r="I212" s="6" t="e">
        <f t="shared" si="6"/>
        <v>#DIV/0!</v>
      </c>
    </row>
    <row r="213" spans="5:9" x14ac:dyDescent="0.25">
      <c r="E213" s="6">
        <f t="shared" si="7"/>
        <v>0</v>
      </c>
      <c r="I213" s="6" t="e">
        <f t="shared" si="6"/>
        <v>#DIV/0!</v>
      </c>
    </row>
    <row r="214" spans="5:9" x14ac:dyDescent="0.25">
      <c r="E214" s="6">
        <f t="shared" si="7"/>
        <v>0</v>
      </c>
      <c r="I214" s="6" t="e">
        <f t="shared" si="6"/>
        <v>#DIV/0!</v>
      </c>
    </row>
    <row r="215" spans="5:9" x14ac:dyDescent="0.25">
      <c r="E215" s="6">
        <f t="shared" si="7"/>
        <v>0</v>
      </c>
      <c r="I215" s="6" t="e">
        <f t="shared" si="6"/>
        <v>#DIV/0!</v>
      </c>
    </row>
    <row r="216" spans="5:9" x14ac:dyDescent="0.25">
      <c r="E216" s="6">
        <f t="shared" si="7"/>
        <v>0</v>
      </c>
      <c r="I216" s="6" t="e">
        <f t="shared" si="6"/>
        <v>#DIV/0!</v>
      </c>
    </row>
    <row r="217" spans="5:9" x14ac:dyDescent="0.25">
      <c r="E217" s="6">
        <f t="shared" si="7"/>
        <v>0</v>
      </c>
      <c r="I217" s="6" t="e">
        <f t="shared" si="6"/>
        <v>#DIV/0!</v>
      </c>
    </row>
    <row r="218" spans="5:9" x14ac:dyDescent="0.25">
      <c r="E218" s="6">
        <f t="shared" si="7"/>
        <v>0</v>
      </c>
      <c r="I218" s="6" t="e">
        <f t="shared" si="6"/>
        <v>#DIV/0!</v>
      </c>
    </row>
    <row r="219" spans="5:9" x14ac:dyDescent="0.25">
      <c r="E219" s="6">
        <f t="shared" si="7"/>
        <v>0</v>
      </c>
      <c r="I219" s="6" t="e">
        <f t="shared" si="6"/>
        <v>#DIV/0!</v>
      </c>
    </row>
    <row r="220" spans="5:9" x14ac:dyDescent="0.25">
      <c r="E220" s="6">
        <f t="shared" si="7"/>
        <v>0</v>
      </c>
      <c r="I220" s="6" t="e">
        <f t="shared" si="6"/>
        <v>#DIV/0!</v>
      </c>
    </row>
    <row r="221" spans="5:9" x14ac:dyDescent="0.25">
      <c r="E221" s="6">
        <f t="shared" si="7"/>
        <v>0</v>
      </c>
      <c r="I221" s="6" t="e">
        <f t="shared" si="6"/>
        <v>#DIV/0!</v>
      </c>
    </row>
    <row r="222" spans="5:9" x14ac:dyDescent="0.25">
      <c r="E222" s="6">
        <f t="shared" si="7"/>
        <v>0</v>
      </c>
      <c r="I222" s="6" t="e">
        <f t="shared" si="6"/>
        <v>#DIV/0!</v>
      </c>
    </row>
    <row r="223" spans="5:9" x14ac:dyDescent="0.25">
      <c r="E223" s="6">
        <f t="shared" si="7"/>
        <v>0</v>
      </c>
      <c r="I223" s="6" t="e">
        <f t="shared" si="6"/>
        <v>#DIV/0!</v>
      </c>
    </row>
    <row r="224" spans="5:9" x14ac:dyDescent="0.25">
      <c r="E224" s="6">
        <f t="shared" si="7"/>
        <v>0</v>
      </c>
      <c r="I224" s="6" t="e">
        <f t="shared" si="6"/>
        <v>#DIV/0!</v>
      </c>
    </row>
    <row r="225" spans="5:9" x14ac:dyDescent="0.25">
      <c r="E225" s="6">
        <f t="shared" si="7"/>
        <v>0</v>
      </c>
      <c r="I225" s="6" t="e">
        <f t="shared" si="6"/>
        <v>#DIV/0!</v>
      </c>
    </row>
    <row r="226" spans="5:9" x14ac:dyDescent="0.25">
      <c r="E226" s="6">
        <f t="shared" si="7"/>
        <v>0</v>
      </c>
      <c r="I226" s="6" t="e">
        <f t="shared" si="6"/>
        <v>#DIV/0!</v>
      </c>
    </row>
    <row r="227" spans="5:9" x14ac:dyDescent="0.25">
      <c r="E227" s="6">
        <f t="shared" si="7"/>
        <v>0</v>
      </c>
      <c r="I227" s="6" t="e">
        <f t="shared" si="6"/>
        <v>#DIV/0!</v>
      </c>
    </row>
    <row r="228" spans="5:9" x14ac:dyDescent="0.25">
      <c r="E228" s="6">
        <f t="shared" si="7"/>
        <v>0</v>
      </c>
      <c r="I228" s="6" t="e">
        <f t="shared" si="6"/>
        <v>#DIV/0!</v>
      </c>
    </row>
    <row r="229" spans="5:9" x14ac:dyDescent="0.25">
      <c r="E229" s="6">
        <f t="shared" si="7"/>
        <v>0</v>
      </c>
      <c r="I229" s="6" t="e">
        <f t="shared" si="6"/>
        <v>#DIV/0!</v>
      </c>
    </row>
    <row r="230" spans="5:9" x14ac:dyDescent="0.25">
      <c r="E230" s="6">
        <f t="shared" si="7"/>
        <v>0</v>
      </c>
      <c r="I230" s="6" t="e">
        <f t="shared" si="6"/>
        <v>#DIV/0!</v>
      </c>
    </row>
    <row r="231" spans="5:9" x14ac:dyDescent="0.25">
      <c r="E231" s="6">
        <f t="shared" si="7"/>
        <v>0</v>
      </c>
      <c r="I231" s="6" t="e">
        <f t="shared" si="6"/>
        <v>#DIV/0!</v>
      </c>
    </row>
    <row r="232" spans="5:9" x14ac:dyDescent="0.25">
      <c r="E232" s="6">
        <f t="shared" si="7"/>
        <v>0</v>
      </c>
      <c r="I232" s="6" t="e">
        <f t="shared" si="6"/>
        <v>#DIV/0!</v>
      </c>
    </row>
    <row r="233" spans="5:9" x14ac:dyDescent="0.25">
      <c r="E233" s="6">
        <f t="shared" si="7"/>
        <v>0</v>
      </c>
      <c r="I233" s="6" t="e">
        <f t="shared" si="6"/>
        <v>#DIV/0!</v>
      </c>
    </row>
    <row r="234" spans="5:9" x14ac:dyDescent="0.25">
      <c r="E234" s="6">
        <f t="shared" si="7"/>
        <v>0</v>
      </c>
      <c r="I234" s="6" t="e">
        <f t="shared" si="6"/>
        <v>#DIV/0!</v>
      </c>
    </row>
    <row r="235" spans="5:9" x14ac:dyDescent="0.25">
      <c r="E235" s="6">
        <f t="shared" si="7"/>
        <v>0</v>
      </c>
      <c r="I235" s="6" t="e">
        <f t="shared" si="6"/>
        <v>#DIV/0!</v>
      </c>
    </row>
    <row r="236" spans="5:9" x14ac:dyDescent="0.25">
      <c r="E236" s="6">
        <f t="shared" si="7"/>
        <v>0</v>
      </c>
      <c r="I236" s="6" t="e">
        <f t="shared" si="6"/>
        <v>#DIV/0!</v>
      </c>
    </row>
    <row r="237" spans="5:9" x14ac:dyDescent="0.25">
      <c r="E237" s="6">
        <f t="shared" si="7"/>
        <v>0</v>
      </c>
      <c r="I237" s="6" t="e">
        <f t="shared" si="6"/>
        <v>#DIV/0!</v>
      </c>
    </row>
    <row r="238" spans="5:9" x14ac:dyDescent="0.25">
      <c r="E238" s="6">
        <f t="shared" si="7"/>
        <v>0</v>
      </c>
      <c r="I238" s="6" t="e">
        <f t="shared" si="6"/>
        <v>#DIV/0!</v>
      </c>
    </row>
    <row r="239" spans="5:9" x14ac:dyDescent="0.25">
      <c r="E239" s="6">
        <f t="shared" si="7"/>
        <v>0</v>
      </c>
      <c r="I239" s="6" t="e">
        <f t="shared" si="6"/>
        <v>#DIV/0!</v>
      </c>
    </row>
    <row r="240" spans="5:9" x14ac:dyDescent="0.25">
      <c r="E240" s="6">
        <f t="shared" si="7"/>
        <v>0</v>
      </c>
      <c r="I240" s="6" t="e">
        <f t="shared" si="6"/>
        <v>#DIV/0!</v>
      </c>
    </row>
    <row r="241" spans="5:9" x14ac:dyDescent="0.25">
      <c r="E241" s="6">
        <f t="shared" si="7"/>
        <v>0</v>
      </c>
      <c r="I241" s="6" t="e">
        <f t="shared" si="6"/>
        <v>#DIV/0!</v>
      </c>
    </row>
    <row r="242" spans="5:9" x14ac:dyDescent="0.25">
      <c r="E242" s="6">
        <f t="shared" si="7"/>
        <v>0</v>
      </c>
      <c r="I242" s="6" t="e">
        <f t="shared" si="6"/>
        <v>#DIV/0!</v>
      </c>
    </row>
    <row r="243" spans="5:9" x14ac:dyDescent="0.25">
      <c r="E243" s="6">
        <f t="shared" si="7"/>
        <v>0</v>
      </c>
      <c r="I243" s="6" t="e">
        <f t="shared" si="6"/>
        <v>#DIV/0!</v>
      </c>
    </row>
    <row r="244" spans="5:9" x14ac:dyDescent="0.25">
      <c r="E244" s="6">
        <f t="shared" si="7"/>
        <v>0</v>
      </c>
      <c r="I244" s="6" t="e">
        <f t="shared" si="6"/>
        <v>#DIV/0!</v>
      </c>
    </row>
    <row r="245" spans="5:9" x14ac:dyDescent="0.25">
      <c r="E245" s="6">
        <f t="shared" si="7"/>
        <v>0</v>
      </c>
      <c r="I245" s="6" t="e">
        <f t="shared" si="6"/>
        <v>#DIV/0!</v>
      </c>
    </row>
    <row r="246" spans="5:9" x14ac:dyDescent="0.25">
      <c r="E246" s="6">
        <f t="shared" si="7"/>
        <v>0</v>
      </c>
      <c r="I246" s="6" t="e">
        <f t="shared" si="6"/>
        <v>#DIV/0!</v>
      </c>
    </row>
    <row r="247" spans="5:9" x14ac:dyDescent="0.25">
      <c r="E247" s="6">
        <f t="shared" si="7"/>
        <v>0</v>
      </c>
      <c r="I247" s="6" t="e">
        <f t="shared" si="6"/>
        <v>#DIV/0!</v>
      </c>
    </row>
    <row r="248" spans="5:9" x14ac:dyDescent="0.25">
      <c r="E248" s="6">
        <f t="shared" si="7"/>
        <v>0</v>
      </c>
      <c r="I248" s="6" t="e">
        <f t="shared" si="6"/>
        <v>#DIV/0!</v>
      </c>
    </row>
    <row r="249" spans="5:9" x14ac:dyDescent="0.25">
      <c r="E249" s="6">
        <f t="shared" si="7"/>
        <v>0</v>
      </c>
      <c r="I249" s="6" t="e">
        <f t="shared" si="6"/>
        <v>#DIV/0!</v>
      </c>
    </row>
    <row r="250" spans="5:9" x14ac:dyDescent="0.25">
      <c r="E250" s="6">
        <f t="shared" si="7"/>
        <v>0</v>
      </c>
      <c r="I250" s="6" t="e">
        <f t="shared" si="6"/>
        <v>#DIV/0!</v>
      </c>
    </row>
    <row r="251" spans="5:9" x14ac:dyDescent="0.25">
      <c r="E251" s="6">
        <f t="shared" si="7"/>
        <v>0</v>
      </c>
      <c r="I251" s="6" t="e">
        <f t="shared" si="6"/>
        <v>#DIV/0!</v>
      </c>
    </row>
    <row r="252" spans="5:9" x14ac:dyDescent="0.25">
      <c r="E252" s="6">
        <f t="shared" si="7"/>
        <v>0</v>
      </c>
      <c r="I252" s="6" t="e">
        <f t="shared" si="6"/>
        <v>#DIV/0!</v>
      </c>
    </row>
    <row r="253" spans="5:9" x14ac:dyDescent="0.25">
      <c r="E253" s="6">
        <f t="shared" si="7"/>
        <v>0</v>
      </c>
      <c r="I253" s="6" t="e">
        <f t="shared" si="6"/>
        <v>#DIV/0!</v>
      </c>
    </row>
    <row r="254" spans="5:9" x14ac:dyDescent="0.25">
      <c r="E254" s="6">
        <f t="shared" si="7"/>
        <v>0</v>
      </c>
      <c r="I254" s="6" t="e">
        <f t="shared" si="6"/>
        <v>#DIV/0!</v>
      </c>
    </row>
    <row r="255" spans="5:9" x14ac:dyDescent="0.25">
      <c r="E255" s="6">
        <f t="shared" si="7"/>
        <v>0</v>
      </c>
      <c r="I255" s="6" t="e">
        <f t="shared" si="6"/>
        <v>#DIV/0!</v>
      </c>
    </row>
    <row r="256" spans="5:9" x14ac:dyDescent="0.25">
      <c r="E256" s="6">
        <f t="shared" si="7"/>
        <v>0</v>
      </c>
      <c r="I256" s="6" t="e">
        <f t="shared" si="6"/>
        <v>#DIV/0!</v>
      </c>
    </row>
    <row r="257" spans="5:9" x14ac:dyDescent="0.25">
      <c r="E257" s="6">
        <f t="shared" si="7"/>
        <v>0</v>
      </c>
      <c r="I257" s="6" t="e">
        <f t="shared" si="6"/>
        <v>#DIV/0!</v>
      </c>
    </row>
    <row r="258" spans="5:9" x14ac:dyDescent="0.25">
      <c r="E258" s="6">
        <f t="shared" si="7"/>
        <v>0</v>
      </c>
      <c r="I258" s="6" t="e">
        <f t="shared" si="6"/>
        <v>#DIV/0!</v>
      </c>
    </row>
    <row r="259" spans="5:9" x14ac:dyDescent="0.25">
      <c r="E259" s="6">
        <f t="shared" si="7"/>
        <v>0</v>
      </c>
      <c r="I259" s="6" t="e">
        <f t="shared" si="6"/>
        <v>#DIV/0!</v>
      </c>
    </row>
    <row r="260" spans="5:9" x14ac:dyDescent="0.25">
      <c r="E260" s="6">
        <f t="shared" si="7"/>
        <v>0</v>
      </c>
      <c r="I260" s="6" t="e">
        <f t="shared" ref="I260:I323" si="8">ROUNDUP(C260/H260,2)</f>
        <v>#DIV/0!</v>
      </c>
    </row>
    <row r="261" spans="5:9" x14ac:dyDescent="0.25">
      <c r="E261" s="6">
        <f t="shared" ref="E261:E324" si="9">+E260+C261-D261</f>
        <v>0</v>
      </c>
      <c r="I261" s="6" t="e">
        <f t="shared" si="8"/>
        <v>#DIV/0!</v>
      </c>
    </row>
    <row r="262" spans="5:9" x14ac:dyDescent="0.25">
      <c r="E262" s="6">
        <f t="shared" si="9"/>
        <v>0</v>
      </c>
      <c r="I262" s="6" t="e">
        <f t="shared" si="8"/>
        <v>#DIV/0!</v>
      </c>
    </row>
    <row r="263" spans="5:9" x14ac:dyDescent="0.25">
      <c r="E263" s="6">
        <f t="shared" si="9"/>
        <v>0</v>
      </c>
      <c r="I263" s="6" t="e">
        <f t="shared" si="8"/>
        <v>#DIV/0!</v>
      </c>
    </row>
    <row r="264" spans="5:9" x14ac:dyDescent="0.25">
      <c r="E264" s="6">
        <f t="shared" si="9"/>
        <v>0</v>
      </c>
      <c r="I264" s="6" t="e">
        <f t="shared" si="8"/>
        <v>#DIV/0!</v>
      </c>
    </row>
    <row r="265" spans="5:9" x14ac:dyDescent="0.25">
      <c r="E265" s="6">
        <f t="shared" si="9"/>
        <v>0</v>
      </c>
      <c r="I265" s="6" t="e">
        <f t="shared" si="8"/>
        <v>#DIV/0!</v>
      </c>
    </row>
    <row r="266" spans="5:9" x14ac:dyDescent="0.25">
      <c r="E266" s="6">
        <f t="shared" si="9"/>
        <v>0</v>
      </c>
      <c r="I266" s="6" t="e">
        <f t="shared" si="8"/>
        <v>#DIV/0!</v>
      </c>
    </row>
    <row r="267" spans="5:9" x14ac:dyDescent="0.25">
      <c r="E267" s="6">
        <f t="shared" si="9"/>
        <v>0</v>
      </c>
      <c r="I267" s="6" t="e">
        <f t="shared" si="8"/>
        <v>#DIV/0!</v>
      </c>
    </row>
    <row r="268" spans="5:9" x14ac:dyDescent="0.25">
      <c r="E268" s="6">
        <f t="shared" si="9"/>
        <v>0</v>
      </c>
      <c r="I268" s="6" t="e">
        <f t="shared" si="8"/>
        <v>#DIV/0!</v>
      </c>
    </row>
    <row r="269" spans="5:9" x14ac:dyDescent="0.25">
      <c r="E269" s="6">
        <f t="shared" si="9"/>
        <v>0</v>
      </c>
      <c r="I269" s="6" t="e">
        <f t="shared" si="8"/>
        <v>#DIV/0!</v>
      </c>
    </row>
    <row r="270" spans="5:9" x14ac:dyDescent="0.25">
      <c r="E270" s="6">
        <f t="shared" si="9"/>
        <v>0</v>
      </c>
      <c r="I270" s="6" t="e">
        <f t="shared" si="8"/>
        <v>#DIV/0!</v>
      </c>
    </row>
    <row r="271" spans="5:9" x14ac:dyDescent="0.25">
      <c r="E271" s="6">
        <f t="shared" si="9"/>
        <v>0</v>
      </c>
      <c r="I271" s="6" t="e">
        <f t="shared" si="8"/>
        <v>#DIV/0!</v>
      </c>
    </row>
    <row r="272" spans="5:9" x14ac:dyDescent="0.25">
      <c r="E272" s="6">
        <f t="shared" si="9"/>
        <v>0</v>
      </c>
      <c r="I272" s="6" t="e">
        <f t="shared" si="8"/>
        <v>#DIV/0!</v>
      </c>
    </row>
    <row r="273" spans="5:9" x14ac:dyDescent="0.25">
      <c r="E273" s="6">
        <f t="shared" si="9"/>
        <v>0</v>
      </c>
      <c r="I273" s="6" t="e">
        <f t="shared" si="8"/>
        <v>#DIV/0!</v>
      </c>
    </row>
    <row r="274" spans="5:9" x14ac:dyDescent="0.25">
      <c r="E274" s="6">
        <f t="shared" si="9"/>
        <v>0</v>
      </c>
      <c r="I274" s="6" t="e">
        <f t="shared" si="8"/>
        <v>#DIV/0!</v>
      </c>
    </row>
    <row r="275" spans="5:9" x14ac:dyDescent="0.25">
      <c r="E275" s="6">
        <f t="shared" si="9"/>
        <v>0</v>
      </c>
      <c r="I275" s="6" t="e">
        <f t="shared" si="8"/>
        <v>#DIV/0!</v>
      </c>
    </row>
    <row r="276" spans="5:9" x14ac:dyDescent="0.25">
      <c r="E276" s="6">
        <f t="shared" si="9"/>
        <v>0</v>
      </c>
      <c r="I276" s="6" t="e">
        <f t="shared" si="8"/>
        <v>#DIV/0!</v>
      </c>
    </row>
    <row r="277" spans="5:9" x14ac:dyDescent="0.25">
      <c r="E277" s="6">
        <f t="shared" si="9"/>
        <v>0</v>
      </c>
      <c r="I277" s="6" t="e">
        <f t="shared" si="8"/>
        <v>#DIV/0!</v>
      </c>
    </row>
    <row r="278" spans="5:9" x14ac:dyDescent="0.25">
      <c r="E278" s="6">
        <f t="shared" si="9"/>
        <v>0</v>
      </c>
      <c r="I278" s="6" t="e">
        <f t="shared" si="8"/>
        <v>#DIV/0!</v>
      </c>
    </row>
    <row r="279" spans="5:9" x14ac:dyDescent="0.25">
      <c r="E279" s="6">
        <f t="shared" si="9"/>
        <v>0</v>
      </c>
      <c r="I279" s="6" t="e">
        <f t="shared" si="8"/>
        <v>#DIV/0!</v>
      </c>
    </row>
    <row r="280" spans="5:9" x14ac:dyDescent="0.25">
      <c r="E280" s="6">
        <f t="shared" si="9"/>
        <v>0</v>
      </c>
      <c r="I280" s="6" t="e">
        <f t="shared" si="8"/>
        <v>#DIV/0!</v>
      </c>
    </row>
    <row r="281" spans="5:9" x14ac:dyDescent="0.25">
      <c r="E281" s="6">
        <f t="shared" si="9"/>
        <v>0</v>
      </c>
      <c r="I281" s="6" t="e">
        <f t="shared" si="8"/>
        <v>#DIV/0!</v>
      </c>
    </row>
    <row r="282" spans="5:9" x14ac:dyDescent="0.25">
      <c r="E282" s="6">
        <f t="shared" si="9"/>
        <v>0</v>
      </c>
      <c r="I282" s="6" t="e">
        <f t="shared" si="8"/>
        <v>#DIV/0!</v>
      </c>
    </row>
    <row r="283" spans="5:9" x14ac:dyDescent="0.25">
      <c r="E283" s="6">
        <f t="shared" si="9"/>
        <v>0</v>
      </c>
      <c r="I283" s="6" t="e">
        <f t="shared" si="8"/>
        <v>#DIV/0!</v>
      </c>
    </row>
    <row r="284" spans="5:9" x14ac:dyDescent="0.25">
      <c r="E284" s="6">
        <f t="shared" si="9"/>
        <v>0</v>
      </c>
      <c r="I284" s="6" t="e">
        <f t="shared" si="8"/>
        <v>#DIV/0!</v>
      </c>
    </row>
    <row r="285" spans="5:9" x14ac:dyDescent="0.25">
      <c r="E285" s="6">
        <f t="shared" si="9"/>
        <v>0</v>
      </c>
      <c r="I285" s="6" t="e">
        <f t="shared" si="8"/>
        <v>#DIV/0!</v>
      </c>
    </row>
    <row r="286" spans="5:9" x14ac:dyDescent="0.25">
      <c r="E286" s="6">
        <f t="shared" si="9"/>
        <v>0</v>
      </c>
      <c r="I286" s="6" t="e">
        <f t="shared" si="8"/>
        <v>#DIV/0!</v>
      </c>
    </row>
    <row r="287" spans="5:9" x14ac:dyDescent="0.25">
      <c r="E287" s="6">
        <f t="shared" si="9"/>
        <v>0</v>
      </c>
      <c r="I287" s="6" t="e">
        <f t="shared" si="8"/>
        <v>#DIV/0!</v>
      </c>
    </row>
    <row r="288" spans="5:9" x14ac:dyDescent="0.25">
      <c r="E288" s="6">
        <f t="shared" si="9"/>
        <v>0</v>
      </c>
      <c r="I288" s="6" t="e">
        <f t="shared" si="8"/>
        <v>#DIV/0!</v>
      </c>
    </row>
    <row r="289" spans="5:9" x14ac:dyDescent="0.25">
      <c r="E289" s="6">
        <f t="shared" si="9"/>
        <v>0</v>
      </c>
      <c r="I289" s="6" t="e">
        <f t="shared" si="8"/>
        <v>#DIV/0!</v>
      </c>
    </row>
    <row r="290" spans="5:9" x14ac:dyDescent="0.25">
      <c r="E290" s="6">
        <f t="shared" si="9"/>
        <v>0</v>
      </c>
      <c r="I290" s="6" t="e">
        <f t="shared" si="8"/>
        <v>#DIV/0!</v>
      </c>
    </row>
    <row r="291" spans="5:9" x14ac:dyDescent="0.25">
      <c r="E291" s="6">
        <f t="shared" si="9"/>
        <v>0</v>
      </c>
      <c r="I291" s="6" t="e">
        <f t="shared" si="8"/>
        <v>#DIV/0!</v>
      </c>
    </row>
    <row r="292" spans="5:9" x14ac:dyDescent="0.25">
      <c r="E292" s="6">
        <f t="shared" si="9"/>
        <v>0</v>
      </c>
      <c r="I292" s="6" t="e">
        <f t="shared" si="8"/>
        <v>#DIV/0!</v>
      </c>
    </row>
    <row r="293" spans="5:9" x14ac:dyDescent="0.25">
      <c r="E293" s="6">
        <f t="shared" si="9"/>
        <v>0</v>
      </c>
      <c r="I293" s="6" t="e">
        <f t="shared" si="8"/>
        <v>#DIV/0!</v>
      </c>
    </row>
    <row r="294" spans="5:9" x14ac:dyDescent="0.25">
      <c r="E294" s="6">
        <f t="shared" si="9"/>
        <v>0</v>
      </c>
      <c r="I294" s="6" t="e">
        <f t="shared" si="8"/>
        <v>#DIV/0!</v>
      </c>
    </row>
    <row r="295" spans="5:9" x14ac:dyDescent="0.25">
      <c r="E295" s="6">
        <f t="shared" si="9"/>
        <v>0</v>
      </c>
      <c r="I295" s="6" t="e">
        <f t="shared" si="8"/>
        <v>#DIV/0!</v>
      </c>
    </row>
    <row r="296" spans="5:9" x14ac:dyDescent="0.25">
      <c r="E296" s="6">
        <f t="shared" si="9"/>
        <v>0</v>
      </c>
      <c r="I296" s="6" t="e">
        <f t="shared" si="8"/>
        <v>#DIV/0!</v>
      </c>
    </row>
    <row r="297" spans="5:9" x14ac:dyDescent="0.25">
      <c r="E297" s="6">
        <f t="shared" si="9"/>
        <v>0</v>
      </c>
      <c r="I297" s="6" t="e">
        <f t="shared" si="8"/>
        <v>#DIV/0!</v>
      </c>
    </row>
    <row r="298" spans="5:9" x14ac:dyDescent="0.25">
      <c r="E298" s="6">
        <f t="shared" si="9"/>
        <v>0</v>
      </c>
      <c r="I298" s="6" t="e">
        <f t="shared" si="8"/>
        <v>#DIV/0!</v>
      </c>
    </row>
    <row r="299" spans="5:9" x14ac:dyDescent="0.25">
      <c r="E299" s="6">
        <f t="shared" si="9"/>
        <v>0</v>
      </c>
      <c r="I299" s="6" t="e">
        <f t="shared" si="8"/>
        <v>#DIV/0!</v>
      </c>
    </row>
    <row r="300" spans="5:9" x14ac:dyDescent="0.25">
      <c r="E300" s="6">
        <f t="shared" si="9"/>
        <v>0</v>
      </c>
      <c r="I300" s="6" t="e">
        <f t="shared" si="8"/>
        <v>#DIV/0!</v>
      </c>
    </row>
    <row r="301" spans="5:9" x14ac:dyDescent="0.25">
      <c r="E301" s="6">
        <f t="shared" si="9"/>
        <v>0</v>
      </c>
      <c r="I301" s="6" t="e">
        <f t="shared" si="8"/>
        <v>#DIV/0!</v>
      </c>
    </row>
    <row r="302" spans="5:9" x14ac:dyDescent="0.25">
      <c r="E302" s="6">
        <f t="shared" si="9"/>
        <v>0</v>
      </c>
      <c r="I302" s="6" t="e">
        <f t="shared" si="8"/>
        <v>#DIV/0!</v>
      </c>
    </row>
    <row r="303" spans="5:9" x14ac:dyDescent="0.25">
      <c r="E303" s="6">
        <f t="shared" si="9"/>
        <v>0</v>
      </c>
      <c r="I303" s="6" t="e">
        <f t="shared" si="8"/>
        <v>#DIV/0!</v>
      </c>
    </row>
    <row r="304" spans="5:9" x14ac:dyDescent="0.25">
      <c r="E304" s="6">
        <f t="shared" si="9"/>
        <v>0</v>
      </c>
      <c r="I304" s="6" t="e">
        <f t="shared" si="8"/>
        <v>#DIV/0!</v>
      </c>
    </row>
    <row r="305" spans="5:9" x14ac:dyDescent="0.25">
      <c r="E305" s="6">
        <f t="shared" si="9"/>
        <v>0</v>
      </c>
      <c r="I305" s="6" t="e">
        <f t="shared" si="8"/>
        <v>#DIV/0!</v>
      </c>
    </row>
    <row r="306" spans="5:9" x14ac:dyDescent="0.25">
      <c r="E306" s="6">
        <f t="shared" si="9"/>
        <v>0</v>
      </c>
      <c r="I306" s="6" t="e">
        <f t="shared" si="8"/>
        <v>#DIV/0!</v>
      </c>
    </row>
    <row r="307" spans="5:9" x14ac:dyDescent="0.25">
      <c r="E307" s="6">
        <f t="shared" si="9"/>
        <v>0</v>
      </c>
      <c r="I307" s="6" t="e">
        <f t="shared" si="8"/>
        <v>#DIV/0!</v>
      </c>
    </row>
    <row r="308" spans="5:9" x14ac:dyDescent="0.25">
      <c r="E308" s="6">
        <f t="shared" si="9"/>
        <v>0</v>
      </c>
      <c r="I308" s="6" t="e">
        <f t="shared" si="8"/>
        <v>#DIV/0!</v>
      </c>
    </row>
    <row r="309" spans="5:9" x14ac:dyDescent="0.25">
      <c r="E309" s="6">
        <f t="shared" si="9"/>
        <v>0</v>
      </c>
      <c r="I309" s="6" t="e">
        <f t="shared" si="8"/>
        <v>#DIV/0!</v>
      </c>
    </row>
    <row r="310" spans="5:9" x14ac:dyDescent="0.25">
      <c r="E310" s="6">
        <f t="shared" si="9"/>
        <v>0</v>
      </c>
      <c r="I310" s="6" t="e">
        <f t="shared" si="8"/>
        <v>#DIV/0!</v>
      </c>
    </row>
    <row r="311" spans="5:9" x14ac:dyDescent="0.25">
      <c r="E311" s="6">
        <f t="shared" si="9"/>
        <v>0</v>
      </c>
      <c r="I311" s="6" t="e">
        <f t="shared" si="8"/>
        <v>#DIV/0!</v>
      </c>
    </row>
    <row r="312" spans="5:9" x14ac:dyDescent="0.25">
      <c r="E312" s="6">
        <f t="shared" si="9"/>
        <v>0</v>
      </c>
      <c r="I312" s="6" t="e">
        <f t="shared" si="8"/>
        <v>#DIV/0!</v>
      </c>
    </row>
    <row r="313" spans="5:9" x14ac:dyDescent="0.25">
      <c r="E313" s="6">
        <f t="shared" si="9"/>
        <v>0</v>
      </c>
      <c r="I313" s="6" t="e">
        <f t="shared" si="8"/>
        <v>#DIV/0!</v>
      </c>
    </row>
    <row r="314" spans="5:9" x14ac:dyDescent="0.25">
      <c r="E314" s="6">
        <f t="shared" si="9"/>
        <v>0</v>
      </c>
      <c r="I314" s="6" t="e">
        <f t="shared" si="8"/>
        <v>#DIV/0!</v>
      </c>
    </row>
    <row r="315" spans="5:9" x14ac:dyDescent="0.25">
      <c r="E315" s="6">
        <f t="shared" si="9"/>
        <v>0</v>
      </c>
      <c r="I315" s="6" t="e">
        <f t="shared" si="8"/>
        <v>#DIV/0!</v>
      </c>
    </row>
    <row r="316" spans="5:9" x14ac:dyDescent="0.25">
      <c r="E316" s="6">
        <f t="shared" si="9"/>
        <v>0</v>
      </c>
      <c r="I316" s="6" t="e">
        <f t="shared" si="8"/>
        <v>#DIV/0!</v>
      </c>
    </row>
    <row r="317" spans="5:9" x14ac:dyDescent="0.25">
      <c r="E317" s="6">
        <f t="shared" si="9"/>
        <v>0</v>
      </c>
      <c r="I317" s="6" t="e">
        <f t="shared" si="8"/>
        <v>#DIV/0!</v>
      </c>
    </row>
    <row r="318" spans="5:9" x14ac:dyDescent="0.25">
      <c r="E318" s="6">
        <f t="shared" si="9"/>
        <v>0</v>
      </c>
      <c r="I318" s="6" t="e">
        <f t="shared" si="8"/>
        <v>#DIV/0!</v>
      </c>
    </row>
    <row r="319" spans="5:9" x14ac:dyDescent="0.25">
      <c r="E319" s="6">
        <f t="shared" si="9"/>
        <v>0</v>
      </c>
      <c r="I319" s="6" t="e">
        <f t="shared" si="8"/>
        <v>#DIV/0!</v>
      </c>
    </row>
    <row r="320" spans="5:9" x14ac:dyDescent="0.25">
      <c r="E320" s="6">
        <f t="shared" si="9"/>
        <v>0</v>
      </c>
      <c r="I320" s="6" t="e">
        <f t="shared" si="8"/>
        <v>#DIV/0!</v>
      </c>
    </row>
    <row r="321" spans="5:9" x14ac:dyDescent="0.25">
      <c r="E321" s="6">
        <f t="shared" si="9"/>
        <v>0</v>
      </c>
      <c r="I321" s="6" t="e">
        <f t="shared" si="8"/>
        <v>#DIV/0!</v>
      </c>
    </row>
    <row r="322" spans="5:9" x14ac:dyDescent="0.25">
      <c r="E322" s="6">
        <f t="shared" si="9"/>
        <v>0</v>
      </c>
      <c r="I322" s="6" t="e">
        <f t="shared" si="8"/>
        <v>#DIV/0!</v>
      </c>
    </row>
    <row r="323" spans="5:9" x14ac:dyDescent="0.25">
      <c r="E323" s="6">
        <f t="shared" si="9"/>
        <v>0</v>
      </c>
      <c r="I323" s="6" t="e">
        <f t="shared" si="8"/>
        <v>#DIV/0!</v>
      </c>
    </row>
    <row r="324" spans="5:9" x14ac:dyDescent="0.25">
      <c r="E324" s="6">
        <f t="shared" si="9"/>
        <v>0</v>
      </c>
      <c r="I324" s="6" t="e">
        <f t="shared" ref="I324:I387" si="10">ROUNDUP(C324/H324,2)</f>
        <v>#DIV/0!</v>
      </c>
    </row>
    <row r="325" spans="5:9" x14ac:dyDescent="0.25">
      <c r="E325" s="6">
        <f t="shared" ref="E325:E388" si="11">+E324+C325-D325</f>
        <v>0</v>
      </c>
      <c r="I325" s="6" t="e">
        <f t="shared" si="10"/>
        <v>#DIV/0!</v>
      </c>
    </row>
    <row r="326" spans="5:9" x14ac:dyDescent="0.25">
      <c r="E326" s="6">
        <f t="shared" si="11"/>
        <v>0</v>
      </c>
      <c r="I326" s="6" t="e">
        <f t="shared" si="10"/>
        <v>#DIV/0!</v>
      </c>
    </row>
    <row r="327" spans="5:9" x14ac:dyDescent="0.25">
      <c r="E327" s="6">
        <f t="shared" si="11"/>
        <v>0</v>
      </c>
      <c r="I327" s="6" t="e">
        <f t="shared" si="10"/>
        <v>#DIV/0!</v>
      </c>
    </row>
    <row r="328" spans="5:9" x14ac:dyDescent="0.25">
      <c r="E328" s="6">
        <f t="shared" si="11"/>
        <v>0</v>
      </c>
      <c r="I328" s="6" t="e">
        <f t="shared" si="10"/>
        <v>#DIV/0!</v>
      </c>
    </row>
    <row r="329" spans="5:9" x14ac:dyDescent="0.25">
      <c r="E329" s="6">
        <f t="shared" si="11"/>
        <v>0</v>
      </c>
      <c r="I329" s="6" t="e">
        <f t="shared" si="10"/>
        <v>#DIV/0!</v>
      </c>
    </row>
    <row r="330" spans="5:9" x14ac:dyDescent="0.25">
      <c r="E330" s="6">
        <f t="shared" si="11"/>
        <v>0</v>
      </c>
      <c r="I330" s="6" t="e">
        <f t="shared" si="10"/>
        <v>#DIV/0!</v>
      </c>
    </row>
    <row r="331" spans="5:9" x14ac:dyDescent="0.25">
      <c r="E331" s="6">
        <f t="shared" si="11"/>
        <v>0</v>
      </c>
      <c r="I331" s="6" t="e">
        <f t="shared" si="10"/>
        <v>#DIV/0!</v>
      </c>
    </row>
    <row r="332" spans="5:9" x14ac:dyDescent="0.25">
      <c r="E332" s="6">
        <f t="shared" si="11"/>
        <v>0</v>
      </c>
      <c r="I332" s="6" t="e">
        <f t="shared" si="10"/>
        <v>#DIV/0!</v>
      </c>
    </row>
    <row r="333" spans="5:9" x14ac:dyDescent="0.25">
      <c r="E333" s="6">
        <f t="shared" si="11"/>
        <v>0</v>
      </c>
      <c r="I333" s="6" t="e">
        <f t="shared" si="10"/>
        <v>#DIV/0!</v>
      </c>
    </row>
    <row r="334" spans="5:9" x14ac:dyDescent="0.25">
      <c r="E334" s="6">
        <f t="shared" si="11"/>
        <v>0</v>
      </c>
      <c r="I334" s="6" t="e">
        <f t="shared" si="10"/>
        <v>#DIV/0!</v>
      </c>
    </row>
    <row r="335" spans="5:9" x14ac:dyDescent="0.25">
      <c r="E335" s="6">
        <f t="shared" si="11"/>
        <v>0</v>
      </c>
      <c r="I335" s="6" t="e">
        <f t="shared" si="10"/>
        <v>#DIV/0!</v>
      </c>
    </row>
    <row r="336" spans="5:9" x14ac:dyDescent="0.25">
      <c r="E336" s="6">
        <f t="shared" si="11"/>
        <v>0</v>
      </c>
      <c r="I336" s="6" t="e">
        <f t="shared" si="10"/>
        <v>#DIV/0!</v>
      </c>
    </row>
    <row r="337" spans="5:9" x14ac:dyDescent="0.25">
      <c r="E337" s="6">
        <f t="shared" si="11"/>
        <v>0</v>
      </c>
      <c r="I337" s="6" t="e">
        <f t="shared" si="10"/>
        <v>#DIV/0!</v>
      </c>
    </row>
    <row r="338" spans="5:9" x14ac:dyDescent="0.25">
      <c r="E338" s="6">
        <f t="shared" si="11"/>
        <v>0</v>
      </c>
      <c r="I338" s="6" t="e">
        <f t="shared" si="10"/>
        <v>#DIV/0!</v>
      </c>
    </row>
    <row r="339" spans="5:9" x14ac:dyDescent="0.25">
      <c r="E339" s="6">
        <f t="shared" si="11"/>
        <v>0</v>
      </c>
      <c r="I339" s="6" t="e">
        <f t="shared" si="10"/>
        <v>#DIV/0!</v>
      </c>
    </row>
    <row r="340" spans="5:9" x14ac:dyDescent="0.25">
      <c r="E340" s="6">
        <f t="shared" si="11"/>
        <v>0</v>
      </c>
      <c r="I340" s="6" t="e">
        <f t="shared" si="10"/>
        <v>#DIV/0!</v>
      </c>
    </row>
    <row r="341" spans="5:9" x14ac:dyDescent="0.25">
      <c r="E341" s="6">
        <f t="shared" si="11"/>
        <v>0</v>
      </c>
      <c r="I341" s="6" t="e">
        <f t="shared" si="10"/>
        <v>#DIV/0!</v>
      </c>
    </row>
    <row r="342" spans="5:9" x14ac:dyDescent="0.25">
      <c r="E342" s="6">
        <f t="shared" si="11"/>
        <v>0</v>
      </c>
      <c r="I342" s="6" t="e">
        <f t="shared" si="10"/>
        <v>#DIV/0!</v>
      </c>
    </row>
    <row r="343" spans="5:9" x14ac:dyDescent="0.25">
      <c r="E343" s="6">
        <f t="shared" si="11"/>
        <v>0</v>
      </c>
      <c r="I343" s="6" t="e">
        <f t="shared" si="10"/>
        <v>#DIV/0!</v>
      </c>
    </row>
    <row r="344" spans="5:9" x14ac:dyDescent="0.25">
      <c r="E344" s="6">
        <f t="shared" si="11"/>
        <v>0</v>
      </c>
      <c r="I344" s="6" t="e">
        <f t="shared" si="10"/>
        <v>#DIV/0!</v>
      </c>
    </row>
    <row r="345" spans="5:9" x14ac:dyDescent="0.25">
      <c r="E345" s="6">
        <f t="shared" si="11"/>
        <v>0</v>
      </c>
      <c r="I345" s="6" t="e">
        <f t="shared" si="10"/>
        <v>#DIV/0!</v>
      </c>
    </row>
    <row r="346" spans="5:9" x14ac:dyDescent="0.25">
      <c r="E346" s="6">
        <f t="shared" si="11"/>
        <v>0</v>
      </c>
      <c r="I346" s="6" t="e">
        <f t="shared" si="10"/>
        <v>#DIV/0!</v>
      </c>
    </row>
    <row r="347" spans="5:9" x14ac:dyDescent="0.25">
      <c r="E347" s="6">
        <f t="shared" si="11"/>
        <v>0</v>
      </c>
      <c r="I347" s="6" t="e">
        <f t="shared" si="10"/>
        <v>#DIV/0!</v>
      </c>
    </row>
    <row r="348" spans="5:9" x14ac:dyDescent="0.25">
      <c r="E348" s="6">
        <f t="shared" si="11"/>
        <v>0</v>
      </c>
      <c r="I348" s="6" t="e">
        <f t="shared" si="10"/>
        <v>#DIV/0!</v>
      </c>
    </row>
    <row r="349" spans="5:9" x14ac:dyDescent="0.25">
      <c r="E349" s="6">
        <f t="shared" si="11"/>
        <v>0</v>
      </c>
      <c r="I349" s="6" t="e">
        <f t="shared" si="10"/>
        <v>#DIV/0!</v>
      </c>
    </row>
    <row r="350" spans="5:9" x14ac:dyDescent="0.25">
      <c r="E350" s="6">
        <f t="shared" si="11"/>
        <v>0</v>
      </c>
      <c r="I350" s="6" t="e">
        <f t="shared" si="10"/>
        <v>#DIV/0!</v>
      </c>
    </row>
    <row r="351" spans="5:9" x14ac:dyDescent="0.25">
      <c r="E351" s="6">
        <f t="shared" si="11"/>
        <v>0</v>
      </c>
      <c r="I351" s="6" t="e">
        <f t="shared" si="10"/>
        <v>#DIV/0!</v>
      </c>
    </row>
    <row r="352" spans="5:9" x14ac:dyDescent="0.25">
      <c r="E352" s="6">
        <f t="shared" si="11"/>
        <v>0</v>
      </c>
      <c r="I352" s="6" t="e">
        <f t="shared" si="10"/>
        <v>#DIV/0!</v>
      </c>
    </row>
    <row r="353" spans="5:9" x14ac:dyDescent="0.25">
      <c r="E353" s="6">
        <f t="shared" si="11"/>
        <v>0</v>
      </c>
      <c r="I353" s="6" t="e">
        <f t="shared" si="10"/>
        <v>#DIV/0!</v>
      </c>
    </row>
    <row r="354" spans="5:9" x14ac:dyDescent="0.25">
      <c r="E354" s="6">
        <f t="shared" si="11"/>
        <v>0</v>
      </c>
      <c r="I354" s="6" t="e">
        <f t="shared" si="10"/>
        <v>#DIV/0!</v>
      </c>
    </row>
    <row r="355" spans="5:9" x14ac:dyDescent="0.25">
      <c r="E355" s="6">
        <f t="shared" si="11"/>
        <v>0</v>
      </c>
      <c r="I355" s="6" t="e">
        <f t="shared" si="10"/>
        <v>#DIV/0!</v>
      </c>
    </row>
    <row r="356" spans="5:9" x14ac:dyDescent="0.25">
      <c r="E356" s="6">
        <f t="shared" si="11"/>
        <v>0</v>
      </c>
      <c r="I356" s="6" t="e">
        <f t="shared" si="10"/>
        <v>#DIV/0!</v>
      </c>
    </row>
    <row r="357" spans="5:9" x14ac:dyDescent="0.25">
      <c r="E357" s="6">
        <f t="shared" si="11"/>
        <v>0</v>
      </c>
      <c r="I357" s="6" t="e">
        <f t="shared" si="10"/>
        <v>#DIV/0!</v>
      </c>
    </row>
    <row r="358" spans="5:9" x14ac:dyDescent="0.25">
      <c r="E358" s="6">
        <f t="shared" si="11"/>
        <v>0</v>
      </c>
      <c r="I358" s="6" t="e">
        <f t="shared" si="10"/>
        <v>#DIV/0!</v>
      </c>
    </row>
    <row r="359" spans="5:9" x14ac:dyDescent="0.25">
      <c r="E359" s="6">
        <f t="shared" si="11"/>
        <v>0</v>
      </c>
      <c r="I359" s="6" t="e">
        <f t="shared" si="10"/>
        <v>#DIV/0!</v>
      </c>
    </row>
    <row r="360" spans="5:9" x14ac:dyDescent="0.25">
      <c r="E360" s="6">
        <f t="shared" si="11"/>
        <v>0</v>
      </c>
      <c r="I360" s="6" t="e">
        <f t="shared" si="10"/>
        <v>#DIV/0!</v>
      </c>
    </row>
    <row r="361" spans="5:9" x14ac:dyDescent="0.25">
      <c r="E361" s="6">
        <f t="shared" si="11"/>
        <v>0</v>
      </c>
      <c r="I361" s="6" t="e">
        <f t="shared" si="10"/>
        <v>#DIV/0!</v>
      </c>
    </row>
    <row r="362" spans="5:9" x14ac:dyDescent="0.25">
      <c r="E362" s="6">
        <f t="shared" si="11"/>
        <v>0</v>
      </c>
      <c r="I362" s="6" t="e">
        <f t="shared" si="10"/>
        <v>#DIV/0!</v>
      </c>
    </row>
    <row r="363" spans="5:9" x14ac:dyDescent="0.25">
      <c r="E363" s="6">
        <f t="shared" si="11"/>
        <v>0</v>
      </c>
      <c r="I363" s="6" t="e">
        <f t="shared" si="10"/>
        <v>#DIV/0!</v>
      </c>
    </row>
    <row r="364" spans="5:9" x14ac:dyDescent="0.25">
      <c r="E364" s="6">
        <f t="shared" si="11"/>
        <v>0</v>
      </c>
      <c r="I364" s="6" t="e">
        <f t="shared" si="10"/>
        <v>#DIV/0!</v>
      </c>
    </row>
    <row r="365" spans="5:9" x14ac:dyDescent="0.25">
      <c r="E365" s="6">
        <f t="shared" si="11"/>
        <v>0</v>
      </c>
      <c r="I365" s="6" t="e">
        <f t="shared" si="10"/>
        <v>#DIV/0!</v>
      </c>
    </row>
    <row r="366" spans="5:9" x14ac:dyDescent="0.25">
      <c r="E366" s="6">
        <f t="shared" si="11"/>
        <v>0</v>
      </c>
      <c r="I366" s="6" t="e">
        <f t="shared" si="10"/>
        <v>#DIV/0!</v>
      </c>
    </row>
    <row r="367" spans="5:9" x14ac:dyDescent="0.25">
      <c r="E367" s="6">
        <f t="shared" si="11"/>
        <v>0</v>
      </c>
      <c r="I367" s="6" t="e">
        <f t="shared" si="10"/>
        <v>#DIV/0!</v>
      </c>
    </row>
    <row r="368" spans="5:9" x14ac:dyDescent="0.25">
      <c r="E368" s="6">
        <f t="shared" si="11"/>
        <v>0</v>
      </c>
      <c r="I368" s="6" t="e">
        <f t="shared" si="10"/>
        <v>#DIV/0!</v>
      </c>
    </row>
    <row r="369" spans="5:9" x14ac:dyDescent="0.25">
      <c r="E369" s="6">
        <f t="shared" si="11"/>
        <v>0</v>
      </c>
      <c r="I369" s="6" t="e">
        <f t="shared" si="10"/>
        <v>#DIV/0!</v>
      </c>
    </row>
    <row r="370" spans="5:9" x14ac:dyDescent="0.25">
      <c r="E370" s="6">
        <f t="shared" si="11"/>
        <v>0</v>
      </c>
      <c r="I370" s="6" t="e">
        <f t="shared" si="10"/>
        <v>#DIV/0!</v>
      </c>
    </row>
    <row r="371" spans="5:9" x14ac:dyDescent="0.25">
      <c r="E371" s="6">
        <f t="shared" si="11"/>
        <v>0</v>
      </c>
      <c r="I371" s="6" t="e">
        <f t="shared" si="10"/>
        <v>#DIV/0!</v>
      </c>
    </row>
    <row r="372" spans="5:9" x14ac:dyDescent="0.25">
      <c r="E372" s="6">
        <f t="shared" si="11"/>
        <v>0</v>
      </c>
      <c r="I372" s="6" t="e">
        <f t="shared" si="10"/>
        <v>#DIV/0!</v>
      </c>
    </row>
    <row r="373" spans="5:9" x14ac:dyDescent="0.25">
      <c r="E373" s="6">
        <f t="shared" si="11"/>
        <v>0</v>
      </c>
      <c r="I373" s="6" t="e">
        <f t="shared" si="10"/>
        <v>#DIV/0!</v>
      </c>
    </row>
    <row r="374" spans="5:9" x14ac:dyDescent="0.25">
      <c r="E374" s="6">
        <f t="shared" si="11"/>
        <v>0</v>
      </c>
      <c r="I374" s="6" t="e">
        <f t="shared" si="10"/>
        <v>#DIV/0!</v>
      </c>
    </row>
    <row r="375" spans="5:9" x14ac:dyDescent="0.25">
      <c r="E375" s="6">
        <f t="shared" si="11"/>
        <v>0</v>
      </c>
      <c r="I375" s="6" t="e">
        <f t="shared" si="10"/>
        <v>#DIV/0!</v>
      </c>
    </row>
    <row r="376" spans="5:9" x14ac:dyDescent="0.25">
      <c r="E376" s="6">
        <f t="shared" si="11"/>
        <v>0</v>
      </c>
      <c r="I376" s="6" t="e">
        <f t="shared" si="10"/>
        <v>#DIV/0!</v>
      </c>
    </row>
    <row r="377" spans="5:9" x14ac:dyDescent="0.25">
      <c r="E377" s="6">
        <f t="shared" si="11"/>
        <v>0</v>
      </c>
      <c r="I377" s="6" t="e">
        <f t="shared" si="10"/>
        <v>#DIV/0!</v>
      </c>
    </row>
    <row r="378" spans="5:9" x14ac:dyDescent="0.25">
      <c r="E378" s="6">
        <f t="shared" si="11"/>
        <v>0</v>
      </c>
      <c r="I378" s="6" t="e">
        <f t="shared" si="10"/>
        <v>#DIV/0!</v>
      </c>
    </row>
    <row r="379" spans="5:9" x14ac:dyDescent="0.25">
      <c r="E379" s="6">
        <f t="shared" si="11"/>
        <v>0</v>
      </c>
      <c r="I379" s="6" t="e">
        <f t="shared" si="10"/>
        <v>#DIV/0!</v>
      </c>
    </row>
    <row r="380" spans="5:9" x14ac:dyDescent="0.25">
      <c r="E380" s="6">
        <f t="shared" si="11"/>
        <v>0</v>
      </c>
      <c r="I380" s="6" t="e">
        <f t="shared" si="10"/>
        <v>#DIV/0!</v>
      </c>
    </row>
    <row r="381" spans="5:9" x14ac:dyDescent="0.25">
      <c r="E381" s="6">
        <f t="shared" si="11"/>
        <v>0</v>
      </c>
      <c r="I381" s="6" t="e">
        <f t="shared" si="10"/>
        <v>#DIV/0!</v>
      </c>
    </row>
    <row r="382" spans="5:9" x14ac:dyDescent="0.25">
      <c r="E382" s="6">
        <f t="shared" si="11"/>
        <v>0</v>
      </c>
      <c r="I382" s="6" t="e">
        <f t="shared" si="10"/>
        <v>#DIV/0!</v>
      </c>
    </row>
    <row r="383" spans="5:9" x14ac:dyDescent="0.25">
      <c r="E383" s="6">
        <f t="shared" si="11"/>
        <v>0</v>
      </c>
      <c r="I383" s="6" t="e">
        <f t="shared" si="10"/>
        <v>#DIV/0!</v>
      </c>
    </row>
    <row r="384" spans="5:9" x14ac:dyDescent="0.25">
      <c r="E384" s="6">
        <f t="shared" si="11"/>
        <v>0</v>
      </c>
      <c r="I384" s="6" t="e">
        <f t="shared" si="10"/>
        <v>#DIV/0!</v>
      </c>
    </row>
    <row r="385" spans="5:9" x14ac:dyDescent="0.25">
      <c r="E385" s="6">
        <f t="shared" si="11"/>
        <v>0</v>
      </c>
      <c r="I385" s="6" t="e">
        <f t="shared" si="10"/>
        <v>#DIV/0!</v>
      </c>
    </row>
    <row r="386" spans="5:9" x14ac:dyDescent="0.25">
      <c r="E386" s="6">
        <f t="shared" si="11"/>
        <v>0</v>
      </c>
      <c r="I386" s="6" t="e">
        <f t="shared" si="10"/>
        <v>#DIV/0!</v>
      </c>
    </row>
    <row r="387" spans="5:9" x14ac:dyDescent="0.25">
      <c r="E387" s="6">
        <f t="shared" si="11"/>
        <v>0</v>
      </c>
      <c r="I387" s="6" t="e">
        <f t="shared" si="10"/>
        <v>#DIV/0!</v>
      </c>
    </row>
    <row r="388" spans="5:9" x14ac:dyDescent="0.25">
      <c r="E388" s="6">
        <f t="shared" si="11"/>
        <v>0</v>
      </c>
      <c r="I388" s="6" t="e">
        <f t="shared" ref="I388:I451" si="12">ROUNDUP(C388/H388,2)</f>
        <v>#DIV/0!</v>
      </c>
    </row>
    <row r="389" spans="5:9" x14ac:dyDescent="0.25">
      <c r="E389" s="6">
        <f t="shared" ref="E389:E452" si="13">+E388+C389-D389</f>
        <v>0</v>
      </c>
      <c r="I389" s="6" t="e">
        <f t="shared" si="12"/>
        <v>#DIV/0!</v>
      </c>
    </row>
    <row r="390" spans="5:9" x14ac:dyDescent="0.25">
      <c r="E390" s="6">
        <f t="shared" si="13"/>
        <v>0</v>
      </c>
      <c r="I390" s="6" t="e">
        <f t="shared" si="12"/>
        <v>#DIV/0!</v>
      </c>
    </row>
    <row r="391" spans="5:9" x14ac:dyDescent="0.25">
      <c r="E391" s="6">
        <f t="shared" si="13"/>
        <v>0</v>
      </c>
      <c r="I391" s="6" t="e">
        <f t="shared" si="12"/>
        <v>#DIV/0!</v>
      </c>
    </row>
    <row r="392" spans="5:9" x14ac:dyDescent="0.25">
      <c r="E392" s="6">
        <f t="shared" si="13"/>
        <v>0</v>
      </c>
      <c r="I392" s="6" t="e">
        <f t="shared" si="12"/>
        <v>#DIV/0!</v>
      </c>
    </row>
    <row r="393" spans="5:9" x14ac:dyDescent="0.25">
      <c r="E393" s="6">
        <f t="shared" si="13"/>
        <v>0</v>
      </c>
      <c r="I393" s="6" t="e">
        <f t="shared" si="12"/>
        <v>#DIV/0!</v>
      </c>
    </row>
    <row r="394" spans="5:9" x14ac:dyDescent="0.25">
      <c r="E394" s="6">
        <f t="shared" si="13"/>
        <v>0</v>
      </c>
      <c r="I394" s="6" t="e">
        <f t="shared" si="12"/>
        <v>#DIV/0!</v>
      </c>
    </row>
    <row r="395" spans="5:9" x14ac:dyDescent="0.25">
      <c r="E395" s="6">
        <f t="shared" si="13"/>
        <v>0</v>
      </c>
      <c r="I395" s="6" t="e">
        <f t="shared" si="12"/>
        <v>#DIV/0!</v>
      </c>
    </row>
    <row r="396" spans="5:9" x14ac:dyDescent="0.25">
      <c r="E396" s="6">
        <f t="shared" si="13"/>
        <v>0</v>
      </c>
      <c r="I396" s="6" t="e">
        <f t="shared" si="12"/>
        <v>#DIV/0!</v>
      </c>
    </row>
    <row r="397" spans="5:9" x14ac:dyDescent="0.25">
      <c r="E397" s="6">
        <f t="shared" si="13"/>
        <v>0</v>
      </c>
      <c r="I397" s="6" t="e">
        <f t="shared" si="12"/>
        <v>#DIV/0!</v>
      </c>
    </row>
    <row r="398" spans="5:9" x14ac:dyDescent="0.25">
      <c r="E398" s="6">
        <f t="shared" si="13"/>
        <v>0</v>
      </c>
      <c r="I398" s="6" t="e">
        <f t="shared" si="12"/>
        <v>#DIV/0!</v>
      </c>
    </row>
    <row r="399" spans="5:9" x14ac:dyDescent="0.25">
      <c r="E399" s="6">
        <f t="shared" si="13"/>
        <v>0</v>
      </c>
      <c r="I399" s="6" t="e">
        <f t="shared" si="12"/>
        <v>#DIV/0!</v>
      </c>
    </row>
    <row r="400" spans="5:9" x14ac:dyDescent="0.25">
      <c r="E400" s="6">
        <f t="shared" si="13"/>
        <v>0</v>
      </c>
      <c r="I400" s="6" t="e">
        <f t="shared" si="12"/>
        <v>#DIV/0!</v>
      </c>
    </row>
    <row r="401" spans="5:9" x14ac:dyDescent="0.25">
      <c r="E401" s="6">
        <f t="shared" si="13"/>
        <v>0</v>
      </c>
      <c r="I401" s="6" t="e">
        <f t="shared" si="12"/>
        <v>#DIV/0!</v>
      </c>
    </row>
    <row r="402" spans="5:9" x14ac:dyDescent="0.25">
      <c r="E402" s="6">
        <f t="shared" si="13"/>
        <v>0</v>
      </c>
      <c r="I402" s="6" t="e">
        <f t="shared" si="12"/>
        <v>#DIV/0!</v>
      </c>
    </row>
    <row r="403" spans="5:9" x14ac:dyDescent="0.25">
      <c r="E403" s="6">
        <f t="shared" si="13"/>
        <v>0</v>
      </c>
      <c r="I403" s="6" t="e">
        <f t="shared" si="12"/>
        <v>#DIV/0!</v>
      </c>
    </row>
    <row r="404" spans="5:9" x14ac:dyDescent="0.25">
      <c r="E404" s="6">
        <f t="shared" si="13"/>
        <v>0</v>
      </c>
      <c r="I404" s="6" t="e">
        <f t="shared" si="12"/>
        <v>#DIV/0!</v>
      </c>
    </row>
    <row r="405" spans="5:9" x14ac:dyDescent="0.25">
      <c r="E405" s="6">
        <f t="shared" si="13"/>
        <v>0</v>
      </c>
      <c r="I405" s="6" t="e">
        <f t="shared" si="12"/>
        <v>#DIV/0!</v>
      </c>
    </row>
    <row r="406" spans="5:9" x14ac:dyDescent="0.25">
      <c r="E406" s="6">
        <f t="shared" si="13"/>
        <v>0</v>
      </c>
      <c r="I406" s="6" t="e">
        <f t="shared" si="12"/>
        <v>#DIV/0!</v>
      </c>
    </row>
    <row r="407" spans="5:9" x14ac:dyDescent="0.25">
      <c r="E407" s="6">
        <f t="shared" si="13"/>
        <v>0</v>
      </c>
      <c r="I407" s="6" t="e">
        <f t="shared" si="12"/>
        <v>#DIV/0!</v>
      </c>
    </row>
    <row r="408" spans="5:9" x14ac:dyDescent="0.25">
      <c r="E408" s="6">
        <f t="shared" si="13"/>
        <v>0</v>
      </c>
      <c r="I408" s="6" t="e">
        <f t="shared" si="12"/>
        <v>#DIV/0!</v>
      </c>
    </row>
    <row r="409" spans="5:9" x14ac:dyDescent="0.25">
      <c r="E409" s="6">
        <f t="shared" si="13"/>
        <v>0</v>
      </c>
      <c r="I409" s="6" t="e">
        <f t="shared" si="12"/>
        <v>#DIV/0!</v>
      </c>
    </row>
    <row r="410" spans="5:9" x14ac:dyDescent="0.25">
      <c r="E410" s="6">
        <f t="shared" si="13"/>
        <v>0</v>
      </c>
      <c r="I410" s="6" t="e">
        <f t="shared" si="12"/>
        <v>#DIV/0!</v>
      </c>
    </row>
    <row r="411" spans="5:9" x14ac:dyDescent="0.25">
      <c r="E411" s="6">
        <f t="shared" si="13"/>
        <v>0</v>
      </c>
      <c r="I411" s="6" t="e">
        <f t="shared" si="12"/>
        <v>#DIV/0!</v>
      </c>
    </row>
    <row r="412" spans="5:9" x14ac:dyDescent="0.25">
      <c r="E412" s="6">
        <f t="shared" si="13"/>
        <v>0</v>
      </c>
      <c r="I412" s="6" t="e">
        <f t="shared" si="12"/>
        <v>#DIV/0!</v>
      </c>
    </row>
    <row r="413" spans="5:9" x14ac:dyDescent="0.25">
      <c r="E413" s="6">
        <f t="shared" si="13"/>
        <v>0</v>
      </c>
      <c r="I413" s="6" t="e">
        <f t="shared" si="12"/>
        <v>#DIV/0!</v>
      </c>
    </row>
    <row r="414" spans="5:9" x14ac:dyDescent="0.25">
      <c r="E414" s="6">
        <f t="shared" si="13"/>
        <v>0</v>
      </c>
      <c r="I414" s="6" t="e">
        <f t="shared" si="12"/>
        <v>#DIV/0!</v>
      </c>
    </row>
    <row r="415" spans="5:9" x14ac:dyDescent="0.25">
      <c r="E415" s="6">
        <f t="shared" si="13"/>
        <v>0</v>
      </c>
      <c r="I415" s="6" t="e">
        <f t="shared" si="12"/>
        <v>#DIV/0!</v>
      </c>
    </row>
    <row r="416" spans="5:9" x14ac:dyDescent="0.25">
      <c r="E416" s="6">
        <f t="shared" si="13"/>
        <v>0</v>
      </c>
      <c r="I416" s="6" t="e">
        <f t="shared" si="12"/>
        <v>#DIV/0!</v>
      </c>
    </row>
    <row r="417" spans="5:9" x14ac:dyDescent="0.25">
      <c r="E417" s="6">
        <f t="shared" si="13"/>
        <v>0</v>
      </c>
      <c r="I417" s="6" t="e">
        <f t="shared" si="12"/>
        <v>#DIV/0!</v>
      </c>
    </row>
    <row r="418" spans="5:9" x14ac:dyDescent="0.25">
      <c r="E418" s="6">
        <f t="shared" si="13"/>
        <v>0</v>
      </c>
      <c r="I418" s="6" t="e">
        <f t="shared" si="12"/>
        <v>#DIV/0!</v>
      </c>
    </row>
    <row r="419" spans="5:9" x14ac:dyDescent="0.25">
      <c r="E419" s="6">
        <f t="shared" si="13"/>
        <v>0</v>
      </c>
      <c r="I419" s="6" t="e">
        <f t="shared" si="12"/>
        <v>#DIV/0!</v>
      </c>
    </row>
    <row r="420" spans="5:9" x14ac:dyDescent="0.25">
      <c r="E420" s="6">
        <f t="shared" si="13"/>
        <v>0</v>
      </c>
      <c r="I420" s="6" t="e">
        <f t="shared" si="12"/>
        <v>#DIV/0!</v>
      </c>
    </row>
    <row r="421" spans="5:9" x14ac:dyDescent="0.25">
      <c r="E421" s="6">
        <f t="shared" si="13"/>
        <v>0</v>
      </c>
      <c r="I421" s="6" t="e">
        <f t="shared" si="12"/>
        <v>#DIV/0!</v>
      </c>
    </row>
    <row r="422" spans="5:9" x14ac:dyDescent="0.25">
      <c r="E422" s="6">
        <f t="shared" si="13"/>
        <v>0</v>
      </c>
      <c r="I422" s="6" t="e">
        <f t="shared" si="12"/>
        <v>#DIV/0!</v>
      </c>
    </row>
    <row r="423" spans="5:9" x14ac:dyDescent="0.25">
      <c r="E423" s="6">
        <f t="shared" si="13"/>
        <v>0</v>
      </c>
      <c r="I423" s="6" t="e">
        <f t="shared" si="12"/>
        <v>#DIV/0!</v>
      </c>
    </row>
    <row r="424" spans="5:9" x14ac:dyDescent="0.25">
      <c r="E424" s="6">
        <f t="shared" si="13"/>
        <v>0</v>
      </c>
      <c r="I424" s="6" t="e">
        <f t="shared" si="12"/>
        <v>#DIV/0!</v>
      </c>
    </row>
    <row r="425" spans="5:9" x14ac:dyDescent="0.25">
      <c r="E425" s="6">
        <f t="shared" si="13"/>
        <v>0</v>
      </c>
      <c r="I425" s="6" t="e">
        <f t="shared" si="12"/>
        <v>#DIV/0!</v>
      </c>
    </row>
    <row r="426" spans="5:9" x14ac:dyDescent="0.25">
      <c r="E426" s="6">
        <f t="shared" si="13"/>
        <v>0</v>
      </c>
      <c r="I426" s="6" t="e">
        <f t="shared" si="12"/>
        <v>#DIV/0!</v>
      </c>
    </row>
    <row r="427" spans="5:9" x14ac:dyDescent="0.25">
      <c r="E427" s="6">
        <f t="shared" si="13"/>
        <v>0</v>
      </c>
      <c r="I427" s="6" t="e">
        <f t="shared" si="12"/>
        <v>#DIV/0!</v>
      </c>
    </row>
    <row r="428" spans="5:9" x14ac:dyDescent="0.25">
      <c r="E428" s="6">
        <f t="shared" si="13"/>
        <v>0</v>
      </c>
      <c r="I428" s="6" t="e">
        <f t="shared" si="12"/>
        <v>#DIV/0!</v>
      </c>
    </row>
    <row r="429" spans="5:9" x14ac:dyDescent="0.25">
      <c r="E429" s="6">
        <f t="shared" si="13"/>
        <v>0</v>
      </c>
      <c r="I429" s="6" t="e">
        <f t="shared" si="12"/>
        <v>#DIV/0!</v>
      </c>
    </row>
    <row r="430" spans="5:9" x14ac:dyDescent="0.25">
      <c r="E430" s="6">
        <f t="shared" si="13"/>
        <v>0</v>
      </c>
      <c r="I430" s="6" t="e">
        <f t="shared" si="12"/>
        <v>#DIV/0!</v>
      </c>
    </row>
    <row r="431" spans="5:9" x14ac:dyDescent="0.25">
      <c r="E431" s="6">
        <f t="shared" si="13"/>
        <v>0</v>
      </c>
      <c r="I431" s="6" t="e">
        <f t="shared" si="12"/>
        <v>#DIV/0!</v>
      </c>
    </row>
    <row r="432" spans="5:9" x14ac:dyDescent="0.25">
      <c r="E432" s="6">
        <f t="shared" si="13"/>
        <v>0</v>
      </c>
      <c r="I432" s="6" t="e">
        <f t="shared" si="12"/>
        <v>#DIV/0!</v>
      </c>
    </row>
    <row r="433" spans="5:9" x14ac:dyDescent="0.25">
      <c r="E433" s="6">
        <f t="shared" si="13"/>
        <v>0</v>
      </c>
      <c r="I433" s="6" t="e">
        <f t="shared" si="12"/>
        <v>#DIV/0!</v>
      </c>
    </row>
    <row r="434" spans="5:9" x14ac:dyDescent="0.25">
      <c r="E434" s="6">
        <f t="shared" si="13"/>
        <v>0</v>
      </c>
      <c r="I434" s="6" t="e">
        <f t="shared" si="12"/>
        <v>#DIV/0!</v>
      </c>
    </row>
    <row r="435" spans="5:9" x14ac:dyDescent="0.25">
      <c r="E435" s="6">
        <f t="shared" si="13"/>
        <v>0</v>
      </c>
      <c r="I435" s="6" t="e">
        <f t="shared" si="12"/>
        <v>#DIV/0!</v>
      </c>
    </row>
    <row r="436" spans="5:9" x14ac:dyDescent="0.25">
      <c r="E436" s="6">
        <f t="shared" si="13"/>
        <v>0</v>
      </c>
      <c r="I436" s="6" t="e">
        <f t="shared" si="12"/>
        <v>#DIV/0!</v>
      </c>
    </row>
    <row r="437" spans="5:9" x14ac:dyDescent="0.25">
      <c r="E437" s="6">
        <f t="shared" si="13"/>
        <v>0</v>
      </c>
      <c r="I437" s="6" t="e">
        <f t="shared" si="12"/>
        <v>#DIV/0!</v>
      </c>
    </row>
    <row r="438" spans="5:9" x14ac:dyDescent="0.25">
      <c r="E438" s="6">
        <f t="shared" si="13"/>
        <v>0</v>
      </c>
      <c r="I438" s="6" t="e">
        <f t="shared" si="12"/>
        <v>#DIV/0!</v>
      </c>
    </row>
    <row r="439" spans="5:9" x14ac:dyDescent="0.25">
      <c r="E439" s="6">
        <f t="shared" si="13"/>
        <v>0</v>
      </c>
      <c r="I439" s="6" t="e">
        <f t="shared" si="12"/>
        <v>#DIV/0!</v>
      </c>
    </row>
    <row r="440" spans="5:9" x14ac:dyDescent="0.25">
      <c r="E440" s="6">
        <f t="shared" si="13"/>
        <v>0</v>
      </c>
      <c r="I440" s="6" t="e">
        <f t="shared" si="12"/>
        <v>#DIV/0!</v>
      </c>
    </row>
    <row r="441" spans="5:9" x14ac:dyDescent="0.25">
      <c r="E441" s="6">
        <f t="shared" si="13"/>
        <v>0</v>
      </c>
      <c r="I441" s="6" t="e">
        <f t="shared" si="12"/>
        <v>#DIV/0!</v>
      </c>
    </row>
    <row r="442" spans="5:9" x14ac:dyDescent="0.25">
      <c r="E442" s="6">
        <f t="shared" si="13"/>
        <v>0</v>
      </c>
      <c r="I442" s="6" t="e">
        <f t="shared" si="12"/>
        <v>#DIV/0!</v>
      </c>
    </row>
    <row r="443" spans="5:9" x14ac:dyDescent="0.25">
      <c r="E443" s="6">
        <f t="shared" si="13"/>
        <v>0</v>
      </c>
      <c r="I443" s="6" t="e">
        <f t="shared" si="12"/>
        <v>#DIV/0!</v>
      </c>
    </row>
    <row r="444" spans="5:9" x14ac:dyDescent="0.25">
      <c r="E444" s="6">
        <f t="shared" si="13"/>
        <v>0</v>
      </c>
      <c r="I444" s="6" t="e">
        <f t="shared" si="12"/>
        <v>#DIV/0!</v>
      </c>
    </row>
    <row r="445" spans="5:9" x14ac:dyDescent="0.25">
      <c r="E445" s="6">
        <f t="shared" si="13"/>
        <v>0</v>
      </c>
      <c r="I445" s="6" t="e">
        <f t="shared" si="12"/>
        <v>#DIV/0!</v>
      </c>
    </row>
    <row r="446" spans="5:9" x14ac:dyDescent="0.25">
      <c r="E446" s="6">
        <f t="shared" si="13"/>
        <v>0</v>
      </c>
      <c r="I446" s="6" t="e">
        <f t="shared" si="12"/>
        <v>#DIV/0!</v>
      </c>
    </row>
    <row r="447" spans="5:9" x14ac:dyDescent="0.25">
      <c r="E447" s="6">
        <f t="shared" si="13"/>
        <v>0</v>
      </c>
      <c r="I447" s="6" t="e">
        <f t="shared" si="12"/>
        <v>#DIV/0!</v>
      </c>
    </row>
    <row r="448" spans="5:9" x14ac:dyDescent="0.25">
      <c r="E448" s="6">
        <f t="shared" si="13"/>
        <v>0</v>
      </c>
      <c r="I448" s="6" t="e">
        <f t="shared" si="12"/>
        <v>#DIV/0!</v>
      </c>
    </row>
    <row r="449" spans="5:9" x14ac:dyDescent="0.25">
      <c r="E449" s="6">
        <f t="shared" si="13"/>
        <v>0</v>
      </c>
      <c r="I449" s="6" t="e">
        <f t="shared" si="12"/>
        <v>#DIV/0!</v>
      </c>
    </row>
    <row r="450" spans="5:9" x14ac:dyDescent="0.25">
      <c r="E450" s="6">
        <f t="shared" si="13"/>
        <v>0</v>
      </c>
      <c r="I450" s="6" t="e">
        <f t="shared" si="12"/>
        <v>#DIV/0!</v>
      </c>
    </row>
    <row r="451" spans="5:9" x14ac:dyDescent="0.25">
      <c r="E451" s="6">
        <f t="shared" si="13"/>
        <v>0</v>
      </c>
      <c r="I451" s="6" t="e">
        <f t="shared" si="12"/>
        <v>#DIV/0!</v>
      </c>
    </row>
    <row r="452" spans="5:9" x14ac:dyDescent="0.25">
      <c r="E452" s="6">
        <f t="shared" si="13"/>
        <v>0</v>
      </c>
      <c r="I452" s="6" t="e">
        <f t="shared" ref="I452:I500" si="14">ROUNDUP(C452/H452,2)</f>
        <v>#DIV/0!</v>
      </c>
    </row>
    <row r="453" spans="5:9" x14ac:dyDescent="0.25">
      <c r="E453" s="6">
        <f t="shared" ref="E453:E500" si="15">+E452+C453-D453</f>
        <v>0</v>
      </c>
      <c r="I453" s="6" t="e">
        <f t="shared" si="14"/>
        <v>#DIV/0!</v>
      </c>
    </row>
    <row r="454" spans="5:9" x14ac:dyDescent="0.25">
      <c r="E454" s="6">
        <f t="shared" si="15"/>
        <v>0</v>
      </c>
      <c r="I454" s="6" t="e">
        <f t="shared" si="14"/>
        <v>#DIV/0!</v>
      </c>
    </row>
    <row r="455" spans="5:9" x14ac:dyDescent="0.25">
      <c r="E455" s="6">
        <f t="shared" si="15"/>
        <v>0</v>
      </c>
      <c r="I455" s="6" t="e">
        <f t="shared" si="14"/>
        <v>#DIV/0!</v>
      </c>
    </row>
    <row r="456" spans="5:9" x14ac:dyDescent="0.25">
      <c r="E456" s="6">
        <f t="shared" si="15"/>
        <v>0</v>
      </c>
      <c r="I456" s="6" t="e">
        <f t="shared" si="14"/>
        <v>#DIV/0!</v>
      </c>
    </row>
    <row r="457" spans="5:9" x14ac:dyDescent="0.25">
      <c r="E457" s="6">
        <f t="shared" si="15"/>
        <v>0</v>
      </c>
      <c r="I457" s="6" t="e">
        <f t="shared" si="14"/>
        <v>#DIV/0!</v>
      </c>
    </row>
    <row r="458" spans="5:9" x14ac:dyDescent="0.25">
      <c r="E458" s="6">
        <f t="shared" si="15"/>
        <v>0</v>
      </c>
      <c r="I458" s="6" t="e">
        <f t="shared" si="14"/>
        <v>#DIV/0!</v>
      </c>
    </row>
    <row r="459" spans="5:9" x14ac:dyDescent="0.25">
      <c r="E459" s="6">
        <f t="shared" si="15"/>
        <v>0</v>
      </c>
      <c r="I459" s="6" t="e">
        <f t="shared" si="14"/>
        <v>#DIV/0!</v>
      </c>
    </row>
    <row r="460" spans="5:9" x14ac:dyDescent="0.25">
      <c r="E460" s="6">
        <f t="shared" si="15"/>
        <v>0</v>
      </c>
      <c r="I460" s="6" t="e">
        <f t="shared" si="14"/>
        <v>#DIV/0!</v>
      </c>
    </row>
    <row r="461" spans="5:9" x14ac:dyDescent="0.25">
      <c r="E461" s="6">
        <f t="shared" si="15"/>
        <v>0</v>
      </c>
      <c r="I461" s="6" t="e">
        <f t="shared" si="14"/>
        <v>#DIV/0!</v>
      </c>
    </row>
    <row r="462" spans="5:9" x14ac:dyDescent="0.25">
      <c r="E462" s="6">
        <f t="shared" si="15"/>
        <v>0</v>
      </c>
      <c r="I462" s="6" t="e">
        <f t="shared" si="14"/>
        <v>#DIV/0!</v>
      </c>
    </row>
    <row r="463" spans="5:9" x14ac:dyDescent="0.25">
      <c r="E463" s="6">
        <f t="shared" si="15"/>
        <v>0</v>
      </c>
      <c r="I463" s="6" t="e">
        <f t="shared" si="14"/>
        <v>#DIV/0!</v>
      </c>
    </row>
    <row r="464" spans="5:9" x14ac:dyDescent="0.25">
      <c r="E464" s="6">
        <f t="shared" si="15"/>
        <v>0</v>
      </c>
      <c r="I464" s="6" t="e">
        <f t="shared" si="14"/>
        <v>#DIV/0!</v>
      </c>
    </row>
    <row r="465" spans="5:9" x14ac:dyDescent="0.25">
      <c r="E465" s="6">
        <f t="shared" si="15"/>
        <v>0</v>
      </c>
      <c r="I465" s="6" t="e">
        <f t="shared" si="14"/>
        <v>#DIV/0!</v>
      </c>
    </row>
    <row r="466" spans="5:9" x14ac:dyDescent="0.25">
      <c r="E466" s="6">
        <f t="shared" si="15"/>
        <v>0</v>
      </c>
      <c r="I466" s="6" t="e">
        <f t="shared" si="14"/>
        <v>#DIV/0!</v>
      </c>
    </row>
    <row r="467" spans="5:9" x14ac:dyDescent="0.25">
      <c r="E467" s="6">
        <f t="shared" si="15"/>
        <v>0</v>
      </c>
      <c r="I467" s="6" t="e">
        <f t="shared" si="14"/>
        <v>#DIV/0!</v>
      </c>
    </row>
    <row r="468" spans="5:9" x14ac:dyDescent="0.25">
      <c r="E468" s="6">
        <f t="shared" si="15"/>
        <v>0</v>
      </c>
      <c r="I468" s="6" t="e">
        <f t="shared" si="14"/>
        <v>#DIV/0!</v>
      </c>
    </row>
    <row r="469" spans="5:9" x14ac:dyDescent="0.25">
      <c r="E469" s="6">
        <f t="shared" si="15"/>
        <v>0</v>
      </c>
      <c r="I469" s="6" t="e">
        <f t="shared" si="14"/>
        <v>#DIV/0!</v>
      </c>
    </row>
    <row r="470" spans="5:9" x14ac:dyDescent="0.25">
      <c r="E470" s="6">
        <f t="shared" si="15"/>
        <v>0</v>
      </c>
      <c r="I470" s="6" t="e">
        <f t="shared" si="14"/>
        <v>#DIV/0!</v>
      </c>
    </row>
    <row r="471" spans="5:9" x14ac:dyDescent="0.25">
      <c r="E471" s="6">
        <f t="shared" si="15"/>
        <v>0</v>
      </c>
      <c r="I471" s="6" t="e">
        <f t="shared" si="14"/>
        <v>#DIV/0!</v>
      </c>
    </row>
    <row r="472" spans="5:9" x14ac:dyDescent="0.25">
      <c r="E472" s="6">
        <f t="shared" si="15"/>
        <v>0</v>
      </c>
      <c r="I472" s="6" t="e">
        <f t="shared" si="14"/>
        <v>#DIV/0!</v>
      </c>
    </row>
    <row r="473" spans="5:9" x14ac:dyDescent="0.25">
      <c r="E473" s="6">
        <f t="shared" si="15"/>
        <v>0</v>
      </c>
      <c r="I473" s="6" t="e">
        <f t="shared" si="14"/>
        <v>#DIV/0!</v>
      </c>
    </row>
    <row r="474" spans="5:9" x14ac:dyDescent="0.25">
      <c r="E474" s="6">
        <f t="shared" si="15"/>
        <v>0</v>
      </c>
      <c r="I474" s="6" t="e">
        <f t="shared" si="14"/>
        <v>#DIV/0!</v>
      </c>
    </row>
    <row r="475" spans="5:9" x14ac:dyDescent="0.25">
      <c r="E475" s="6">
        <f t="shared" si="15"/>
        <v>0</v>
      </c>
      <c r="I475" s="6" t="e">
        <f t="shared" si="14"/>
        <v>#DIV/0!</v>
      </c>
    </row>
    <row r="476" spans="5:9" x14ac:dyDescent="0.25">
      <c r="E476" s="6">
        <f t="shared" si="15"/>
        <v>0</v>
      </c>
      <c r="I476" s="6" t="e">
        <f t="shared" si="14"/>
        <v>#DIV/0!</v>
      </c>
    </row>
    <row r="477" spans="5:9" x14ac:dyDescent="0.25">
      <c r="E477" s="6">
        <f t="shared" si="15"/>
        <v>0</v>
      </c>
      <c r="I477" s="6" t="e">
        <f t="shared" si="14"/>
        <v>#DIV/0!</v>
      </c>
    </row>
    <row r="478" spans="5:9" x14ac:dyDescent="0.25">
      <c r="E478" s="6">
        <f t="shared" si="15"/>
        <v>0</v>
      </c>
      <c r="I478" s="6" t="e">
        <f t="shared" si="14"/>
        <v>#DIV/0!</v>
      </c>
    </row>
    <row r="479" spans="5:9" x14ac:dyDescent="0.25">
      <c r="E479" s="6">
        <f t="shared" si="15"/>
        <v>0</v>
      </c>
      <c r="I479" s="6" t="e">
        <f t="shared" si="14"/>
        <v>#DIV/0!</v>
      </c>
    </row>
    <row r="480" spans="5:9" x14ac:dyDescent="0.25">
      <c r="E480" s="6">
        <f t="shared" si="15"/>
        <v>0</v>
      </c>
      <c r="I480" s="6" t="e">
        <f t="shared" si="14"/>
        <v>#DIV/0!</v>
      </c>
    </row>
    <row r="481" spans="5:9" x14ac:dyDescent="0.25">
      <c r="E481" s="6">
        <f t="shared" si="15"/>
        <v>0</v>
      </c>
      <c r="I481" s="6" t="e">
        <f t="shared" si="14"/>
        <v>#DIV/0!</v>
      </c>
    </row>
    <row r="482" spans="5:9" x14ac:dyDescent="0.25">
      <c r="E482" s="6">
        <f t="shared" si="15"/>
        <v>0</v>
      </c>
      <c r="I482" s="6" t="e">
        <f t="shared" si="14"/>
        <v>#DIV/0!</v>
      </c>
    </row>
    <row r="483" spans="5:9" x14ac:dyDescent="0.25">
      <c r="E483" s="6">
        <f t="shared" si="15"/>
        <v>0</v>
      </c>
      <c r="I483" s="6" t="e">
        <f t="shared" si="14"/>
        <v>#DIV/0!</v>
      </c>
    </row>
    <row r="484" spans="5:9" x14ac:dyDescent="0.25">
      <c r="E484" s="6">
        <f t="shared" si="15"/>
        <v>0</v>
      </c>
      <c r="I484" s="6" t="e">
        <f t="shared" si="14"/>
        <v>#DIV/0!</v>
      </c>
    </row>
    <row r="485" spans="5:9" x14ac:dyDescent="0.25">
      <c r="E485" s="6">
        <f t="shared" si="15"/>
        <v>0</v>
      </c>
      <c r="I485" s="6" t="e">
        <f t="shared" si="14"/>
        <v>#DIV/0!</v>
      </c>
    </row>
    <row r="486" spans="5:9" x14ac:dyDescent="0.25">
      <c r="E486" s="6">
        <f t="shared" si="15"/>
        <v>0</v>
      </c>
      <c r="I486" s="6" t="e">
        <f t="shared" si="14"/>
        <v>#DIV/0!</v>
      </c>
    </row>
    <row r="487" spans="5:9" x14ac:dyDescent="0.25">
      <c r="E487" s="6">
        <f t="shared" si="15"/>
        <v>0</v>
      </c>
      <c r="I487" s="6" t="e">
        <f t="shared" si="14"/>
        <v>#DIV/0!</v>
      </c>
    </row>
    <row r="488" spans="5:9" x14ac:dyDescent="0.25">
      <c r="E488" s="6">
        <f t="shared" si="15"/>
        <v>0</v>
      </c>
      <c r="I488" s="6" t="e">
        <f t="shared" si="14"/>
        <v>#DIV/0!</v>
      </c>
    </row>
    <row r="489" spans="5:9" x14ac:dyDescent="0.25">
      <c r="E489" s="6">
        <f t="shared" si="15"/>
        <v>0</v>
      </c>
      <c r="I489" s="6" t="e">
        <f t="shared" si="14"/>
        <v>#DIV/0!</v>
      </c>
    </row>
    <row r="490" spans="5:9" x14ac:dyDescent="0.25">
      <c r="E490" s="6">
        <f t="shared" si="15"/>
        <v>0</v>
      </c>
      <c r="I490" s="6" t="e">
        <f t="shared" si="14"/>
        <v>#DIV/0!</v>
      </c>
    </row>
    <row r="491" spans="5:9" x14ac:dyDescent="0.25">
      <c r="E491" s="6">
        <f t="shared" si="15"/>
        <v>0</v>
      </c>
      <c r="I491" s="6" t="e">
        <f t="shared" si="14"/>
        <v>#DIV/0!</v>
      </c>
    </row>
    <row r="492" spans="5:9" x14ac:dyDescent="0.25">
      <c r="E492" s="6">
        <f t="shared" si="15"/>
        <v>0</v>
      </c>
      <c r="I492" s="6" t="e">
        <f t="shared" si="14"/>
        <v>#DIV/0!</v>
      </c>
    </row>
    <row r="493" spans="5:9" x14ac:dyDescent="0.25">
      <c r="E493" s="6">
        <f t="shared" si="15"/>
        <v>0</v>
      </c>
      <c r="I493" s="6" t="e">
        <f t="shared" si="14"/>
        <v>#DIV/0!</v>
      </c>
    </row>
    <row r="494" spans="5:9" x14ac:dyDescent="0.25">
      <c r="E494" s="6">
        <f t="shared" si="15"/>
        <v>0</v>
      </c>
      <c r="I494" s="6" t="e">
        <f t="shared" si="14"/>
        <v>#DIV/0!</v>
      </c>
    </row>
    <row r="495" spans="5:9" x14ac:dyDescent="0.25">
      <c r="E495" s="6">
        <f t="shared" si="15"/>
        <v>0</v>
      </c>
      <c r="I495" s="6" t="e">
        <f t="shared" si="14"/>
        <v>#DIV/0!</v>
      </c>
    </row>
    <row r="496" spans="5:9" x14ac:dyDescent="0.25">
      <c r="E496" s="6">
        <f t="shared" si="15"/>
        <v>0</v>
      </c>
      <c r="I496" s="6" t="e">
        <f t="shared" si="14"/>
        <v>#DIV/0!</v>
      </c>
    </row>
    <row r="497" spans="5:9" x14ac:dyDescent="0.25">
      <c r="E497" s="6">
        <f t="shared" si="15"/>
        <v>0</v>
      </c>
      <c r="I497" s="6" t="e">
        <f t="shared" si="14"/>
        <v>#DIV/0!</v>
      </c>
    </row>
    <row r="498" spans="5:9" x14ac:dyDescent="0.25">
      <c r="E498" s="6">
        <f t="shared" si="15"/>
        <v>0</v>
      </c>
      <c r="I498" s="6" t="e">
        <f t="shared" si="14"/>
        <v>#DIV/0!</v>
      </c>
    </row>
    <row r="499" spans="5:9" x14ac:dyDescent="0.25">
      <c r="E499" s="6">
        <f t="shared" si="15"/>
        <v>0</v>
      </c>
      <c r="I499" s="6" t="e">
        <f t="shared" si="14"/>
        <v>#DIV/0!</v>
      </c>
    </row>
    <row r="500" spans="5:9" x14ac:dyDescent="0.25">
      <c r="E500" s="6">
        <f t="shared" si="15"/>
        <v>0</v>
      </c>
      <c r="I500" s="6" t="e">
        <f t="shared" si="14"/>
        <v>#DIV/0!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workbookViewId="0">
      <selection activeCell="A10" sqref="A10"/>
    </sheetView>
  </sheetViews>
  <sheetFormatPr baseColWidth="10" defaultRowHeight="15" x14ac:dyDescent="0.25"/>
  <cols>
    <col min="1" max="1" width="10.7109375" style="5" bestFit="1" customWidth="1"/>
    <col min="2" max="2" width="24.42578125" style="5" bestFit="1" customWidth="1"/>
    <col min="3" max="3" width="12" style="6" bestFit="1" customWidth="1"/>
    <col min="4" max="5" width="13" style="6" bestFit="1" customWidth="1"/>
    <col min="7" max="7" width="16.140625" style="5" bestFit="1" customWidth="1"/>
    <col min="8" max="8" width="11.42578125" style="37"/>
    <col min="9" max="9" width="11.42578125" style="6"/>
    <col min="10" max="10" width="14.5703125" style="37" bestFit="1" customWidth="1"/>
    <col min="11" max="11" width="10.28515625" style="5" bestFit="1" customWidth="1"/>
    <col min="14" max="14" width="17.42578125" bestFit="1" customWidth="1"/>
    <col min="15" max="15" width="18" bestFit="1" customWidth="1"/>
  </cols>
  <sheetData>
    <row r="1" spans="1:15" ht="18.75" x14ac:dyDescent="0.3">
      <c r="A1" s="94" t="s">
        <v>378</v>
      </c>
      <c r="B1" s="94"/>
      <c r="C1" s="94"/>
      <c r="D1" s="94"/>
      <c r="E1" s="94"/>
      <c r="N1" s="20" t="s">
        <v>4</v>
      </c>
      <c r="O1" s="21">
        <f>E500</f>
        <v>-4000</v>
      </c>
    </row>
    <row r="2" spans="1:15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38" t="s">
        <v>32</v>
      </c>
      <c r="I2" s="9" t="s">
        <v>38</v>
      </c>
      <c r="J2" s="38" t="s">
        <v>31</v>
      </c>
      <c r="K2" s="9" t="s">
        <v>34</v>
      </c>
      <c r="L2" s="43"/>
      <c r="M2" s="8"/>
      <c r="N2" s="22" t="s">
        <v>77</v>
      </c>
      <c r="O2" s="23">
        <f>MAX(A3:A500)</f>
        <v>44376</v>
      </c>
    </row>
    <row r="3" spans="1:15" x14ac:dyDescent="0.25">
      <c r="A3" s="4">
        <v>44264</v>
      </c>
      <c r="B3" s="5" t="s">
        <v>382</v>
      </c>
      <c r="C3" s="6">
        <v>8050</v>
      </c>
      <c r="D3" s="6">
        <v>2000</v>
      </c>
      <c r="E3" s="3">
        <f>C3-D3</f>
        <v>6050</v>
      </c>
      <c r="G3" s="12" t="s">
        <v>383</v>
      </c>
      <c r="H3" s="39">
        <f>52+47+47+51+43+50+15+17</f>
        <v>322</v>
      </c>
      <c r="I3" s="44"/>
      <c r="J3" s="39"/>
      <c r="K3" s="12"/>
    </row>
    <row r="4" spans="1:15" x14ac:dyDescent="0.25">
      <c r="A4" s="7">
        <v>44271</v>
      </c>
      <c r="B4" s="5" t="s">
        <v>71</v>
      </c>
      <c r="C4" s="6">
        <v>0</v>
      </c>
      <c r="D4" s="6">
        <v>6050</v>
      </c>
      <c r="E4" s="6">
        <f>E3+C4-D4</f>
        <v>0</v>
      </c>
      <c r="G4" s="12"/>
      <c r="I4" s="44"/>
    </row>
    <row r="5" spans="1:15" x14ac:dyDescent="0.25">
      <c r="A5" s="7">
        <v>44273</v>
      </c>
      <c r="B5" s="5" t="s">
        <v>382</v>
      </c>
      <c r="C5" s="6">
        <v>900</v>
      </c>
      <c r="D5" s="6">
        <v>0</v>
      </c>
      <c r="E5" s="6">
        <f t="shared" ref="E5:E68" si="0">E4+C5-D5</f>
        <v>900</v>
      </c>
      <c r="G5" s="5" t="s">
        <v>383</v>
      </c>
      <c r="H5" s="37">
        <f>31+5</f>
        <v>36</v>
      </c>
    </row>
    <row r="6" spans="1:15" x14ac:dyDescent="0.25">
      <c r="A6" s="7">
        <v>44281</v>
      </c>
      <c r="B6" s="5" t="s">
        <v>71</v>
      </c>
      <c r="C6" s="6">
        <v>0</v>
      </c>
      <c r="D6" s="6">
        <v>900</v>
      </c>
      <c r="E6" s="6">
        <f t="shared" si="0"/>
        <v>0</v>
      </c>
    </row>
    <row r="7" spans="1:15" x14ac:dyDescent="0.25">
      <c r="A7" s="7">
        <v>44340</v>
      </c>
      <c r="B7" s="5" t="s">
        <v>382</v>
      </c>
      <c r="C7" s="6">
        <v>7600</v>
      </c>
      <c r="D7" s="6">
        <v>0</v>
      </c>
      <c r="E7" s="6">
        <f t="shared" si="0"/>
        <v>7600</v>
      </c>
      <c r="G7" s="5" t="s">
        <v>35</v>
      </c>
      <c r="H7" s="37">
        <v>25</v>
      </c>
      <c r="I7" s="6">
        <v>925</v>
      </c>
      <c r="J7" s="37" t="s">
        <v>500</v>
      </c>
      <c r="K7" s="37">
        <f>33+31+25</f>
        <v>89</v>
      </c>
    </row>
    <row r="8" spans="1:15" x14ac:dyDescent="0.25">
      <c r="A8" s="7">
        <v>44376</v>
      </c>
      <c r="B8" s="5" t="s">
        <v>71</v>
      </c>
      <c r="C8" s="6">
        <v>0</v>
      </c>
      <c r="D8" s="6">
        <v>4000</v>
      </c>
      <c r="E8" s="6">
        <f t="shared" si="0"/>
        <v>3600</v>
      </c>
      <c r="G8" s="5" t="s">
        <v>573</v>
      </c>
    </row>
    <row r="9" spans="1:15" x14ac:dyDescent="0.25">
      <c r="A9" s="7">
        <v>44375</v>
      </c>
      <c r="B9" s="5" t="s">
        <v>574</v>
      </c>
      <c r="C9" s="6">
        <v>0</v>
      </c>
      <c r="D9" s="6">
        <v>7600</v>
      </c>
      <c r="E9" s="6">
        <f t="shared" si="0"/>
        <v>-4000</v>
      </c>
      <c r="G9" s="5" t="s">
        <v>575</v>
      </c>
    </row>
    <row r="10" spans="1:15" x14ac:dyDescent="0.25">
      <c r="A10" s="7"/>
      <c r="E10" s="6">
        <f t="shared" si="0"/>
        <v>-4000</v>
      </c>
    </row>
    <row r="11" spans="1:15" x14ac:dyDescent="0.25">
      <c r="A11" s="7"/>
      <c r="E11" s="6">
        <f t="shared" si="0"/>
        <v>-4000</v>
      </c>
    </row>
    <row r="12" spans="1:15" x14ac:dyDescent="0.25">
      <c r="E12" s="6">
        <f t="shared" si="0"/>
        <v>-4000</v>
      </c>
    </row>
    <row r="13" spans="1:15" x14ac:dyDescent="0.25">
      <c r="E13" s="6">
        <f t="shared" si="0"/>
        <v>-4000</v>
      </c>
    </row>
    <row r="14" spans="1:15" x14ac:dyDescent="0.25">
      <c r="E14" s="6">
        <f t="shared" si="0"/>
        <v>-4000</v>
      </c>
    </row>
    <row r="15" spans="1:15" x14ac:dyDescent="0.25">
      <c r="E15" s="6">
        <f t="shared" si="0"/>
        <v>-4000</v>
      </c>
    </row>
    <row r="16" spans="1:15" x14ac:dyDescent="0.25">
      <c r="E16" s="6">
        <f t="shared" si="0"/>
        <v>-4000</v>
      </c>
    </row>
    <row r="17" spans="5:5" x14ac:dyDescent="0.25">
      <c r="E17" s="6">
        <f t="shared" si="0"/>
        <v>-4000</v>
      </c>
    </row>
    <row r="18" spans="5:5" x14ac:dyDescent="0.25">
      <c r="E18" s="6">
        <f t="shared" si="0"/>
        <v>-4000</v>
      </c>
    </row>
    <row r="19" spans="5:5" x14ac:dyDescent="0.25">
      <c r="E19" s="6">
        <f t="shared" si="0"/>
        <v>-4000</v>
      </c>
    </row>
    <row r="20" spans="5:5" x14ac:dyDescent="0.25">
      <c r="E20" s="6">
        <f t="shared" si="0"/>
        <v>-4000</v>
      </c>
    </row>
    <row r="21" spans="5:5" x14ac:dyDescent="0.25">
      <c r="E21" s="6">
        <f t="shared" si="0"/>
        <v>-4000</v>
      </c>
    </row>
    <row r="22" spans="5:5" x14ac:dyDescent="0.25">
      <c r="E22" s="6">
        <f t="shared" si="0"/>
        <v>-4000</v>
      </c>
    </row>
    <row r="23" spans="5:5" x14ac:dyDescent="0.25">
      <c r="E23" s="6">
        <f t="shared" si="0"/>
        <v>-4000</v>
      </c>
    </row>
    <row r="24" spans="5:5" x14ac:dyDescent="0.25">
      <c r="E24" s="6">
        <f t="shared" si="0"/>
        <v>-4000</v>
      </c>
    </row>
    <row r="25" spans="5:5" x14ac:dyDescent="0.25">
      <c r="E25" s="6">
        <f t="shared" si="0"/>
        <v>-4000</v>
      </c>
    </row>
    <row r="26" spans="5:5" x14ac:dyDescent="0.25">
      <c r="E26" s="6">
        <f t="shared" si="0"/>
        <v>-4000</v>
      </c>
    </row>
    <row r="27" spans="5:5" x14ac:dyDescent="0.25">
      <c r="E27" s="6">
        <f t="shared" si="0"/>
        <v>-4000</v>
      </c>
    </row>
    <row r="28" spans="5:5" x14ac:dyDescent="0.25">
      <c r="E28" s="6">
        <f t="shared" si="0"/>
        <v>-4000</v>
      </c>
    </row>
    <row r="29" spans="5:5" x14ac:dyDescent="0.25">
      <c r="E29" s="6">
        <f t="shared" si="0"/>
        <v>-4000</v>
      </c>
    </row>
    <row r="30" spans="5:5" x14ac:dyDescent="0.25">
      <c r="E30" s="6">
        <f t="shared" si="0"/>
        <v>-4000</v>
      </c>
    </row>
    <row r="31" spans="5:5" x14ac:dyDescent="0.25">
      <c r="E31" s="6">
        <f t="shared" si="0"/>
        <v>-4000</v>
      </c>
    </row>
    <row r="32" spans="5:5" x14ac:dyDescent="0.25">
      <c r="E32" s="6">
        <f t="shared" si="0"/>
        <v>-4000</v>
      </c>
    </row>
    <row r="33" spans="5:5" x14ac:dyDescent="0.25">
      <c r="E33" s="6">
        <f t="shared" si="0"/>
        <v>-4000</v>
      </c>
    </row>
    <row r="34" spans="5:5" x14ac:dyDescent="0.25">
      <c r="E34" s="6">
        <f t="shared" si="0"/>
        <v>-4000</v>
      </c>
    </row>
    <row r="35" spans="5:5" x14ac:dyDescent="0.25">
      <c r="E35" s="6">
        <f t="shared" si="0"/>
        <v>-4000</v>
      </c>
    </row>
    <row r="36" spans="5:5" x14ac:dyDescent="0.25">
      <c r="E36" s="6">
        <f t="shared" si="0"/>
        <v>-4000</v>
      </c>
    </row>
    <row r="37" spans="5:5" x14ac:dyDescent="0.25">
      <c r="E37" s="6">
        <f t="shared" si="0"/>
        <v>-4000</v>
      </c>
    </row>
    <row r="38" spans="5:5" x14ac:dyDescent="0.25">
      <c r="E38" s="6">
        <f t="shared" si="0"/>
        <v>-4000</v>
      </c>
    </row>
    <row r="39" spans="5:5" x14ac:dyDescent="0.25">
      <c r="E39" s="6">
        <f t="shared" si="0"/>
        <v>-4000</v>
      </c>
    </row>
    <row r="40" spans="5:5" x14ac:dyDescent="0.25">
      <c r="E40" s="6">
        <f t="shared" si="0"/>
        <v>-4000</v>
      </c>
    </row>
    <row r="41" spans="5:5" x14ac:dyDescent="0.25">
      <c r="E41" s="6">
        <f t="shared" si="0"/>
        <v>-4000</v>
      </c>
    </row>
    <row r="42" spans="5:5" x14ac:dyDescent="0.25">
      <c r="E42" s="6">
        <f t="shared" si="0"/>
        <v>-4000</v>
      </c>
    </row>
    <row r="43" spans="5:5" x14ac:dyDescent="0.25">
      <c r="E43" s="6">
        <f t="shared" si="0"/>
        <v>-4000</v>
      </c>
    </row>
    <row r="44" spans="5:5" x14ac:dyDescent="0.25">
      <c r="E44" s="6">
        <f t="shared" si="0"/>
        <v>-4000</v>
      </c>
    </row>
    <row r="45" spans="5:5" x14ac:dyDescent="0.25">
      <c r="E45" s="6">
        <f t="shared" si="0"/>
        <v>-4000</v>
      </c>
    </row>
    <row r="46" spans="5:5" x14ac:dyDescent="0.25">
      <c r="E46" s="6">
        <f t="shared" si="0"/>
        <v>-4000</v>
      </c>
    </row>
    <row r="47" spans="5:5" x14ac:dyDescent="0.25">
      <c r="E47" s="6">
        <f t="shared" si="0"/>
        <v>-4000</v>
      </c>
    </row>
    <row r="48" spans="5:5" x14ac:dyDescent="0.25">
      <c r="E48" s="6">
        <f t="shared" si="0"/>
        <v>-4000</v>
      </c>
    </row>
    <row r="49" spans="5:5" x14ac:dyDescent="0.25">
      <c r="E49" s="6">
        <f t="shared" si="0"/>
        <v>-4000</v>
      </c>
    </row>
    <row r="50" spans="5:5" x14ac:dyDescent="0.25">
      <c r="E50" s="6">
        <f t="shared" si="0"/>
        <v>-4000</v>
      </c>
    </row>
    <row r="51" spans="5:5" x14ac:dyDescent="0.25">
      <c r="E51" s="6">
        <f t="shared" si="0"/>
        <v>-4000</v>
      </c>
    </row>
    <row r="52" spans="5:5" x14ac:dyDescent="0.25">
      <c r="E52" s="6">
        <f t="shared" si="0"/>
        <v>-4000</v>
      </c>
    </row>
    <row r="53" spans="5:5" x14ac:dyDescent="0.25">
      <c r="E53" s="6">
        <f t="shared" si="0"/>
        <v>-4000</v>
      </c>
    </row>
    <row r="54" spans="5:5" x14ac:dyDescent="0.25">
      <c r="E54" s="6">
        <f t="shared" si="0"/>
        <v>-4000</v>
      </c>
    </row>
    <row r="55" spans="5:5" x14ac:dyDescent="0.25">
      <c r="E55" s="6">
        <f t="shared" si="0"/>
        <v>-4000</v>
      </c>
    </row>
    <row r="56" spans="5:5" x14ac:dyDescent="0.25">
      <c r="E56" s="6">
        <f t="shared" si="0"/>
        <v>-4000</v>
      </c>
    </row>
    <row r="57" spans="5:5" x14ac:dyDescent="0.25">
      <c r="E57" s="6">
        <f t="shared" si="0"/>
        <v>-4000</v>
      </c>
    </row>
    <row r="58" spans="5:5" x14ac:dyDescent="0.25">
      <c r="E58" s="6">
        <f t="shared" si="0"/>
        <v>-4000</v>
      </c>
    </row>
    <row r="59" spans="5:5" x14ac:dyDescent="0.25">
      <c r="E59" s="6">
        <f t="shared" si="0"/>
        <v>-4000</v>
      </c>
    </row>
    <row r="60" spans="5:5" x14ac:dyDescent="0.25">
      <c r="E60" s="6">
        <f t="shared" si="0"/>
        <v>-4000</v>
      </c>
    </row>
    <row r="61" spans="5:5" x14ac:dyDescent="0.25">
      <c r="E61" s="6">
        <f t="shared" si="0"/>
        <v>-4000</v>
      </c>
    </row>
    <row r="62" spans="5:5" x14ac:dyDescent="0.25">
      <c r="E62" s="6">
        <f t="shared" si="0"/>
        <v>-4000</v>
      </c>
    </row>
    <row r="63" spans="5:5" x14ac:dyDescent="0.25">
      <c r="E63" s="6">
        <f t="shared" si="0"/>
        <v>-4000</v>
      </c>
    </row>
    <row r="64" spans="5:5" x14ac:dyDescent="0.25">
      <c r="E64" s="6">
        <f t="shared" si="0"/>
        <v>-4000</v>
      </c>
    </row>
    <row r="65" spans="5:5" x14ac:dyDescent="0.25">
      <c r="E65" s="6">
        <f t="shared" si="0"/>
        <v>-4000</v>
      </c>
    </row>
    <row r="66" spans="5:5" x14ac:dyDescent="0.25">
      <c r="E66" s="6">
        <f t="shared" si="0"/>
        <v>-4000</v>
      </c>
    </row>
    <row r="67" spans="5:5" x14ac:dyDescent="0.25">
      <c r="E67" s="6">
        <f t="shared" si="0"/>
        <v>-4000</v>
      </c>
    </row>
    <row r="68" spans="5:5" x14ac:dyDescent="0.25">
      <c r="E68" s="6">
        <f t="shared" si="0"/>
        <v>-4000</v>
      </c>
    </row>
    <row r="69" spans="5:5" x14ac:dyDescent="0.25">
      <c r="E69" s="6">
        <f t="shared" ref="E69:E132" si="1">E68+C69-D69</f>
        <v>-4000</v>
      </c>
    </row>
    <row r="70" spans="5:5" x14ac:dyDescent="0.25">
      <c r="E70" s="6">
        <f t="shared" si="1"/>
        <v>-4000</v>
      </c>
    </row>
    <row r="71" spans="5:5" x14ac:dyDescent="0.25">
      <c r="E71" s="6">
        <f t="shared" si="1"/>
        <v>-4000</v>
      </c>
    </row>
    <row r="72" spans="5:5" x14ac:dyDescent="0.25">
      <c r="E72" s="6">
        <f t="shared" si="1"/>
        <v>-4000</v>
      </c>
    </row>
    <row r="73" spans="5:5" x14ac:dyDescent="0.25">
      <c r="E73" s="6">
        <f t="shared" si="1"/>
        <v>-4000</v>
      </c>
    </row>
    <row r="74" spans="5:5" x14ac:dyDescent="0.25">
      <c r="E74" s="6">
        <f t="shared" si="1"/>
        <v>-4000</v>
      </c>
    </row>
    <row r="75" spans="5:5" x14ac:dyDescent="0.25">
      <c r="E75" s="6">
        <f t="shared" si="1"/>
        <v>-4000</v>
      </c>
    </row>
    <row r="76" spans="5:5" x14ac:dyDescent="0.25">
      <c r="E76" s="6">
        <f t="shared" si="1"/>
        <v>-4000</v>
      </c>
    </row>
    <row r="77" spans="5:5" x14ac:dyDescent="0.25">
      <c r="E77" s="6">
        <f t="shared" si="1"/>
        <v>-4000</v>
      </c>
    </row>
    <row r="78" spans="5:5" x14ac:dyDescent="0.25">
      <c r="E78" s="6">
        <f t="shared" si="1"/>
        <v>-4000</v>
      </c>
    </row>
    <row r="79" spans="5:5" x14ac:dyDescent="0.25">
      <c r="E79" s="6">
        <f t="shared" si="1"/>
        <v>-4000</v>
      </c>
    </row>
    <row r="80" spans="5:5" x14ac:dyDescent="0.25">
      <c r="E80" s="6">
        <f t="shared" si="1"/>
        <v>-4000</v>
      </c>
    </row>
    <row r="81" spans="5:5" x14ac:dyDescent="0.25">
      <c r="E81" s="6">
        <f t="shared" si="1"/>
        <v>-4000</v>
      </c>
    </row>
    <row r="82" spans="5:5" x14ac:dyDescent="0.25">
      <c r="E82" s="6">
        <f t="shared" si="1"/>
        <v>-4000</v>
      </c>
    </row>
    <row r="83" spans="5:5" x14ac:dyDescent="0.25">
      <c r="E83" s="6">
        <f t="shared" si="1"/>
        <v>-4000</v>
      </c>
    </row>
    <row r="84" spans="5:5" x14ac:dyDescent="0.25">
      <c r="E84" s="6">
        <f t="shared" si="1"/>
        <v>-4000</v>
      </c>
    </row>
    <row r="85" spans="5:5" x14ac:dyDescent="0.25">
      <c r="E85" s="6">
        <f t="shared" si="1"/>
        <v>-4000</v>
      </c>
    </row>
    <row r="86" spans="5:5" x14ac:dyDescent="0.25">
      <c r="E86" s="6">
        <f t="shared" si="1"/>
        <v>-4000</v>
      </c>
    </row>
    <row r="87" spans="5:5" x14ac:dyDescent="0.25">
      <c r="E87" s="6">
        <f t="shared" si="1"/>
        <v>-4000</v>
      </c>
    </row>
    <row r="88" spans="5:5" x14ac:dyDescent="0.25">
      <c r="E88" s="6">
        <f t="shared" si="1"/>
        <v>-4000</v>
      </c>
    </row>
    <row r="89" spans="5:5" x14ac:dyDescent="0.25">
      <c r="E89" s="6">
        <f t="shared" si="1"/>
        <v>-4000</v>
      </c>
    </row>
    <row r="90" spans="5:5" x14ac:dyDescent="0.25">
      <c r="E90" s="6">
        <f t="shared" si="1"/>
        <v>-4000</v>
      </c>
    </row>
    <row r="91" spans="5:5" x14ac:dyDescent="0.25">
      <c r="E91" s="6">
        <f t="shared" si="1"/>
        <v>-4000</v>
      </c>
    </row>
    <row r="92" spans="5:5" x14ac:dyDescent="0.25">
      <c r="E92" s="6">
        <f t="shared" si="1"/>
        <v>-4000</v>
      </c>
    </row>
    <row r="93" spans="5:5" x14ac:dyDescent="0.25">
      <c r="E93" s="6">
        <f t="shared" si="1"/>
        <v>-4000</v>
      </c>
    </row>
    <row r="94" spans="5:5" x14ac:dyDescent="0.25">
      <c r="E94" s="6">
        <f t="shared" si="1"/>
        <v>-4000</v>
      </c>
    </row>
    <row r="95" spans="5:5" x14ac:dyDescent="0.25">
      <c r="E95" s="6">
        <f t="shared" si="1"/>
        <v>-4000</v>
      </c>
    </row>
    <row r="96" spans="5:5" x14ac:dyDescent="0.25">
      <c r="E96" s="6">
        <f t="shared" si="1"/>
        <v>-4000</v>
      </c>
    </row>
    <row r="97" spans="5:5" x14ac:dyDescent="0.25">
      <c r="E97" s="6">
        <f t="shared" si="1"/>
        <v>-4000</v>
      </c>
    </row>
    <row r="98" spans="5:5" x14ac:dyDescent="0.25">
      <c r="E98" s="6">
        <f t="shared" si="1"/>
        <v>-4000</v>
      </c>
    </row>
    <row r="99" spans="5:5" x14ac:dyDescent="0.25">
      <c r="E99" s="6">
        <f t="shared" si="1"/>
        <v>-4000</v>
      </c>
    </row>
    <row r="100" spans="5:5" x14ac:dyDescent="0.25">
      <c r="E100" s="6">
        <f t="shared" si="1"/>
        <v>-4000</v>
      </c>
    </row>
    <row r="101" spans="5:5" x14ac:dyDescent="0.25">
      <c r="E101" s="6">
        <f t="shared" si="1"/>
        <v>-4000</v>
      </c>
    </row>
    <row r="102" spans="5:5" x14ac:dyDescent="0.25">
      <c r="E102" s="6">
        <f t="shared" si="1"/>
        <v>-4000</v>
      </c>
    </row>
    <row r="103" spans="5:5" x14ac:dyDescent="0.25">
      <c r="E103" s="6">
        <f t="shared" si="1"/>
        <v>-4000</v>
      </c>
    </row>
    <row r="104" spans="5:5" x14ac:dyDescent="0.25">
      <c r="E104" s="6">
        <f t="shared" si="1"/>
        <v>-4000</v>
      </c>
    </row>
    <row r="105" spans="5:5" x14ac:dyDescent="0.25">
      <c r="E105" s="6">
        <f t="shared" si="1"/>
        <v>-4000</v>
      </c>
    </row>
    <row r="106" spans="5:5" x14ac:dyDescent="0.25">
      <c r="E106" s="6">
        <f t="shared" si="1"/>
        <v>-4000</v>
      </c>
    </row>
    <row r="107" spans="5:5" x14ac:dyDescent="0.25">
      <c r="E107" s="6">
        <f t="shared" si="1"/>
        <v>-4000</v>
      </c>
    </row>
    <row r="108" spans="5:5" x14ac:dyDescent="0.25">
      <c r="E108" s="6">
        <f t="shared" si="1"/>
        <v>-4000</v>
      </c>
    </row>
    <row r="109" spans="5:5" x14ac:dyDescent="0.25">
      <c r="E109" s="6">
        <f t="shared" si="1"/>
        <v>-4000</v>
      </c>
    </row>
    <row r="110" spans="5:5" x14ac:dyDescent="0.25">
      <c r="E110" s="6">
        <f t="shared" si="1"/>
        <v>-4000</v>
      </c>
    </row>
    <row r="111" spans="5:5" x14ac:dyDescent="0.25">
      <c r="E111" s="6">
        <f t="shared" si="1"/>
        <v>-4000</v>
      </c>
    </row>
    <row r="112" spans="5:5" x14ac:dyDescent="0.25">
      <c r="E112" s="6">
        <f t="shared" si="1"/>
        <v>-4000</v>
      </c>
    </row>
    <row r="113" spans="5:5" x14ac:dyDescent="0.25">
      <c r="E113" s="6">
        <f t="shared" si="1"/>
        <v>-4000</v>
      </c>
    </row>
    <row r="114" spans="5:5" x14ac:dyDescent="0.25">
      <c r="E114" s="6">
        <f t="shared" si="1"/>
        <v>-4000</v>
      </c>
    </row>
    <row r="115" spans="5:5" x14ac:dyDescent="0.25">
      <c r="E115" s="6">
        <f t="shared" si="1"/>
        <v>-4000</v>
      </c>
    </row>
    <row r="116" spans="5:5" x14ac:dyDescent="0.25">
      <c r="E116" s="6">
        <f t="shared" si="1"/>
        <v>-4000</v>
      </c>
    </row>
    <row r="117" spans="5:5" x14ac:dyDescent="0.25">
      <c r="E117" s="6">
        <f t="shared" si="1"/>
        <v>-4000</v>
      </c>
    </row>
    <row r="118" spans="5:5" x14ac:dyDescent="0.25">
      <c r="E118" s="6">
        <f t="shared" si="1"/>
        <v>-4000</v>
      </c>
    </row>
    <row r="119" spans="5:5" x14ac:dyDescent="0.25">
      <c r="E119" s="6">
        <f t="shared" si="1"/>
        <v>-4000</v>
      </c>
    </row>
    <row r="120" spans="5:5" x14ac:dyDescent="0.25">
      <c r="E120" s="6">
        <f t="shared" si="1"/>
        <v>-4000</v>
      </c>
    </row>
    <row r="121" spans="5:5" x14ac:dyDescent="0.25">
      <c r="E121" s="6">
        <f t="shared" si="1"/>
        <v>-4000</v>
      </c>
    </row>
    <row r="122" spans="5:5" x14ac:dyDescent="0.25">
      <c r="E122" s="6">
        <f t="shared" si="1"/>
        <v>-4000</v>
      </c>
    </row>
    <row r="123" spans="5:5" x14ac:dyDescent="0.25">
      <c r="E123" s="6">
        <f t="shared" si="1"/>
        <v>-4000</v>
      </c>
    </row>
    <row r="124" spans="5:5" x14ac:dyDescent="0.25">
      <c r="E124" s="6">
        <f t="shared" si="1"/>
        <v>-4000</v>
      </c>
    </row>
    <row r="125" spans="5:5" x14ac:dyDescent="0.25">
      <c r="E125" s="6">
        <f t="shared" si="1"/>
        <v>-4000</v>
      </c>
    </row>
    <row r="126" spans="5:5" x14ac:dyDescent="0.25">
      <c r="E126" s="6">
        <f t="shared" si="1"/>
        <v>-4000</v>
      </c>
    </row>
    <row r="127" spans="5:5" x14ac:dyDescent="0.25">
      <c r="E127" s="6">
        <f t="shared" si="1"/>
        <v>-4000</v>
      </c>
    </row>
    <row r="128" spans="5:5" x14ac:dyDescent="0.25">
      <c r="E128" s="6">
        <f t="shared" si="1"/>
        <v>-4000</v>
      </c>
    </row>
    <row r="129" spans="5:5" x14ac:dyDescent="0.25">
      <c r="E129" s="6">
        <f t="shared" si="1"/>
        <v>-4000</v>
      </c>
    </row>
    <row r="130" spans="5:5" x14ac:dyDescent="0.25">
      <c r="E130" s="6">
        <f t="shared" si="1"/>
        <v>-4000</v>
      </c>
    </row>
    <row r="131" spans="5:5" x14ac:dyDescent="0.25">
      <c r="E131" s="6">
        <f t="shared" si="1"/>
        <v>-4000</v>
      </c>
    </row>
    <row r="132" spans="5:5" x14ac:dyDescent="0.25">
      <c r="E132" s="6">
        <f t="shared" si="1"/>
        <v>-4000</v>
      </c>
    </row>
    <row r="133" spans="5:5" x14ac:dyDescent="0.25">
      <c r="E133" s="6">
        <f t="shared" ref="E133:E196" si="2">E132+C133-D133</f>
        <v>-4000</v>
      </c>
    </row>
    <row r="134" spans="5:5" x14ac:dyDescent="0.25">
      <c r="E134" s="6">
        <f t="shared" si="2"/>
        <v>-4000</v>
      </c>
    </row>
    <row r="135" spans="5:5" x14ac:dyDescent="0.25">
      <c r="E135" s="6">
        <f t="shared" si="2"/>
        <v>-4000</v>
      </c>
    </row>
    <row r="136" spans="5:5" x14ac:dyDescent="0.25">
      <c r="E136" s="6">
        <f t="shared" si="2"/>
        <v>-4000</v>
      </c>
    </row>
    <row r="137" spans="5:5" x14ac:dyDescent="0.25">
      <c r="E137" s="6">
        <f t="shared" si="2"/>
        <v>-4000</v>
      </c>
    </row>
    <row r="138" spans="5:5" x14ac:dyDescent="0.25">
      <c r="E138" s="6">
        <f t="shared" si="2"/>
        <v>-4000</v>
      </c>
    </row>
    <row r="139" spans="5:5" x14ac:dyDescent="0.25">
      <c r="E139" s="6">
        <f t="shared" si="2"/>
        <v>-4000</v>
      </c>
    </row>
    <row r="140" spans="5:5" x14ac:dyDescent="0.25">
      <c r="E140" s="6">
        <f t="shared" si="2"/>
        <v>-4000</v>
      </c>
    </row>
    <row r="141" spans="5:5" x14ac:dyDescent="0.25">
      <c r="E141" s="6">
        <f t="shared" si="2"/>
        <v>-4000</v>
      </c>
    </row>
    <row r="142" spans="5:5" x14ac:dyDescent="0.25">
      <c r="E142" s="6">
        <f t="shared" si="2"/>
        <v>-4000</v>
      </c>
    </row>
    <row r="143" spans="5:5" x14ac:dyDescent="0.25">
      <c r="E143" s="6">
        <f t="shared" si="2"/>
        <v>-4000</v>
      </c>
    </row>
    <row r="144" spans="5:5" x14ac:dyDescent="0.25">
      <c r="E144" s="6">
        <f t="shared" si="2"/>
        <v>-4000</v>
      </c>
    </row>
    <row r="145" spans="5:5" x14ac:dyDescent="0.25">
      <c r="E145" s="6">
        <f t="shared" si="2"/>
        <v>-4000</v>
      </c>
    </row>
    <row r="146" spans="5:5" x14ac:dyDescent="0.25">
      <c r="E146" s="6">
        <f t="shared" si="2"/>
        <v>-4000</v>
      </c>
    </row>
    <row r="147" spans="5:5" x14ac:dyDescent="0.25">
      <c r="E147" s="6">
        <f t="shared" si="2"/>
        <v>-4000</v>
      </c>
    </row>
    <row r="148" spans="5:5" x14ac:dyDescent="0.25">
      <c r="E148" s="6">
        <f t="shared" si="2"/>
        <v>-4000</v>
      </c>
    </row>
    <row r="149" spans="5:5" x14ac:dyDescent="0.25">
      <c r="E149" s="6">
        <f t="shared" si="2"/>
        <v>-4000</v>
      </c>
    </row>
    <row r="150" spans="5:5" x14ac:dyDescent="0.25">
      <c r="E150" s="6">
        <f t="shared" si="2"/>
        <v>-4000</v>
      </c>
    </row>
    <row r="151" spans="5:5" x14ac:dyDescent="0.25">
      <c r="E151" s="6">
        <f t="shared" si="2"/>
        <v>-4000</v>
      </c>
    </row>
    <row r="152" spans="5:5" x14ac:dyDescent="0.25">
      <c r="E152" s="6">
        <f t="shared" si="2"/>
        <v>-4000</v>
      </c>
    </row>
    <row r="153" spans="5:5" x14ac:dyDescent="0.25">
      <c r="E153" s="6">
        <f t="shared" si="2"/>
        <v>-4000</v>
      </c>
    </row>
    <row r="154" spans="5:5" x14ac:dyDescent="0.25">
      <c r="E154" s="6">
        <f t="shared" si="2"/>
        <v>-4000</v>
      </c>
    </row>
    <row r="155" spans="5:5" x14ac:dyDescent="0.25">
      <c r="E155" s="6">
        <f t="shared" si="2"/>
        <v>-4000</v>
      </c>
    </row>
    <row r="156" spans="5:5" x14ac:dyDescent="0.25">
      <c r="E156" s="6">
        <f t="shared" si="2"/>
        <v>-4000</v>
      </c>
    </row>
    <row r="157" spans="5:5" x14ac:dyDescent="0.25">
      <c r="E157" s="6">
        <f t="shared" si="2"/>
        <v>-4000</v>
      </c>
    </row>
    <row r="158" spans="5:5" x14ac:dyDescent="0.25">
      <c r="E158" s="6">
        <f t="shared" si="2"/>
        <v>-4000</v>
      </c>
    </row>
    <row r="159" spans="5:5" x14ac:dyDescent="0.25">
      <c r="E159" s="6">
        <f t="shared" si="2"/>
        <v>-4000</v>
      </c>
    </row>
    <row r="160" spans="5:5" x14ac:dyDescent="0.25">
      <c r="E160" s="6">
        <f t="shared" si="2"/>
        <v>-4000</v>
      </c>
    </row>
    <row r="161" spans="5:5" x14ac:dyDescent="0.25">
      <c r="E161" s="6">
        <f t="shared" si="2"/>
        <v>-4000</v>
      </c>
    </row>
    <row r="162" spans="5:5" x14ac:dyDescent="0.25">
      <c r="E162" s="6">
        <f t="shared" si="2"/>
        <v>-4000</v>
      </c>
    </row>
    <row r="163" spans="5:5" x14ac:dyDescent="0.25">
      <c r="E163" s="6">
        <f t="shared" si="2"/>
        <v>-4000</v>
      </c>
    </row>
    <row r="164" spans="5:5" x14ac:dyDescent="0.25">
      <c r="E164" s="6">
        <f t="shared" si="2"/>
        <v>-4000</v>
      </c>
    </row>
    <row r="165" spans="5:5" x14ac:dyDescent="0.25">
      <c r="E165" s="6">
        <f t="shared" si="2"/>
        <v>-4000</v>
      </c>
    </row>
    <row r="166" spans="5:5" x14ac:dyDescent="0.25">
      <c r="E166" s="6">
        <f t="shared" si="2"/>
        <v>-4000</v>
      </c>
    </row>
    <row r="167" spans="5:5" x14ac:dyDescent="0.25">
      <c r="E167" s="6">
        <f t="shared" si="2"/>
        <v>-4000</v>
      </c>
    </row>
    <row r="168" spans="5:5" x14ac:dyDescent="0.25">
      <c r="E168" s="6">
        <f t="shared" si="2"/>
        <v>-4000</v>
      </c>
    </row>
    <row r="169" spans="5:5" x14ac:dyDescent="0.25">
      <c r="E169" s="6">
        <f t="shared" si="2"/>
        <v>-4000</v>
      </c>
    </row>
    <row r="170" spans="5:5" x14ac:dyDescent="0.25">
      <c r="E170" s="6">
        <f t="shared" si="2"/>
        <v>-4000</v>
      </c>
    </row>
    <row r="171" spans="5:5" x14ac:dyDescent="0.25">
      <c r="E171" s="6">
        <f t="shared" si="2"/>
        <v>-4000</v>
      </c>
    </row>
    <row r="172" spans="5:5" x14ac:dyDescent="0.25">
      <c r="E172" s="6">
        <f t="shared" si="2"/>
        <v>-4000</v>
      </c>
    </row>
    <row r="173" spans="5:5" x14ac:dyDescent="0.25">
      <c r="E173" s="6">
        <f t="shared" si="2"/>
        <v>-4000</v>
      </c>
    </row>
    <row r="174" spans="5:5" x14ac:dyDescent="0.25">
      <c r="E174" s="6">
        <f t="shared" si="2"/>
        <v>-4000</v>
      </c>
    </row>
    <row r="175" spans="5:5" x14ac:dyDescent="0.25">
      <c r="E175" s="6">
        <f t="shared" si="2"/>
        <v>-4000</v>
      </c>
    </row>
    <row r="176" spans="5:5" x14ac:dyDescent="0.25">
      <c r="E176" s="6">
        <f t="shared" si="2"/>
        <v>-4000</v>
      </c>
    </row>
    <row r="177" spans="5:5" x14ac:dyDescent="0.25">
      <c r="E177" s="6">
        <f t="shared" si="2"/>
        <v>-4000</v>
      </c>
    </row>
    <row r="178" spans="5:5" x14ac:dyDescent="0.25">
      <c r="E178" s="6">
        <f t="shared" si="2"/>
        <v>-4000</v>
      </c>
    </row>
    <row r="179" spans="5:5" x14ac:dyDescent="0.25">
      <c r="E179" s="6">
        <f t="shared" si="2"/>
        <v>-4000</v>
      </c>
    </row>
    <row r="180" spans="5:5" x14ac:dyDescent="0.25">
      <c r="E180" s="6">
        <f t="shared" si="2"/>
        <v>-4000</v>
      </c>
    </row>
    <row r="181" spans="5:5" x14ac:dyDescent="0.25">
      <c r="E181" s="6">
        <f t="shared" si="2"/>
        <v>-4000</v>
      </c>
    </row>
    <row r="182" spans="5:5" x14ac:dyDescent="0.25">
      <c r="E182" s="6">
        <f t="shared" si="2"/>
        <v>-4000</v>
      </c>
    </row>
    <row r="183" spans="5:5" x14ac:dyDescent="0.25">
      <c r="E183" s="6">
        <f t="shared" si="2"/>
        <v>-4000</v>
      </c>
    </row>
    <row r="184" spans="5:5" x14ac:dyDescent="0.25">
      <c r="E184" s="6">
        <f t="shared" si="2"/>
        <v>-4000</v>
      </c>
    </row>
    <row r="185" spans="5:5" x14ac:dyDescent="0.25">
      <c r="E185" s="6">
        <f t="shared" si="2"/>
        <v>-4000</v>
      </c>
    </row>
    <row r="186" spans="5:5" x14ac:dyDescent="0.25">
      <c r="E186" s="6">
        <f t="shared" si="2"/>
        <v>-4000</v>
      </c>
    </row>
    <row r="187" spans="5:5" x14ac:dyDescent="0.25">
      <c r="E187" s="6">
        <f t="shared" si="2"/>
        <v>-4000</v>
      </c>
    </row>
    <row r="188" spans="5:5" x14ac:dyDescent="0.25">
      <c r="E188" s="6">
        <f t="shared" si="2"/>
        <v>-4000</v>
      </c>
    </row>
    <row r="189" spans="5:5" x14ac:dyDescent="0.25">
      <c r="E189" s="6">
        <f t="shared" si="2"/>
        <v>-4000</v>
      </c>
    </row>
    <row r="190" spans="5:5" x14ac:dyDescent="0.25">
      <c r="E190" s="6">
        <f t="shared" si="2"/>
        <v>-4000</v>
      </c>
    </row>
    <row r="191" spans="5:5" x14ac:dyDescent="0.25">
      <c r="E191" s="6">
        <f t="shared" si="2"/>
        <v>-4000</v>
      </c>
    </row>
    <row r="192" spans="5:5" x14ac:dyDescent="0.25">
      <c r="E192" s="6">
        <f t="shared" si="2"/>
        <v>-4000</v>
      </c>
    </row>
    <row r="193" spans="5:5" x14ac:dyDescent="0.25">
      <c r="E193" s="6">
        <f t="shared" si="2"/>
        <v>-4000</v>
      </c>
    </row>
    <row r="194" spans="5:5" x14ac:dyDescent="0.25">
      <c r="E194" s="6">
        <f t="shared" si="2"/>
        <v>-4000</v>
      </c>
    </row>
    <row r="195" spans="5:5" x14ac:dyDescent="0.25">
      <c r="E195" s="6">
        <f t="shared" si="2"/>
        <v>-4000</v>
      </c>
    </row>
    <row r="196" spans="5:5" x14ac:dyDescent="0.25">
      <c r="E196" s="6">
        <f t="shared" si="2"/>
        <v>-4000</v>
      </c>
    </row>
    <row r="197" spans="5:5" x14ac:dyDescent="0.25">
      <c r="E197" s="6">
        <f t="shared" ref="E197:E260" si="3">E196+C197-D197</f>
        <v>-4000</v>
      </c>
    </row>
    <row r="198" spans="5:5" x14ac:dyDescent="0.25">
      <c r="E198" s="6">
        <f t="shared" si="3"/>
        <v>-4000</v>
      </c>
    </row>
    <row r="199" spans="5:5" x14ac:dyDescent="0.25">
      <c r="E199" s="6">
        <f t="shared" si="3"/>
        <v>-4000</v>
      </c>
    </row>
    <row r="200" spans="5:5" x14ac:dyDescent="0.25">
      <c r="E200" s="6">
        <f t="shared" si="3"/>
        <v>-4000</v>
      </c>
    </row>
    <row r="201" spans="5:5" x14ac:dyDescent="0.25">
      <c r="E201" s="6">
        <f t="shared" si="3"/>
        <v>-4000</v>
      </c>
    </row>
    <row r="202" spans="5:5" x14ac:dyDescent="0.25">
      <c r="E202" s="6">
        <f t="shared" si="3"/>
        <v>-4000</v>
      </c>
    </row>
    <row r="203" spans="5:5" x14ac:dyDescent="0.25">
      <c r="E203" s="6">
        <f t="shared" si="3"/>
        <v>-4000</v>
      </c>
    </row>
    <row r="204" spans="5:5" x14ac:dyDescent="0.25">
      <c r="E204" s="6">
        <f t="shared" si="3"/>
        <v>-4000</v>
      </c>
    </row>
    <row r="205" spans="5:5" x14ac:dyDescent="0.25">
      <c r="E205" s="6">
        <f t="shared" si="3"/>
        <v>-4000</v>
      </c>
    </row>
    <row r="206" spans="5:5" x14ac:dyDescent="0.25">
      <c r="E206" s="6">
        <f t="shared" si="3"/>
        <v>-4000</v>
      </c>
    </row>
    <row r="207" spans="5:5" x14ac:dyDescent="0.25">
      <c r="E207" s="6">
        <f t="shared" si="3"/>
        <v>-4000</v>
      </c>
    </row>
    <row r="208" spans="5:5" x14ac:dyDescent="0.25">
      <c r="E208" s="6">
        <f t="shared" si="3"/>
        <v>-4000</v>
      </c>
    </row>
    <row r="209" spans="5:5" x14ac:dyDescent="0.25">
      <c r="E209" s="6">
        <f t="shared" si="3"/>
        <v>-4000</v>
      </c>
    </row>
    <row r="210" spans="5:5" x14ac:dyDescent="0.25">
      <c r="E210" s="6">
        <f t="shared" si="3"/>
        <v>-4000</v>
      </c>
    </row>
    <row r="211" spans="5:5" x14ac:dyDescent="0.25">
      <c r="E211" s="6">
        <f t="shared" si="3"/>
        <v>-4000</v>
      </c>
    </row>
    <row r="212" spans="5:5" x14ac:dyDescent="0.25">
      <c r="E212" s="6">
        <f t="shared" si="3"/>
        <v>-4000</v>
      </c>
    </row>
    <row r="213" spans="5:5" x14ac:dyDescent="0.25">
      <c r="E213" s="6">
        <f t="shared" si="3"/>
        <v>-4000</v>
      </c>
    </row>
    <row r="214" spans="5:5" x14ac:dyDescent="0.25">
      <c r="E214" s="6">
        <f t="shared" si="3"/>
        <v>-4000</v>
      </c>
    </row>
    <row r="215" spans="5:5" x14ac:dyDescent="0.25">
      <c r="E215" s="6">
        <f t="shared" si="3"/>
        <v>-4000</v>
      </c>
    </row>
    <row r="216" spans="5:5" x14ac:dyDescent="0.25">
      <c r="E216" s="6">
        <f t="shared" si="3"/>
        <v>-4000</v>
      </c>
    </row>
    <row r="217" spans="5:5" x14ac:dyDescent="0.25">
      <c r="E217" s="6">
        <f t="shared" si="3"/>
        <v>-4000</v>
      </c>
    </row>
    <row r="218" spans="5:5" x14ac:dyDescent="0.25">
      <c r="E218" s="6">
        <f t="shared" si="3"/>
        <v>-4000</v>
      </c>
    </row>
    <row r="219" spans="5:5" x14ac:dyDescent="0.25">
      <c r="E219" s="6">
        <f t="shared" si="3"/>
        <v>-4000</v>
      </c>
    </row>
    <row r="220" spans="5:5" x14ac:dyDescent="0.25">
      <c r="E220" s="6">
        <f t="shared" si="3"/>
        <v>-4000</v>
      </c>
    </row>
    <row r="221" spans="5:5" x14ac:dyDescent="0.25">
      <c r="E221" s="6">
        <f t="shared" si="3"/>
        <v>-4000</v>
      </c>
    </row>
    <row r="222" spans="5:5" x14ac:dyDescent="0.25">
      <c r="E222" s="6">
        <f t="shared" si="3"/>
        <v>-4000</v>
      </c>
    </row>
    <row r="223" spans="5:5" x14ac:dyDescent="0.25">
      <c r="E223" s="6">
        <f t="shared" si="3"/>
        <v>-4000</v>
      </c>
    </row>
    <row r="224" spans="5:5" x14ac:dyDescent="0.25">
      <c r="E224" s="6">
        <f t="shared" si="3"/>
        <v>-4000</v>
      </c>
    </row>
    <row r="225" spans="5:5" x14ac:dyDescent="0.25">
      <c r="E225" s="6">
        <f t="shared" si="3"/>
        <v>-4000</v>
      </c>
    </row>
    <row r="226" spans="5:5" x14ac:dyDescent="0.25">
      <c r="E226" s="6">
        <f t="shared" si="3"/>
        <v>-4000</v>
      </c>
    </row>
    <row r="227" spans="5:5" x14ac:dyDescent="0.25">
      <c r="E227" s="6">
        <f t="shared" si="3"/>
        <v>-4000</v>
      </c>
    </row>
    <row r="228" spans="5:5" x14ac:dyDescent="0.25">
      <c r="E228" s="6">
        <f t="shared" si="3"/>
        <v>-4000</v>
      </c>
    </row>
    <row r="229" spans="5:5" x14ac:dyDescent="0.25">
      <c r="E229" s="6">
        <f t="shared" si="3"/>
        <v>-4000</v>
      </c>
    </row>
    <row r="230" spans="5:5" x14ac:dyDescent="0.25">
      <c r="E230" s="6">
        <f t="shared" si="3"/>
        <v>-4000</v>
      </c>
    </row>
    <row r="231" spans="5:5" x14ac:dyDescent="0.25">
      <c r="E231" s="6">
        <f t="shared" si="3"/>
        <v>-4000</v>
      </c>
    </row>
    <row r="232" spans="5:5" x14ac:dyDescent="0.25">
      <c r="E232" s="6">
        <f t="shared" si="3"/>
        <v>-4000</v>
      </c>
    </row>
    <row r="233" spans="5:5" x14ac:dyDescent="0.25">
      <c r="E233" s="6">
        <f t="shared" si="3"/>
        <v>-4000</v>
      </c>
    </row>
    <row r="234" spans="5:5" x14ac:dyDescent="0.25">
      <c r="E234" s="6">
        <f t="shared" si="3"/>
        <v>-4000</v>
      </c>
    </row>
    <row r="235" spans="5:5" x14ac:dyDescent="0.25">
      <c r="E235" s="6">
        <f t="shared" si="3"/>
        <v>-4000</v>
      </c>
    </row>
    <row r="236" spans="5:5" x14ac:dyDescent="0.25">
      <c r="E236" s="6">
        <f t="shared" si="3"/>
        <v>-4000</v>
      </c>
    </row>
    <row r="237" spans="5:5" x14ac:dyDescent="0.25">
      <c r="E237" s="6">
        <f t="shared" si="3"/>
        <v>-4000</v>
      </c>
    </row>
    <row r="238" spans="5:5" x14ac:dyDescent="0.25">
      <c r="E238" s="6">
        <f t="shared" si="3"/>
        <v>-4000</v>
      </c>
    </row>
    <row r="239" spans="5:5" x14ac:dyDescent="0.25">
      <c r="E239" s="6">
        <f t="shared" si="3"/>
        <v>-4000</v>
      </c>
    </row>
    <row r="240" spans="5:5" x14ac:dyDescent="0.25">
      <c r="E240" s="6">
        <f t="shared" si="3"/>
        <v>-4000</v>
      </c>
    </row>
    <row r="241" spans="5:5" x14ac:dyDescent="0.25">
      <c r="E241" s="6">
        <f t="shared" si="3"/>
        <v>-4000</v>
      </c>
    </row>
    <row r="242" spans="5:5" x14ac:dyDescent="0.25">
      <c r="E242" s="6">
        <f t="shared" si="3"/>
        <v>-4000</v>
      </c>
    </row>
    <row r="243" spans="5:5" x14ac:dyDescent="0.25">
      <c r="E243" s="6">
        <f t="shared" si="3"/>
        <v>-4000</v>
      </c>
    </row>
    <row r="244" spans="5:5" x14ac:dyDescent="0.25">
      <c r="E244" s="6">
        <f t="shared" si="3"/>
        <v>-4000</v>
      </c>
    </row>
    <row r="245" spans="5:5" x14ac:dyDescent="0.25">
      <c r="E245" s="6">
        <f t="shared" si="3"/>
        <v>-4000</v>
      </c>
    </row>
    <row r="246" spans="5:5" x14ac:dyDescent="0.25">
      <c r="E246" s="6">
        <f t="shared" si="3"/>
        <v>-4000</v>
      </c>
    </row>
    <row r="247" spans="5:5" x14ac:dyDescent="0.25">
      <c r="E247" s="6">
        <f t="shared" si="3"/>
        <v>-4000</v>
      </c>
    </row>
    <row r="248" spans="5:5" x14ac:dyDescent="0.25">
      <c r="E248" s="6">
        <f t="shared" si="3"/>
        <v>-4000</v>
      </c>
    </row>
    <row r="249" spans="5:5" x14ac:dyDescent="0.25">
      <c r="E249" s="6">
        <f t="shared" si="3"/>
        <v>-4000</v>
      </c>
    </row>
    <row r="250" spans="5:5" x14ac:dyDescent="0.25">
      <c r="E250" s="6">
        <f t="shared" si="3"/>
        <v>-4000</v>
      </c>
    </row>
    <row r="251" spans="5:5" x14ac:dyDescent="0.25">
      <c r="E251" s="6">
        <f t="shared" si="3"/>
        <v>-4000</v>
      </c>
    </row>
    <row r="252" spans="5:5" x14ac:dyDescent="0.25">
      <c r="E252" s="6">
        <f t="shared" si="3"/>
        <v>-4000</v>
      </c>
    </row>
    <row r="253" spans="5:5" x14ac:dyDescent="0.25">
      <c r="E253" s="6">
        <f t="shared" si="3"/>
        <v>-4000</v>
      </c>
    </row>
    <row r="254" spans="5:5" x14ac:dyDescent="0.25">
      <c r="E254" s="6">
        <f t="shared" si="3"/>
        <v>-4000</v>
      </c>
    </row>
    <row r="255" spans="5:5" x14ac:dyDescent="0.25">
      <c r="E255" s="6">
        <f t="shared" si="3"/>
        <v>-4000</v>
      </c>
    </row>
    <row r="256" spans="5:5" x14ac:dyDescent="0.25">
      <c r="E256" s="6">
        <f t="shared" si="3"/>
        <v>-4000</v>
      </c>
    </row>
    <row r="257" spans="5:5" x14ac:dyDescent="0.25">
      <c r="E257" s="6">
        <f t="shared" si="3"/>
        <v>-4000</v>
      </c>
    </row>
    <row r="258" spans="5:5" x14ac:dyDescent="0.25">
      <c r="E258" s="6">
        <f t="shared" si="3"/>
        <v>-4000</v>
      </c>
    </row>
    <row r="259" spans="5:5" x14ac:dyDescent="0.25">
      <c r="E259" s="6">
        <f t="shared" si="3"/>
        <v>-4000</v>
      </c>
    </row>
    <row r="260" spans="5:5" x14ac:dyDescent="0.25">
      <c r="E260" s="6">
        <f t="shared" si="3"/>
        <v>-4000</v>
      </c>
    </row>
    <row r="261" spans="5:5" x14ac:dyDescent="0.25">
      <c r="E261" s="6">
        <f t="shared" ref="E261:E324" si="4">E260+C261-D261</f>
        <v>-4000</v>
      </c>
    </row>
    <row r="262" spans="5:5" x14ac:dyDescent="0.25">
      <c r="E262" s="6">
        <f t="shared" si="4"/>
        <v>-4000</v>
      </c>
    </row>
    <row r="263" spans="5:5" x14ac:dyDescent="0.25">
      <c r="E263" s="6">
        <f t="shared" si="4"/>
        <v>-4000</v>
      </c>
    </row>
    <row r="264" spans="5:5" x14ac:dyDescent="0.25">
      <c r="E264" s="6">
        <f t="shared" si="4"/>
        <v>-4000</v>
      </c>
    </row>
    <row r="265" spans="5:5" x14ac:dyDescent="0.25">
      <c r="E265" s="6">
        <f t="shared" si="4"/>
        <v>-4000</v>
      </c>
    </row>
    <row r="266" spans="5:5" x14ac:dyDescent="0.25">
      <c r="E266" s="6">
        <f t="shared" si="4"/>
        <v>-4000</v>
      </c>
    </row>
    <row r="267" spans="5:5" x14ac:dyDescent="0.25">
      <c r="E267" s="6">
        <f t="shared" si="4"/>
        <v>-4000</v>
      </c>
    </row>
    <row r="268" spans="5:5" x14ac:dyDescent="0.25">
      <c r="E268" s="6">
        <f t="shared" si="4"/>
        <v>-4000</v>
      </c>
    </row>
    <row r="269" spans="5:5" x14ac:dyDescent="0.25">
      <c r="E269" s="6">
        <f t="shared" si="4"/>
        <v>-4000</v>
      </c>
    </row>
    <row r="270" spans="5:5" x14ac:dyDescent="0.25">
      <c r="E270" s="6">
        <f t="shared" si="4"/>
        <v>-4000</v>
      </c>
    </row>
    <row r="271" spans="5:5" x14ac:dyDescent="0.25">
      <c r="E271" s="6">
        <f t="shared" si="4"/>
        <v>-4000</v>
      </c>
    </row>
    <row r="272" spans="5:5" x14ac:dyDescent="0.25">
      <c r="E272" s="6">
        <f t="shared" si="4"/>
        <v>-4000</v>
      </c>
    </row>
    <row r="273" spans="5:5" x14ac:dyDescent="0.25">
      <c r="E273" s="6">
        <f t="shared" si="4"/>
        <v>-4000</v>
      </c>
    </row>
    <row r="274" spans="5:5" x14ac:dyDescent="0.25">
      <c r="E274" s="6">
        <f t="shared" si="4"/>
        <v>-4000</v>
      </c>
    </row>
    <row r="275" spans="5:5" x14ac:dyDescent="0.25">
      <c r="E275" s="6">
        <f t="shared" si="4"/>
        <v>-4000</v>
      </c>
    </row>
    <row r="276" spans="5:5" x14ac:dyDescent="0.25">
      <c r="E276" s="6">
        <f t="shared" si="4"/>
        <v>-4000</v>
      </c>
    </row>
    <row r="277" spans="5:5" x14ac:dyDescent="0.25">
      <c r="E277" s="6">
        <f t="shared" si="4"/>
        <v>-4000</v>
      </c>
    </row>
    <row r="278" spans="5:5" x14ac:dyDescent="0.25">
      <c r="E278" s="6">
        <f t="shared" si="4"/>
        <v>-4000</v>
      </c>
    </row>
    <row r="279" spans="5:5" x14ac:dyDescent="0.25">
      <c r="E279" s="6">
        <f t="shared" si="4"/>
        <v>-4000</v>
      </c>
    </row>
    <row r="280" spans="5:5" x14ac:dyDescent="0.25">
      <c r="E280" s="6">
        <f t="shared" si="4"/>
        <v>-4000</v>
      </c>
    </row>
    <row r="281" spans="5:5" x14ac:dyDescent="0.25">
      <c r="E281" s="6">
        <f t="shared" si="4"/>
        <v>-4000</v>
      </c>
    </row>
    <row r="282" spans="5:5" x14ac:dyDescent="0.25">
      <c r="E282" s="6">
        <f t="shared" si="4"/>
        <v>-4000</v>
      </c>
    </row>
    <row r="283" spans="5:5" x14ac:dyDescent="0.25">
      <c r="E283" s="6">
        <f t="shared" si="4"/>
        <v>-4000</v>
      </c>
    </row>
    <row r="284" spans="5:5" x14ac:dyDescent="0.25">
      <c r="E284" s="6">
        <f t="shared" si="4"/>
        <v>-4000</v>
      </c>
    </row>
    <row r="285" spans="5:5" x14ac:dyDescent="0.25">
      <c r="E285" s="6">
        <f t="shared" si="4"/>
        <v>-4000</v>
      </c>
    </row>
    <row r="286" spans="5:5" x14ac:dyDescent="0.25">
      <c r="E286" s="6">
        <f t="shared" si="4"/>
        <v>-4000</v>
      </c>
    </row>
    <row r="287" spans="5:5" x14ac:dyDescent="0.25">
      <c r="E287" s="6">
        <f t="shared" si="4"/>
        <v>-4000</v>
      </c>
    </row>
    <row r="288" spans="5:5" x14ac:dyDescent="0.25">
      <c r="E288" s="6">
        <f t="shared" si="4"/>
        <v>-4000</v>
      </c>
    </row>
    <row r="289" spans="5:5" x14ac:dyDescent="0.25">
      <c r="E289" s="6">
        <f t="shared" si="4"/>
        <v>-4000</v>
      </c>
    </row>
    <row r="290" spans="5:5" x14ac:dyDescent="0.25">
      <c r="E290" s="6">
        <f t="shared" si="4"/>
        <v>-4000</v>
      </c>
    </row>
    <row r="291" spans="5:5" x14ac:dyDescent="0.25">
      <c r="E291" s="6">
        <f t="shared" si="4"/>
        <v>-4000</v>
      </c>
    </row>
    <row r="292" spans="5:5" x14ac:dyDescent="0.25">
      <c r="E292" s="6">
        <f t="shared" si="4"/>
        <v>-4000</v>
      </c>
    </row>
    <row r="293" spans="5:5" x14ac:dyDescent="0.25">
      <c r="E293" s="6">
        <f t="shared" si="4"/>
        <v>-4000</v>
      </c>
    </row>
    <row r="294" spans="5:5" x14ac:dyDescent="0.25">
      <c r="E294" s="6">
        <f t="shared" si="4"/>
        <v>-4000</v>
      </c>
    </row>
    <row r="295" spans="5:5" x14ac:dyDescent="0.25">
      <c r="E295" s="6">
        <f t="shared" si="4"/>
        <v>-4000</v>
      </c>
    </row>
    <row r="296" spans="5:5" x14ac:dyDescent="0.25">
      <c r="E296" s="6">
        <f t="shared" si="4"/>
        <v>-4000</v>
      </c>
    </row>
    <row r="297" spans="5:5" x14ac:dyDescent="0.25">
      <c r="E297" s="6">
        <f t="shared" si="4"/>
        <v>-4000</v>
      </c>
    </row>
    <row r="298" spans="5:5" x14ac:dyDescent="0.25">
      <c r="E298" s="6">
        <f t="shared" si="4"/>
        <v>-4000</v>
      </c>
    </row>
    <row r="299" spans="5:5" x14ac:dyDescent="0.25">
      <c r="E299" s="6">
        <f t="shared" si="4"/>
        <v>-4000</v>
      </c>
    </row>
    <row r="300" spans="5:5" x14ac:dyDescent="0.25">
      <c r="E300" s="6">
        <f t="shared" si="4"/>
        <v>-4000</v>
      </c>
    </row>
    <row r="301" spans="5:5" x14ac:dyDescent="0.25">
      <c r="E301" s="6">
        <f t="shared" si="4"/>
        <v>-4000</v>
      </c>
    </row>
    <row r="302" spans="5:5" x14ac:dyDescent="0.25">
      <c r="E302" s="6">
        <f t="shared" si="4"/>
        <v>-4000</v>
      </c>
    </row>
    <row r="303" spans="5:5" x14ac:dyDescent="0.25">
      <c r="E303" s="6">
        <f t="shared" si="4"/>
        <v>-4000</v>
      </c>
    </row>
    <row r="304" spans="5:5" x14ac:dyDescent="0.25">
      <c r="E304" s="6">
        <f t="shared" si="4"/>
        <v>-4000</v>
      </c>
    </row>
    <row r="305" spans="5:5" x14ac:dyDescent="0.25">
      <c r="E305" s="6">
        <f t="shared" si="4"/>
        <v>-4000</v>
      </c>
    </row>
    <row r="306" spans="5:5" x14ac:dyDescent="0.25">
      <c r="E306" s="6">
        <f t="shared" si="4"/>
        <v>-4000</v>
      </c>
    </row>
    <row r="307" spans="5:5" x14ac:dyDescent="0.25">
      <c r="E307" s="6">
        <f t="shared" si="4"/>
        <v>-4000</v>
      </c>
    </row>
    <row r="308" spans="5:5" x14ac:dyDescent="0.25">
      <c r="E308" s="6">
        <f t="shared" si="4"/>
        <v>-4000</v>
      </c>
    </row>
    <row r="309" spans="5:5" x14ac:dyDescent="0.25">
      <c r="E309" s="6">
        <f t="shared" si="4"/>
        <v>-4000</v>
      </c>
    </row>
    <row r="310" spans="5:5" x14ac:dyDescent="0.25">
      <c r="E310" s="6">
        <f t="shared" si="4"/>
        <v>-4000</v>
      </c>
    </row>
    <row r="311" spans="5:5" x14ac:dyDescent="0.25">
      <c r="E311" s="6">
        <f t="shared" si="4"/>
        <v>-4000</v>
      </c>
    </row>
    <row r="312" spans="5:5" x14ac:dyDescent="0.25">
      <c r="E312" s="6">
        <f t="shared" si="4"/>
        <v>-4000</v>
      </c>
    </row>
    <row r="313" spans="5:5" x14ac:dyDescent="0.25">
      <c r="E313" s="6">
        <f t="shared" si="4"/>
        <v>-4000</v>
      </c>
    </row>
    <row r="314" spans="5:5" x14ac:dyDescent="0.25">
      <c r="E314" s="6">
        <f t="shared" si="4"/>
        <v>-4000</v>
      </c>
    </row>
    <row r="315" spans="5:5" x14ac:dyDescent="0.25">
      <c r="E315" s="6">
        <f t="shared" si="4"/>
        <v>-4000</v>
      </c>
    </row>
    <row r="316" spans="5:5" x14ac:dyDescent="0.25">
      <c r="E316" s="6">
        <f t="shared" si="4"/>
        <v>-4000</v>
      </c>
    </row>
    <row r="317" spans="5:5" x14ac:dyDescent="0.25">
      <c r="E317" s="6">
        <f t="shared" si="4"/>
        <v>-4000</v>
      </c>
    </row>
    <row r="318" spans="5:5" x14ac:dyDescent="0.25">
      <c r="E318" s="6">
        <f t="shared" si="4"/>
        <v>-4000</v>
      </c>
    </row>
    <row r="319" spans="5:5" x14ac:dyDescent="0.25">
      <c r="E319" s="6">
        <f t="shared" si="4"/>
        <v>-4000</v>
      </c>
    </row>
    <row r="320" spans="5:5" x14ac:dyDescent="0.25">
      <c r="E320" s="6">
        <f t="shared" si="4"/>
        <v>-4000</v>
      </c>
    </row>
    <row r="321" spans="5:5" x14ac:dyDescent="0.25">
      <c r="E321" s="6">
        <f t="shared" si="4"/>
        <v>-4000</v>
      </c>
    </row>
    <row r="322" spans="5:5" x14ac:dyDescent="0.25">
      <c r="E322" s="6">
        <f t="shared" si="4"/>
        <v>-4000</v>
      </c>
    </row>
    <row r="323" spans="5:5" x14ac:dyDescent="0.25">
      <c r="E323" s="6">
        <f t="shared" si="4"/>
        <v>-4000</v>
      </c>
    </row>
    <row r="324" spans="5:5" x14ac:dyDescent="0.25">
      <c r="E324" s="6">
        <f t="shared" si="4"/>
        <v>-4000</v>
      </c>
    </row>
    <row r="325" spans="5:5" x14ac:dyDescent="0.25">
      <c r="E325" s="6">
        <f t="shared" ref="E325:E388" si="5">E324+C325-D325</f>
        <v>-4000</v>
      </c>
    </row>
    <row r="326" spans="5:5" x14ac:dyDescent="0.25">
      <c r="E326" s="6">
        <f t="shared" si="5"/>
        <v>-4000</v>
      </c>
    </row>
    <row r="327" spans="5:5" x14ac:dyDescent="0.25">
      <c r="E327" s="6">
        <f t="shared" si="5"/>
        <v>-4000</v>
      </c>
    </row>
    <row r="328" spans="5:5" x14ac:dyDescent="0.25">
      <c r="E328" s="6">
        <f t="shared" si="5"/>
        <v>-4000</v>
      </c>
    </row>
    <row r="329" spans="5:5" x14ac:dyDescent="0.25">
      <c r="E329" s="6">
        <f t="shared" si="5"/>
        <v>-4000</v>
      </c>
    </row>
    <row r="330" spans="5:5" x14ac:dyDescent="0.25">
      <c r="E330" s="6">
        <f t="shared" si="5"/>
        <v>-4000</v>
      </c>
    </row>
    <row r="331" spans="5:5" x14ac:dyDescent="0.25">
      <c r="E331" s="6">
        <f t="shared" si="5"/>
        <v>-4000</v>
      </c>
    </row>
    <row r="332" spans="5:5" x14ac:dyDescent="0.25">
      <c r="E332" s="6">
        <f t="shared" si="5"/>
        <v>-4000</v>
      </c>
    </row>
    <row r="333" spans="5:5" x14ac:dyDescent="0.25">
      <c r="E333" s="6">
        <f t="shared" si="5"/>
        <v>-4000</v>
      </c>
    </row>
    <row r="334" spans="5:5" x14ac:dyDescent="0.25">
      <c r="E334" s="6">
        <f t="shared" si="5"/>
        <v>-4000</v>
      </c>
    </row>
    <row r="335" spans="5:5" x14ac:dyDescent="0.25">
      <c r="E335" s="6">
        <f t="shared" si="5"/>
        <v>-4000</v>
      </c>
    </row>
    <row r="336" spans="5:5" x14ac:dyDescent="0.25">
      <c r="E336" s="6">
        <f t="shared" si="5"/>
        <v>-4000</v>
      </c>
    </row>
    <row r="337" spans="5:5" x14ac:dyDescent="0.25">
      <c r="E337" s="6">
        <f t="shared" si="5"/>
        <v>-4000</v>
      </c>
    </row>
    <row r="338" spans="5:5" x14ac:dyDescent="0.25">
      <c r="E338" s="6">
        <f t="shared" si="5"/>
        <v>-4000</v>
      </c>
    </row>
    <row r="339" spans="5:5" x14ac:dyDescent="0.25">
      <c r="E339" s="6">
        <f t="shared" si="5"/>
        <v>-4000</v>
      </c>
    </row>
    <row r="340" spans="5:5" x14ac:dyDescent="0.25">
      <c r="E340" s="6">
        <f t="shared" si="5"/>
        <v>-4000</v>
      </c>
    </row>
    <row r="341" spans="5:5" x14ac:dyDescent="0.25">
      <c r="E341" s="6">
        <f t="shared" si="5"/>
        <v>-4000</v>
      </c>
    </row>
    <row r="342" spans="5:5" x14ac:dyDescent="0.25">
      <c r="E342" s="6">
        <f t="shared" si="5"/>
        <v>-4000</v>
      </c>
    </row>
    <row r="343" spans="5:5" x14ac:dyDescent="0.25">
      <c r="E343" s="6">
        <f t="shared" si="5"/>
        <v>-4000</v>
      </c>
    </row>
    <row r="344" spans="5:5" x14ac:dyDescent="0.25">
      <c r="E344" s="6">
        <f t="shared" si="5"/>
        <v>-4000</v>
      </c>
    </row>
    <row r="345" spans="5:5" x14ac:dyDescent="0.25">
      <c r="E345" s="6">
        <f t="shared" si="5"/>
        <v>-4000</v>
      </c>
    </row>
    <row r="346" spans="5:5" x14ac:dyDescent="0.25">
      <c r="E346" s="6">
        <f t="shared" si="5"/>
        <v>-4000</v>
      </c>
    </row>
    <row r="347" spans="5:5" x14ac:dyDescent="0.25">
      <c r="E347" s="6">
        <f t="shared" si="5"/>
        <v>-4000</v>
      </c>
    </row>
    <row r="348" spans="5:5" x14ac:dyDescent="0.25">
      <c r="E348" s="6">
        <f t="shared" si="5"/>
        <v>-4000</v>
      </c>
    </row>
    <row r="349" spans="5:5" x14ac:dyDescent="0.25">
      <c r="E349" s="6">
        <f t="shared" si="5"/>
        <v>-4000</v>
      </c>
    </row>
    <row r="350" spans="5:5" x14ac:dyDescent="0.25">
      <c r="E350" s="6">
        <f t="shared" si="5"/>
        <v>-4000</v>
      </c>
    </row>
    <row r="351" spans="5:5" x14ac:dyDescent="0.25">
      <c r="E351" s="6">
        <f t="shared" si="5"/>
        <v>-4000</v>
      </c>
    </row>
    <row r="352" spans="5:5" x14ac:dyDescent="0.25">
      <c r="E352" s="6">
        <f t="shared" si="5"/>
        <v>-4000</v>
      </c>
    </row>
    <row r="353" spans="5:5" x14ac:dyDescent="0.25">
      <c r="E353" s="6">
        <f t="shared" si="5"/>
        <v>-4000</v>
      </c>
    </row>
    <row r="354" spans="5:5" x14ac:dyDescent="0.25">
      <c r="E354" s="6">
        <f t="shared" si="5"/>
        <v>-4000</v>
      </c>
    </row>
    <row r="355" spans="5:5" x14ac:dyDescent="0.25">
      <c r="E355" s="6">
        <f t="shared" si="5"/>
        <v>-4000</v>
      </c>
    </row>
    <row r="356" spans="5:5" x14ac:dyDescent="0.25">
      <c r="E356" s="6">
        <f t="shared" si="5"/>
        <v>-4000</v>
      </c>
    </row>
    <row r="357" spans="5:5" x14ac:dyDescent="0.25">
      <c r="E357" s="6">
        <f t="shared" si="5"/>
        <v>-4000</v>
      </c>
    </row>
    <row r="358" spans="5:5" x14ac:dyDescent="0.25">
      <c r="E358" s="6">
        <f t="shared" si="5"/>
        <v>-4000</v>
      </c>
    </row>
    <row r="359" spans="5:5" x14ac:dyDescent="0.25">
      <c r="E359" s="6">
        <f t="shared" si="5"/>
        <v>-4000</v>
      </c>
    </row>
    <row r="360" spans="5:5" x14ac:dyDescent="0.25">
      <c r="E360" s="6">
        <f t="shared" si="5"/>
        <v>-4000</v>
      </c>
    </row>
    <row r="361" spans="5:5" x14ac:dyDescent="0.25">
      <c r="E361" s="6">
        <f t="shared" si="5"/>
        <v>-4000</v>
      </c>
    </row>
    <row r="362" spans="5:5" x14ac:dyDescent="0.25">
      <c r="E362" s="6">
        <f t="shared" si="5"/>
        <v>-4000</v>
      </c>
    </row>
    <row r="363" spans="5:5" x14ac:dyDescent="0.25">
      <c r="E363" s="6">
        <f t="shared" si="5"/>
        <v>-4000</v>
      </c>
    </row>
    <row r="364" spans="5:5" x14ac:dyDescent="0.25">
      <c r="E364" s="6">
        <f t="shared" si="5"/>
        <v>-4000</v>
      </c>
    </row>
    <row r="365" spans="5:5" x14ac:dyDescent="0.25">
      <c r="E365" s="6">
        <f t="shared" si="5"/>
        <v>-4000</v>
      </c>
    </row>
    <row r="366" spans="5:5" x14ac:dyDescent="0.25">
      <c r="E366" s="6">
        <f t="shared" si="5"/>
        <v>-4000</v>
      </c>
    </row>
    <row r="367" spans="5:5" x14ac:dyDescent="0.25">
      <c r="E367" s="6">
        <f t="shared" si="5"/>
        <v>-4000</v>
      </c>
    </row>
    <row r="368" spans="5:5" x14ac:dyDescent="0.25">
      <c r="E368" s="6">
        <f t="shared" si="5"/>
        <v>-4000</v>
      </c>
    </row>
    <row r="369" spans="5:5" x14ac:dyDescent="0.25">
      <c r="E369" s="6">
        <f t="shared" si="5"/>
        <v>-4000</v>
      </c>
    </row>
    <row r="370" spans="5:5" x14ac:dyDescent="0.25">
      <c r="E370" s="6">
        <f t="shared" si="5"/>
        <v>-4000</v>
      </c>
    </row>
    <row r="371" spans="5:5" x14ac:dyDescent="0.25">
      <c r="E371" s="6">
        <f t="shared" si="5"/>
        <v>-4000</v>
      </c>
    </row>
    <row r="372" spans="5:5" x14ac:dyDescent="0.25">
      <c r="E372" s="6">
        <f t="shared" si="5"/>
        <v>-4000</v>
      </c>
    </row>
    <row r="373" spans="5:5" x14ac:dyDescent="0.25">
      <c r="E373" s="6">
        <f t="shared" si="5"/>
        <v>-4000</v>
      </c>
    </row>
    <row r="374" spans="5:5" x14ac:dyDescent="0.25">
      <c r="E374" s="6">
        <f t="shared" si="5"/>
        <v>-4000</v>
      </c>
    </row>
    <row r="375" spans="5:5" x14ac:dyDescent="0.25">
      <c r="E375" s="6">
        <f t="shared" si="5"/>
        <v>-4000</v>
      </c>
    </row>
    <row r="376" spans="5:5" x14ac:dyDescent="0.25">
      <c r="E376" s="6">
        <f t="shared" si="5"/>
        <v>-4000</v>
      </c>
    </row>
    <row r="377" spans="5:5" x14ac:dyDescent="0.25">
      <c r="E377" s="6">
        <f t="shared" si="5"/>
        <v>-4000</v>
      </c>
    </row>
    <row r="378" spans="5:5" x14ac:dyDescent="0.25">
      <c r="E378" s="6">
        <f t="shared" si="5"/>
        <v>-4000</v>
      </c>
    </row>
    <row r="379" spans="5:5" x14ac:dyDescent="0.25">
      <c r="E379" s="6">
        <f t="shared" si="5"/>
        <v>-4000</v>
      </c>
    </row>
    <row r="380" spans="5:5" x14ac:dyDescent="0.25">
      <c r="E380" s="6">
        <f t="shared" si="5"/>
        <v>-4000</v>
      </c>
    </row>
    <row r="381" spans="5:5" x14ac:dyDescent="0.25">
      <c r="E381" s="6">
        <f t="shared" si="5"/>
        <v>-4000</v>
      </c>
    </row>
    <row r="382" spans="5:5" x14ac:dyDescent="0.25">
      <c r="E382" s="6">
        <f t="shared" si="5"/>
        <v>-4000</v>
      </c>
    </row>
    <row r="383" spans="5:5" x14ac:dyDescent="0.25">
      <c r="E383" s="6">
        <f t="shared" si="5"/>
        <v>-4000</v>
      </c>
    </row>
    <row r="384" spans="5:5" x14ac:dyDescent="0.25">
      <c r="E384" s="6">
        <f t="shared" si="5"/>
        <v>-4000</v>
      </c>
    </row>
    <row r="385" spans="5:5" x14ac:dyDescent="0.25">
      <c r="E385" s="6">
        <f t="shared" si="5"/>
        <v>-4000</v>
      </c>
    </row>
    <row r="386" spans="5:5" x14ac:dyDescent="0.25">
      <c r="E386" s="6">
        <f t="shared" si="5"/>
        <v>-4000</v>
      </c>
    </row>
    <row r="387" spans="5:5" x14ac:dyDescent="0.25">
      <c r="E387" s="6">
        <f t="shared" si="5"/>
        <v>-4000</v>
      </c>
    </row>
    <row r="388" spans="5:5" x14ac:dyDescent="0.25">
      <c r="E388" s="6">
        <f t="shared" si="5"/>
        <v>-4000</v>
      </c>
    </row>
    <row r="389" spans="5:5" x14ac:dyDescent="0.25">
      <c r="E389" s="6">
        <f t="shared" ref="E389:E452" si="6">E388+C389-D389</f>
        <v>-4000</v>
      </c>
    </row>
    <row r="390" spans="5:5" x14ac:dyDescent="0.25">
      <c r="E390" s="6">
        <f t="shared" si="6"/>
        <v>-4000</v>
      </c>
    </row>
    <row r="391" spans="5:5" x14ac:dyDescent="0.25">
      <c r="E391" s="6">
        <f t="shared" si="6"/>
        <v>-4000</v>
      </c>
    </row>
    <row r="392" spans="5:5" x14ac:dyDescent="0.25">
      <c r="E392" s="6">
        <f t="shared" si="6"/>
        <v>-4000</v>
      </c>
    </row>
    <row r="393" spans="5:5" x14ac:dyDescent="0.25">
      <c r="E393" s="6">
        <f t="shared" si="6"/>
        <v>-4000</v>
      </c>
    </row>
    <row r="394" spans="5:5" x14ac:dyDescent="0.25">
      <c r="E394" s="6">
        <f t="shared" si="6"/>
        <v>-4000</v>
      </c>
    </row>
    <row r="395" spans="5:5" x14ac:dyDescent="0.25">
      <c r="E395" s="6">
        <f t="shared" si="6"/>
        <v>-4000</v>
      </c>
    </row>
    <row r="396" spans="5:5" x14ac:dyDescent="0.25">
      <c r="E396" s="6">
        <f t="shared" si="6"/>
        <v>-4000</v>
      </c>
    </row>
    <row r="397" spans="5:5" x14ac:dyDescent="0.25">
      <c r="E397" s="6">
        <f t="shared" si="6"/>
        <v>-4000</v>
      </c>
    </row>
    <row r="398" spans="5:5" x14ac:dyDescent="0.25">
      <c r="E398" s="6">
        <f t="shared" si="6"/>
        <v>-4000</v>
      </c>
    </row>
    <row r="399" spans="5:5" x14ac:dyDescent="0.25">
      <c r="E399" s="6">
        <f t="shared" si="6"/>
        <v>-4000</v>
      </c>
    </row>
    <row r="400" spans="5:5" x14ac:dyDescent="0.25">
      <c r="E400" s="6">
        <f t="shared" si="6"/>
        <v>-4000</v>
      </c>
    </row>
    <row r="401" spans="5:5" x14ac:dyDescent="0.25">
      <c r="E401" s="6">
        <f t="shared" si="6"/>
        <v>-4000</v>
      </c>
    </row>
    <row r="402" spans="5:5" x14ac:dyDescent="0.25">
      <c r="E402" s="6">
        <f t="shared" si="6"/>
        <v>-4000</v>
      </c>
    </row>
    <row r="403" spans="5:5" x14ac:dyDescent="0.25">
      <c r="E403" s="6">
        <f t="shared" si="6"/>
        <v>-4000</v>
      </c>
    </row>
    <row r="404" spans="5:5" x14ac:dyDescent="0.25">
      <c r="E404" s="6">
        <f t="shared" si="6"/>
        <v>-4000</v>
      </c>
    </row>
    <row r="405" spans="5:5" x14ac:dyDescent="0.25">
      <c r="E405" s="6">
        <f t="shared" si="6"/>
        <v>-4000</v>
      </c>
    </row>
    <row r="406" spans="5:5" x14ac:dyDescent="0.25">
      <c r="E406" s="6">
        <f t="shared" si="6"/>
        <v>-4000</v>
      </c>
    </row>
    <row r="407" spans="5:5" x14ac:dyDescent="0.25">
      <c r="E407" s="6">
        <f t="shared" si="6"/>
        <v>-4000</v>
      </c>
    </row>
    <row r="408" spans="5:5" x14ac:dyDescent="0.25">
      <c r="E408" s="6">
        <f t="shared" si="6"/>
        <v>-4000</v>
      </c>
    </row>
    <row r="409" spans="5:5" x14ac:dyDescent="0.25">
      <c r="E409" s="6">
        <f t="shared" si="6"/>
        <v>-4000</v>
      </c>
    </row>
    <row r="410" spans="5:5" x14ac:dyDescent="0.25">
      <c r="E410" s="6">
        <f t="shared" si="6"/>
        <v>-4000</v>
      </c>
    </row>
    <row r="411" spans="5:5" x14ac:dyDescent="0.25">
      <c r="E411" s="6">
        <f t="shared" si="6"/>
        <v>-4000</v>
      </c>
    </row>
    <row r="412" spans="5:5" x14ac:dyDescent="0.25">
      <c r="E412" s="6">
        <f t="shared" si="6"/>
        <v>-4000</v>
      </c>
    </row>
    <row r="413" spans="5:5" x14ac:dyDescent="0.25">
      <c r="E413" s="6">
        <f t="shared" si="6"/>
        <v>-4000</v>
      </c>
    </row>
    <row r="414" spans="5:5" x14ac:dyDescent="0.25">
      <c r="E414" s="6">
        <f t="shared" si="6"/>
        <v>-4000</v>
      </c>
    </row>
    <row r="415" spans="5:5" x14ac:dyDescent="0.25">
      <c r="E415" s="6">
        <f t="shared" si="6"/>
        <v>-4000</v>
      </c>
    </row>
    <row r="416" spans="5:5" x14ac:dyDescent="0.25">
      <c r="E416" s="6">
        <f t="shared" si="6"/>
        <v>-4000</v>
      </c>
    </row>
    <row r="417" spans="5:5" x14ac:dyDescent="0.25">
      <c r="E417" s="6">
        <f t="shared" si="6"/>
        <v>-4000</v>
      </c>
    </row>
    <row r="418" spans="5:5" x14ac:dyDescent="0.25">
      <c r="E418" s="6">
        <f t="shared" si="6"/>
        <v>-4000</v>
      </c>
    </row>
    <row r="419" spans="5:5" x14ac:dyDescent="0.25">
      <c r="E419" s="6">
        <f t="shared" si="6"/>
        <v>-4000</v>
      </c>
    </row>
    <row r="420" spans="5:5" x14ac:dyDescent="0.25">
      <c r="E420" s="6">
        <f t="shared" si="6"/>
        <v>-4000</v>
      </c>
    </row>
    <row r="421" spans="5:5" x14ac:dyDescent="0.25">
      <c r="E421" s="6">
        <f t="shared" si="6"/>
        <v>-4000</v>
      </c>
    </row>
    <row r="422" spans="5:5" x14ac:dyDescent="0.25">
      <c r="E422" s="6">
        <f t="shared" si="6"/>
        <v>-4000</v>
      </c>
    </row>
    <row r="423" spans="5:5" x14ac:dyDescent="0.25">
      <c r="E423" s="6">
        <f t="shared" si="6"/>
        <v>-4000</v>
      </c>
    </row>
    <row r="424" spans="5:5" x14ac:dyDescent="0.25">
      <c r="E424" s="6">
        <f t="shared" si="6"/>
        <v>-4000</v>
      </c>
    </row>
    <row r="425" spans="5:5" x14ac:dyDescent="0.25">
      <c r="E425" s="6">
        <f t="shared" si="6"/>
        <v>-4000</v>
      </c>
    </row>
    <row r="426" spans="5:5" x14ac:dyDescent="0.25">
      <c r="E426" s="6">
        <f t="shared" si="6"/>
        <v>-4000</v>
      </c>
    </row>
    <row r="427" spans="5:5" x14ac:dyDescent="0.25">
      <c r="E427" s="6">
        <f t="shared" si="6"/>
        <v>-4000</v>
      </c>
    </row>
    <row r="428" spans="5:5" x14ac:dyDescent="0.25">
      <c r="E428" s="6">
        <f t="shared" si="6"/>
        <v>-4000</v>
      </c>
    </row>
    <row r="429" spans="5:5" x14ac:dyDescent="0.25">
      <c r="E429" s="6">
        <f t="shared" si="6"/>
        <v>-4000</v>
      </c>
    </row>
    <row r="430" spans="5:5" x14ac:dyDescent="0.25">
      <c r="E430" s="6">
        <f t="shared" si="6"/>
        <v>-4000</v>
      </c>
    </row>
    <row r="431" spans="5:5" x14ac:dyDescent="0.25">
      <c r="E431" s="6">
        <f t="shared" si="6"/>
        <v>-4000</v>
      </c>
    </row>
    <row r="432" spans="5:5" x14ac:dyDescent="0.25">
      <c r="E432" s="6">
        <f t="shared" si="6"/>
        <v>-4000</v>
      </c>
    </row>
    <row r="433" spans="5:5" x14ac:dyDescent="0.25">
      <c r="E433" s="6">
        <f t="shared" si="6"/>
        <v>-4000</v>
      </c>
    </row>
    <row r="434" spans="5:5" x14ac:dyDescent="0.25">
      <c r="E434" s="6">
        <f t="shared" si="6"/>
        <v>-4000</v>
      </c>
    </row>
    <row r="435" spans="5:5" x14ac:dyDescent="0.25">
      <c r="E435" s="6">
        <f t="shared" si="6"/>
        <v>-4000</v>
      </c>
    </row>
    <row r="436" spans="5:5" x14ac:dyDescent="0.25">
      <c r="E436" s="6">
        <f t="shared" si="6"/>
        <v>-4000</v>
      </c>
    </row>
    <row r="437" spans="5:5" x14ac:dyDescent="0.25">
      <c r="E437" s="6">
        <f t="shared" si="6"/>
        <v>-4000</v>
      </c>
    </row>
    <row r="438" spans="5:5" x14ac:dyDescent="0.25">
      <c r="E438" s="6">
        <f t="shared" si="6"/>
        <v>-4000</v>
      </c>
    </row>
    <row r="439" spans="5:5" x14ac:dyDescent="0.25">
      <c r="E439" s="6">
        <f t="shared" si="6"/>
        <v>-4000</v>
      </c>
    </row>
    <row r="440" spans="5:5" x14ac:dyDescent="0.25">
      <c r="E440" s="6">
        <f t="shared" si="6"/>
        <v>-4000</v>
      </c>
    </row>
    <row r="441" spans="5:5" x14ac:dyDescent="0.25">
      <c r="E441" s="6">
        <f t="shared" si="6"/>
        <v>-4000</v>
      </c>
    </row>
    <row r="442" spans="5:5" x14ac:dyDescent="0.25">
      <c r="E442" s="6">
        <f t="shared" si="6"/>
        <v>-4000</v>
      </c>
    </row>
    <row r="443" spans="5:5" x14ac:dyDescent="0.25">
      <c r="E443" s="6">
        <f t="shared" si="6"/>
        <v>-4000</v>
      </c>
    </row>
    <row r="444" spans="5:5" x14ac:dyDescent="0.25">
      <c r="E444" s="6">
        <f t="shared" si="6"/>
        <v>-4000</v>
      </c>
    </row>
    <row r="445" spans="5:5" x14ac:dyDescent="0.25">
      <c r="E445" s="6">
        <f t="shared" si="6"/>
        <v>-4000</v>
      </c>
    </row>
    <row r="446" spans="5:5" x14ac:dyDescent="0.25">
      <c r="E446" s="6">
        <f t="shared" si="6"/>
        <v>-4000</v>
      </c>
    </row>
    <row r="447" spans="5:5" x14ac:dyDescent="0.25">
      <c r="E447" s="6">
        <f t="shared" si="6"/>
        <v>-4000</v>
      </c>
    </row>
    <row r="448" spans="5:5" x14ac:dyDescent="0.25">
      <c r="E448" s="6">
        <f t="shared" si="6"/>
        <v>-4000</v>
      </c>
    </row>
    <row r="449" spans="5:5" x14ac:dyDescent="0.25">
      <c r="E449" s="6">
        <f t="shared" si="6"/>
        <v>-4000</v>
      </c>
    </row>
    <row r="450" spans="5:5" x14ac:dyDescent="0.25">
      <c r="E450" s="6">
        <f t="shared" si="6"/>
        <v>-4000</v>
      </c>
    </row>
    <row r="451" spans="5:5" x14ac:dyDescent="0.25">
      <c r="E451" s="6">
        <f t="shared" si="6"/>
        <v>-4000</v>
      </c>
    </row>
    <row r="452" spans="5:5" x14ac:dyDescent="0.25">
      <c r="E452" s="6">
        <f t="shared" si="6"/>
        <v>-4000</v>
      </c>
    </row>
    <row r="453" spans="5:5" x14ac:dyDescent="0.25">
      <c r="E453" s="6">
        <f t="shared" ref="E453:E500" si="7">E452+C453-D453</f>
        <v>-4000</v>
      </c>
    </row>
    <row r="454" spans="5:5" x14ac:dyDescent="0.25">
      <c r="E454" s="6">
        <f t="shared" si="7"/>
        <v>-4000</v>
      </c>
    </row>
    <row r="455" spans="5:5" x14ac:dyDescent="0.25">
      <c r="E455" s="6">
        <f t="shared" si="7"/>
        <v>-4000</v>
      </c>
    </row>
    <row r="456" spans="5:5" x14ac:dyDescent="0.25">
      <c r="E456" s="6">
        <f t="shared" si="7"/>
        <v>-4000</v>
      </c>
    </row>
    <row r="457" spans="5:5" x14ac:dyDescent="0.25">
      <c r="E457" s="6">
        <f t="shared" si="7"/>
        <v>-4000</v>
      </c>
    </row>
    <row r="458" spans="5:5" x14ac:dyDescent="0.25">
      <c r="E458" s="6">
        <f t="shared" si="7"/>
        <v>-4000</v>
      </c>
    </row>
    <row r="459" spans="5:5" x14ac:dyDescent="0.25">
      <c r="E459" s="6">
        <f t="shared" si="7"/>
        <v>-4000</v>
      </c>
    </row>
    <row r="460" spans="5:5" x14ac:dyDescent="0.25">
      <c r="E460" s="6">
        <f t="shared" si="7"/>
        <v>-4000</v>
      </c>
    </row>
    <row r="461" spans="5:5" x14ac:dyDescent="0.25">
      <c r="E461" s="6">
        <f t="shared" si="7"/>
        <v>-4000</v>
      </c>
    </row>
    <row r="462" spans="5:5" x14ac:dyDescent="0.25">
      <c r="E462" s="6">
        <f t="shared" si="7"/>
        <v>-4000</v>
      </c>
    </row>
    <row r="463" spans="5:5" x14ac:dyDescent="0.25">
      <c r="E463" s="6">
        <f t="shared" si="7"/>
        <v>-4000</v>
      </c>
    </row>
    <row r="464" spans="5:5" x14ac:dyDescent="0.25">
      <c r="E464" s="6">
        <f t="shared" si="7"/>
        <v>-4000</v>
      </c>
    </row>
    <row r="465" spans="5:5" x14ac:dyDescent="0.25">
      <c r="E465" s="6">
        <f t="shared" si="7"/>
        <v>-4000</v>
      </c>
    </row>
    <row r="466" spans="5:5" x14ac:dyDescent="0.25">
      <c r="E466" s="6">
        <f t="shared" si="7"/>
        <v>-4000</v>
      </c>
    </row>
    <row r="467" spans="5:5" x14ac:dyDescent="0.25">
      <c r="E467" s="6">
        <f t="shared" si="7"/>
        <v>-4000</v>
      </c>
    </row>
    <row r="468" spans="5:5" x14ac:dyDescent="0.25">
      <c r="E468" s="6">
        <f t="shared" si="7"/>
        <v>-4000</v>
      </c>
    </row>
    <row r="469" spans="5:5" x14ac:dyDescent="0.25">
      <c r="E469" s="6">
        <f t="shared" si="7"/>
        <v>-4000</v>
      </c>
    </row>
    <row r="470" spans="5:5" x14ac:dyDescent="0.25">
      <c r="E470" s="6">
        <f t="shared" si="7"/>
        <v>-4000</v>
      </c>
    </row>
    <row r="471" spans="5:5" x14ac:dyDescent="0.25">
      <c r="E471" s="6">
        <f t="shared" si="7"/>
        <v>-4000</v>
      </c>
    </row>
    <row r="472" spans="5:5" x14ac:dyDescent="0.25">
      <c r="E472" s="6">
        <f t="shared" si="7"/>
        <v>-4000</v>
      </c>
    </row>
    <row r="473" spans="5:5" x14ac:dyDescent="0.25">
      <c r="E473" s="6">
        <f t="shared" si="7"/>
        <v>-4000</v>
      </c>
    </row>
    <row r="474" spans="5:5" x14ac:dyDescent="0.25">
      <c r="E474" s="6">
        <f t="shared" si="7"/>
        <v>-4000</v>
      </c>
    </row>
    <row r="475" spans="5:5" x14ac:dyDescent="0.25">
      <c r="E475" s="6">
        <f t="shared" si="7"/>
        <v>-4000</v>
      </c>
    </row>
    <row r="476" spans="5:5" x14ac:dyDescent="0.25">
      <c r="E476" s="6">
        <f t="shared" si="7"/>
        <v>-4000</v>
      </c>
    </row>
    <row r="477" spans="5:5" x14ac:dyDescent="0.25">
      <c r="E477" s="6">
        <f t="shared" si="7"/>
        <v>-4000</v>
      </c>
    </row>
    <row r="478" spans="5:5" x14ac:dyDescent="0.25">
      <c r="E478" s="6">
        <f t="shared" si="7"/>
        <v>-4000</v>
      </c>
    </row>
    <row r="479" spans="5:5" x14ac:dyDescent="0.25">
      <c r="E479" s="6">
        <f t="shared" si="7"/>
        <v>-4000</v>
      </c>
    </row>
    <row r="480" spans="5:5" x14ac:dyDescent="0.25">
      <c r="E480" s="6">
        <f t="shared" si="7"/>
        <v>-4000</v>
      </c>
    </row>
    <row r="481" spans="5:5" x14ac:dyDescent="0.25">
      <c r="E481" s="6">
        <f t="shared" si="7"/>
        <v>-4000</v>
      </c>
    </row>
    <row r="482" spans="5:5" x14ac:dyDescent="0.25">
      <c r="E482" s="6">
        <f t="shared" si="7"/>
        <v>-4000</v>
      </c>
    </row>
    <row r="483" spans="5:5" x14ac:dyDescent="0.25">
      <c r="E483" s="6">
        <f t="shared" si="7"/>
        <v>-4000</v>
      </c>
    </row>
    <row r="484" spans="5:5" x14ac:dyDescent="0.25">
      <c r="E484" s="6">
        <f t="shared" si="7"/>
        <v>-4000</v>
      </c>
    </row>
    <row r="485" spans="5:5" x14ac:dyDescent="0.25">
      <c r="E485" s="6">
        <f t="shared" si="7"/>
        <v>-4000</v>
      </c>
    </row>
    <row r="486" spans="5:5" x14ac:dyDescent="0.25">
      <c r="E486" s="6">
        <f t="shared" si="7"/>
        <v>-4000</v>
      </c>
    </row>
    <row r="487" spans="5:5" x14ac:dyDescent="0.25">
      <c r="E487" s="6">
        <f t="shared" si="7"/>
        <v>-4000</v>
      </c>
    </row>
    <row r="488" spans="5:5" x14ac:dyDescent="0.25">
      <c r="E488" s="6">
        <f t="shared" si="7"/>
        <v>-4000</v>
      </c>
    </row>
    <row r="489" spans="5:5" x14ac:dyDescent="0.25">
      <c r="E489" s="6">
        <f t="shared" si="7"/>
        <v>-4000</v>
      </c>
    </row>
    <row r="490" spans="5:5" x14ac:dyDescent="0.25">
      <c r="E490" s="6">
        <f t="shared" si="7"/>
        <v>-4000</v>
      </c>
    </row>
    <row r="491" spans="5:5" x14ac:dyDescent="0.25">
      <c r="E491" s="6">
        <f t="shared" si="7"/>
        <v>-4000</v>
      </c>
    </row>
    <row r="492" spans="5:5" x14ac:dyDescent="0.25">
      <c r="E492" s="6">
        <f t="shared" si="7"/>
        <v>-4000</v>
      </c>
    </row>
    <row r="493" spans="5:5" x14ac:dyDescent="0.25">
      <c r="E493" s="6">
        <f t="shared" si="7"/>
        <v>-4000</v>
      </c>
    </row>
    <row r="494" spans="5:5" x14ac:dyDescent="0.25">
      <c r="E494" s="6">
        <f t="shared" si="7"/>
        <v>-4000</v>
      </c>
    </row>
    <row r="495" spans="5:5" x14ac:dyDescent="0.25">
      <c r="E495" s="6">
        <f t="shared" si="7"/>
        <v>-4000</v>
      </c>
    </row>
    <row r="496" spans="5:5" x14ac:dyDescent="0.25">
      <c r="E496" s="6">
        <f t="shared" si="7"/>
        <v>-4000</v>
      </c>
    </row>
    <row r="497" spans="5:5" x14ac:dyDescent="0.25">
      <c r="E497" s="6">
        <f t="shared" si="7"/>
        <v>-4000</v>
      </c>
    </row>
    <row r="498" spans="5:5" x14ac:dyDescent="0.25">
      <c r="E498" s="6">
        <f t="shared" si="7"/>
        <v>-4000</v>
      </c>
    </row>
    <row r="499" spans="5:5" x14ac:dyDescent="0.25">
      <c r="E499" s="6">
        <f t="shared" si="7"/>
        <v>-4000</v>
      </c>
    </row>
    <row r="500" spans="5:5" x14ac:dyDescent="0.25">
      <c r="E500" s="6">
        <f t="shared" si="7"/>
        <v>-4000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topLeftCell="A24" zoomScale="115" zoomScaleNormal="115" workbookViewId="0">
      <selection activeCell="I44" sqref="I44"/>
    </sheetView>
  </sheetViews>
  <sheetFormatPr baseColWidth="10" defaultRowHeight="15" x14ac:dyDescent="0.25"/>
  <cols>
    <col min="1" max="1" width="11.85546875" style="5" bestFit="1" customWidth="1"/>
    <col min="2" max="2" width="25.140625" style="5" customWidth="1"/>
    <col min="3" max="4" width="14" style="6" bestFit="1" customWidth="1"/>
    <col min="5" max="5" width="14" style="5" bestFit="1" customWidth="1"/>
    <col min="6" max="6" width="1.85546875" style="5" customWidth="1"/>
    <col min="7" max="7" width="20.140625" style="5" bestFit="1" customWidth="1"/>
    <col min="8" max="8" width="12.85546875" style="37" bestFit="1" customWidth="1"/>
    <col min="9" max="9" width="22.5703125" style="5" bestFit="1" customWidth="1"/>
    <col min="10" max="10" width="10.28515625" style="5" bestFit="1" customWidth="1"/>
    <col min="11" max="11" width="14" bestFit="1" customWidth="1"/>
    <col min="13" max="13" width="17.42578125" bestFit="1" customWidth="1"/>
    <col min="14" max="14" width="18" bestFit="1" customWidth="1"/>
    <col min="17" max="17" width="12" bestFit="1" customWidth="1"/>
  </cols>
  <sheetData>
    <row r="1" spans="1:17" ht="18.75" x14ac:dyDescent="0.3">
      <c r="A1" s="94" t="s">
        <v>46</v>
      </c>
      <c r="B1" s="94"/>
      <c r="C1" s="94"/>
      <c r="D1" s="94"/>
      <c r="E1" s="94"/>
      <c r="M1" s="20" t="s">
        <v>4</v>
      </c>
      <c r="N1" s="21">
        <f>E500</f>
        <v>128120.84</v>
      </c>
    </row>
    <row r="2" spans="1:17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38" t="s">
        <v>32</v>
      </c>
      <c r="I2" s="9" t="s">
        <v>31</v>
      </c>
      <c r="J2" s="9" t="s">
        <v>34</v>
      </c>
      <c r="M2" s="22" t="s">
        <v>77</v>
      </c>
      <c r="N2" s="23">
        <f>MAX(A3:A500)</f>
        <v>44484</v>
      </c>
      <c r="P2" s="41" t="s">
        <v>102</v>
      </c>
    </row>
    <row r="3" spans="1:17" x14ac:dyDescent="0.25">
      <c r="A3" s="4">
        <v>43812</v>
      </c>
      <c r="B3" s="5" t="s">
        <v>48</v>
      </c>
      <c r="C3" s="6">
        <v>47789.89</v>
      </c>
      <c r="D3" s="6">
        <v>0</v>
      </c>
      <c r="E3" s="3">
        <f>C3-D3</f>
        <v>47789.89</v>
      </c>
      <c r="G3" s="12" t="s">
        <v>41</v>
      </c>
      <c r="H3" s="39">
        <v>9.35</v>
      </c>
      <c r="I3" s="12" t="s">
        <v>33</v>
      </c>
      <c r="J3" s="12" t="s">
        <v>33</v>
      </c>
      <c r="P3" t="s">
        <v>103</v>
      </c>
    </row>
    <row r="4" spans="1:17" x14ac:dyDescent="0.25">
      <c r="A4" s="4">
        <v>43822</v>
      </c>
      <c r="B4" s="5" t="s">
        <v>49</v>
      </c>
      <c r="C4" s="6">
        <v>102212.04</v>
      </c>
      <c r="D4" s="6">
        <v>0</v>
      </c>
      <c r="E4" s="6">
        <f>E3+C4-D4</f>
        <v>150001.93</v>
      </c>
      <c r="P4" t="s">
        <v>104</v>
      </c>
      <c r="Q4">
        <v>1370</v>
      </c>
    </row>
    <row r="5" spans="1:17" x14ac:dyDescent="0.25">
      <c r="A5" s="7">
        <v>43857</v>
      </c>
      <c r="B5" s="5" t="s">
        <v>47</v>
      </c>
      <c r="C5" s="6">
        <v>0</v>
      </c>
      <c r="D5" s="6">
        <v>150001.93</v>
      </c>
      <c r="E5" s="6">
        <f t="shared" ref="E5:E68" si="0">E4+C5-D5</f>
        <v>0</v>
      </c>
      <c r="G5" s="5" t="s">
        <v>42</v>
      </c>
      <c r="H5" s="37">
        <v>10.85</v>
      </c>
      <c r="P5" t="s">
        <v>105</v>
      </c>
      <c r="Q5">
        <v>20169878529</v>
      </c>
    </row>
    <row r="6" spans="1:17" x14ac:dyDescent="0.25">
      <c r="A6" s="7">
        <v>43861</v>
      </c>
      <c r="B6" s="5" t="s">
        <v>50</v>
      </c>
      <c r="C6" s="6">
        <v>210855.39</v>
      </c>
      <c r="D6" s="6">
        <v>0</v>
      </c>
      <c r="E6" s="6">
        <f t="shared" si="0"/>
        <v>210855.39</v>
      </c>
      <c r="G6" s="5" t="s">
        <v>51</v>
      </c>
      <c r="H6" s="37">
        <v>286.10000000000002</v>
      </c>
    </row>
    <row r="7" spans="1:17" x14ac:dyDescent="0.25">
      <c r="A7" s="7">
        <v>43888</v>
      </c>
      <c r="B7" s="5" t="s">
        <v>71</v>
      </c>
      <c r="C7" s="6">
        <v>0</v>
      </c>
      <c r="D7" s="6">
        <v>210855.39</v>
      </c>
      <c r="E7" s="6">
        <f t="shared" si="0"/>
        <v>0</v>
      </c>
    </row>
    <row r="8" spans="1:17" x14ac:dyDescent="0.25">
      <c r="A8" s="7">
        <v>43966</v>
      </c>
      <c r="B8" s="5" t="s">
        <v>106</v>
      </c>
      <c r="C8" s="6">
        <v>16510</v>
      </c>
      <c r="D8" s="6">
        <v>0</v>
      </c>
      <c r="E8" s="6">
        <f t="shared" si="0"/>
        <v>16510</v>
      </c>
    </row>
    <row r="9" spans="1:17" x14ac:dyDescent="0.25">
      <c r="A9" s="7">
        <v>43973</v>
      </c>
      <c r="B9" s="5" t="s">
        <v>107</v>
      </c>
      <c r="C9" s="6">
        <v>16180</v>
      </c>
      <c r="D9" s="6">
        <v>0</v>
      </c>
      <c r="E9" s="6">
        <f t="shared" si="0"/>
        <v>32690</v>
      </c>
    </row>
    <row r="10" spans="1:17" x14ac:dyDescent="0.25">
      <c r="A10" s="7">
        <v>44008</v>
      </c>
      <c r="B10" s="5" t="s">
        <v>132</v>
      </c>
      <c r="C10" s="6">
        <v>0</v>
      </c>
      <c r="D10" s="6">
        <v>32690</v>
      </c>
      <c r="E10" s="6">
        <f t="shared" si="0"/>
        <v>0</v>
      </c>
    </row>
    <row r="11" spans="1:17" x14ac:dyDescent="0.25">
      <c r="A11" s="7">
        <v>44020</v>
      </c>
      <c r="B11" s="5" t="s">
        <v>133</v>
      </c>
      <c r="C11" s="6">
        <v>16455.39</v>
      </c>
      <c r="D11" s="6">
        <v>0</v>
      </c>
      <c r="E11" s="6">
        <f t="shared" si="0"/>
        <v>16455.39</v>
      </c>
    </row>
    <row r="12" spans="1:17" x14ac:dyDescent="0.25">
      <c r="A12" s="7">
        <v>44042</v>
      </c>
      <c r="B12" s="5" t="s">
        <v>160</v>
      </c>
      <c r="C12" s="6">
        <v>0</v>
      </c>
      <c r="D12" s="6">
        <v>16455.39</v>
      </c>
      <c r="E12" s="6">
        <f t="shared" si="0"/>
        <v>0</v>
      </c>
    </row>
    <row r="13" spans="1:17" x14ac:dyDescent="0.25">
      <c r="A13" s="7">
        <v>44054</v>
      </c>
      <c r="B13" s="5" t="s">
        <v>168</v>
      </c>
      <c r="C13" s="6">
        <v>0</v>
      </c>
      <c r="D13" s="6">
        <v>150000</v>
      </c>
      <c r="E13" s="6">
        <f t="shared" si="0"/>
        <v>-150000</v>
      </c>
    </row>
    <row r="14" spans="1:17" x14ac:dyDescent="0.25">
      <c r="A14" s="7">
        <v>44074</v>
      </c>
      <c r="B14" s="5" t="s">
        <v>173</v>
      </c>
      <c r="C14" s="6">
        <v>231630.37</v>
      </c>
      <c r="D14" s="6">
        <v>0</v>
      </c>
      <c r="E14" s="6">
        <f t="shared" si="0"/>
        <v>81630.37</v>
      </c>
    </row>
    <row r="15" spans="1:17" x14ac:dyDescent="0.25">
      <c r="A15" s="7">
        <v>44081</v>
      </c>
      <c r="B15" s="5" t="s">
        <v>176</v>
      </c>
      <c r="C15" s="6">
        <v>0</v>
      </c>
      <c r="D15" s="6">
        <v>81853.77</v>
      </c>
      <c r="E15" s="6">
        <f t="shared" si="0"/>
        <v>-223.40000000000873</v>
      </c>
    </row>
    <row r="16" spans="1:17" x14ac:dyDescent="0.25">
      <c r="A16" s="7">
        <v>44092</v>
      </c>
      <c r="B16" s="5" t="s">
        <v>180</v>
      </c>
      <c r="C16" s="6">
        <v>77075.44</v>
      </c>
      <c r="D16" s="6">
        <v>0</v>
      </c>
      <c r="E16" s="6">
        <f t="shared" si="0"/>
        <v>76852.039999999994</v>
      </c>
      <c r="G16" s="5" t="s">
        <v>181</v>
      </c>
      <c r="H16" s="37">
        <v>71.3</v>
      </c>
    </row>
    <row r="17" spans="1:9" x14ac:dyDescent="0.25">
      <c r="A17" s="7">
        <v>44102</v>
      </c>
      <c r="B17" s="5" t="s">
        <v>190</v>
      </c>
      <c r="C17" s="6">
        <v>0</v>
      </c>
      <c r="D17" s="6">
        <v>76852.039999999994</v>
      </c>
      <c r="E17" s="6">
        <f t="shared" si="0"/>
        <v>0</v>
      </c>
    </row>
    <row r="18" spans="1:9" x14ac:dyDescent="0.25">
      <c r="A18" s="7">
        <v>44105</v>
      </c>
      <c r="B18" s="5" t="s">
        <v>193</v>
      </c>
      <c r="C18" s="6">
        <v>0</v>
      </c>
      <c r="D18" s="6">
        <v>209754.05</v>
      </c>
      <c r="E18" s="6">
        <f t="shared" si="0"/>
        <v>-209754.05</v>
      </c>
    </row>
    <row r="19" spans="1:9" x14ac:dyDescent="0.25">
      <c r="A19" s="7">
        <v>44125</v>
      </c>
      <c r="B19" s="5" t="s">
        <v>209</v>
      </c>
      <c r="C19" s="6">
        <v>761606.9</v>
      </c>
      <c r="D19" s="6">
        <v>0</v>
      </c>
      <c r="E19" s="6">
        <f t="shared" si="0"/>
        <v>551852.85000000009</v>
      </c>
      <c r="G19" s="5" t="s">
        <v>181</v>
      </c>
      <c r="H19" s="37">
        <v>651.5</v>
      </c>
    </row>
    <row r="20" spans="1:9" x14ac:dyDescent="0.25">
      <c r="A20" s="7">
        <v>44140</v>
      </c>
      <c r="B20" s="5" t="s">
        <v>232</v>
      </c>
      <c r="C20" s="6">
        <v>0</v>
      </c>
      <c r="D20" s="6">
        <v>209338</v>
      </c>
      <c r="E20" s="6">
        <f t="shared" si="0"/>
        <v>342514.85000000009</v>
      </c>
    </row>
    <row r="21" spans="1:9" x14ac:dyDescent="0.25">
      <c r="A21" s="7">
        <v>44144</v>
      </c>
      <c r="B21" s="5" t="s">
        <v>234</v>
      </c>
      <c r="C21" s="6">
        <v>0</v>
      </c>
      <c r="D21" s="6">
        <v>255960.97</v>
      </c>
      <c r="E21" s="6">
        <f t="shared" si="0"/>
        <v>86553.880000000092</v>
      </c>
    </row>
    <row r="22" spans="1:9" x14ac:dyDescent="0.25">
      <c r="A22" s="7">
        <v>44144</v>
      </c>
      <c r="B22" s="5" t="s">
        <v>235</v>
      </c>
      <c r="C22" s="6">
        <v>0</v>
      </c>
      <c r="D22" s="6">
        <v>86553.88</v>
      </c>
      <c r="E22" s="6">
        <f t="shared" si="0"/>
        <v>0</v>
      </c>
    </row>
    <row r="23" spans="1:9" x14ac:dyDescent="0.25">
      <c r="A23" s="7">
        <v>44145</v>
      </c>
      <c r="B23" s="5" t="s">
        <v>296</v>
      </c>
      <c r="C23" s="6">
        <v>5000</v>
      </c>
      <c r="D23" s="6">
        <v>0</v>
      </c>
      <c r="E23" s="6">
        <f t="shared" si="0"/>
        <v>5000</v>
      </c>
      <c r="G23" s="5" t="s">
        <v>98</v>
      </c>
      <c r="I23" s="5" t="s">
        <v>297</v>
      </c>
    </row>
    <row r="24" spans="1:9" x14ac:dyDescent="0.25">
      <c r="A24" s="7">
        <v>44175</v>
      </c>
      <c r="B24" s="5" t="s">
        <v>333</v>
      </c>
      <c r="C24" s="6">
        <v>5000</v>
      </c>
      <c r="D24" s="6">
        <v>0</v>
      </c>
      <c r="E24" s="6">
        <f t="shared" si="0"/>
        <v>10000</v>
      </c>
    </row>
    <row r="25" spans="1:9" x14ac:dyDescent="0.25">
      <c r="A25" s="7">
        <v>44179</v>
      </c>
      <c r="B25" s="5" t="s">
        <v>334</v>
      </c>
      <c r="C25" s="6">
        <v>20000</v>
      </c>
      <c r="D25" s="6">
        <v>0</v>
      </c>
      <c r="E25" s="6">
        <f t="shared" si="0"/>
        <v>30000</v>
      </c>
    </row>
    <row r="26" spans="1:9" x14ac:dyDescent="0.25">
      <c r="A26" s="7">
        <v>44179</v>
      </c>
      <c r="B26" s="5" t="s">
        <v>335</v>
      </c>
      <c r="C26" s="6">
        <v>20000</v>
      </c>
      <c r="D26" s="6">
        <v>0</v>
      </c>
      <c r="E26" s="6">
        <f t="shared" si="0"/>
        <v>50000</v>
      </c>
    </row>
    <row r="27" spans="1:9" x14ac:dyDescent="0.25">
      <c r="A27" s="7">
        <v>44187</v>
      </c>
      <c r="B27" s="5" t="s">
        <v>355</v>
      </c>
      <c r="C27" s="6">
        <v>102430.12</v>
      </c>
      <c r="D27" s="6">
        <v>0</v>
      </c>
      <c r="E27" s="6">
        <f t="shared" si="0"/>
        <v>152430.12</v>
      </c>
    </row>
    <row r="28" spans="1:9" x14ac:dyDescent="0.25">
      <c r="A28" s="7">
        <v>44230</v>
      </c>
      <c r="B28" s="5" t="s">
        <v>356</v>
      </c>
      <c r="C28" s="6">
        <v>0</v>
      </c>
      <c r="D28" s="6">
        <f>+(E27-131510.86)</f>
        <v>20919.260000000009</v>
      </c>
      <c r="E28" s="6">
        <f t="shared" si="0"/>
        <v>131510.85999999999</v>
      </c>
    </row>
    <row r="29" spans="1:9" x14ac:dyDescent="0.25">
      <c r="A29" s="7">
        <v>44230</v>
      </c>
      <c r="B29" s="5" t="s">
        <v>357</v>
      </c>
      <c r="C29" s="6">
        <v>0</v>
      </c>
      <c r="D29" s="6">
        <v>131510.85999999999</v>
      </c>
      <c r="E29" s="6">
        <f t="shared" si="0"/>
        <v>0</v>
      </c>
    </row>
    <row r="30" spans="1:9" x14ac:dyDescent="0.25">
      <c r="A30" s="7">
        <v>44266</v>
      </c>
      <c r="B30" s="5" t="s">
        <v>370</v>
      </c>
      <c r="C30" s="6">
        <v>524792.06000000006</v>
      </c>
      <c r="D30" s="6">
        <v>0</v>
      </c>
      <c r="E30" s="6">
        <f t="shared" si="0"/>
        <v>524792.06000000006</v>
      </c>
      <c r="G30" s="5" t="s">
        <v>181</v>
      </c>
      <c r="H30" s="37">
        <f>74.5+71.3+70.2+71.4+71.8</f>
        <v>359.2</v>
      </c>
    </row>
    <row r="31" spans="1:9" x14ac:dyDescent="0.25">
      <c r="A31" s="7">
        <v>44277</v>
      </c>
      <c r="B31" s="5" t="s">
        <v>399</v>
      </c>
      <c r="C31" s="6">
        <v>0</v>
      </c>
      <c r="D31" s="6">
        <v>59000</v>
      </c>
      <c r="E31" s="6">
        <f t="shared" si="0"/>
        <v>465792.06000000006</v>
      </c>
    </row>
    <row r="32" spans="1:9" x14ac:dyDescent="0.25">
      <c r="A32" s="7">
        <v>44277</v>
      </c>
      <c r="B32" s="5" t="s">
        <v>400</v>
      </c>
      <c r="C32" s="6">
        <v>0</v>
      </c>
      <c r="D32" s="6">
        <v>50000</v>
      </c>
      <c r="E32" s="6">
        <f t="shared" si="0"/>
        <v>415792.06000000006</v>
      </c>
    </row>
    <row r="33" spans="1:11" x14ac:dyDescent="0.25">
      <c r="A33" s="7">
        <v>44278</v>
      </c>
      <c r="B33" s="5" t="s">
        <v>400</v>
      </c>
      <c r="C33" s="6">
        <v>0</v>
      </c>
      <c r="D33" s="6">
        <v>20000</v>
      </c>
      <c r="E33" s="6">
        <f t="shared" si="0"/>
        <v>395792.06000000006</v>
      </c>
    </row>
    <row r="34" spans="1:11" x14ac:dyDescent="0.25">
      <c r="A34" s="7">
        <v>44284</v>
      </c>
      <c r="B34" s="5" t="s">
        <v>402</v>
      </c>
      <c r="C34" s="6">
        <v>0</v>
      </c>
      <c r="D34" s="6">
        <v>148500</v>
      </c>
      <c r="E34" s="6">
        <f t="shared" si="0"/>
        <v>247292.06000000006</v>
      </c>
    </row>
    <row r="35" spans="1:11" x14ac:dyDescent="0.25">
      <c r="B35" s="5" t="s">
        <v>400</v>
      </c>
      <c r="C35" s="6">
        <v>0</v>
      </c>
      <c r="D35" s="6">
        <v>50000</v>
      </c>
      <c r="E35" s="6">
        <f t="shared" si="0"/>
        <v>197292.06000000006</v>
      </c>
      <c r="K35">
        <v>183704.39</v>
      </c>
    </row>
    <row r="36" spans="1:11" x14ac:dyDescent="0.25">
      <c r="A36" s="7">
        <v>44284</v>
      </c>
      <c r="B36" s="5" t="s">
        <v>399</v>
      </c>
      <c r="C36" s="6">
        <v>0</v>
      </c>
      <c r="D36" s="6">
        <v>98000</v>
      </c>
      <c r="E36" s="6">
        <f t="shared" si="0"/>
        <v>99292.060000000056</v>
      </c>
      <c r="K36">
        <v>110000</v>
      </c>
    </row>
    <row r="37" spans="1:11" x14ac:dyDescent="0.25">
      <c r="A37" s="7">
        <v>44284</v>
      </c>
      <c r="B37" s="5" t="s">
        <v>399</v>
      </c>
      <c r="C37" s="6">
        <v>0</v>
      </c>
      <c r="D37" s="6">
        <v>72000</v>
      </c>
      <c r="E37" s="6">
        <f t="shared" si="0"/>
        <v>27292.060000000056</v>
      </c>
      <c r="K37">
        <f>+K35-K36</f>
        <v>73704.390000000014</v>
      </c>
    </row>
    <row r="38" spans="1:11" x14ac:dyDescent="0.25">
      <c r="A38" s="7">
        <v>44291</v>
      </c>
      <c r="B38" s="5" t="s">
        <v>400</v>
      </c>
      <c r="C38" s="6">
        <v>0</v>
      </c>
      <c r="D38" s="6">
        <v>27300</v>
      </c>
      <c r="E38" s="6">
        <f t="shared" si="0"/>
        <v>-7.9399999999441206</v>
      </c>
      <c r="K38" s="48"/>
    </row>
    <row r="39" spans="1:11" x14ac:dyDescent="0.25">
      <c r="A39" s="7">
        <v>44315</v>
      </c>
      <c r="B39" s="5" t="s">
        <v>443</v>
      </c>
      <c r="C39" s="6">
        <v>0</v>
      </c>
      <c r="D39" s="6">
        <v>0</v>
      </c>
      <c r="E39" s="6">
        <f t="shared" si="0"/>
        <v>-7.9399999999441206</v>
      </c>
      <c r="F39" s="5" t="s">
        <v>444</v>
      </c>
      <c r="G39" s="5" t="s">
        <v>445</v>
      </c>
      <c r="H39" s="6">
        <f>16000+17000+17000</f>
        <v>50000</v>
      </c>
    </row>
    <row r="40" spans="1:11" x14ac:dyDescent="0.25">
      <c r="A40" s="7">
        <v>44397</v>
      </c>
      <c r="B40" s="5" t="s">
        <v>657</v>
      </c>
      <c r="C40" s="6">
        <v>123927.81</v>
      </c>
      <c r="D40" s="6">
        <v>0</v>
      </c>
      <c r="E40" s="6">
        <f t="shared" si="0"/>
        <v>123919.87000000005</v>
      </c>
      <c r="G40" s="5" t="s">
        <v>181</v>
      </c>
      <c r="H40" s="37">
        <v>74.7</v>
      </c>
    </row>
    <row r="41" spans="1:11" x14ac:dyDescent="0.25">
      <c r="A41" s="7">
        <v>44405</v>
      </c>
      <c r="B41" s="5" t="s">
        <v>666</v>
      </c>
      <c r="C41" s="6">
        <v>0</v>
      </c>
      <c r="D41" s="6">
        <v>123927.81</v>
      </c>
      <c r="E41" s="6">
        <f t="shared" si="0"/>
        <v>-7.9399999999441206</v>
      </c>
    </row>
    <row r="42" spans="1:11" x14ac:dyDescent="0.25">
      <c r="A42" s="7">
        <v>44474</v>
      </c>
      <c r="B42" s="5" t="s">
        <v>801</v>
      </c>
      <c r="C42" s="6">
        <v>382133.29</v>
      </c>
      <c r="D42" s="6">
        <v>0</v>
      </c>
      <c r="E42" s="6">
        <f t="shared" si="0"/>
        <v>382125.35000000003</v>
      </c>
      <c r="G42" s="5" t="s">
        <v>181</v>
      </c>
      <c r="H42" s="37">
        <f>71.2+71.7+80.7</f>
        <v>223.60000000000002</v>
      </c>
    </row>
    <row r="43" spans="1:11" x14ac:dyDescent="0.25">
      <c r="A43" s="7">
        <v>44483</v>
      </c>
      <c r="B43" s="5" t="s">
        <v>821</v>
      </c>
      <c r="C43" s="6">
        <v>0</v>
      </c>
      <c r="D43" s="6">
        <v>382125.35</v>
      </c>
      <c r="E43" s="6">
        <f t="shared" si="0"/>
        <v>0</v>
      </c>
    </row>
    <row r="44" spans="1:11" x14ac:dyDescent="0.25">
      <c r="A44" s="7">
        <v>44484</v>
      </c>
      <c r="B44" s="5" t="s">
        <v>830</v>
      </c>
      <c r="C44" s="6">
        <v>128120.84</v>
      </c>
      <c r="D44" s="6">
        <v>0</v>
      </c>
      <c r="E44" s="6">
        <f t="shared" si="0"/>
        <v>128120.84</v>
      </c>
      <c r="G44" s="5" t="s">
        <v>181</v>
      </c>
      <c r="H44" s="37">
        <v>75.099999999999994</v>
      </c>
    </row>
    <row r="45" spans="1:11" x14ac:dyDescent="0.25">
      <c r="E45" s="6">
        <f t="shared" si="0"/>
        <v>128120.84</v>
      </c>
    </row>
    <row r="46" spans="1:11" x14ac:dyDescent="0.25">
      <c r="E46" s="6">
        <f t="shared" si="0"/>
        <v>128120.84</v>
      </c>
    </row>
    <row r="47" spans="1:11" x14ac:dyDescent="0.25">
      <c r="E47" s="6">
        <f t="shared" si="0"/>
        <v>128120.84</v>
      </c>
    </row>
    <row r="48" spans="1:11" x14ac:dyDescent="0.25">
      <c r="E48" s="6">
        <f t="shared" si="0"/>
        <v>128120.84</v>
      </c>
    </row>
    <row r="49" spans="5:5" x14ac:dyDescent="0.25">
      <c r="E49" s="6">
        <f t="shared" si="0"/>
        <v>128120.84</v>
      </c>
    </row>
    <row r="50" spans="5:5" x14ac:dyDescent="0.25">
      <c r="E50" s="6">
        <f t="shared" si="0"/>
        <v>128120.84</v>
      </c>
    </row>
    <row r="51" spans="5:5" x14ac:dyDescent="0.25">
      <c r="E51" s="6">
        <f t="shared" si="0"/>
        <v>128120.84</v>
      </c>
    </row>
    <row r="52" spans="5:5" x14ac:dyDescent="0.25">
      <c r="E52" s="6">
        <f t="shared" si="0"/>
        <v>128120.84</v>
      </c>
    </row>
    <row r="53" spans="5:5" x14ac:dyDescent="0.25">
      <c r="E53" s="6">
        <f t="shared" si="0"/>
        <v>128120.84</v>
      </c>
    </row>
    <row r="54" spans="5:5" x14ac:dyDescent="0.25">
      <c r="E54" s="6">
        <f t="shared" si="0"/>
        <v>128120.84</v>
      </c>
    </row>
    <row r="55" spans="5:5" x14ac:dyDescent="0.25">
      <c r="E55" s="6">
        <f t="shared" si="0"/>
        <v>128120.84</v>
      </c>
    </row>
    <row r="56" spans="5:5" x14ac:dyDescent="0.25">
      <c r="E56" s="6">
        <f t="shared" si="0"/>
        <v>128120.84</v>
      </c>
    </row>
    <row r="57" spans="5:5" x14ac:dyDescent="0.25">
      <c r="E57" s="6">
        <f t="shared" si="0"/>
        <v>128120.84</v>
      </c>
    </row>
    <row r="58" spans="5:5" x14ac:dyDescent="0.25">
      <c r="E58" s="6">
        <f t="shared" si="0"/>
        <v>128120.84</v>
      </c>
    </row>
    <row r="59" spans="5:5" x14ac:dyDescent="0.25">
      <c r="E59" s="6">
        <f t="shared" si="0"/>
        <v>128120.84</v>
      </c>
    </row>
    <row r="60" spans="5:5" x14ac:dyDescent="0.25">
      <c r="E60" s="6">
        <f t="shared" si="0"/>
        <v>128120.84</v>
      </c>
    </row>
    <row r="61" spans="5:5" x14ac:dyDescent="0.25">
      <c r="E61" s="6">
        <f t="shared" si="0"/>
        <v>128120.84</v>
      </c>
    </row>
    <row r="62" spans="5:5" x14ac:dyDescent="0.25">
      <c r="E62" s="6">
        <f t="shared" si="0"/>
        <v>128120.84</v>
      </c>
    </row>
    <row r="63" spans="5:5" x14ac:dyDescent="0.25">
      <c r="E63" s="6">
        <f t="shared" si="0"/>
        <v>128120.84</v>
      </c>
    </row>
    <row r="64" spans="5:5" x14ac:dyDescent="0.25">
      <c r="E64" s="6">
        <f t="shared" si="0"/>
        <v>128120.84</v>
      </c>
    </row>
    <row r="65" spans="5:5" x14ac:dyDescent="0.25">
      <c r="E65" s="6">
        <f t="shared" si="0"/>
        <v>128120.84</v>
      </c>
    </row>
    <row r="66" spans="5:5" x14ac:dyDescent="0.25">
      <c r="E66" s="6">
        <f t="shared" si="0"/>
        <v>128120.84</v>
      </c>
    </row>
    <row r="67" spans="5:5" x14ac:dyDescent="0.25">
      <c r="E67" s="6">
        <f t="shared" si="0"/>
        <v>128120.84</v>
      </c>
    </row>
    <row r="68" spans="5:5" x14ac:dyDescent="0.25">
      <c r="E68" s="6">
        <f t="shared" si="0"/>
        <v>128120.84</v>
      </c>
    </row>
    <row r="69" spans="5:5" x14ac:dyDescent="0.25">
      <c r="E69" s="6">
        <f t="shared" ref="E69:E132" si="1">E68+C69-D69</f>
        <v>128120.84</v>
      </c>
    </row>
    <row r="70" spans="5:5" x14ac:dyDescent="0.25">
      <c r="E70" s="6">
        <f t="shared" si="1"/>
        <v>128120.84</v>
      </c>
    </row>
    <row r="71" spans="5:5" x14ac:dyDescent="0.25">
      <c r="E71" s="6">
        <f t="shared" si="1"/>
        <v>128120.84</v>
      </c>
    </row>
    <row r="72" spans="5:5" x14ac:dyDescent="0.25">
      <c r="E72" s="6">
        <f t="shared" si="1"/>
        <v>128120.84</v>
      </c>
    </row>
    <row r="73" spans="5:5" x14ac:dyDescent="0.25">
      <c r="E73" s="6">
        <f t="shared" si="1"/>
        <v>128120.84</v>
      </c>
    </row>
    <row r="74" spans="5:5" x14ac:dyDescent="0.25">
      <c r="E74" s="6">
        <f t="shared" si="1"/>
        <v>128120.84</v>
      </c>
    </row>
    <row r="75" spans="5:5" x14ac:dyDescent="0.25">
      <c r="E75" s="6">
        <f t="shared" si="1"/>
        <v>128120.84</v>
      </c>
    </row>
    <row r="76" spans="5:5" x14ac:dyDescent="0.25">
      <c r="E76" s="6">
        <f t="shared" si="1"/>
        <v>128120.84</v>
      </c>
    </row>
    <row r="77" spans="5:5" x14ac:dyDescent="0.25">
      <c r="E77" s="6">
        <f t="shared" si="1"/>
        <v>128120.84</v>
      </c>
    </row>
    <row r="78" spans="5:5" x14ac:dyDescent="0.25">
      <c r="E78" s="6">
        <f t="shared" si="1"/>
        <v>128120.84</v>
      </c>
    </row>
    <row r="79" spans="5:5" x14ac:dyDescent="0.25">
      <c r="E79" s="6">
        <f t="shared" si="1"/>
        <v>128120.84</v>
      </c>
    </row>
    <row r="80" spans="5:5" x14ac:dyDescent="0.25">
      <c r="E80" s="6">
        <f t="shared" si="1"/>
        <v>128120.84</v>
      </c>
    </row>
    <row r="81" spans="5:5" x14ac:dyDescent="0.25">
      <c r="E81" s="6">
        <f t="shared" si="1"/>
        <v>128120.84</v>
      </c>
    </row>
    <row r="82" spans="5:5" x14ac:dyDescent="0.25">
      <c r="E82" s="6">
        <f t="shared" si="1"/>
        <v>128120.84</v>
      </c>
    </row>
    <row r="83" spans="5:5" x14ac:dyDescent="0.25">
      <c r="E83" s="6">
        <f t="shared" si="1"/>
        <v>128120.84</v>
      </c>
    </row>
    <row r="84" spans="5:5" x14ac:dyDescent="0.25">
      <c r="E84" s="6">
        <f t="shared" si="1"/>
        <v>128120.84</v>
      </c>
    </row>
    <row r="85" spans="5:5" x14ac:dyDescent="0.25">
      <c r="E85" s="6">
        <f t="shared" si="1"/>
        <v>128120.84</v>
      </c>
    </row>
    <row r="86" spans="5:5" x14ac:dyDescent="0.25">
      <c r="E86" s="6">
        <f t="shared" si="1"/>
        <v>128120.84</v>
      </c>
    </row>
    <row r="87" spans="5:5" x14ac:dyDescent="0.25">
      <c r="E87" s="6">
        <f t="shared" si="1"/>
        <v>128120.84</v>
      </c>
    </row>
    <row r="88" spans="5:5" x14ac:dyDescent="0.25">
      <c r="E88" s="6">
        <f t="shared" si="1"/>
        <v>128120.84</v>
      </c>
    </row>
    <row r="89" spans="5:5" x14ac:dyDescent="0.25">
      <c r="E89" s="6">
        <f t="shared" si="1"/>
        <v>128120.84</v>
      </c>
    </row>
    <row r="90" spans="5:5" x14ac:dyDescent="0.25">
      <c r="E90" s="6">
        <f t="shared" si="1"/>
        <v>128120.84</v>
      </c>
    </row>
    <row r="91" spans="5:5" x14ac:dyDescent="0.25">
      <c r="E91" s="6">
        <f t="shared" si="1"/>
        <v>128120.84</v>
      </c>
    </row>
    <row r="92" spans="5:5" x14ac:dyDescent="0.25">
      <c r="E92" s="6">
        <f t="shared" si="1"/>
        <v>128120.84</v>
      </c>
    </row>
    <row r="93" spans="5:5" x14ac:dyDescent="0.25">
      <c r="E93" s="6">
        <f t="shared" si="1"/>
        <v>128120.84</v>
      </c>
    </row>
    <row r="94" spans="5:5" x14ac:dyDescent="0.25">
      <c r="E94" s="6">
        <f t="shared" si="1"/>
        <v>128120.84</v>
      </c>
    </row>
    <row r="95" spans="5:5" x14ac:dyDescent="0.25">
      <c r="E95" s="6">
        <f t="shared" si="1"/>
        <v>128120.84</v>
      </c>
    </row>
    <row r="96" spans="5:5" x14ac:dyDescent="0.25">
      <c r="E96" s="6">
        <f t="shared" si="1"/>
        <v>128120.84</v>
      </c>
    </row>
    <row r="97" spans="5:5" x14ac:dyDescent="0.25">
      <c r="E97" s="6">
        <f t="shared" si="1"/>
        <v>128120.84</v>
      </c>
    </row>
    <row r="98" spans="5:5" x14ac:dyDescent="0.25">
      <c r="E98" s="6">
        <f t="shared" si="1"/>
        <v>128120.84</v>
      </c>
    </row>
    <row r="99" spans="5:5" x14ac:dyDescent="0.25">
      <c r="E99" s="6">
        <f t="shared" si="1"/>
        <v>128120.84</v>
      </c>
    </row>
    <row r="100" spans="5:5" x14ac:dyDescent="0.25">
      <c r="E100" s="6">
        <f t="shared" si="1"/>
        <v>128120.84</v>
      </c>
    </row>
    <row r="101" spans="5:5" x14ac:dyDescent="0.25">
      <c r="E101" s="6">
        <f t="shared" si="1"/>
        <v>128120.84</v>
      </c>
    </row>
    <row r="102" spans="5:5" x14ac:dyDescent="0.25">
      <c r="E102" s="6">
        <f t="shared" si="1"/>
        <v>128120.84</v>
      </c>
    </row>
    <row r="103" spans="5:5" x14ac:dyDescent="0.25">
      <c r="E103" s="6">
        <f t="shared" si="1"/>
        <v>128120.84</v>
      </c>
    </row>
    <row r="104" spans="5:5" x14ac:dyDescent="0.25">
      <c r="E104" s="6">
        <f t="shared" si="1"/>
        <v>128120.84</v>
      </c>
    </row>
    <row r="105" spans="5:5" x14ac:dyDescent="0.25">
      <c r="E105" s="6">
        <f t="shared" si="1"/>
        <v>128120.84</v>
      </c>
    </row>
    <row r="106" spans="5:5" x14ac:dyDescent="0.25">
      <c r="E106" s="6">
        <f t="shared" si="1"/>
        <v>128120.84</v>
      </c>
    </row>
    <row r="107" spans="5:5" x14ac:dyDescent="0.25">
      <c r="E107" s="6">
        <f t="shared" si="1"/>
        <v>128120.84</v>
      </c>
    </row>
    <row r="108" spans="5:5" x14ac:dyDescent="0.25">
      <c r="E108" s="6">
        <f t="shared" si="1"/>
        <v>128120.84</v>
      </c>
    </row>
    <row r="109" spans="5:5" x14ac:dyDescent="0.25">
      <c r="E109" s="6">
        <f t="shared" si="1"/>
        <v>128120.84</v>
      </c>
    </row>
    <row r="110" spans="5:5" x14ac:dyDescent="0.25">
      <c r="E110" s="6">
        <f t="shared" si="1"/>
        <v>128120.84</v>
      </c>
    </row>
    <row r="111" spans="5:5" x14ac:dyDescent="0.25">
      <c r="E111" s="6">
        <f t="shared" si="1"/>
        <v>128120.84</v>
      </c>
    </row>
    <row r="112" spans="5:5" x14ac:dyDescent="0.25">
      <c r="E112" s="6">
        <f t="shared" si="1"/>
        <v>128120.84</v>
      </c>
    </row>
    <row r="113" spans="5:5" x14ac:dyDescent="0.25">
      <c r="E113" s="6">
        <f t="shared" si="1"/>
        <v>128120.84</v>
      </c>
    </row>
    <row r="114" spans="5:5" x14ac:dyDescent="0.25">
      <c r="E114" s="6">
        <f t="shared" si="1"/>
        <v>128120.84</v>
      </c>
    </row>
    <row r="115" spans="5:5" x14ac:dyDescent="0.25">
      <c r="E115" s="6">
        <f t="shared" si="1"/>
        <v>128120.84</v>
      </c>
    </row>
    <row r="116" spans="5:5" x14ac:dyDescent="0.25">
      <c r="E116" s="6">
        <f t="shared" si="1"/>
        <v>128120.84</v>
      </c>
    </row>
    <row r="117" spans="5:5" x14ac:dyDescent="0.25">
      <c r="E117" s="6">
        <f t="shared" si="1"/>
        <v>128120.84</v>
      </c>
    </row>
    <row r="118" spans="5:5" x14ac:dyDescent="0.25">
      <c r="E118" s="6">
        <f t="shared" si="1"/>
        <v>128120.84</v>
      </c>
    </row>
    <row r="119" spans="5:5" x14ac:dyDescent="0.25">
      <c r="E119" s="6">
        <f t="shared" si="1"/>
        <v>128120.84</v>
      </c>
    </row>
    <row r="120" spans="5:5" x14ac:dyDescent="0.25">
      <c r="E120" s="6">
        <f t="shared" si="1"/>
        <v>128120.84</v>
      </c>
    </row>
    <row r="121" spans="5:5" x14ac:dyDescent="0.25">
      <c r="E121" s="6">
        <f t="shared" si="1"/>
        <v>128120.84</v>
      </c>
    </row>
    <row r="122" spans="5:5" x14ac:dyDescent="0.25">
      <c r="E122" s="6">
        <f t="shared" si="1"/>
        <v>128120.84</v>
      </c>
    </row>
    <row r="123" spans="5:5" x14ac:dyDescent="0.25">
      <c r="E123" s="6">
        <f t="shared" si="1"/>
        <v>128120.84</v>
      </c>
    </row>
    <row r="124" spans="5:5" x14ac:dyDescent="0.25">
      <c r="E124" s="6">
        <f t="shared" si="1"/>
        <v>128120.84</v>
      </c>
    </row>
    <row r="125" spans="5:5" x14ac:dyDescent="0.25">
      <c r="E125" s="6">
        <f t="shared" si="1"/>
        <v>128120.84</v>
      </c>
    </row>
    <row r="126" spans="5:5" x14ac:dyDescent="0.25">
      <c r="E126" s="6">
        <f t="shared" si="1"/>
        <v>128120.84</v>
      </c>
    </row>
    <row r="127" spans="5:5" x14ac:dyDescent="0.25">
      <c r="E127" s="6">
        <f t="shared" si="1"/>
        <v>128120.84</v>
      </c>
    </row>
    <row r="128" spans="5:5" x14ac:dyDescent="0.25">
      <c r="E128" s="6">
        <f t="shared" si="1"/>
        <v>128120.84</v>
      </c>
    </row>
    <row r="129" spans="5:5" x14ac:dyDescent="0.25">
      <c r="E129" s="6">
        <f t="shared" si="1"/>
        <v>128120.84</v>
      </c>
    </row>
    <row r="130" spans="5:5" x14ac:dyDescent="0.25">
      <c r="E130" s="6">
        <f t="shared" si="1"/>
        <v>128120.84</v>
      </c>
    </row>
    <row r="131" spans="5:5" x14ac:dyDescent="0.25">
      <c r="E131" s="6">
        <f t="shared" si="1"/>
        <v>128120.84</v>
      </c>
    </row>
    <row r="132" spans="5:5" x14ac:dyDescent="0.25">
      <c r="E132" s="6">
        <f t="shared" si="1"/>
        <v>128120.84</v>
      </c>
    </row>
    <row r="133" spans="5:5" x14ac:dyDescent="0.25">
      <c r="E133" s="6">
        <f t="shared" ref="E133:E196" si="2">E132+C133-D133</f>
        <v>128120.84</v>
      </c>
    </row>
    <row r="134" spans="5:5" x14ac:dyDescent="0.25">
      <c r="E134" s="6">
        <f t="shared" si="2"/>
        <v>128120.84</v>
      </c>
    </row>
    <row r="135" spans="5:5" x14ac:dyDescent="0.25">
      <c r="E135" s="6">
        <f t="shared" si="2"/>
        <v>128120.84</v>
      </c>
    </row>
    <row r="136" spans="5:5" x14ac:dyDescent="0.25">
      <c r="E136" s="6">
        <f t="shared" si="2"/>
        <v>128120.84</v>
      </c>
    </row>
    <row r="137" spans="5:5" x14ac:dyDescent="0.25">
      <c r="E137" s="6">
        <f t="shared" si="2"/>
        <v>128120.84</v>
      </c>
    </row>
    <row r="138" spans="5:5" x14ac:dyDescent="0.25">
      <c r="E138" s="6">
        <f t="shared" si="2"/>
        <v>128120.84</v>
      </c>
    </row>
    <row r="139" spans="5:5" x14ac:dyDescent="0.25">
      <c r="E139" s="6">
        <f t="shared" si="2"/>
        <v>128120.84</v>
      </c>
    </row>
    <row r="140" spans="5:5" x14ac:dyDescent="0.25">
      <c r="E140" s="6">
        <f t="shared" si="2"/>
        <v>128120.84</v>
      </c>
    </row>
    <row r="141" spans="5:5" x14ac:dyDescent="0.25">
      <c r="E141" s="6">
        <f t="shared" si="2"/>
        <v>128120.84</v>
      </c>
    </row>
    <row r="142" spans="5:5" x14ac:dyDescent="0.25">
      <c r="E142" s="6">
        <f t="shared" si="2"/>
        <v>128120.84</v>
      </c>
    </row>
    <row r="143" spans="5:5" x14ac:dyDescent="0.25">
      <c r="E143" s="6">
        <f t="shared" si="2"/>
        <v>128120.84</v>
      </c>
    </row>
    <row r="144" spans="5:5" x14ac:dyDescent="0.25">
      <c r="E144" s="6">
        <f t="shared" si="2"/>
        <v>128120.84</v>
      </c>
    </row>
    <row r="145" spans="5:5" x14ac:dyDescent="0.25">
      <c r="E145" s="6">
        <f t="shared" si="2"/>
        <v>128120.84</v>
      </c>
    </row>
    <row r="146" spans="5:5" x14ac:dyDescent="0.25">
      <c r="E146" s="6">
        <f t="shared" si="2"/>
        <v>128120.84</v>
      </c>
    </row>
    <row r="147" spans="5:5" x14ac:dyDescent="0.25">
      <c r="E147" s="6">
        <f t="shared" si="2"/>
        <v>128120.84</v>
      </c>
    </row>
    <row r="148" spans="5:5" x14ac:dyDescent="0.25">
      <c r="E148" s="6">
        <f t="shared" si="2"/>
        <v>128120.84</v>
      </c>
    </row>
    <row r="149" spans="5:5" x14ac:dyDescent="0.25">
      <c r="E149" s="6">
        <f t="shared" si="2"/>
        <v>128120.84</v>
      </c>
    </row>
    <row r="150" spans="5:5" x14ac:dyDescent="0.25">
      <c r="E150" s="6">
        <f t="shared" si="2"/>
        <v>128120.84</v>
      </c>
    </row>
    <row r="151" spans="5:5" x14ac:dyDescent="0.25">
      <c r="E151" s="6">
        <f t="shared" si="2"/>
        <v>128120.84</v>
      </c>
    </row>
    <row r="152" spans="5:5" x14ac:dyDescent="0.25">
      <c r="E152" s="6">
        <f t="shared" si="2"/>
        <v>128120.84</v>
      </c>
    </row>
    <row r="153" spans="5:5" x14ac:dyDescent="0.25">
      <c r="E153" s="6">
        <f t="shared" si="2"/>
        <v>128120.84</v>
      </c>
    </row>
    <row r="154" spans="5:5" x14ac:dyDescent="0.25">
      <c r="E154" s="6">
        <f t="shared" si="2"/>
        <v>128120.84</v>
      </c>
    </row>
    <row r="155" spans="5:5" x14ac:dyDescent="0.25">
      <c r="E155" s="6">
        <f t="shared" si="2"/>
        <v>128120.84</v>
      </c>
    </row>
    <row r="156" spans="5:5" x14ac:dyDescent="0.25">
      <c r="E156" s="6">
        <f t="shared" si="2"/>
        <v>128120.84</v>
      </c>
    </row>
    <row r="157" spans="5:5" x14ac:dyDescent="0.25">
      <c r="E157" s="6">
        <f t="shared" si="2"/>
        <v>128120.84</v>
      </c>
    </row>
    <row r="158" spans="5:5" x14ac:dyDescent="0.25">
      <c r="E158" s="6">
        <f t="shared" si="2"/>
        <v>128120.84</v>
      </c>
    </row>
    <row r="159" spans="5:5" x14ac:dyDescent="0.25">
      <c r="E159" s="6">
        <f t="shared" si="2"/>
        <v>128120.84</v>
      </c>
    </row>
    <row r="160" spans="5:5" x14ac:dyDescent="0.25">
      <c r="E160" s="6">
        <f t="shared" si="2"/>
        <v>128120.84</v>
      </c>
    </row>
    <row r="161" spans="5:5" x14ac:dyDescent="0.25">
      <c r="E161" s="6">
        <f t="shared" si="2"/>
        <v>128120.84</v>
      </c>
    </row>
    <row r="162" spans="5:5" x14ac:dyDescent="0.25">
      <c r="E162" s="6">
        <f t="shared" si="2"/>
        <v>128120.84</v>
      </c>
    </row>
    <row r="163" spans="5:5" x14ac:dyDescent="0.25">
      <c r="E163" s="6">
        <f t="shared" si="2"/>
        <v>128120.84</v>
      </c>
    </row>
    <row r="164" spans="5:5" x14ac:dyDescent="0.25">
      <c r="E164" s="6">
        <f t="shared" si="2"/>
        <v>128120.84</v>
      </c>
    </row>
    <row r="165" spans="5:5" x14ac:dyDescent="0.25">
      <c r="E165" s="6">
        <f t="shared" si="2"/>
        <v>128120.84</v>
      </c>
    </row>
    <row r="166" spans="5:5" x14ac:dyDescent="0.25">
      <c r="E166" s="6">
        <f t="shared" si="2"/>
        <v>128120.84</v>
      </c>
    </row>
    <row r="167" spans="5:5" x14ac:dyDescent="0.25">
      <c r="E167" s="6">
        <f t="shared" si="2"/>
        <v>128120.84</v>
      </c>
    </row>
    <row r="168" spans="5:5" x14ac:dyDescent="0.25">
      <c r="E168" s="6">
        <f t="shared" si="2"/>
        <v>128120.84</v>
      </c>
    </row>
    <row r="169" spans="5:5" x14ac:dyDescent="0.25">
      <c r="E169" s="6">
        <f t="shared" si="2"/>
        <v>128120.84</v>
      </c>
    </row>
    <row r="170" spans="5:5" x14ac:dyDescent="0.25">
      <c r="E170" s="6">
        <f t="shared" si="2"/>
        <v>128120.84</v>
      </c>
    </row>
    <row r="171" spans="5:5" x14ac:dyDescent="0.25">
      <c r="E171" s="6">
        <f t="shared" si="2"/>
        <v>128120.84</v>
      </c>
    </row>
    <row r="172" spans="5:5" x14ac:dyDescent="0.25">
      <c r="E172" s="6">
        <f t="shared" si="2"/>
        <v>128120.84</v>
      </c>
    </row>
    <row r="173" spans="5:5" x14ac:dyDescent="0.25">
      <c r="E173" s="6">
        <f t="shared" si="2"/>
        <v>128120.84</v>
      </c>
    </row>
    <row r="174" spans="5:5" x14ac:dyDescent="0.25">
      <c r="E174" s="6">
        <f t="shared" si="2"/>
        <v>128120.84</v>
      </c>
    </row>
    <row r="175" spans="5:5" x14ac:dyDescent="0.25">
      <c r="E175" s="6">
        <f t="shared" si="2"/>
        <v>128120.84</v>
      </c>
    </row>
    <row r="176" spans="5:5" x14ac:dyDescent="0.25">
      <c r="E176" s="6">
        <f t="shared" si="2"/>
        <v>128120.84</v>
      </c>
    </row>
    <row r="177" spans="5:5" x14ac:dyDescent="0.25">
      <c r="E177" s="6">
        <f t="shared" si="2"/>
        <v>128120.84</v>
      </c>
    </row>
    <row r="178" spans="5:5" x14ac:dyDescent="0.25">
      <c r="E178" s="6">
        <f t="shared" si="2"/>
        <v>128120.84</v>
      </c>
    </row>
    <row r="179" spans="5:5" x14ac:dyDescent="0.25">
      <c r="E179" s="6">
        <f t="shared" si="2"/>
        <v>128120.84</v>
      </c>
    </row>
    <row r="180" spans="5:5" x14ac:dyDescent="0.25">
      <c r="E180" s="6">
        <f t="shared" si="2"/>
        <v>128120.84</v>
      </c>
    </row>
    <row r="181" spans="5:5" x14ac:dyDescent="0.25">
      <c r="E181" s="6">
        <f t="shared" si="2"/>
        <v>128120.84</v>
      </c>
    </row>
    <row r="182" spans="5:5" x14ac:dyDescent="0.25">
      <c r="E182" s="6">
        <f t="shared" si="2"/>
        <v>128120.84</v>
      </c>
    </row>
    <row r="183" spans="5:5" x14ac:dyDescent="0.25">
      <c r="E183" s="6">
        <f t="shared" si="2"/>
        <v>128120.84</v>
      </c>
    </row>
    <row r="184" spans="5:5" x14ac:dyDescent="0.25">
      <c r="E184" s="6">
        <f t="shared" si="2"/>
        <v>128120.84</v>
      </c>
    </row>
    <row r="185" spans="5:5" x14ac:dyDescent="0.25">
      <c r="E185" s="6">
        <f t="shared" si="2"/>
        <v>128120.84</v>
      </c>
    </row>
    <row r="186" spans="5:5" x14ac:dyDescent="0.25">
      <c r="E186" s="6">
        <f t="shared" si="2"/>
        <v>128120.84</v>
      </c>
    </row>
    <row r="187" spans="5:5" x14ac:dyDescent="0.25">
      <c r="E187" s="6">
        <f t="shared" si="2"/>
        <v>128120.84</v>
      </c>
    </row>
    <row r="188" spans="5:5" x14ac:dyDescent="0.25">
      <c r="E188" s="6">
        <f t="shared" si="2"/>
        <v>128120.84</v>
      </c>
    </row>
    <row r="189" spans="5:5" x14ac:dyDescent="0.25">
      <c r="E189" s="6">
        <f t="shared" si="2"/>
        <v>128120.84</v>
      </c>
    </row>
    <row r="190" spans="5:5" x14ac:dyDescent="0.25">
      <c r="E190" s="6">
        <f t="shared" si="2"/>
        <v>128120.84</v>
      </c>
    </row>
    <row r="191" spans="5:5" x14ac:dyDescent="0.25">
      <c r="E191" s="6">
        <f t="shared" si="2"/>
        <v>128120.84</v>
      </c>
    </row>
    <row r="192" spans="5:5" x14ac:dyDescent="0.25">
      <c r="E192" s="6">
        <f t="shared" si="2"/>
        <v>128120.84</v>
      </c>
    </row>
    <row r="193" spans="5:5" x14ac:dyDescent="0.25">
      <c r="E193" s="6">
        <f t="shared" si="2"/>
        <v>128120.84</v>
      </c>
    </row>
    <row r="194" spans="5:5" x14ac:dyDescent="0.25">
      <c r="E194" s="6">
        <f t="shared" si="2"/>
        <v>128120.84</v>
      </c>
    </row>
    <row r="195" spans="5:5" x14ac:dyDescent="0.25">
      <c r="E195" s="6">
        <f t="shared" si="2"/>
        <v>128120.84</v>
      </c>
    </row>
    <row r="196" spans="5:5" x14ac:dyDescent="0.25">
      <c r="E196" s="6">
        <f t="shared" si="2"/>
        <v>128120.84</v>
      </c>
    </row>
    <row r="197" spans="5:5" x14ac:dyDescent="0.25">
      <c r="E197" s="6">
        <f t="shared" ref="E197:E260" si="3">E196+C197-D197</f>
        <v>128120.84</v>
      </c>
    </row>
    <row r="198" spans="5:5" x14ac:dyDescent="0.25">
      <c r="E198" s="6">
        <f t="shared" si="3"/>
        <v>128120.84</v>
      </c>
    </row>
    <row r="199" spans="5:5" x14ac:dyDescent="0.25">
      <c r="E199" s="6">
        <f t="shared" si="3"/>
        <v>128120.84</v>
      </c>
    </row>
    <row r="200" spans="5:5" x14ac:dyDescent="0.25">
      <c r="E200" s="6">
        <f t="shared" si="3"/>
        <v>128120.84</v>
      </c>
    </row>
    <row r="201" spans="5:5" x14ac:dyDescent="0.25">
      <c r="E201" s="6">
        <f t="shared" si="3"/>
        <v>128120.84</v>
      </c>
    </row>
    <row r="202" spans="5:5" x14ac:dyDescent="0.25">
      <c r="E202" s="6">
        <f t="shared" si="3"/>
        <v>128120.84</v>
      </c>
    </row>
    <row r="203" spans="5:5" x14ac:dyDescent="0.25">
      <c r="E203" s="6">
        <f t="shared" si="3"/>
        <v>128120.84</v>
      </c>
    </row>
    <row r="204" spans="5:5" x14ac:dyDescent="0.25">
      <c r="E204" s="6">
        <f t="shared" si="3"/>
        <v>128120.84</v>
      </c>
    </row>
    <row r="205" spans="5:5" x14ac:dyDescent="0.25">
      <c r="E205" s="6">
        <f t="shared" si="3"/>
        <v>128120.84</v>
      </c>
    </row>
    <row r="206" spans="5:5" x14ac:dyDescent="0.25">
      <c r="E206" s="6">
        <f t="shared" si="3"/>
        <v>128120.84</v>
      </c>
    </row>
    <row r="207" spans="5:5" x14ac:dyDescent="0.25">
      <c r="E207" s="6">
        <f t="shared" si="3"/>
        <v>128120.84</v>
      </c>
    </row>
    <row r="208" spans="5:5" x14ac:dyDescent="0.25">
      <c r="E208" s="6">
        <f t="shared" si="3"/>
        <v>128120.84</v>
      </c>
    </row>
    <row r="209" spans="5:5" x14ac:dyDescent="0.25">
      <c r="E209" s="6">
        <f t="shared" si="3"/>
        <v>128120.84</v>
      </c>
    </row>
    <row r="210" spans="5:5" x14ac:dyDescent="0.25">
      <c r="E210" s="6">
        <f t="shared" si="3"/>
        <v>128120.84</v>
      </c>
    </row>
    <row r="211" spans="5:5" x14ac:dyDescent="0.25">
      <c r="E211" s="6">
        <f t="shared" si="3"/>
        <v>128120.84</v>
      </c>
    </row>
    <row r="212" spans="5:5" x14ac:dyDescent="0.25">
      <c r="E212" s="6">
        <f t="shared" si="3"/>
        <v>128120.84</v>
      </c>
    </row>
    <row r="213" spans="5:5" x14ac:dyDescent="0.25">
      <c r="E213" s="6">
        <f t="shared" si="3"/>
        <v>128120.84</v>
      </c>
    </row>
    <row r="214" spans="5:5" x14ac:dyDescent="0.25">
      <c r="E214" s="6">
        <f t="shared" si="3"/>
        <v>128120.84</v>
      </c>
    </row>
    <row r="215" spans="5:5" x14ac:dyDescent="0.25">
      <c r="E215" s="6">
        <f t="shared" si="3"/>
        <v>128120.84</v>
      </c>
    </row>
    <row r="216" spans="5:5" x14ac:dyDescent="0.25">
      <c r="E216" s="6">
        <f t="shared" si="3"/>
        <v>128120.84</v>
      </c>
    </row>
    <row r="217" spans="5:5" x14ac:dyDescent="0.25">
      <c r="E217" s="6">
        <f t="shared" si="3"/>
        <v>128120.84</v>
      </c>
    </row>
    <row r="218" spans="5:5" x14ac:dyDescent="0.25">
      <c r="E218" s="6">
        <f t="shared" si="3"/>
        <v>128120.84</v>
      </c>
    </row>
    <row r="219" spans="5:5" x14ac:dyDescent="0.25">
      <c r="E219" s="6">
        <f t="shared" si="3"/>
        <v>128120.84</v>
      </c>
    </row>
    <row r="220" spans="5:5" x14ac:dyDescent="0.25">
      <c r="E220" s="6">
        <f t="shared" si="3"/>
        <v>128120.84</v>
      </c>
    </row>
    <row r="221" spans="5:5" x14ac:dyDescent="0.25">
      <c r="E221" s="6">
        <f t="shared" si="3"/>
        <v>128120.84</v>
      </c>
    </row>
    <row r="222" spans="5:5" x14ac:dyDescent="0.25">
      <c r="E222" s="6">
        <f t="shared" si="3"/>
        <v>128120.84</v>
      </c>
    </row>
    <row r="223" spans="5:5" x14ac:dyDescent="0.25">
      <c r="E223" s="6">
        <f t="shared" si="3"/>
        <v>128120.84</v>
      </c>
    </row>
    <row r="224" spans="5:5" x14ac:dyDescent="0.25">
      <c r="E224" s="6">
        <f t="shared" si="3"/>
        <v>128120.84</v>
      </c>
    </row>
    <row r="225" spans="5:5" x14ac:dyDescent="0.25">
      <c r="E225" s="6">
        <f t="shared" si="3"/>
        <v>128120.84</v>
      </c>
    </row>
    <row r="226" spans="5:5" x14ac:dyDescent="0.25">
      <c r="E226" s="6">
        <f t="shared" si="3"/>
        <v>128120.84</v>
      </c>
    </row>
    <row r="227" spans="5:5" x14ac:dyDescent="0.25">
      <c r="E227" s="6">
        <f t="shared" si="3"/>
        <v>128120.84</v>
      </c>
    </row>
    <row r="228" spans="5:5" x14ac:dyDescent="0.25">
      <c r="E228" s="6">
        <f t="shared" si="3"/>
        <v>128120.84</v>
      </c>
    </row>
    <row r="229" spans="5:5" x14ac:dyDescent="0.25">
      <c r="E229" s="6">
        <f t="shared" si="3"/>
        <v>128120.84</v>
      </c>
    </row>
    <row r="230" spans="5:5" x14ac:dyDescent="0.25">
      <c r="E230" s="6">
        <f t="shared" si="3"/>
        <v>128120.84</v>
      </c>
    </row>
    <row r="231" spans="5:5" x14ac:dyDescent="0.25">
      <c r="E231" s="6">
        <f t="shared" si="3"/>
        <v>128120.84</v>
      </c>
    </row>
    <row r="232" spans="5:5" x14ac:dyDescent="0.25">
      <c r="E232" s="6">
        <f t="shared" si="3"/>
        <v>128120.84</v>
      </c>
    </row>
    <row r="233" spans="5:5" x14ac:dyDescent="0.25">
      <c r="E233" s="6">
        <f t="shared" si="3"/>
        <v>128120.84</v>
      </c>
    </row>
    <row r="234" spans="5:5" x14ac:dyDescent="0.25">
      <c r="E234" s="6">
        <f t="shared" si="3"/>
        <v>128120.84</v>
      </c>
    </row>
    <row r="235" spans="5:5" x14ac:dyDescent="0.25">
      <c r="E235" s="6">
        <f t="shared" si="3"/>
        <v>128120.84</v>
      </c>
    </row>
    <row r="236" spans="5:5" x14ac:dyDescent="0.25">
      <c r="E236" s="6">
        <f t="shared" si="3"/>
        <v>128120.84</v>
      </c>
    </row>
    <row r="237" spans="5:5" x14ac:dyDescent="0.25">
      <c r="E237" s="6">
        <f t="shared" si="3"/>
        <v>128120.84</v>
      </c>
    </row>
    <row r="238" spans="5:5" x14ac:dyDescent="0.25">
      <c r="E238" s="6">
        <f t="shared" si="3"/>
        <v>128120.84</v>
      </c>
    </row>
    <row r="239" spans="5:5" x14ac:dyDescent="0.25">
      <c r="E239" s="6">
        <f t="shared" si="3"/>
        <v>128120.84</v>
      </c>
    </row>
    <row r="240" spans="5:5" x14ac:dyDescent="0.25">
      <c r="E240" s="6">
        <f t="shared" si="3"/>
        <v>128120.84</v>
      </c>
    </row>
    <row r="241" spans="5:5" x14ac:dyDescent="0.25">
      <c r="E241" s="6">
        <f t="shared" si="3"/>
        <v>128120.84</v>
      </c>
    </row>
    <row r="242" spans="5:5" x14ac:dyDescent="0.25">
      <c r="E242" s="6">
        <f t="shared" si="3"/>
        <v>128120.84</v>
      </c>
    </row>
    <row r="243" spans="5:5" x14ac:dyDescent="0.25">
      <c r="E243" s="6">
        <f t="shared" si="3"/>
        <v>128120.84</v>
      </c>
    </row>
    <row r="244" spans="5:5" x14ac:dyDescent="0.25">
      <c r="E244" s="6">
        <f t="shared" si="3"/>
        <v>128120.84</v>
      </c>
    </row>
    <row r="245" spans="5:5" x14ac:dyDescent="0.25">
      <c r="E245" s="6">
        <f t="shared" si="3"/>
        <v>128120.84</v>
      </c>
    </row>
    <row r="246" spans="5:5" x14ac:dyDescent="0.25">
      <c r="E246" s="6">
        <f t="shared" si="3"/>
        <v>128120.84</v>
      </c>
    </row>
    <row r="247" spans="5:5" x14ac:dyDescent="0.25">
      <c r="E247" s="6">
        <f t="shared" si="3"/>
        <v>128120.84</v>
      </c>
    </row>
    <row r="248" spans="5:5" x14ac:dyDescent="0.25">
      <c r="E248" s="6">
        <f t="shared" si="3"/>
        <v>128120.84</v>
      </c>
    </row>
    <row r="249" spans="5:5" x14ac:dyDescent="0.25">
      <c r="E249" s="6">
        <f t="shared" si="3"/>
        <v>128120.84</v>
      </c>
    </row>
    <row r="250" spans="5:5" x14ac:dyDescent="0.25">
      <c r="E250" s="6">
        <f t="shared" si="3"/>
        <v>128120.84</v>
      </c>
    </row>
    <row r="251" spans="5:5" x14ac:dyDescent="0.25">
      <c r="E251" s="6">
        <f t="shared" si="3"/>
        <v>128120.84</v>
      </c>
    </row>
    <row r="252" spans="5:5" x14ac:dyDescent="0.25">
      <c r="E252" s="6">
        <f t="shared" si="3"/>
        <v>128120.84</v>
      </c>
    </row>
    <row r="253" spans="5:5" x14ac:dyDescent="0.25">
      <c r="E253" s="6">
        <f t="shared" si="3"/>
        <v>128120.84</v>
      </c>
    </row>
    <row r="254" spans="5:5" x14ac:dyDescent="0.25">
      <c r="E254" s="6">
        <f t="shared" si="3"/>
        <v>128120.84</v>
      </c>
    </row>
    <row r="255" spans="5:5" x14ac:dyDescent="0.25">
      <c r="E255" s="6">
        <f t="shared" si="3"/>
        <v>128120.84</v>
      </c>
    </row>
    <row r="256" spans="5:5" x14ac:dyDescent="0.25">
      <c r="E256" s="6">
        <f t="shared" si="3"/>
        <v>128120.84</v>
      </c>
    </row>
    <row r="257" spans="5:5" x14ac:dyDescent="0.25">
      <c r="E257" s="6">
        <f t="shared" si="3"/>
        <v>128120.84</v>
      </c>
    </row>
    <row r="258" spans="5:5" x14ac:dyDescent="0.25">
      <c r="E258" s="6">
        <f t="shared" si="3"/>
        <v>128120.84</v>
      </c>
    </row>
    <row r="259" spans="5:5" x14ac:dyDescent="0.25">
      <c r="E259" s="6">
        <f t="shared" si="3"/>
        <v>128120.84</v>
      </c>
    </row>
    <row r="260" spans="5:5" x14ac:dyDescent="0.25">
      <c r="E260" s="6">
        <f t="shared" si="3"/>
        <v>128120.84</v>
      </c>
    </row>
    <row r="261" spans="5:5" x14ac:dyDescent="0.25">
      <c r="E261" s="6">
        <f t="shared" ref="E261:E324" si="4">E260+C261-D261</f>
        <v>128120.84</v>
      </c>
    </row>
    <row r="262" spans="5:5" x14ac:dyDescent="0.25">
      <c r="E262" s="6">
        <f t="shared" si="4"/>
        <v>128120.84</v>
      </c>
    </row>
    <row r="263" spans="5:5" x14ac:dyDescent="0.25">
      <c r="E263" s="6">
        <f t="shared" si="4"/>
        <v>128120.84</v>
      </c>
    </row>
    <row r="264" spans="5:5" x14ac:dyDescent="0.25">
      <c r="E264" s="6">
        <f t="shared" si="4"/>
        <v>128120.84</v>
      </c>
    </row>
    <row r="265" spans="5:5" x14ac:dyDescent="0.25">
      <c r="E265" s="6">
        <f t="shared" si="4"/>
        <v>128120.84</v>
      </c>
    </row>
    <row r="266" spans="5:5" x14ac:dyDescent="0.25">
      <c r="E266" s="6">
        <f t="shared" si="4"/>
        <v>128120.84</v>
      </c>
    </row>
    <row r="267" spans="5:5" x14ac:dyDescent="0.25">
      <c r="E267" s="6">
        <f t="shared" si="4"/>
        <v>128120.84</v>
      </c>
    </row>
    <row r="268" spans="5:5" x14ac:dyDescent="0.25">
      <c r="E268" s="6">
        <f t="shared" si="4"/>
        <v>128120.84</v>
      </c>
    </row>
    <row r="269" spans="5:5" x14ac:dyDescent="0.25">
      <c r="E269" s="6">
        <f t="shared" si="4"/>
        <v>128120.84</v>
      </c>
    </row>
    <row r="270" spans="5:5" x14ac:dyDescent="0.25">
      <c r="E270" s="6">
        <f t="shared" si="4"/>
        <v>128120.84</v>
      </c>
    </row>
    <row r="271" spans="5:5" x14ac:dyDescent="0.25">
      <c r="E271" s="6">
        <f t="shared" si="4"/>
        <v>128120.84</v>
      </c>
    </row>
    <row r="272" spans="5:5" x14ac:dyDescent="0.25">
      <c r="E272" s="6">
        <f t="shared" si="4"/>
        <v>128120.84</v>
      </c>
    </row>
    <row r="273" spans="5:5" x14ac:dyDescent="0.25">
      <c r="E273" s="6">
        <f t="shared" si="4"/>
        <v>128120.84</v>
      </c>
    </row>
    <row r="274" spans="5:5" x14ac:dyDescent="0.25">
      <c r="E274" s="6">
        <f t="shared" si="4"/>
        <v>128120.84</v>
      </c>
    </row>
    <row r="275" spans="5:5" x14ac:dyDescent="0.25">
      <c r="E275" s="6">
        <f t="shared" si="4"/>
        <v>128120.84</v>
      </c>
    </row>
    <row r="276" spans="5:5" x14ac:dyDescent="0.25">
      <c r="E276" s="6">
        <f t="shared" si="4"/>
        <v>128120.84</v>
      </c>
    </row>
    <row r="277" spans="5:5" x14ac:dyDescent="0.25">
      <c r="E277" s="6">
        <f t="shared" si="4"/>
        <v>128120.84</v>
      </c>
    </row>
    <row r="278" spans="5:5" x14ac:dyDescent="0.25">
      <c r="E278" s="6">
        <f t="shared" si="4"/>
        <v>128120.84</v>
      </c>
    </row>
    <row r="279" spans="5:5" x14ac:dyDescent="0.25">
      <c r="E279" s="6">
        <f t="shared" si="4"/>
        <v>128120.84</v>
      </c>
    </row>
    <row r="280" spans="5:5" x14ac:dyDescent="0.25">
      <c r="E280" s="6">
        <f t="shared" si="4"/>
        <v>128120.84</v>
      </c>
    </row>
    <row r="281" spans="5:5" x14ac:dyDescent="0.25">
      <c r="E281" s="6">
        <f t="shared" si="4"/>
        <v>128120.84</v>
      </c>
    </row>
    <row r="282" spans="5:5" x14ac:dyDescent="0.25">
      <c r="E282" s="6">
        <f t="shared" si="4"/>
        <v>128120.84</v>
      </c>
    </row>
    <row r="283" spans="5:5" x14ac:dyDescent="0.25">
      <c r="E283" s="6">
        <f t="shared" si="4"/>
        <v>128120.84</v>
      </c>
    </row>
    <row r="284" spans="5:5" x14ac:dyDescent="0.25">
      <c r="E284" s="6">
        <f t="shared" si="4"/>
        <v>128120.84</v>
      </c>
    </row>
    <row r="285" spans="5:5" x14ac:dyDescent="0.25">
      <c r="E285" s="6">
        <f t="shared" si="4"/>
        <v>128120.84</v>
      </c>
    </row>
    <row r="286" spans="5:5" x14ac:dyDescent="0.25">
      <c r="E286" s="6">
        <f t="shared" si="4"/>
        <v>128120.84</v>
      </c>
    </row>
    <row r="287" spans="5:5" x14ac:dyDescent="0.25">
      <c r="E287" s="6">
        <f t="shared" si="4"/>
        <v>128120.84</v>
      </c>
    </row>
    <row r="288" spans="5:5" x14ac:dyDescent="0.25">
      <c r="E288" s="6">
        <f t="shared" si="4"/>
        <v>128120.84</v>
      </c>
    </row>
    <row r="289" spans="5:5" x14ac:dyDescent="0.25">
      <c r="E289" s="6">
        <f t="shared" si="4"/>
        <v>128120.84</v>
      </c>
    </row>
    <row r="290" spans="5:5" x14ac:dyDescent="0.25">
      <c r="E290" s="6">
        <f t="shared" si="4"/>
        <v>128120.84</v>
      </c>
    </row>
    <row r="291" spans="5:5" x14ac:dyDescent="0.25">
      <c r="E291" s="6">
        <f t="shared" si="4"/>
        <v>128120.84</v>
      </c>
    </row>
    <row r="292" spans="5:5" x14ac:dyDescent="0.25">
      <c r="E292" s="6">
        <f t="shared" si="4"/>
        <v>128120.84</v>
      </c>
    </row>
    <row r="293" spans="5:5" x14ac:dyDescent="0.25">
      <c r="E293" s="6">
        <f t="shared" si="4"/>
        <v>128120.84</v>
      </c>
    </row>
    <row r="294" spans="5:5" x14ac:dyDescent="0.25">
      <c r="E294" s="6">
        <f t="shared" si="4"/>
        <v>128120.84</v>
      </c>
    </row>
    <row r="295" spans="5:5" x14ac:dyDescent="0.25">
      <c r="E295" s="6">
        <f t="shared" si="4"/>
        <v>128120.84</v>
      </c>
    </row>
    <row r="296" spans="5:5" x14ac:dyDescent="0.25">
      <c r="E296" s="6">
        <f t="shared" si="4"/>
        <v>128120.84</v>
      </c>
    </row>
    <row r="297" spans="5:5" x14ac:dyDescent="0.25">
      <c r="E297" s="6">
        <f t="shared" si="4"/>
        <v>128120.84</v>
      </c>
    </row>
    <row r="298" spans="5:5" x14ac:dyDescent="0.25">
      <c r="E298" s="6">
        <f t="shared" si="4"/>
        <v>128120.84</v>
      </c>
    </row>
    <row r="299" spans="5:5" x14ac:dyDescent="0.25">
      <c r="E299" s="6">
        <f t="shared" si="4"/>
        <v>128120.84</v>
      </c>
    </row>
    <row r="300" spans="5:5" x14ac:dyDescent="0.25">
      <c r="E300" s="6">
        <f t="shared" si="4"/>
        <v>128120.84</v>
      </c>
    </row>
    <row r="301" spans="5:5" x14ac:dyDescent="0.25">
      <c r="E301" s="6">
        <f t="shared" si="4"/>
        <v>128120.84</v>
      </c>
    </row>
    <row r="302" spans="5:5" x14ac:dyDescent="0.25">
      <c r="E302" s="6">
        <f t="shared" si="4"/>
        <v>128120.84</v>
      </c>
    </row>
    <row r="303" spans="5:5" x14ac:dyDescent="0.25">
      <c r="E303" s="6">
        <f t="shared" si="4"/>
        <v>128120.84</v>
      </c>
    </row>
    <row r="304" spans="5:5" x14ac:dyDescent="0.25">
      <c r="E304" s="6">
        <f t="shared" si="4"/>
        <v>128120.84</v>
      </c>
    </row>
    <row r="305" spans="5:5" x14ac:dyDescent="0.25">
      <c r="E305" s="6">
        <f t="shared" si="4"/>
        <v>128120.84</v>
      </c>
    </row>
    <row r="306" spans="5:5" x14ac:dyDescent="0.25">
      <c r="E306" s="6">
        <f t="shared" si="4"/>
        <v>128120.84</v>
      </c>
    </row>
    <row r="307" spans="5:5" x14ac:dyDescent="0.25">
      <c r="E307" s="6">
        <f t="shared" si="4"/>
        <v>128120.84</v>
      </c>
    </row>
    <row r="308" spans="5:5" x14ac:dyDescent="0.25">
      <c r="E308" s="6">
        <f t="shared" si="4"/>
        <v>128120.84</v>
      </c>
    </row>
    <row r="309" spans="5:5" x14ac:dyDescent="0.25">
      <c r="E309" s="6">
        <f t="shared" si="4"/>
        <v>128120.84</v>
      </c>
    </row>
    <row r="310" spans="5:5" x14ac:dyDescent="0.25">
      <c r="E310" s="6">
        <f t="shared" si="4"/>
        <v>128120.84</v>
      </c>
    </row>
    <row r="311" spans="5:5" x14ac:dyDescent="0.25">
      <c r="E311" s="6">
        <f t="shared" si="4"/>
        <v>128120.84</v>
      </c>
    </row>
    <row r="312" spans="5:5" x14ac:dyDescent="0.25">
      <c r="E312" s="6">
        <f t="shared" si="4"/>
        <v>128120.84</v>
      </c>
    </row>
    <row r="313" spans="5:5" x14ac:dyDescent="0.25">
      <c r="E313" s="6">
        <f t="shared" si="4"/>
        <v>128120.84</v>
      </c>
    </row>
    <row r="314" spans="5:5" x14ac:dyDescent="0.25">
      <c r="E314" s="6">
        <f t="shared" si="4"/>
        <v>128120.84</v>
      </c>
    </row>
    <row r="315" spans="5:5" x14ac:dyDescent="0.25">
      <c r="E315" s="6">
        <f t="shared" si="4"/>
        <v>128120.84</v>
      </c>
    </row>
    <row r="316" spans="5:5" x14ac:dyDescent="0.25">
      <c r="E316" s="6">
        <f t="shared" si="4"/>
        <v>128120.84</v>
      </c>
    </row>
    <row r="317" spans="5:5" x14ac:dyDescent="0.25">
      <c r="E317" s="6">
        <f t="shared" si="4"/>
        <v>128120.84</v>
      </c>
    </row>
    <row r="318" spans="5:5" x14ac:dyDescent="0.25">
      <c r="E318" s="6">
        <f t="shared" si="4"/>
        <v>128120.84</v>
      </c>
    </row>
    <row r="319" spans="5:5" x14ac:dyDescent="0.25">
      <c r="E319" s="6">
        <f t="shared" si="4"/>
        <v>128120.84</v>
      </c>
    </row>
    <row r="320" spans="5:5" x14ac:dyDescent="0.25">
      <c r="E320" s="6">
        <f t="shared" si="4"/>
        <v>128120.84</v>
      </c>
    </row>
    <row r="321" spans="5:5" x14ac:dyDescent="0.25">
      <c r="E321" s="6">
        <f t="shared" si="4"/>
        <v>128120.84</v>
      </c>
    </row>
    <row r="322" spans="5:5" x14ac:dyDescent="0.25">
      <c r="E322" s="6">
        <f t="shared" si="4"/>
        <v>128120.84</v>
      </c>
    </row>
    <row r="323" spans="5:5" x14ac:dyDescent="0.25">
      <c r="E323" s="6">
        <f t="shared" si="4"/>
        <v>128120.84</v>
      </c>
    </row>
    <row r="324" spans="5:5" x14ac:dyDescent="0.25">
      <c r="E324" s="6">
        <f t="shared" si="4"/>
        <v>128120.84</v>
      </c>
    </row>
    <row r="325" spans="5:5" x14ac:dyDescent="0.25">
      <c r="E325" s="6">
        <f t="shared" ref="E325:E388" si="5">E324+C325-D325</f>
        <v>128120.84</v>
      </c>
    </row>
    <row r="326" spans="5:5" x14ac:dyDescent="0.25">
      <c r="E326" s="6">
        <f t="shared" si="5"/>
        <v>128120.84</v>
      </c>
    </row>
    <row r="327" spans="5:5" x14ac:dyDescent="0.25">
      <c r="E327" s="6">
        <f t="shared" si="5"/>
        <v>128120.84</v>
      </c>
    </row>
    <row r="328" spans="5:5" x14ac:dyDescent="0.25">
      <c r="E328" s="6">
        <f t="shared" si="5"/>
        <v>128120.84</v>
      </c>
    </row>
    <row r="329" spans="5:5" x14ac:dyDescent="0.25">
      <c r="E329" s="6">
        <f t="shared" si="5"/>
        <v>128120.84</v>
      </c>
    </row>
    <row r="330" spans="5:5" x14ac:dyDescent="0.25">
      <c r="E330" s="6">
        <f t="shared" si="5"/>
        <v>128120.84</v>
      </c>
    </row>
    <row r="331" spans="5:5" x14ac:dyDescent="0.25">
      <c r="E331" s="6">
        <f t="shared" si="5"/>
        <v>128120.84</v>
      </c>
    </row>
    <row r="332" spans="5:5" x14ac:dyDescent="0.25">
      <c r="E332" s="6">
        <f t="shared" si="5"/>
        <v>128120.84</v>
      </c>
    </row>
    <row r="333" spans="5:5" x14ac:dyDescent="0.25">
      <c r="E333" s="6">
        <f t="shared" si="5"/>
        <v>128120.84</v>
      </c>
    </row>
    <row r="334" spans="5:5" x14ac:dyDescent="0.25">
      <c r="E334" s="6">
        <f t="shared" si="5"/>
        <v>128120.84</v>
      </c>
    </row>
    <row r="335" spans="5:5" x14ac:dyDescent="0.25">
      <c r="E335" s="6">
        <f t="shared" si="5"/>
        <v>128120.84</v>
      </c>
    </row>
    <row r="336" spans="5:5" x14ac:dyDescent="0.25">
      <c r="E336" s="6">
        <f t="shared" si="5"/>
        <v>128120.84</v>
      </c>
    </row>
    <row r="337" spans="5:5" x14ac:dyDescent="0.25">
      <c r="E337" s="6">
        <f t="shared" si="5"/>
        <v>128120.84</v>
      </c>
    </row>
    <row r="338" spans="5:5" x14ac:dyDescent="0.25">
      <c r="E338" s="6">
        <f t="shared" si="5"/>
        <v>128120.84</v>
      </c>
    </row>
    <row r="339" spans="5:5" x14ac:dyDescent="0.25">
      <c r="E339" s="6">
        <f t="shared" si="5"/>
        <v>128120.84</v>
      </c>
    </row>
    <row r="340" spans="5:5" x14ac:dyDescent="0.25">
      <c r="E340" s="6">
        <f t="shared" si="5"/>
        <v>128120.84</v>
      </c>
    </row>
    <row r="341" spans="5:5" x14ac:dyDescent="0.25">
      <c r="E341" s="6">
        <f t="shared" si="5"/>
        <v>128120.84</v>
      </c>
    </row>
    <row r="342" spans="5:5" x14ac:dyDescent="0.25">
      <c r="E342" s="6">
        <f t="shared" si="5"/>
        <v>128120.84</v>
      </c>
    </row>
    <row r="343" spans="5:5" x14ac:dyDescent="0.25">
      <c r="E343" s="6">
        <f t="shared" si="5"/>
        <v>128120.84</v>
      </c>
    </row>
    <row r="344" spans="5:5" x14ac:dyDescent="0.25">
      <c r="E344" s="6">
        <f t="shared" si="5"/>
        <v>128120.84</v>
      </c>
    </row>
    <row r="345" spans="5:5" x14ac:dyDescent="0.25">
      <c r="E345" s="6">
        <f t="shared" si="5"/>
        <v>128120.84</v>
      </c>
    </row>
    <row r="346" spans="5:5" x14ac:dyDescent="0.25">
      <c r="E346" s="6">
        <f t="shared" si="5"/>
        <v>128120.84</v>
      </c>
    </row>
    <row r="347" spans="5:5" x14ac:dyDescent="0.25">
      <c r="E347" s="6">
        <f t="shared" si="5"/>
        <v>128120.84</v>
      </c>
    </row>
    <row r="348" spans="5:5" x14ac:dyDescent="0.25">
      <c r="E348" s="6">
        <f t="shared" si="5"/>
        <v>128120.84</v>
      </c>
    </row>
    <row r="349" spans="5:5" x14ac:dyDescent="0.25">
      <c r="E349" s="6">
        <f t="shared" si="5"/>
        <v>128120.84</v>
      </c>
    </row>
    <row r="350" spans="5:5" x14ac:dyDescent="0.25">
      <c r="E350" s="6">
        <f t="shared" si="5"/>
        <v>128120.84</v>
      </c>
    </row>
    <row r="351" spans="5:5" x14ac:dyDescent="0.25">
      <c r="E351" s="6">
        <f t="shared" si="5"/>
        <v>128120.84</v>
      </c>
    </row>
    <row r="352" spans="5:5" x14ac:dyDescent="0.25">
      <c r="E352" s="6">
        <f t="shared" si="5"/>
        <v>128120.84</v>
      </c>
    </row>
    <row r="353" spans="5:5" x14ac:dyDescent="0.25">
      <c r="E353" s="6">
        <f t="shared" si="5"/>
        <v>128120.84</v>
      </c>
    </row>
    <row r="354" spans="5:5" x14ac:dyDescent="0.25">
      <c r="E354" s="6">
        <f t="shared" si="5"/>
        <v>128120.84</v>
      </c>
    </row>
    <row r="355" spans="5:5" x14ac:dyDescent="0.25">
      <c r="E355" s="6">
        <f t="shared" si="5"/>
        <v>128120.84</v>
      </c>
    </row>
    <row r="356" spans="5:5" x14ac:dyDescent="0.25">
      <c r="E356" s="6">
        <f t="shared" si="5"/>
        <v>128120.84</v>
      </c>
    </row>
    <row r="357" spans="5:5" x14ac:dyDescent="0.25">
      <c r="E357" s="6">
        <f t="shared" si="5"/>
        <v>128120.84</v>
      </c>
    </row>
    <row r="358" spans="5:5" x14ac:dyDescent="0.25">
      <c r="E358" s="6">
        <f t="shared" si="5"/>
        <v>128120.84</v>
      </c>
    </row>
    <row r="359" spans="5:5" x14ac:dyDescent="0.25">
      <c r="E359" s="6">
        <f t="shared" si="5"/>
        <v>128120.84</v>
      </c>
    </row>
    <row r="360" spans="5:5" x14ac:dyDescent="0.25">
      <c r="E360" s="6">
        <f t="shared" si="5"/>
        <v>128120.84</v>
      </c>
    </row>
    <row r="361" spans="5:5" x14ac:dyDescent="0.25">
      <c r="E361" s="6">
        <f t="shared" si="5"/>
        <v>128120.84</v>
      </c>
    </row>
    <row r="362" spans="5:5" x14ac:dyDescent="0.25">
      <c r="E362" s="6">
        <f t="shared" si="5"/>
        <v>128120.84</v>
      </c>
    </row>
    <row r="363" spans="5:5" x14ac:dyDescent="0.25">
      <c r="E363" s="6">
        <f t="shared" si="5"/>
        <v>128120.84</v>
      </c>
    </row>
    <row r="364" spans="5:5" x14ac:dyDescent="0.25">
      <c r="E364" s="6">
        <f t="shared" si="5"/>
        <v>128120.84</v>
      </c>
    </row>
    <row r="365" spans="5:5" x14ac:dyDescent="0.25">
      <c r="E365" s="6">
        <f t="shared" si="5"/>
        <v>128120.84</v>
      </c>
    </row>
    <row r="366" spans="5:5" x14ac:dyDescent="0.25">
      <c r="E366" s="6">
        <f t="shared" si="5"/>
        <v>128120.84</v>
      </c>
    </row>
    <row r="367" spans="5:5" x14ac:dyDescent="0.25">
      <c r="E367" s="6">
        <f t="shared" si="5"/>
        <v>128120.84</v>
      </c>
    </row>
    <row r="368" spans="5:5" x14ac:dyDescent="0.25">
      <c r="E368" s="6">
        <f t="shared" si="5"/>
        <v>128120.84</v>
      </c>
    </row>
    <row r="369" spans="5:5" x14ac:dyDescent="0.25">
      <c r="E369" s="6">
        <f t="shared" si="5"/>
        <v>128120.84</v>
      </c>
    </row>
    <row r="370" spans="5:5" x14ac:dyDescent="0.25">
      <c r="E370" s="6">
        <f t="shared" si="5"/>
        <v>128120.84</v>
      </c>
    </row>
    <row r="371" spans="5:5" x14ac:dyDescent="0.25">
      <c r="E371" s="6">
        <f t="shared" si="5"/>
        <v>128120.84</v>
      </c>
    </row>
    <row r="372" spans="5:5" x14ac:dyDescent="0.25">
      <c r="E372" s="6">
        <f t="shared" si="5"/>
        <v>128120.84</v>
      </c>
    </row>
    <row r="373" spans="5:5" x14ac:dyDescent="0.25">
      <c r="E373" s="6">
        <f t="shared" si="5"/>
        <v>128120.84</v>
      </c>
    </row>
    <row r="374" spans="5:5" x14ac:dyDescent="0.25">
      <c r="E374" s="6">
        <f t="shared" si="5"/>
        <v>128120.84</v>
      </c>
    </row>
    <row r="375" spans="5:5" x14ac:dyDescent="0.25">
      <c r="E375" s="6">
        <f t="shared" si="5"/>
        <v>128120.84</v>
      </c>
    </row>
    <row r="376" spans="5:5" x14ac:dyDescent="0.25">
      <c r="E376" s="6">
        <f t="shared" si="5"/>
        <v>128120.84</v>
      </c>
    </row>
    <row r="377" spans="5:5" x14ac:dyDescent="0.25">
      <c r="E377" s="6">
        <f t="shared" si="5"/>
        <v>128120.84</v>
      </c>
    </row>
    <row r="378" spans="5:5" x14ac:dyDescent="0.25">
      <c r="E378" s="6">
        <f t="shared" si="5"/>
        <v>128120.84</v>
      </c>
    </row>
    <row r="379" spans="5:5" x14ac:dyDescent="0.25">
      <c r="E379" s="6">
        <f t="shared" si="5"/>
        <v>128120.84</v>
      </c>
    </row>
    <row r="380" spans="5:5" x14ac:dyDescent="0.25">
      <c r="E380" s="6">
        <f t="shared" si="5"/>
        <v>128120.84</v>
      </c>
    </row>
    <row r="381" spans="5:5" x14ac:dyDescent="0.25">
      <c r="E381" s="6">
        <f t="shared" si="5"/>
        <v>128120.84</v>
      </c>
    </row>
    <row r="382" spans="5:5" x14ac:dyDescent="0.25">
      <c r="E382" s="6">
        <f t="shared" si="5"/>
        <v>128120.84</v>
      </c>
    </row>
    <row r="383" spans="5:5" x14ac:dyDescent="0.25">
      <c r="E383" s="6">
        <f t="shared" si="5"/>
        <v>128120.84</v>
      </c>
    </row>
    <row r="384" spans="5:5" x14ac:dyDescent="0.25">
      <c r="E384" s="6">
        <f t="shared" si="5"/>
        <v>128120.84</v>
      </c>
    </row>
    <row r="385" spans="5:5" x14ac:dyDescent="0.25">
      <c r="E385" s="6">
        <f t="shared" si="5"/>
        <v>128120.84</v>
      </c>
    </row>
    <row r="386" spans="5:5" x14ac:dyDescent="0.25">
      <c r="E386" s="6">
        <f t="shared" si="5"/>
        <v>128120.84</v>
      </c>
    </row>
    <row r="387" spans="5:5" x14ac:dyDescent="0.25">
      <c r="E387" s="6">
        <f t="shared" si="5"/>
        <v>128120.84</v>
      </c>
    </row>
    <row r="388" spans="5:5" x14ac:dyDescent="0.25">
      <c r="E388" s="6">
        <f t="shared" si="5"/>
        <v>128120.84</v>
      </c>
    </row>
    <row r="389" spans="5:5" x14ac:dyDescent="0.25">
      <c r="E389" s="6">
        <f t="shared" ref="E389:E452" si="6">E388+C389-D389</f>
        <v>128120.84</v>
      </c>
    </row>
    <row r="390" spans="5:5" x14ac:dyDescent="0.25">
      <c r="E390" s="6">
        <f t="shared" si="6"/>
        <v>128120.84</v>
      </c>
    </row>
    <row r="391" spans="5:5" x14ac:dyDescent="0.25">
      <c r="E391" s="6">
        <f t="shared" si="6"/>
        <v>128120.84</v>
      </c>
    </row>
    <row r="392" spans="5:5" x14ac:dyDescent="0.25">
      <c r="E392" s="6">
        <f t="shared" si="6"/>
        <v>128120.84</v>
      </c>
    </row>
    <row r="393" spans="5:5" x14ac:dyDescent="0.25">
      <c r="E393" s="6">
        <f t="shared" si="6"/>
        <v>128120.84</v>
      </c>
    </row>
    <row r="394" spans="5:5" x14ac:dyDescent="0.25">
      <c r="E394" s="6">
        <f t="shared" si="6"/>
        <v>128120.84</v>
      </c>
    </row>
    <row r="395" spans="5:5" x14ac:dyDescent="0.25">
      <c r="E395" s="6">
        <f t="shared" si="6"/>
        <v>128120.84</v>
      </c>
    </row>
    <row r="396" spans="5:5" x14ac:dyDescent="0.25">
      <c r="E396" s="6">
        <f t="shared" si="6"/>
        <v>128120.84</v>
      </c>
    </row>
    <row r="397" spans="5:5" x14ac:dyDescent="0.25">
      <c r="E397" s="6">
        <f t="shared" si="6"/>
        <v>128120.84</v>
      </c>
    </row>
    <row r="398" spans="5:5" x14ac:dyDescent="0.25">
      <c r="E398" s="6">
        <f t="shared" si="6"/>
        <v>128120.84</v>
      </c>
    </row>
    <row r="399" spans="5:5" x14ac:dyDescent="0.25">
      <c r="E399" s="6">
        <f t="shared" si="6"/>
        <v>128120.84</v>
      </c>
    </row>
    <row r="400" spans="5:5" x14ac:dyDescent="0.25">
      <c r="E400" s="6">
        <f t="shared" si="6"/>
        <v>128120.84</v>
      </c>
    </row>
    <row r="401" spans="5:5" x14ac:dyDescent="0.25">
      <c r="E401" s="6">
        <f t="shared" si="6"/>
        <v>128120.84</v>
      </c>
    </row>
    <row r="402" spans="5:5" x14ac:dyDescent="0.25">
      <c r="E402" s="6">
        <f t="shared" si="6"/>
        <v>128120.84</v>
      </c>
    </row>
    <row r="403" spans="5:5" x14ac:dyDescent="0.25">
      <c r="E403" s="6">
        <f t="shared" si="6"/>
        <v>128120.84</v>
      </c>
    </row>
    <row r="404" spans="5:5" x14ac:dyDescent="0.25">
      <c r="E404" s="6">
        <f t="shared" si="6"/>
        <v>128120.84</v>
      </c>
    </row>
    <row r="405" spans="5:5" x14ac:dyDescent="0.25">
      <c r="E405" s="6">
        <f t="shared" si="6"/>
        <v>128120.84</v>
      </c>
    </row>
    <row r="406" spans="5:5" x14ac:dyDescent="0.25">
      <c r="E406" s="6">
        <f t="shared" si="6"/>
        <v>128120.84</v>
      </c>
    </row>
    <row r="407" spans="5:5" x14ac:dyDescent="0.25">
      <c r="E407" s="6">
        <f t="shared" si="6"/>
        <v>128120.84</v>
      </c>
    </row>
    <row r="408" spans="5:5" x14ac:dyDescent="0.25">
      <c r="E408" s="6">
        <f t="shared" si="6"/>
        <v>128120.84</v>
      </c>
    </row>
    <row r="409" spans="5:5" x14ac:dyDescent="0.25">
      <c r="E409" s="6">
        <f t="shared" si="6"/>
        <v>128120.84</v>
      </c>
    </row>
    <row r="410" spans="5:5" x14ac:dyDescent="0.25">
      <c r="E410" s="6">
        <f t="shared" si="6"/>
        <v>128120.84</v>
      </c>
    </row>
    <row r="411" spans="5:5" x14ac:dyDescent="0.25">
      <c r="E411" s="6">
        <f t="shared" si="6"/>
        <v>128120.84</v>
      </c>
    </row>
    <row r="412" spans="5:5" x14ac:dyDescent="0.25">
      <c r="E412" s="6">
        <f t="shared" si="6"/>
        <v>128120.84</v>
      </c>
    </row>
    <row r="413" spans="5:5" x14ac:dyDescent="0.25">
      <c r="E413" s="6">
        <f t="shared" si="6"/>
        <v>128120.84</v>
      </c>
    </row>
    <row r="414" spans="5:5" x14ac:dyDescent="0.25">
      <c r="E414" s="6">
        <f t="shared" si="6"/>
        <v>128120.84</v>
      </c>
    </row>
    <row r="415" spans="5:5" x14ac:dyDescent="0.25">
      <c r="E415" s="6">
        <f t="shared" si="6"/>
        <v>128120.84</v>
      </c>
    </row>
    <row r="416" spans="5:5" x14ac:dyDescent="0.25">
      <c r="E416" s="6">
        <f t="shared" si="6"/>
        <v>128120.84</v>
      </c>
    </row>
    <row r="417" spans="5:5" x14ac:dyDescent="0.25">
      <c r="E417" s="6">
        <f t="shared" si="6"/>
        <v>128120.84</v>
      </c>
    </row>
    <row r="418" spans="5:5" x14ac:dyDescent="0.25">
      <c r="E418" s="6">
        <f t="shared" si="6"/>
        <v>128120.84</v>
      </c>
    </row>
    <row r="419" spans="5:5" x14ac:dyDescent="0.25">
      <c r="E419" s="6">
        <f t="shared" si="6"/>
        <v>128120.84</v>
      </c>
    </row>
    <row r="420" spans="5:5" x14ac:dyDescent="0.25">
      <c r="E420" s="6">
        <f t="shared" si="6"/>
        <v>128120.84</v>
      </c>
    </row>
    <row r="421" spans="5:5" x14ac:dyDescent="0.25">
      <c r="E421" s="6">
        <f t="shared" si="6"/>
        <v>128120.84</v>
      </c>
    </row>
    <row r="422" spans="5:5" x14ac:dyDescent="0.25">
      <c r="E422" s="6">
        <f t="shared" si="6"/>
        <v>128120.84</v>
      </c>
    </row>
    <row r="423" spans="5:5" x14ac:dyDescent="0.25">
      <c r="E423" s="6">
        <f t="shared" si="6"/>
        <v>128120.84</v>
      </c>
    </row>
    <row r="424" spans="5:5" x14ac:dyDescent="0.25">
      <c r="E424" s="6">
        <f t="shared" si="6"/>
        <v>128120.84</v>
      </c>
    </row>
    <row r="425" spans="5:5" x14ac:dyDescent="0.25">
      <c r="E425" s="6">
        <f t="shared" si="6"/>
        <v>128120.84</v>
      </c>
    </row>
    <row r="426" spans="5:5" x14ac:dyDescent="0.25">
      <c r="E426" s="6">
        <f t="shared" si="6"/>
        <v>128120.84</v>
      </c>
    </row>
    <row r="427" spans="5:5" x14ac:dyDescent="0.25">
      <c r="E427" s="6">
        <f t="shared" si="6"/>
        <v>128120.84</v>
      </c>
    </row>
    <row r="428" spans="5:5" x14ac:dyDescent="0.25">
      <c r="E428" s="6">
        <f t="shared" si="6"/>
        <v>128120.84</v>
      </c>
    </row>
    <row r="429" spans="5:5" x14ac:dyDescent="0.25">
      <c r="E429" s="6">
        <f t="shared" si="6"/>
        <v>128120.84</v>
      </c>
    </row>
    <row r="430" spans="5:5" x14ac:dyDescent="0.25">
      <c r="E430" s="6">
        <f t="shared" si="6"/>
        <v>128120.84</v>
      </c>
    </row>
    <row r="431" spans="5:5" x14ac:dyDescent="0.25">
      <c r="E431" s="6">
        <f t="shared" si="6"/>
        <v>128120.84</v>
      </c>
    </row>
    <row r="432" spans="5:5" x14ac:dyDescent="0.25">
      <c r="E432" s="6">
        <f t="shared" si="6"/>
        <v>128120.84</v>
      </c>
    </row>
    <row r="433" spans="5:5" x14ac:dyDescent="0.25">
      <c r="E433" s="6">
        <f t="shared" si="6"/>
        <v>128120.84</v>
      </c>
    </row>
    <row r="434" spans="5:5" x14ac:dyDescent="0.25">
      <c r="E434" s="6">
        <f t="shared" si="6"/>
        <v>128120.84</v>
      </c>
    </row>
    <row r="435" spans="5:5" x14ac:dyDescent="0.25">
      <c r="E435" s="6">
        <f t="shared" si="6"/>
        <v>128120.84</v>
      </c>
    </row>
    <row r="436" spans="5:5" x14ac:dyDescent="0.25">
      <c r="E436" s="6">
        <f t="shared" si="6"/>
        <v>128120.84</v>
      </c>
    </row>
    <row r="437" spans="5:5" x14ac:dyDescent="0.25">
      <c r="E437" s="6">
        <f t="shared" si="6"/>
        <v>128120.84</v>
      </c>
    </row>
    <row r="438" spans="5:5" x14ac:dyDescent="0.25">
      <c r="E438" s="6">
        <f t="shared" si="6"/>
        <v>128120.84</v>
      </c>
    </row>
    <row r="439" spans="5:5" x14ac:dyDescent="0.25">
      <c r="E439" s="6">
        <f t="shared" si="6"/>
        <v>128120.84</v>
      </c>
    </row>
    <row r="440" spans="5:5" x14ac:dyDescent="0.25">
      <c r="E440" s="6">
        <f t="shared" si="6"/>
        <v>128120.84</v>
      </c>
    </row>
    <row r="441" spans="5:5" x14ac:dyDescent="0.25">
      <c r="E441" s="6">
        <f t="shared" si="6"/>
        <v>128120.84</v>
      </c>
    </row>
    <row r="442" spans="5:5" x14ac:dyDescent="0.25">
      <c r="E442" s="6">
        <f t="shared" si="6"/>
        <v>128120.84</v>
      </c>
    </row>
    <row r="443" spans="5:5" x14ac:dyDescent="0.25">
      <c r="E443" s="6">
        <f t="shared" si="6"/>
        <v>128120.84</v>
      </c>
    </row>
    <row r="444" spans="5:5" x14ac:dyDescent="0.25">
      <c r="E444" s="6">
        <f t="shared" si="6"/>
        <v>128120.84</v>
      </c>
    </row>
    <row r="445" spans="5:5" x14ac:dyDescent="0.25">
      <c r="E445" s="6">
        <f t="shared" si="6"/>
        <v>128120.84</v>
      </c>
    </row>
    <row r="446" spans="5:5" x14ac:dyDescent="0.25">
      <c r="E446" s="6">
        <f t="shared" si="6"/>
        <v>128120.84</v>
      </c>
    </row>
    <row r="447" spans="5:5" x14ac:dyDescent="0.25">
      <c r="E447" s="6">
        <f t="shared" si="6"/>
        <v>128120.84</v>
      </c>
    </row>
    <row r="448" spans="5:5" x14ac:dyDescent="0.25">
      <c r="E448" s="6">
        <f t="shared" si="6"/>
        <v>128120.84</v>
      </c>
    </row>
    <row r="449" spans="5:5" x14ac:dyDescent="0.25">
      <c r="E449" s="6">
        <f t="shared" si="6"/>
        <v>128120.84</v>
      </c>
    </row>
    <row r="450" spans="5:5" x14ac:dyDescent="0.25">
      <c r="E450" s="6">
        <f t="shared" si="6"/>
        <v>128120.84</v>
      </c>
    </row>
    <row r="451" spans="5:5" x14ac:dyDescent="0.25">
      <c r="E451" s="6">
        <f t="shared" si="6"/>
        <v>128120.84</v>
      </c>
    </row>
    <row r="452" spans="5:5" x14ac:dyDescent="0.25">
      <c r="E452" s="6">
        <f t="shared" si="6"/>
        <v>128120.84</v>
      </c>
    </row>
    <row r="453" spans="5:5" x14ac:dyDescent="0.25">
      <c r="E453" s="6">
        <f t="shared" ref="E453:E500" si="7">E452+C453-D453</f>
        <v>128120.84</v>
      </c>
    </row>
    <row r="454" spans="5:5" x14ac:dyDescent="0.25">
      <c r="E454" s="6">
        <f t="shared" si="7"/>
        <v>128120.84</v>
      </c>
    </row>
    <row r="455" spans="5:5" x14ac:dyDescent="0.25">
      <c r="E455" s="6">
        <f t="shared" si="7"/>
        <v>128120.84</v>
      </c>
    </row>
    <row r="456" spans="5:5" x14ac:dyDescent="0.25">
      <c r="E456" s="6">
        <f t="shared" si="7"/>
        <v>128120.84</v>
      </c>
    </row>
    <row r="457" spans="5:5" x14ac:dyDescent="0.25">
      <c r="E457" s="6">
        <f t="shared" si="7"/>
        <v>128120.84</v>
      </c>
    </row>
    <row r="458" spans="5:5" x14ac:dyDescent="0.25">
      <c r="E458" s="6">
        <f t="shared" si="7"/>
        <v>128120.84</v>
      </c>
    </row>
    <row r="459" spans="5:5" x14ac:dyDescent="0.25">
      <c r="E459" s="6">
        <f t="shared" si="7"/>
        <v>128120.84</v>
      </c>
    </row>
    <row r="460" spans="5:5" x14ac:dyDescent="0.25">
      <c r="E460" s="6">
        <f t="shared" si="7"/>
        <v>128120.84</v>
      </c>
    </row>
    <row r="461" spans="5:5" x14ac:dyDescent="0.25">
      <c r="E461" s="6">
        <f t="shared" si="7"/>
        <v>128120.84</v>
      </c>
    </row>
    <row r="462" spans="5:5" x14ac:dyDescent="0.25">
      <c r="E462" s="6">
        <f t="shared" si="7"/>
        <v>128120.84</v>
      </c>
    </row>
    <row r="463" spans="5:5" x14ac:dyDescent="0.25">
      <c r="E463" s="6">
        <f t="shared" si="7"/>
        <v>128120.84</v>
      </c>
    </row>
    <row r="464" spans="5:5" x14ac:dyDescent="0.25">
      <c r="E464" s="6">
        <f t="shared" si="7"/>
        <v>128120.84</v>
      </c>
    </row>
    <row r="465" spans="5:5" x14ac:dyDescent="0.25">
      <c r="E465" s="6">
        <f t="shared" si="7"/>
        <v>128120.84</v>
      </c>
    </row>
    <row r="466" spans="5:5" x14ac:dyDescent="0.25">
      <c r="E466" s="6">
        <f t="shared" si="7"/>
        <v>128120.84</v>
      </c>
    </row>
    <row r="467" spans="5:5" x14ac:dyDescent="0.25">
      <c r="E467" s="6">
        <f t="shared" si="7"/>
        <v>128120.84</v>
      </c>
    </row>
    <row r="468" spans="5:5" x14ac:dyDescent="0.25">
      <c r="E468" s="6">
        <f t="shared" si="7"/>
        <v>128120.84</v>
      </c>
    </row>
    <row r="469" spans="5:5" x14ac:dyDescent="0.25">
      <c r="E469" s="6">
        <f t="shared" si="7"/>
        <v>128120.84</v>
      </c>
    </row>
    <row r="470" spans="5:5" x14ac:dyDescent="0.25">
      <c r="E470" s="6">
        <f t="shared" si="7"/>
        <v>128120.84</v>
      </c>
    </row>
    <row r="471" spans="5:5" x14ac:dyDescent="0.25">
      <c r="E471" s="6">
        <f t="shared" si="7"/>
        <v>128120.84</v>
      </c>
    </row>
    <row r="472" spans="5:5" x14ac:dyDescent="0.25">
      <c r="E472" s="6">
        <f t="shared" si="7"/>
        <v>128120.84</v>
      </c>
    </row>
    <row r="473" spans="5:5" x14ac:dyDescent="0.25">
      <c r="E473" s="6">
        <f t="shared" si="7"/>
        <v>128120.84</v>
      </c>
    </row>
    <row r="474" spans="5:5" x14ac:dyDescent="0.25">
      <c r="E474" s="6">
        <f t="shared" si="7"/>
        <v>128120.84</v>
      </c>
    </row>
    <row r="475" spans="5:5" x14ac:dyDescent="0.25">
      <c r="E475" s="6">
        <f t="shared" si="7"/>
        <v>128120.84</v>
      </c>
    </row>
    <row r="476" spans="5:5" x14ac:dyDescent="0.25">
      <c r="E476" s="6">
        <f t="shared" si="7"/>
        <v>128120.84</v>
      </c>
    </row>
    <row r="477" spans="5:5" x14ac:dyDescent="0.25">
      <c r="E477" s="6">
        <f t="shared" si="7"/>
        <v>128120.84</v>
      </c>
    </row>
    <row r="478" spans="5:5" x14ac:dyDescent="0.25">
      <c r="E478" s="6">
        <f t="shared" si="7"/>
        <v>128120.84</v>
      </c>
    </row>
    <row r="479" spans="5:5" x14ac:dyDescent="0.25">
      <c r="E479" s="6">
        <f t="shared" si="7"/>
        <v>128120.84</v>
      </c>
    </row>
    <row r="480" spans="5:5" x14ac:dyDescent="0.25">
      <c r="E480" s="6">
        <f t="shared" si="7"/>
        <v>128120.84</v>
      </c>
    </row>
    <row r="481" spans="5:5" x14ac:dyDescent="0.25">
      <c r="E481" s="6">
        <f t="shared" si="7"/>
        <v>128120.84</v>
      </c>
    </row>
    <row r="482" spans="5:5" x14ac:dyDescent="0.25">
      <c r="E482" s="6">
        <f t="shared" si="7"/>
        <v>128120.84</v>
      </c>
    </row>
    <row r="483" spans="5:5" x14ac:dyDescent="0.25">
      <c r="E483" s="6">
        <f t="shared" si="7"/>
        <v>128120.84</v>
      </c>
    </row>
    <row r="484" spans="5:5" x14ac:dyDescent="0.25">
      <c r="E484" s="6">
        <f t="shared" si="7"/>
        <v>128120.84</v>
      </c>
    </row>
    <row r="485" spans="5:5" x14ac:dyDescent="0.25">
      <c r="E485" s="6">
        <f t="shared" si="7"/>
        <v>128120.84</v>
      </c>
    </row>
    <row r="486" spans="5:5" x14ac:dyDescent="0.25">
      <c r="E486" s="6">
        <f t="shared" si="7"/>
        <v>128120.84</v>
      </c>
    </row>
    <row r="487" spans="5:5" x14ac:dyDescent="0.25">
      <c r="E487" s="6">
        <f t="shared" si="7"/>
        <v>128120.84</v>
      </c>
    </row>
    <row r="488" spans="5:5" x14ac:dyDescent="0.25">
      <c r="E488" s="6">
        <f t="shared" si="7"/>
        <v>128120.84</v>
      </c>
    </row>
    <row r="489" spans="5:5" x14ac:dyDescent="0.25">
      <c r="E489" s="6">
        <f t="shared" si="7"/>
        <v>128120.84</v>
      </c>
    </row>
    <row r="490" spans="5:5" x14ac:dyDescent="0.25">
      <c r="E490" s="6">
        <f t="shared" si="7"/>
        <v>128120.84</v>
      </c>
    </row>
    <row r="491" spans="5:5" x14ac:dyDescent="0.25">
      <c r="E491" s="6">
        <f t="shared" si="7"/>
        <v>128120.84</v>
      </c>
    </row>
    <row r="492" spans="5:5" x14ac:dyDescent="0.25">
      <c r="E492" s="6">
        <f t="shared" si="7"/>
        <v>128120.84</v>
      </c>
    </row>
    <row r="493" spans="5:5" x14ac:dyDescent="0.25">
      <c r="E493" s="6">
        <f t="shared" si="7"/>
        <v>128120.84</v>
      </c>
    </row>
    <row r="494" spans="5:5" x14ac:dyDescent="0.25">
      <c r="E494" s="6">
        <f t="shared" si="7"/>
        <v>128120.84</v>
      </c>
    </row>
    <row r="495" spans="5:5" x14ac:dyDescent="0.25">
      <c r="E495" s="6">
        <f t="shared" si="7"/>
        <v>128120.84</v>
      </c>
    </row>
    <row r="496" spans="5:5" x14ac:dyDescent="0.25">
      <c r="E496" s="6">
        <f t="shared" si="7"/>
        <v>128120.84</v>
      </c>
    </row>
    <row r="497" spans="5:5" x14ac:dyDescent="0.25">
      <c r="E497" s="6">
        <f t="shared" si="7"/>
        <v>128120.84</v>
      </c>
    </row>
    <row r="498" spans="5:5" x14ac:dyDescent="0.25">
      <c r="E498" s="6">
        <f t="shared" si="7"/>
        <v>128120.84</v>
      </c>
    </row>
    <row r="499" spans="5:5" x14ac:dyDescent="0.25">
      <c r="E499" s="6">
        <f t="shared" si="7"/>
        <v>128120.84</v>
      </c>
    </row>
    <row r="500" spans="5:5" x14ac:dyDescent="0.25">
      <c r="E500" s="6">
        <f t="shared" si="7"/>
        <v>128120.84</v>
      </c>
    </row>
  </sheetData>
  <mergeCells count="1">
    <mergeCell ref="A1:E1"/>
  </mergeCells>
  <hyperlinks>
    <hyperlink ref="P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workbookViewId="0">
      <selection activeCell="D17" sqref="D17"/>
    </sheetView>
  </sheetViews>
  <sheetFormatPr baseColWidth="10" defaultRowHeight="15" x14ac:dyDescent="0.25"/>
  <cols>
    <col min="1" max="1" width="11.42578125" style="5"/>
    <col min="2" max="2" width="22.85546875" style="5" customWidth="1"/>
    <col min="3" max="5" width="12" style="6" bestFit="1" customWidth="1"/>
    <col min="6" max="6" width="1.85546875" style="5" customWidth="1"/>
    <col min="7" max="7" width="21.7109375" style="5" bestFit="1" customWidth="1"/>
    <col min="8" max="8" width="9.5703125" style="5" bestFit="1" customWidth="1"/>
    <col min="9" max="9" width="16.140625" style="5" bestFit="1" customWidth="1"/>
    <col min="10" max="10" width="10.28515625" style="5" bestFit="1" customWidth="1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58</v>
      </c>
      <c r="B1" s="94"/>
      <c r="C1" s="94"/>
      <c r="D1" s="94"/>
      <c r="E1" s="94"/>
      <c r="H1" s="10"/>
      <c r="M1" s="20" t="s">
        <v>4</v>
      </c>
      <c r="N1" s="21">
        <f>E500</f>
        <v>0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M2" s="22" t="s">
        <v>77</v>
      </c>
      <c r="N2" s="23">
        <f>MAX(A3:A500)</f>
        <v>44476</v>
      </c>
    </row>
    <row r="3" spans="1:14" x14ac:dyDescent="0.25">
      <c r="A3" s="7">
        <v>43867</v>
      </c>
      <c r="B3" s="5" t="s">
        <v>59</v>
      </c>
      <c r="C3" s="6">
        <v>20313.689999999999</v>
      </c>
      <c r="D3" s="6">
        <v>0</v>
      </c>
      <c r="E3" s="3">
        <f>C3-D3</f>
        <v>20313.689999999999</v>
      </c>
      <c r="G3" s="12" t="s">
        <v>60</v>
      </c>
      <c r="H3" s="13">
        <v>35.25</v>
      </c>
      <c r="I3" s="12" t="s">
        <v>33</v>
      </c>
      <c r="J3" s="12" t="s">
        <v>33</v>
      </c>
    </row>
    <row r="4" spans="1:14" x14ac:dyDescent="0.25">
      <c r="A4" s="4" t="s">
        <v>33</v>
      </c>
      <c r="B4" s="5" t="s">
        <v>66</v>
      </c>
      <c r="C4" s="6">
        <v>0</v>
      </c>
      <c r="D4" s="6">
        <v>0</v>
      </c>
      <c r="E4" s="6">
        <f>E3+C4-D4</f>
        <v>20313.689999999999</v>
      </c>
    </row>
    <row r="5" spans="1:14" x14ac:dyDescent="0.25">
      <c r="A5" s="7">
        <v>43881</v>
      </c>
      <c r="B5" s="5" t="s">
        <v>67</v>
      </c>
      <c r="C5" s="6">
        <v>0</v>
      </c>
      <c r="D5" s="6">
        <v>20313.689999999999</v>
      </c>
      <c r="E5" s="6">
        <f t="shared" ref="E5:E68" si="0">E4+C5-D5</f>
        <v>0</v>
      </c>
    </row>
    <row r="6" spans="1:14" x14ac:dyDescent="0.25">
      <c r="A6" s="7">
        <v>43895</v>
      </c>
      <c r="B6" s="5" t="s">
        <v>88</v>
      </c>
      <c r="C6" s="6">
        <v>41059.57</v>
      </c>
      <c r="D6" s="6">
        <v>0</v>
      </c>
      <c r="E6" s="6">
        <f t="shared" si="0"/>
        <v>41059.57</v>
      </c>
      <c r="G6" s="5" t="s">
        <v>89</v>
      </c>
      <c r="H6" s="5">
        <v>71.25</v>
      </c>
    </row>
    <row r="7" spans="1:14" x14ac:dyDescent="0.25">
      <c r="A7" s="7">
        <v>43951</v>
      </c>
      <c r="B7" s="5" t="s">
        <v>98</v>
      </c>
      <c r="C7" s="6">
        <v>5000.6899999999996</v>
      </c>
      <c r="D7" s="6">
        <v>0</v>
      </c>
      <c r="E7" s="6">
        <f t="shared" si="0"/>
        <v>46060.26</v>
      </c>
    </row>
    <row r="8" spans="1:14" x14ac:dyDescent="0.25">
      <c r="A8" s="7">
        <v>44007</v>
      </c>
      <c r="B8" s="5" t="s">
        <v>119</v>
      </c>
      <c r="C8" s="6">
        <v>0</v>
      </c>
      <c r="D8" s="6">
        <v>46060.26</v>
      </c>
      <c r="E8" s="6">
        <f t="shared" si="0"/>
        <v>0</v>
      </c>
    </row>
    <row r="9" spans="1:14" x14ac:dyDescent="0.25">
      <c r="A9" s="7">
        <v>44296</v>
      </c>
      <c r="B9" s="5" t="s">
        <v>412</v>
      </c>
      <c r="C9" s="6">
        <v>12807.98</v>
      </c>
      <c r="D9" s="6">
        <v>12807.98</v>
      </c>
      <c r="E9" s="6">
        <f t="shared" si="0"/>
        <v>0</v>
      </c>
      <c r="G9" s="5" t="s">
        <v>413</v>
      </c>
      <c r="H9" s="5">
        <v>11.75</v>
      </c>
    </row>
    <row r="10" spans="1:14" x14ac:dyDescent="0.25">
      <c r="A10" s="7">
        <v>44342</v>
      </c>
      <c r="B10" s="5" t="s">
        <v>501</v>
      </c>
      <c r="C10" s="6">
        <v>0</v>
      </c>
      <c r="D10" s="6">
        <v>4980</v>
      </c>
      <c r="E10" s="6">
        <f t="shared" si="0"/>
        <v>-4980</v>
      </c>
    </row>
    <row r="11" spans="1:14" x14ac:dyDescent="0.25">
      <c r="A11" s="7">
        <v>44426</v>
      </c>
      <c r="B11" s="5" t="s">
        <v>739</v>
      </c>
      <c r="C11" s="6">
        <v>0</v>
      </c>
      <c r="D11" s="80">
        <v>12121.27</v>
      </c>
      <c r="E11" s="6">
        <f t="shared" si="0"/>
        <v>-17101.27</v>
      </c>
    </row>
    <row r="12" spans="1:14" x14ac:dyDescent="0.25">
      <c r="A12" s="7">
        <v>44440</v>
      </c>
      <c r="B12" s="5" t="s">
        <v>738</v>
      </c>
      <c r="C12" s="6">
        <v>29803.33</v>
      </c>
      <c r="D12" s="6">
        <v>0</v>
      </c>
      <c r="E12" s="6">
        <f t="shared" si="0"/>
        <v>12702.060000000001</v>
      </c>
    </row>
    <row r="13" spans="1:14" x14ac:dyDescent="0.25">
      <c r="A13" s="7">
        <v>44434</v>
      </c>
      <c r="B13" s="5" t="s">
        <v>765</v>
      </c>
      <c r="C13" s="6">
        <v>0</v>
      </c>
      <c r="D13" s="80">
        <v>6679.1</v>
      </c>
      <c r="E13" s="6">
        <f t="shared" si="0"/>
        <v>6022.9600000000009</v>
      </c>
    </row>
    <row r="14" spans="1:14" x14ac:dyDescent="0.25">
      <c r="A14" s="7">
        <v>44440</v>
      </c>
      <c r="B14" s="5" t="s">
        <v>767</v>
      </c>
      <c r="C14" s="6">
        <v>0</v>
      </c>
      <c r="D14" s="6">
        <v>6022.96</v>
      </c>
      <c r="E14" s="6">
        <f t="shared" si="0"/>
        <v>0</v>
      </c>
    </row>
    <row r="15" spans="1:14" x14ac:dyDescent="0.25">
      <c r="A15" s="7">
        <v>44473</v>
      </c>
      <c r="B15" s="5" t="s">
        <v>796</v>
      </c>
      <c r="C15" s="6">
        <v>0</v>
      </c>
      <c r="D15" s="6">
        <v>30939.31</v>
      </c>
      <c r="E15" s="6">
        <f t="shared" si="0"/>
        <v>-30939.31</v>
      </c>
    </row>
    <row r="16" spans="1:14" x14ac:dyDescent="0.25">
      <c r="A16" s="7">
        <v>44476</v>
      </c>
      <c r="B16" s="5" t="s">
        <v>807</v>
      </c>
      <c r="C16" s="6">
        <v>30939.31</v>
      </c>
      <c r="D16" s="6">
        <v>0</v>
      </c>
      <c r="E16" s="6">
        <f t="shared" si="0"/>
        <v>0</v>
      </c>
    </row>
    <row r="17" spans="5:5" x14ac:dyDescent="0.25">
      <c r="E17" s="6">
        <f t="shared" si="0"/>
        <v>0</v>
      </c>
    </row>
    <row r="18" spans="5:5" x14ac:dyDescent="0.25">
      <c r="E18" s="6">
        <f t="shared" si="0"/>
        <v>0</v>
      </c>
    </row>
    <row r="19" spans="5:5" x14ac:dyDescent="0.25">
      <c r="E19" s="6">
        <f t="shared" si="0"/>
        <v>0</v>
      </c>
    </row>
    <row r="20" spans="5:5" x14ac:dyDescent="0.25">
      <c r="E20" s="6">
        <f t="shared" si="0"/>
        <v>0</v>
      </c>
    </row>
    <row r="21" spans="5:5" x14ac:dyDescent="0.25">
      <c r="E21" s="6">
        <f t="shared" si="0"/>
        <v>0</v>
      </c>
    </row>
    <row r="22" spans="5:5" x14ac:dyDescent="0.25">
      <c r="E22" s="6">
        <f t="shared" si="0"/>
        <v>0</v>
      </c>
    </row>
    <row r="23" spans="5:5" x14ac:dyDescent="0.25">
      <c r="E23" s="6">
        <f t="shared" si="0"/>
        <v>0</v>
      </c>
    </row>
    <row r="24" spans="5:5" x14ac:dyDescent="0.25">
      <c r="E24" s="6">
        <f t="shared" si="0"/>
        <v>0</v>
      </c>
    </row>
    <row r="25" spans="5:5" x14ac:dyDescent="0.25">
      <c r="E25" s="6">
        <f t="shared" si="0"/>
        <v>0</v>
      </c>
    </row>
    <row r="26" spans="5:5" x14ac:dyDescent="0.25">
      <c r="E26" s="6">
        <f t="shared" si="0"/>
        <v>0</v>
      </c>
    </row>
    <row r="27" spans="5:5" x14ac:dyDescent="0.25">
      <c r="E27" s="6">
        <f t="shared" si="0"/>
        <v>0</v>
      </c>
    </row>
    <row r="28" spans="5:5" x14ac:dyDescent="0.25">
      <c r="E28" s="6">
        <f t="shared" si="0"/>
        <v>0</v>
      </c>
    </row>
    <row r="29" spans="5:5" x14ac:dyDescent="0.25">
      <c r="E29" s="6">
        <f t="shared" si="0"/>
        <v>0</v>
      </c>
    </row>
    <row r="30" spans="5:5" x14ac:dyDescent="0.25">
      <c r="E30" s="6">
        <f t="shared" si="0"/>
        <v>0</v>
      </c>
    </row>
    <row r="31" spans="5:5" x14ac:dyDescent="0.25">
      <c r="E31" s="6">
        <f t="shared" si="0"/>
        <v>0</v>
      </c>
    </row>
    <row r="32" spans="5:5" x14ac:dyDescent="0.25">
      <c r="E32" s="6">
        <f t="shared" si="0"/>
        <v>0</v>
      </c>
    </row>
    <row r="33" spans="5:5" x14ac:dyDescent="0.25">
      <c r="E33" s="6">
        <f t="shared" si="0"/>
        <v>0</v>
      </c>
    </row>
    <row r="34" spans="5:5" x14ac:dyDescent="0.25">
      <c r="E34" s="6">
        <f t="shared" si="0"/>
        <v>0</v>
      </c>
    </row>
    <row r="35" spans="5:5" x14ac:dyDescent="0.25">
      <c r="E35" s="6">
        <f t="shared" si="0"/>
        <v>0</v>
      </c>
    </row>
    <row r="36" spans="5:5" x14ac:dyDescent="0.25">
      <c r="E36" s="6">
        <f t="shared" si="0"/>
        <v>0</v>
      </c>
    </row>
    <row r="37" spans="5:5" x14ac:dyDescent="0.25">
      <c r="E37" s="6">
        <f t="shared" si="0"/>
        <v>0</v>
      </c>
    </row>
    <row r="38" spans="5:5" x14ac:dyDescent="0.25">
      <c r="E38" s="6">
        <f t="shared" si="0"/>
        <v>0</v>
      </c>
    </row>
    <row r="39" spans="5:5" x14ac:dyDescent="0.25">
      <c r="E39" s="6">
        <f t="shared" si="0"/>
        <v>0</v>
      </c>
    </row>
    <row r="40" spans="5:5" x14ac:dyDescent="0.25">
      <c r="E40" s="6">
        <f t="shared" si="0"/>
        <v>0</v>
      </c>
    </row>
    <row r="41" spans="5:5" x14ac:dyDescent="0.25">
      <c r="E41" s="6">
        <f t="shared" si="0"/>
        <v>0</v>
      </c>
    </row>
    <row r="42" spans="5:5" x14ac:dyDescent="0.25">
      <c r="E42" s="6">
        <f t="shared" si="0"/>
        <v>0</v>
      </c>
    </row>
    <row r="43" spans="5:5" x14ac:dyDescent="0.25">
      <c r="E43" s="6">
        <f t="shared" si="0"/>
        <v>0</v>
      </c>
    </row>
    <row r="44" spans="5:5" x14ac:dyDescent="0.25">
      <c r="E44" s="6">
        <f t="shared" si="0"/>
        <v>0</v>
      </c>
    </row>
    <row r="45" spans="5:5" x14ac:dyDescent="0.25">
      <c r="E45" s="6">
        <f t="shared" si="0"/>
        <v>0</v>
      </c>
    </row>
    <row r="46" spans="5:5" x14ac:dyDescent="0.25">
      <c r="E46" s="6">
        <f t="shared" si="0"/>
        <v>0</v>
      </c>
    </row>
    <row r="47" spans="5:5" x14ac:dyDescent="0.25">
      <c r="E47" s="6">
        <f t="shared" si="0"/>
        <v>0</v>
      </c>
    </row>
    <row r="48" spans="5:5" x14ac:dyDescent="0.25">
      <c r="E48" s="6">
        <f t="shared" si="0"/>
        <v>0</v>
      </c>
    </row>
    <row r="49" spans="5:5" x14ac:dyDescent="0.25">
      <c r="E49" s="6">
        <f t="shared" si="0"/>
        <v>0</v>
      </c>
    </row>
    <row r="50" spans="5:5" x14ac:dyDescent="0.25">
      <c r="E50" s="6">
        <f t="shared" si="0"/>
        <v>0</v>
      </c>
    </row>
    <row r="51" spans="5:5" x14ac:dyDescent="0.25">
      <c r="E51" s="6">
        <f t="shared" si="0"/>
        <v>0</v>
      </c>
    </row>
    <row r="52" spans="5:5" x14ac:dyDescent="0.25">
      <c r="E52" s="6">
        <f t="shared" si="0"/>
        <v>0</v>
      </c>
    </row>
    <row r="53" spans="5:5" x14ac:dyDescent="0.25">
      <c r="E53" s="6">
        <f t="shared" si="0"/>
        <v>0</v>
      </c>
    </row>
    <row r="54" spans="5:5" x14ac:dyDescent="0.25">
      <c r="E54" s="6">
        <f t="shared" si="0"/>
        <v>0</v>
      </c>
    </row>
    <row r="55" spans="5:5" x14ac:dyDescent="0.25">
      <c r="E55" s="6">
        <f t="shared" si="0"/>
        <v>0</v>
      </c>
    </row>
    <row r="56" spans="5:5" x14ac:dyDescent="0.25">
      <c r="E56" s="6">
        <f t="shared" si="0"/>
        <v>0</v>
      </c>
    </row>
    <row r="57" spans="5:5" x14ac:dyDescent="0.25">
      <c r="E57" s="6">
        <f t="shared" si="0"/>
        <v>0</v>
      </c>
    </row>
    <row r="58" spans="5:5" x14ac:dyDescent="0.25">
      <c r="E58" s="6">
        <f t="shared" si="0"/>
        <v>0</v>
      </c>
    </row>
    <row r="59" spans="5:5" x14ac:dyDescent="0.25">
      <c r="E59" s="6">
        <f t="shared" si="0"/>
        <v>0</v>
      </c>
    </row>
    <row r="60" spans="5:5" x14ac:dyDescent="0.25">
      <c r="E60" s="6">
        <f t="shared" si="0"/>
        <v>0</v>
      </c>
    </row>
    <row r="61" spans="5:5" x14ac:dyDescent="0.25">
      <c r="E61" s="6">
        <f t="shared" si="0"/>
        <v>0</v>
      </c>
    </row>
    <row r="62" spans="5:5" x14ac:dyDescent="0.25">
      <c r="E62" s="6">
        <f t="shared" si="0"/>
        <v>0</v>
      </c>
    </row>
    <row r="63" spans="5:5" x14ac:dyDescent="0.25">
      <c r="E63" s="6">
        <f t="shared" si="0"/>
        <v>0</v>
      </c>
    </row>
    <row r="64" spans="5:5" x14ac:dyDescent="0.25">
      <c r="E64" s="6">
        <f t="shared" si="0"/>
        <v>0</v>
      </c>
    </row>
    <row r="65" spans="5:5" x14ac:dyDescent="0.25">
      <c r="E65" s="6">
        <f t="shared" si="0"/>
        <v>0</v>
      </c>
    </row>
    <row r="66" spans="5:5" x14ac:dyDescent="0.25">
      <c r="E66" s="6">
        <f t="shared" si="0"/>
        <v>0</v>
      </c>
    </row>
    <row r="67" spans="5:5" x14ac:dyDescent="0.25">
      <c r="E67" s="6">
        <f t="shared" si="0"/>
        <v>0</v>
      </c>
    </row>
    <row r="68" spans="5:5" x14ac:dyDescent="0.25">
      <c r="E68" s="6">
        <f t="shared" si="0"/>
        <v>0</v>
      </c>
    </row>
    <row r="69" spans="5:5" x14ac:dyDescent="0.25">
      <c r="E69" s="6">
        <f t="shared" ref="E69:E132" si="1">E68+C69-D69</f>
        <v>0</v>
      </c>
    </row>
    <row r="70" spans="5:5" x14ac:dyDescent="0.25">
      <c r="E70" s="6">
        <f t="shared" si="1"/>
        <v>0</v>
      </c>
    </row>
    <row r="71" spans="5:5" x14ac:dyDescent="0.25">
      <c r="E71" s="6">
        <f t="shared" si="1"/>
        <v>0</v>
      </c>
    </row>
    <row r="72" spans="5:5" x14ac:dyDescent="0.25">
      <c r="E72" s="6">
        <f t="shared" si="1"/>
        <v>0</v>
      </c>
    </row>
    <row r="73" spans="5:5" x14ac:dyDescent="0.25">
      <c r="E73" s="6">
        <f t="shared" si="1"/>
        <v>0</v>
      </c>
    </row>
    <row r="74" spans="5:5" x14ac:dyDescent="0.25">
      <c r="E74" s="6">
        <f t="shared" si="1"/>
        <v>0</v>
      </c>
    </row>
    <row r="75" spans="5:5" x14ac:dyDescent="0.25">
      <c r="E75" s="6">
        <f t="shared" si="1"/>
        <v>0</v>
      </c>
    </row>
    <row r="76" spans="5:5" x14ac:dyDescent="0.25">
      <c r="E76" s="6">
        <f t="shared" si="1"/>
        <v>0</v>
      </c>
    </row>
    <row r="77" spans="5:5" x14ac:dyDescent="0.25">
      <c r="E77" s="6">
        <f t="shared" si="1"/>
        <v>0</v>
      </c>
    </row>
    <row r="78" spans="5:5" x14ac:dyDescent="0.25">
      <c r="E78" s="6">
        <f t="shared" si="1"/>
        <v>0</v>
      </c>
    </row>
    <row r="79" spans="5:5" x14ac:dyDescent="0.25">
      <c r="E79" s="6">
        <f t="shared" si="1"/>
        <v>0</v>
      </c>
    </row>
    <row r="80" spans="5:5" x14ac:dyDescent="0.25">
      <c r="E80" s="6">
        <f t="shared" si="1"/>
        <v>0</v>
      </c>
    </row>
    <row r="81" spans="5:5" x14ac:dyDescent="0.25">
      <c r="E81" s="6">
        <f t="shared" si="1"/>
        <v>0</v>
      </c>
    </row>
    <row r="82" spans="5:5" x14ac:dyDescent="0.25">
      <c r="E82" s="6">
        <f t="shared" si="1"/>
        <v>0</v>
      </c>
    </row>
    <row r="83" spans="5:5" x14ac:dyDescent="0.25">
      <c r="E83" s="6">
        <f t="shared" si="1"/>
        <v>0</v>
      </c>
    </row>
    <row r="84" spans="5:5" x14ac:dyDescent="0.25">
      <c r="E84" s="6">
        <f t="shared" si="1"/>
        <v>0</v>
      </c>
    </row>
    <row r="85" spans="5:5" x14ac:dyDescent="0.25">
      <c r="E85" s="6">
        <f t="shared" si="1"/>
        <v>0</v>
      </c>
    </row>
    <row r="86" spans="5:5" x14ac:dyDescent="0.25">
      <c r="E86" s="6">
        <f t="shared" si="1"/>
        <v>0</v>
      </c>
    </row>
    <row r="87" spans="5:5" x14ac:dyDescent="0.25">
      <c r="E87" s="6">
        <f t="shared" si="1"/>
        <v>0</v>
      </c>
    </row>
    <row r="88" spans="5:5" x14ac:dyDescent="0.25">
      <c r="E88" s="6">
        <f t="shared" si="1"/>
        <v>0</v>
      </c>
    </row>
    <row r="89" spans="5:5" x14ac:dyDescent="0.25">
      <c r="E89" s="6">
        <f t="shared" si="1"/>
        <v>0</v>
      </c>
    </row>
    <row r="90" spans="5:5" x14ac:dyDescent="0.25">
      <c r="E90" s="6">
        <f t="shared" si="1"/>
        <v>0</v>
      </c>
    </row>
    <row r="91" spans="5:5" x14ac:dyDescent="0.25">
      <c r="E91" s="6">
        <f t="shared" si="1"/>
        <v>0</v>
      </c>
    </row>
    <row r="92" spans="5:5" x14ac:dyDescent="0.25">
      <c r="E92" s="6">
        <f t="shared" si="1"/>
        <v>0</v>
      </c>
    </row>
    <row r="93" spans="5:5" x14ac:dyDescent="0.25">
      <c r="E93" s="6">
        <f t="shared" si="1"/>
        <v>0</v>
      </c>
    </row>
    <row r="94" spans="5:5" x14ac:dyDescent="0.25">
      <c r="E94" s="6">
        <f t="shared" si="1"/>
        <v>0</v>
      </c>
    </row>
    <row r="95" spans="5:5" x14ac:dyDescent="0.25">
      <c r="E95" s="6">
        <f t="shared" si="1"/>
        <v>0</v>
      </c>
    </row>
    <row r="96" spans="5:5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workbookViewId="0">
      <selection activeCell="A19" sqref="A19:C19"/>
    </sheetView>
  </sheetViews>
  <sheetFormatPr baseColWidth="10" defaultRowHeight="15" x14ac:dyDescent="0.25"/>
  <cols>
    <col min="1" max="1" width="10.7109375" style="5" customWidth="1"/>
    <col min="2" max="2" width="22.28515625" style="5" customWidth="1"/>
    <col min="3" max="3" width="12" style="6" bestFit="1" customWidth="1"/>
    <col min="4" max="4" width="11.7109375" style="6" customWidth="1"/>
    <col min="5" max="5" width="13.140625" style="6" customWidth="1"/>
    <col min="6" max="6" width="2.140625" style="5" customWidth="1"/>
    <col min="7" max="7" width="20.140625" style="5" bestFit="1" customWidth="1"/>
    <col min="8" max="8" width="9.5703125" style="5" bestFit="1" customWidth="1"/>
    <col min="9" max="9" width="16.140625" style="5" bestFit="1" customWidth="1"/>
    <col min="10" max="10" width="10.28515625" style="5" bestFit="1" customWidth="1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39</v>
      </c>
      <c r="B1" s="94"/>
      <c r="C1" s="94"/>
      <c r="D1" s="94"/>
      <c r="E1" s="94"/>
      <c r="H1" s="10"/>
      <c r="M1" s="20" t="s">
        <v>4</v>
      </c>
      <c r="N1" s="21">
        <f>E500</f>
        <v>1.8189894035458565E-12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M2" s="22" t="s">
        <v>77</v>
      </c>
      <c r="N2" s="23">
        <f>MAX(A3:A500)</f>
        <v>44440</v>
      </c>
    </row>
    <row r="3" spans="1:14" x14ac:dyDescent="0.25">
      <c r="A3" s="4">
        <v>43846</v>
      </c>
      <c r="B3" s="5" t="s">
        <v>99</v>
      </c>
      <c r="C3" s="6">
        <v>5388.17</v>
      </c>
      <c r="D3" s="6">
        <v>0</v>
      </c>
      <c r="E3" s="3">
        <f>C3-D3</f>
        <v>5388.17</v>
      </c>
      <c r="G3" s="12" t="s">
        <v>41</v>
      </c>
      <c r="H3" s="13">
        <v>9.35</v>
      </c>
      <c r="I3" s="12" t="s">
        <v>33</v>
      </c>
      <c r="J3" s="12" t="s">
        <v>33</v>
      </c>
    </row>
    <row r="4" spans="1:14" x14ac:dyDescent="0.25">
      <c r="A4" s="4">
        <v>43857</v>
      </c>
      <c r="B4" s="5" t="s">
        <v>65</v>
      </c>
      <c r="C4" s="6">
        <v>0</v>
      </c>
      <c r="D4" s="6">
        <v>5388.17</v>
      </c>
      <c r="E4" s="6">
        <f>E3+C4-D4</f>
        <v>0</v>
      </c>
    </row>
    <row r="5" spans="1:14" x14ac:dyDescent="0.25">
      <c r="A5" s="7">
        <v>43860</v>
      </c>
      <c r="B5" s="5" t="s">
        <v>40</v>
      </c>
      <c r="C5" s="6">
        <v>6252.58</v>
      </c>
      <c r="D5" s="6">
        <v>0</v>
      </c>
      <c r="E5" s="6">
        <f t="shared" ref="E5:E68" si="0">E4+C5-D5</f>
        <v>6252.58</v>
      </c>
      <c r="G5" s="5" t="s">
        <v>42</v>
      </c>
      <c r="H5" s="5">
        <v>10.85</v>
      </c>
    </row>
    <row r="6" spans="1:14" x14ac:dyDescent="0.25">
      <c r="A6" s="7">
        <v>43874</v>
      </c>
      <c r="B6" s="5" t="s">
        <v>100</v>
      </c>
      <c r="C6" s="6">
        <v>11813.63</v>
      </c>
      <c r="D6" s="6">
        <v>0</v>
      </c>
      <c r="E6" s="6">
        <f t="shared" si="0"/>
        <v>18066.21</v>
      </c>
      <c r="G6" s="5" t="s">
        <v>64</v>
      </c>
      <c r="H6" s="5">
        <v>20.5</v>
      </c>
    </row>
    <row r="7" spans="1:14" x14ac:dyDescent="0.25">
      <c r="A7" s="12" t="s">
        <v>33</v>
      </c>
      <c r="B7" s="5" t="s">
        <v>101</v>
      </c>
      <c r="C7" s="6">
        <v>623.26</v>
      </c>
      <c r="D7" s="6">
        <v>0</v>
      </c>
      <c r="E7" s="6">
        <f t="shared" si="0"/>
        <v>18689.469999999998</v>
      </c>
    </row>
    <row r="8" spans="1:14" x14ac:dyDescent="0.25">
      <c r="A8" s="7">
        <v>43881</v>
      </c>
      <c r="B8" s="5" t="s">
        <v>68</v>
      </c>
      <c r="C8" s="6">
        <v>0</v>
      </c>
      <c r="D8" s="6">
        <v>6875.84</v>
      </c>
      <c r="E8" s="6">
        <f t="shared" si="0"/>
        <v>11813.629999999997</v>
      </c>
    </row>
    <row r="9" spans="1:14" x14ac:dyDescent="0.25">
      <c r="A9" s="7">
        <v>43895</v>
      </c>
      <c r="B9" s="5" t="s">
        <v>90</v>
      </c>
      <c r="C9" s="6">
        <v>16740.77</v>
      </c>
      <c r="D9" s="6">
        <v>0</v>
      </c>
      <c r="E9" s="6">
        <f t="shared" si="0"/>
        <v>28554.399999999998</v>
      </c>
      <c r="G9" s="5" t="s">
        <v>91</v>
      </c>
      <c r="H9" s="5">
        <v>29.05</v>
      </c>
    </row>
    <row r="10" spans="1:14" x14ac:dyDescent="0.25">
      <c r="A10" s="7">
        <v>44007</v>
      </c>
      <c r="B10" s="5" t="s">
        <v>120</v>
      </c>
      <c r="C10" s="6">
        <v>0</v>
      </c>
      <c r="D10" s="6">
        <v>28554.400000000001</v>
      </c>
      <c r="E10" s="6">
        <f t="shared" si="0"/>
        <v>0</v>
      </c>
    </row>
    <row r="11" spans="1:14" x14ac:dyDescent="0.25">
      <c r="A11" s="7">
        <v>44272</v>
      </c>
      <c r="B11" s="5" t="s">
        <v>384</v>
      </c>
      <c r="C11" s="6">
        <v>0</v>
      </c>
      <c r="D11" s="6">
        <v>11676</v>
      </c>
      <c r="E11" s="6">
        <f t="shared" si="0"/>
        <v>-11676</v>
      </c>
      <c r="G11" s="5" t="s">
        <v>385</v>
      </c>
    </row>
    <row r="12" spans="1:14" x14ac:dyDescent="0.25">
      <c r="A12" s="7">
        <v>44273</v>
      </c>
      <c r="B12" s="5" t="s">
        <v>390</v>
      </c>
      <c r="C12" s="6">
        <v>10489.16</v>
      </c>
      <c r="D12" s="6">
        <v>0</v>
      </c>
      <c r="E12" s="6">
        <f t="shared" si="0"/>
        <v>-1186.8400000000001</v>
      </c>
      <c r="G12" s="5" t="s">
        <v>391</v>
      </c>
      <c r="H12" s="5">
        <v>10.25</v>
      </c>
    </row>
    <row r="13" spans="1:14" x14ac:dyDescent="0.25">
      <c r="A13" s="7">
        <v>44336</v>
      </c>
      <c r="B13" s="5" t="s">
        <v>490</v>
      </c>
      <c r="C13" s="6">
        <v>12189.9</v>
      </c>
      <c r="D13" s="6">
        <v>0</v>
      </c>
      <c r="E13" s="6">
        <f t="shared" si="0"/>
        <v>11003.06</v>
      </c>
    </row>
    <row r="14" spans="1:14" x14ac:dyDescent="0.25">
      <c r="A14" s="7">
        <v>44342</v>
      </c>
      <c r="B14" s="5" t="s">
        <v>505</v>
      </c>
      <c r="C14" s="6">
        <v>0</v>
      </c>
      <c r="D14" s="6">
        <v>6023.06</v>
      </c>
      <c r="E14" s="6">
        <f t="shared" si="0"/>
        <v>4979.9999999999991</v>
      </c>
    </row>
    <row r="15" spans="1:14" x14ac:dyDescent="0.25">
      <c r="A15" s="7">
        <v>44393</v>
      </c>
      <c r="B15" s="5" t="s">
        <v>650</v>
      </c>
      <c r="C15" s="6">
        <v>12121.27</v>
      </c>
      <c r="D15" s="6">
        <v>0</v>
      </c>
      <c r="E15" s="6">
        <f t="shared" si="0"/>
        <v>17101.27</v>
      </c>
      <c r="G15" s="5" t="s">
        <v>651</v>
      </c>
      <c r="H15" s="5">
        <v>9.6999999999999993</v>
      </c>
    </row>
    <row r="16" spans="1:14" x14ac:dyDescent="0.25">
      <c r="A16" s="7">
        <v>44434</v>
      </c>
      <c r="B16" s="5" t="s">
        <v>764</v>
      </c>
      <c r="C16" s="6">
        <v>0</v>
      </c>
      <c r="D16" s="80">
        <v>35495.42</v>
      </c>
      <c r="E16" s="6">
        <f t="shared" si="0"/>
        <v>-18394.149999999998</v>
      </c>
      <c r="K16">
        <f>17680+17815.42</f>
        <v>35495.42</v>
      </c>
    </row>
    <row r="17" spans="1:5" x14ac:dyDescent="0.25">
      <c r="A17" s="7">
        <v>44440</v>
      </c>
      <c r="B17" s="5" t="s">
        <v>766</v>
      </c>
      <c r="C17" s="6">
        <v>12371.24</v>
      </c>
      <c r="D17" s="6">
        <v>0</v>
      </c>
      <c r="E17" s="6">
        <f t="shared" si="0"/>
        <v>-6022.909999999998</v>
      </c>
    </row>
    <row r="18" spans="1:5" x14ac:dyDescent="0.25">
      <c r="A18" s="7">
        <v>44440</v>
      </c>
      <c r="B18" s="5" t="s">
        <v>768</v>
      </c>
      <c r="C18" s="6">
        <f>6022.96-0.05</f>
        <v>6022.91</v>
      </c>
      <c r="D18" s="6">
        <v>0</v>
      </c>
      <c r="E18" s="6">
        <f t="shared" si="0"/>
        <v>1.8189894035458565E-12</v>
      </c>
    </row>
    <row r="19" spans="1:5" x14ac:dyDescent="0.25">
      <c r="A19" s="7"/>
      <c r="E19" s="6">
        <f t="shared" si="0"/>
        <v>1.8189894035458565E-12</v>
      </c>
    </row>
    <row r="20" spans="1:5" x14ac:dyDescent="0.25">
      <c r="E20" s="6">
        <f t="shared" si="0"/>
        <v>1.8189894035458565E-12</v>
      </c>
    </row>
    <row r="21" spans="1:5" x14ac:dyDescent="0.25">
      <c r="E21" s="6">
        <f t="shared" si="0"/>
        <v>1.8189894035458565E-12</v>
      </c>
    </row>
    <row r="22" spans="1:5" x14ac:dyDescent="0.25">
      <c r="E22" s="6">
        <f t="shared" si="0"/>
        <v>1.8189894035458565E-12</v>
      </c>
    </row>
    <row r="23" spans="1:5" x14ac:dyDescent="0.25">
      <c r="E23" s="6">
        <f t="shared" si="0"/>
        <v>1.8189894035458565E-12</v>
      </c>
    </row>
    <row r="24" spans="1:5" x14ac:dyDescent="0.25">
      <c r="E24" s="6">
        <f t="shared" si="0"/>
        <v>1.8189894035458565E-12</v>
      </c>
    </row>
    <row r="25" spans="1:5" x14ac:dyDescent="0.25">
      <c r="E25" s="6">
        <f t="shared" si="0"/>
        <v>1.8189894035458565E-12</v>
      </c>
    </row>
    <row r="26" spans="1:5" x14ac:dyDescent="0.25">
      <c r="E26" s="6">
        <f t="shared" si="0"/>
        <v>1.8189894035458565E-12</v>
      </c>
    </row>
    <row r="27" spans="1:5" x14ac:dyDescent="0.25">
      <c r="E27" s="6">
        <f t="shared" si="0"/>
        <v>1.8189894035458565E-12</v>
      </c>
    </row>
    <row r="28" spans="1:5" x14ac:dyDescent="0.25">
      <c r="E28" s="6">
        <f t="shared" si="0"/>
        <v>1.8189894035458565E-12</v>
      </c>
    </row>
    <row r="29" spans="1:5" x14ac:dyDescent="0.25">
      <c r="E29" s="6">
        <f t="shared" si="0"/>
        <v>1.8189894035458565E-12</v>
      </c>
    </row>
    <row r="30" spans="1:5" x14ac:dyDescent="0.25">
      <c r="E30" s="6">
        <f t="shared" si="0"/>
        <v>1.8189894035458565E-12</v>
      </c>
    </row>
    <row r="31" spans="1:5" x14ac:dyDescent="0.25">
      <c r="E31" s="6">
        <f t="shared" si="0"/>
        <v>1.8189894035458565E-12</v>
      </c>
    </row>
    <row r="32" spans="1:5" x14ac:dyDescent="0.25">
      <c r="E32" s="6">
        <f t="shared" si="0"/>
        <v>1.8189894035458565E-12</v>
      </c>
    </row>
    <row r="33" spans="5:5" x14ac:dyDescent="0.25">
      <c r="E33" s="6">
        <f t="shared" si="0"/>
        <v>1.8189894035458565E-12</v>
      </c>
    </row>
    <row r="34" spans="5:5" x14ac:dyDescent="0.25">
      <c r="E34" s="6">
        <f t="shared" si="0"/>
        <v>1.8189894035458565E-12</v>
      </c>
    </row>
    <row r="35" spans="5:5" x14ac:dyDescent="0.25">
      <c r="E35" s="6">
        <f t="shared" si="0"/>
        <v>1.8189894035458565E-12</v>
      </c>
    </row>
    <row r="36" spans="5:5" x14ac:dyDescent="0.25">
      <c r="E36" s="6">
        <f t="shared" si="0"/>
        <v>1.8189894035458565E-12</v>
      </c>
    </row>
    <row r="37" spans="5:5" x14ac:dyDescent="0.25">
      <c r="E37" s="6">
        <f t="shared" si="0"/>
        <v>1.8189894035458565E-12</v>
      </c>
    </row>
    <row r="38" spans="5:5" x14ac:dyDescent="0.25">
      <c r="E38" s="6">
        <f t="shared" si="0"/>
        <v>1.8189894035458565E-12</v>
      </c>
    </row>
    <row r="39" spans="5:5" x14ac:dyDescent="0.25">
      <c r="E39" s="6">
        <f t="shared" si="0"/>
        <v>1.8189894035458565E-12</v>
      </c>
    </row>
    <row r="40" spans="5:5" x14ac:dyDescent="0.25">
      <c r="E40" s="6">
        <f t="shared" si="0"/>
        <v>1.8189894035458565E-12</v>
      </c>
    </row>
    <row r="41" spans="5:5" x14ac:dyDescent="0.25">
      <c r="E41" s="6">
        <f t="shared" si="0"/>
        <v>1.8189894035458565E-12</v>
      </c>
    </row>
    <row r="42" spans="5:5" x14ac:dyDescent="0.25">
      <c r="E42" s="6">
        <f t="shared" si="0"/>
        <v>1.8189894035458565E-12</v>
      </c>
    </row>
    <row r="43" spans="5:5" x14ac:dyDescent="0.25">
      <c r="E43" s="6">
        <f t="shared" si="0"/>
        <v>1.8189894035458565E-12</v>
      </c>
    </row>
    <row r="44" spans="5:5" x14ac:dyDescent="0.25">
      <c r="E44" s="6">
        <f t="shared" si="0"/>
        <v>1.8189894035458565E-12</v>
      </c>
    </row>
    <row r="45" spans="5:5" x14ac:dyDescent="0.25">
      <c r="E45" s="6">
        <f t="shared" si="0"/>
        <v>1.8189894035458565E-12</v>
      </c>
    </row>
    <row r="46" spans="5:5" x14ac:dyDescent="0.25">
      <c r="E46" s="6">
        <f t="shared" si="0"/>
        <v>1.8189894035458565E-12</v>
      </c>
    </row>
    <row r="47" spans="5:5" x14ac:dyDescent="0.25">
      <c r="E47" s="6">
        <f t="shared" si="0"/>
        <v>1.8189894035458565E-12</v>
      </c>
    </row>
    <row r="48" spans="5:5" x14ac:dyDescent="0.25">
      <c r="E48" s="6">
        <f t="shared" si="0"/>
        <v>1.8189894035458565E-12</v>
      </c>
    </row>
    <row r="49" spans="5:5" x14ac:dyDescent="0.25">
      <c r="E49" s="6">
        <f t="shared" si="0"/>
        <v>1.8189894035458565E-12</v>
      </c>
    </row>
    <row r="50" spans="5:5" x14ac:dyDescent="0.25">
      <c r="E50" s="6">
        <f t="shared" si="0"/>
        <v>1.8189894035458565E-12</v>
      </c>
    </row>
    <row r="51" spans="5:5" x14ac:dyDescent="0.25">
      <c r="E51" s="6">
        <f t="shared" si="0"/>
        <v>1.8189894035458565E-12</v>
      </c>
    </row>
    <row r="52" spans="5:5" x14ac:dyDescent="0.25">
      <c r="E52" s="6">
        <f t="shared" si="0"/>
        <v>1.8189894035458565E-12</v>
      </c>
    </row>
    <row r="53" spans="5:5" x14ac:dyDescent="0.25">
      <c r="E53" s="6">
        <f t="shared" si="0"/>
        <v>1.8189894035458565E-12</v>
      </c>
    </row>
    <row r="54" spans="5:5" x14ac:dyDescent="0.25">
      <c r="E54" s="6">
        <f t="shared" si="0"/>
        <v>1.8189894035458565E-12</v>
      </c>
    </row>
    <row r="55" spans="5:5" x14ac:dyDescent="0.25">
      <c r="E55" s="6">
        <f t="shared" si="0"/>
        <v>1.8189894035458565E-12</v>
      </c>
    </row>
    <row r="56" spans="5:5" x14ac:dyDescent="0.25">
      <c r="E56" s="6">
        <f t="shared" si="0"/>
        <v>1.8189894035458565E-12</v>
      </c>
    </row>
    <row r="57" spans="5:5" x14ac:dyDescent="0.25">
      <c r="E57" s="6">
        <f t="shared" si="0"/>
        <v>1.8189894035458565E-12</v>
      </c>
    </row>
    <row r="58" spans="5:5" x14ac:dyDescent="0.25">
      <c r="E58" s="6">
        <f t="shared" si="0"/>
        <v>1.8189894035458565E-12</v>
      </c>
    </row>
    <row r="59" spans="5:5" x14ac:dyDescent="0.25">
      <c r="E59" s="6">
        <f t="shared" si="0"/>
        <v>1.8189894035458565E-12</v>
      </c>
    </row>
    <row r="60" spans="5:5" x14ac:dyDescent="0.25">
      <c r="E60" s="6">
        <f t="shared" si="0"/>
        <v>1.8189894035458565E-12</v>
      </c>
    </row>
    <row r="61" spans="5:5" x14ac:dyDescent="0.25">
      <c r="E61" s="6">
        <f t="shared" si="0"/>
        <v>1.8189894035458565E-12</v>
      </c>
    </row>
    <row r="62" spans="5:5" x14ac:dyDescent="0.25">
      <c r="E62" s="6">
        <f t="shared" si="0"/>
        <v>1.8189894035458565E-12</v>
      </c>
    </row>
    <row r="63" spans="5:5" x14ac:dyDescent="0.25">
      <c r="E63" s="6">
        <f t="shared" si="0"/>
        <v>1.8189894035458565E-12</v>
      </c>
    </row>
    <row r="64" spans="5:5" x14ac:dyDescent="0.25">
      <c r="E64" s="6">
        <f t="shared" si="0"/>
        <v>1.8189894035458565E-12</v>
      </c>
    </row>
    <row r="65" spans="5:5" x14ac:dyDescent="0.25">
      <c r="E65" s="6">
        <f t="shared" si="0"/>
        <v>1.8189894035458565E-12</v>
      </c>
    </row>
    <row r="66" spans="5:5" x14ac:dyDescent="0.25">
      <c r="E66" s="6">
        <f t="shared" si="0"/>
        <v>1.8189894035458565E-12</v>
      </c>
    </row>
    <row r="67" spans="5:5" x14ac:dyDescent="0.25">
      <c r="E67" s="6">
        <f t="shared" si="0"/>
        <v>1.8189894035458565E-12</v>
      </c>
    </row>
    <row r="68" spans="5:5" x14ac:dyDescent="0.25">
      <c r="E68" s="6">
        <f t="shared" si="0"/>
        <v>1.8189894035458565E-12</v>
      </c>
    </row>
    <row r="69" spans="5:5" x14ac:dyDescent="0.25">
      <c r="E69" s="6">
        <f t="shared" ref="E69:E132" si="1">E68+C69-D69</f>
        <v>1.8189894035458565E-12</v>
      </c>
    </row>
    <row r="70" spans="5:5" x14ac:dyDescent="0.25">
      <c r="E70" s="6">
        <f t="shared" si="1"/>
        <v>1.8189894035458565E-12</v>
      </c>
    </row>
    <row r="71" spans="5:5" x14ac:dyDescent="0.25">
      <c r="E71" s="6">
        <f t="shared" si="1"/>
        <v>1.8189894035458565E-12</v>
      </c>
    </row>
    <row r="72" spans="5:5" x14ac:dyDescent="0.25">
      <c r="E72" s="6">
        <f t="shared" si="1"/>
        <v>1.8189894035458565E-12</v>
      </c>
    </row>
    <row r="73" spans="5:5" x14ac:dyDescent="0.25">
      <c r="E73" s="6">
        <f t="shared" si="1"/>
        <v>1.8189894035458565E-12</v>
      </c>
    </row>
    <row r="74" spans="5:5" x14ac:dyDescent="0.25">
      <c r="E74" s="6">
        <f t="shared" si="1"/>
        <v>1.8189894035458565E-12</v>
      </c>
    </row>
    <row r="75" spans="5:5" x14ac:dyDescent="0.25">
      <c r="E75" s="6">
        <f t="shared" si="1"/>
        <v>1.8189894035458565E-12</v>
      </c>
    </row>
    <row r="76" spans="5:5" x14ac:dyDescent="0.25">
      <c r="E76" s="6">
        <f t="shared" si="1"/>
        <v>1.8189894035458565E-12</v>
      </c>
    </row>
    <row r="77" spans="5:5" x14ac:dyDescent="0.25">
      <c r="E77" s="6">
        <f t="shared" si="1"/>
        <v>1.8189894035458565E-12</v>
      </c>
    </row>
    <row r="78" spans="5:5" x14ac:dyDescent="0.25">
      <c r="E78" s="6">
        <f t="shared" si="1"/>
        <v>1.8189894035458565E-12</v>
      </c>
    </row>
    <row r="79" spans="5:5" x14ac:dyDescent="0.25">
      <c r="E79" s="6">
        <f t="shared" si="1"/>
        <v>1.8189894035458565E-12</v>
      </c>
    </row>
    <row r="80" spans="5:5" x14ac:dyDescent="0.25">
      <c r="E80" s="6">
        <f t="shared" si="1"/>
        <v>1.8189894035458565E-12</v>
      </c>
    </row>
    <row r="81" spans="5:5" x14ac:dyDescent="0.25">
      <c r="E81" s="6">
        <f t="shared" si="1"/>
        <v>1.8189894035458565E-12</v>
      </c>
    </row>
    <row r="82" spans="5:5" x14ac:dyDescent="0.25">
      <c r="E82" s="6">
        <f t="shared" si="1"/>
        <v>1.8189894035458565E-12</v>
      </c>
    </row>
    <row r="83" spans="5:5" x14ac:dyDescent="0.25">
      <c r="E83" s="6">
        <f t="shared" si="1"/>
        <v>1.8189894035458565E-12</v>
      </c>
    </row>
    <row r="84" spans="5:5" x14ac:dyDescent="0.25">
      <c r="E84" s="6">
        <f t="shared" si="1"/>
        <v>1.8189894035458565E-12</v>
      </c>
    </row>
    <row r="85" spans="5:5" x14ac:dyDescent="0.25">
      <c r="E85" s="6">
        <f t="shared" si="1"/>
        <v>1.8189894035458565E-12</v>
      </c>
    </row>
    <row r="86" spans="5:5" x14ac:dyDescent="0.25">
      <c r="E86" s="6">
        <f t="shared" si="1"/>
        <v>1.8189894035458565E-12</v>
      </c>
    </row>
    <row r="87" spans="5:5" x14ac:dyDescent="0.25">
      <c r="E87" s="6">
        <f t="shared" si="1"/>
        <v>1.8189894035458565E-12</v>
      </c>
    </row>
    <row r="88" spans="5:5" x14ac:dyDescent="0.25">
      <c r="E88" s="6">
        <f t="shared" si="1"/>
        <v>1.8189894035458565E-12</v>
      </c>
    </row>
    <row r="89" spans="5:5" x14ac:dyDescent="0.25">
      <c r="E89" s="6">
        <f t="shared" si="1"/>
        <v>1.8189894035458565E-12</v>
      </c>
    </row>
    <row r="90" spans="5:5" x14ac:dyDescent="0.25">
      <c r="E90" s="6">
        <f t="shared" si="1"/>
        <v>1.8189894035458565E-12</v>
      </c>
    </row>
    <row r="91" spans="5:5" x14ac:dyDescent="0.25">
      <c r="E91" s="6">
        <f t="shared" si="1"/>
        <v>1.8189894035458565E-12</v>
      </c>
    </row>
    <row r="92" spans="5:5" x14ac:dyDescent="0.25">
      <c r="E92" s="6">
        <f t="shared" si="1"/>
        <v>1.8189894035458565E-12</v>
      </c>
    </row>
    <row r="93" spans="5:5" x14ac:dyDescent="0.25">
      <c r="E93" s="6">
        <f t="shared" si="1"/>
        <v>1.8189894035458565E-12</v>
      </c>
    </row>
    <row r="94" spans="5:5" x14ac:dyDescent="0.25">
      <c r="E94" s="6">
        <f t="shared" si="1"/>
        <v>1.8189894035458565E-12</v>
      </c>
    </row>
    <row r="95" spans="5:5" x14ac:dyDescent="0.25">
      <c r="E95" s="6">
        <f t="shared" si="1"/>
        <v>1.8189894035458565E-12</v>
      </c>
    </row>
    <row r="96" spans="5:5" x14ac:dyDescent="0.25">
      <c r="E96" s="6">
        <f t="shared" si="1"/>
        <v>1.8189894035458565E-12</v>
      </c>
    </row>
    <row r="97" spans="5:5" x14ac:dyDescent="0.25">
      <c r="E97" s="6">
        <f t="shared" si="1"/>
        <v>1.8189894035458565E-12</v>
      </c>
    </row>
    <row r="98" spans="5:5" x14ac:dyDescent="0.25">
      <c r="E98" s="6">
        <f t="shared" si="1"/>
        <v>1.8189894035458565E-12</v>
      </c>
    </row>
    <row r="99" spans="5:5" x14ac:dyDescent="0.25">
      <c r="E99" s="6">
        <f t="shared" si="1"/>
        <v>1.8189894035458565E-12</v>
      </c>
    </row>
    <row r="100" spans="5:5" x14ac:dyDescent="0.25">
      <c r="E100" s="6">
        <f t="shared" si="1"/>
        <v>1.8189894035458565E-12</v>
      </c>
    </row>
    <row r="101" spans="5:5" x14ac:dyDescent="0.25">
      <c r="E101" s="6">
        <f t="shared" si="1"/>
        <v>1.8189894035458565E-12</v>
      </c>
    </row>
    <row r="102" spans="5:5" x14ac:dyDescent="0.25">
      <c r="E102" s="6">
        <f t="shared" si="1"/>
        <v>1.8189894035458565E-12</v>
      </c>
    </row>
    <row r="103" spans="5:5" x14ac:dyDescent="0.25">
      <c r="E103" s="6">
        <f t="shared" si="1"/>
        <v>1.8189894035458565E-12</v>
      </c>
    </row>
    <row r="104" spans="5:5" x14ac:dyDescent="0.25">
      <c r="E104" s="6">
        <f t="shared" si="1"/>
        <v>1.8189894035458565E-12</v>
      </c>
    </row>
    <row r="105" spans="5:5" x14ac:dyDescent="0.25">
      <c r="E105" s="6">
        <f t="shared" si="1"/>
        <v>1.8189894035458565E-12</v>
      </c>
    </row>
    <row r="106" spans="5:5" x14ac:dyDescent="0.25">
      <c r="E106" s="6">
        <f t="shared" si="1"/>
        <v>1.8189894035458565E-12</v>
      </c>
    </row>
    <row r="107" spans="5:5" x14ac:dyDescent="0.25">
      <c r="E107" s="6">
        <f t="shared" si="1"/>
        <v>1.8189894035458565E-12</v>
      </c>
    </row>
    <row r="108" spans="5:5" x14ac:dyDescent="0.25">
      <c r="E108" s="6">
        <f t="shared" si="1"/>
        <v>1.8189894035458565E-12</v>
      </c>
    </row>
    <row r="109" spans="5:5" x14ac:dyDescent="0.25">
      <c r="E109" s="6">
        <f t="shared" si="1"/>
        <v>1.8189894035458565E-12</v>
      </c>
    </row>
    <row r="110" spans="5:5" x14ac:dyDescent="0.25">
      <c r="E110" s="6">
        <f t="shared" si="1"/>
        <v>1.8189894035458565E-12</v>
      </c>
    </row>
    <row r="111" spans="5:5" x14ac:dyDescent="0.25">
      <c r="E111" s="6">
        <f t="shared" si="1"/>
        <v>1.8189894035458565E-12</v>
      </c>
    </row>
    <row r="112" spans="5:5" x14ac:dyDescent="0.25">
      <c r="E112" s="6">
        <f t="shared" si="1"/>
        <v>1.8189894035458565E-12</v>
      </c>
    </row>
    <row r="113" spans="5:5" x14ac:dyDescent="0.25">
      <c r="E113" s="6">
        <f t="shared" si="1"/>
        <v>1.8189894035458565E-12</v>
      </c>
    </row>
    <row r="114" spans="5:5" x14ac:dyDescent="0.25">
      <c r="E114" s="6">
        <f t="shared" si="1"/>
        <v>1.8189894035458565E-12</v>
      </c>
    </row>
    <row r="115" spans="5:5" x14ac:dyDescent="0.25">
      <c r="E115" s="6">
        <f t="shared" si="1"/>
        <v>1.8189894035458565E-12</v>
      </c>
    </row>
    <row r="116" spans="5:5" x14ac:dyDescent="0.25">
      <c r="E116" s="6">
        <f t="shared" si="1"/>
        <v>1.8189894035458565E-12</v>
      </c>
    </row>
    <row r="117" spans="5:5" x14ac:dyDescent="0.25">
      <c r="E117" s="6">
        <f t="shared" si="1"/>
        <v>1.8189894035458565E-12</v>
      </c>
    </row>
    <row r="118" spans="5:5" x14ac:dyDescent="0.25">
      <c r="E118" s="6">
        <f t="shared" si="1"/>
        <v>1.8189894035458565E-12</v>
      </c>
    </row>
    <row r="119" spans="5:5" x14ac:dyDescent="0.25">
      <c r="E119" s="6">
        <f t="shared" si="1"/>
        <v>1.8189894035458565E-12</v>
      </c>
    </row>
    <row r="120" spans="5:5" x14ac:dyDescent="0.25">
      <c r="E120" s="6">
        <f t="shared" si="1"/>
        <v>1.8189894035458565E-12</v>
      </c>
    </row>
    <row r="121" spans="5:5" x14ac:dyDescent="0.25">
      <c r="E121" s="6">
        <f t="shared" si="1"/>
        <v>1.8189894035458565E-12</v>
      </c>
    </row>
    <row r="122" spans="5:5" x14ac:dyDescent="0.25">
      <c r="E122" s="6">
        <f t="shared" si="1"/>
        <v>1.8189894035458565E-12</v>
      </c>
    </row>
    <row r="123" spans="5:5" x14ac:dyDescent="0.25">
      <c r="E123" s="6">
        <f t="shared" si="1"/>
        <v>1.8189894035458565E-12</v>
      </c>
    </row>
    <row r="124" spans="5:5" x14ac:dyDescent="0.25">
      <c r="E124" s="6">
        <f t="shared" si="1"/>
        <v>1.8189894035458565E-12</v>
      </c>
    </row>
    <row r="125" spans="5:5" x14ac:dyDescent="0.25">
      <c r="E125" s="6">
        <f t="shared" si="1"/>
        <v>1.8189894035458565E-12</v>
      </c>
    </row>
    <row r="126" spans="5:5" x14ac:dyDescent="0.25">
      <c r="E126" s="6">
        <f t="shared" si="1"/>
        <v>1.8189894035458565E-12</v>
      </c>
    </row>
    <row r="127" spans="5:5" x14ac:dyDescent="0.25">
      <c r="E127" s="6">
        <f t="shared" si="1"/>
        <v>1.8189894035458565E-12</v>
      </c>
    </row>
    <row r="128" spans="5:5" x14ac:dyDescent="0.25">
      <c r="E128" s="6">
        <f t="shared" si="1"/>
        <v>1.8189894035458565E-12</v>
      </c>
    </row>
    <row r="129" spans="5:5" x14ac:dyDescent="0.25">
      <c r="E129" s="6">
        <f t="shared" si="1"/>
        <v>1.8189894035458565E-12</v>
      </c>
    </row>
    <row r="130" spans="5:5" x14ac:dyDescent="0.25">
      <c r="E130" s="6">
        <f t="shared" si="1"/>
        <v>1.8189894035458565E-12</v>
      </c>
    </row>
    <row r="131" spans="5:5" x14ac:dyDescent="0.25">
      <c r="E131" s="6">
        <f t="shared" si="1"/>
        <v>1.8189894035458565E-12</v>
      </c>
    </row>
    <row r="132" spans="5:5" x14ac:dyDescent="0.25">
      <c r="E132" s="6">
        <f t="shared" si="1"/>
        <v>1.8189894035458565E-12</v>
      </c>
    </row>
    <row r="133" spans="5:5" x14ac:dyDescent="0.25">
      <c r="E133" s="6">
        <f t="shared" ref="E133:E196" si="2">E132+C133-D133</f>
        <v>1.8189894035458565E-12</v>
      </c>
    </row>
    <row r="134" spans="5:5" x14ac:dyDescent="0.25">
      <c r="E134" s="6">
        <f t="shared" si="2"/>
        <v>1.8189894035458565E-12</v>
      </c>
    </row>
    <row r="135" spans="5:5" x14ac:dyDescent="0.25">
      <c r="E135" s="6">
        <f t="shared" si="2"/>
        <v>1.8189894035458565E-12</v>
      </c>
    </row>
    <row r="136" spans="5:5" x14ac:dyDescent="0.25">
      <c r="E136" s="6">
        <f t="shared" si="2"/>
        <v>1.8189894035458565E-12</v>
      </c>
    </row>
    <row r="137" spans="5:5" x14ac:dyDescent="0.25">
      <c r="E137" s="6">
        <f t="shared" si="2"/>
        <v>1.8189894035458565E-12</v>
      </c>
    </row>
    <row r="138" spans="5:5" x14ac:dyDescent="0.25">
      <c r="E138" s="6">
        <f t="shared" si="2"/>
        <v>1.8189894035458565E-12</v>
      </c>
    </row>
    <row r="139" spans="5:5" x14ac:dyDescent="0.25">
      <c r="E139" s="6">
        <f t="shared" si="2"/>
        <v>1.8189894035458565E-12</v>
      </c>
    </row>
    <row r="140" spans="5:5" x14ac:dyDescent="0.25">
      <c r="E140" s="6">
        <f t="shared" si="2"/>
        <v>1.8189894035458565E-12</v>
      </c>
    </row>
    <row r="141" spans="5:5" x14ac:dyDescent="0.25">
      <c r="E141" s="6">
        <f t="shared" si="2"/>
        <v>1.8189894035458565E-12</v>
      </c>
    </row>
    <row r="142" spans="5:5" x14ac:dyDescent="0.25">
      <c r="E142" s="6">
        <f t="shared" si="2"/>
        <v>1.8189894035458565E-12</v>
      </c>
    </row>
    <row r="143" spans="5:5" x14ac:dyDescent="0.25">
      <c r="E143" s="6">
        <f t="shared" si="2"/>
        <v>1.8189894035458565E-12</v>
      </c>
    </row>
    <row r="144" spans="5:5" x14ac:dyDescent="0.25">
      <c r="E144" s="6">
        <f t="shared" si="2"/>
        <v>1.8189894035458565E-12</v>
      </c>
    </row>
    <row r="145" spans="5:5" x14ac:dyDescent="0.25">
      <c r="E145" s="6">
        <f t="shared" si="2"/>
        <v>1.8189894035458565E-12</v>
      </c>
    </row>
    <row r="146" spans="5:5" x14ac:dyDescent="0.25">
      <c r="E146" s="6">
        <f t="shared" si="2"/>
        <v>1.8189894035458565E-12</v>
      </c>
    </row>
    <row r="147" spans="5:5" x14ac:dyDescent="0.25">
      <c r="E147" s="6">
        <f t="shared" si="2"/>
        <v>1.8189894035458565E-12</v>
      </c>
    </row>
    <row r="148" spans="5:5" x14ac:dyDescent="0.25">
      <c r="E148" s="6">
        <f t="shared" si="2"/>
        <v>1.8189894035458565E-12</v>
      </c>
    </row>
    <row r="149" spans="5:5" x14ac:dyDescent="0.25">
      <c r="E149" s="6">
        <f t="shared" si="2"/>
        <v>1.8189894035458565E-12</v>
      </c>
    </row>
    <row r="150" spans="5:5" x14ac:dyDescent="0.25">
      <c r="E150" s="6">
        <f t="shared" si="2"/>
        <v>1.8189894035458565E-12</v>
      </c>
    </row>
    <row r="151" spans="5:5" x14ac:dyDescent="0.25">
      <c r="E151" s="6">
        <f t="shared" si="2"/>
        <v>1.8189894035458565E-12</v>
      </c>
    </row>
    <row r="152" spans="5:5" x14ac:dyDescent="0.25">
      <c r="E152" s="6">
        <f t="shared" si="2"/>
        <v>1.8189894035458565E-12</v>
      </c>
    </row>
    <row r="153" spans="5:5" x14ac:dyDescent="0.25">
      <c r="E153" s="6">
        <f t="shared" si="2"/>
        <v>1.8189894035458565E-12</v>
      </c>
    </row>
    <row r="154" spans="5:5" x14ac:dyDescent="0.25">
      <c r="E154" s="6">
        <f t="shared" si="2"/>
        <v>1.8189894035458565E-12</v>
      </c>
    </row>
    <row r="155" spans="5:5" x14ac:dyDescent="0.25">
      <c r="E155" s="6">
        <f t="shared" si="2"/>
        <v>1.8189894035458565E-12</v>
      </c>
    </row>
    <row r="156" spans="5:5" x14ac:dyDescent="0.25">
      <c r="E156" s="6">
        <f t="shared" si="2"/>
        <v>1.8189894035458565E-12</v>
      </c>
    </row>
    <row r="157" spans="5:5" x14ac:dyDescent="0.25">
      <c r="E157" s="6">
        <f t="shared" si="2"/>
        <v>1.8189894035458565E-12</v>
      </c>
    </row>
    <row r="158" spans="5:5" x14ac:dyDescent="0.25">
      <c r="E158" s="6">
        <f t="shared" si="2"/>
        <v>1.8189894035458565E-12</v>
      </c>
    </row>
    <row r="159" spans="5:5" x14ac:dyDescent="0.25">
      <c r="E159" s="6">
        <f t="shared" si="2"/>
        <v>1.8189894035458565E-12</v>
      </c>
    </row>
    <row r="160" spans="5:5" x14ac:dyDescent="0.25">
      <c r="E160" s="6">
        <f t="shared" si="2"/>
        <v>1.8189894035458565E-12</v>
      </c>
    </row>
    <row r="161" spans="5:5" x14ac:dyDescent="0.25">
      <c r="E161" s="6">
        <f t="shared" si="2"/>
        <v>1.8189894035458565E-12</v>
      </c>
    </row>
    <row r="162" spans="5:5" x14ac:dyDescent="0.25">
      <c r="E162" s="6">
        <f t="shared" si="2"/>
        <v>1.8189894035458565E-12</v>
      </c>
    </row>
    <row r="163" spans="5:5" x14ac:dyDescent="0.25">
      <c r="E163" s="6">
        <f t="shared" si="2"/>
        <v>1.8189894035458565E-12</v>
      </c>
    </row>
    <row r="164" spans="5:5" x14ac:dyDescent="0.25">
      <c r="E164" s="6">
        <f t="shared" si="2"/>
        <v>1.8189894035458565E-12</v>
      </c>
    </row>
    <row r="165" spans="5:5" x14ac:dyDescent="0.25">
      <c r="E165" s="6">
        <f t="shared" si="2"/>
        <v>1.8189894035458565E-12</v>
      </c>
    </row>
    <row r="166" spans="5:5" x14ac:dyDescent="0.25">
      <c r="E166" s="6">
        <f t="shared" si="2"/>
        <v>1.8189894035458565E-12</v>
      </c>
    </row>
    <row r="167" spans="5:5" x14ac:dyDescent="0.25">
      <c r="E167" s="6">
        <f t="shared" si="2"/>
        <v>1.8189894035458565E-12</v>
      </c>
    </row>
    <row r="168" spans="5:5" x14ac:dyDescent="0.25">
      <c r="E168" s="6">
        <f t="shared" si="2"/>
        <v>1.8189894035458565E-12</v>
      </c>
    </row>
    <row r="169" spans="5:5" x14ac:dyDescent="0.25">
      <c r="E169" s="6">
        <f t="shared" si="2"/>
        <v>1.8189894035458565E-12</v>
      </c>
    </row>
    <row r="170" spans="5:5" x14ac:dyDescent="0.25">
      <c r="E170" s="6">
        <f t="shared" si="2"/>
        <v>1.8189894035458565E-12</v>
      </c>
    </row>
    <row r="171" spans="5:5" x14ac:dyDescent="0.25">
      <c r="E171" s="6">
        <f t="shared" si="2"/>
        <v>1.8189894035458565E-12</v>
      </c>
    </row>
    <row r="172" spans="5:5" x14ac:dyDescent="0.25">
      <c r="E172" s="6">
        <f t="shared" si="2"/>
        <v>1.8189894035458565E-12</v>
      </c>
    </row>
    <row r="173" spans="5:5" x14ac:dyDescent="0.25">
      <c r="E173" s="6">
        <f t="shared" si="2"/>
        <v>1.8189894035458565E-12</v>
      </c>
    </row>
    <row r="174" spans="5:5" x14ac:dyDescent="0.25">
      <c r="E174" s="6">
        <f t="shared" si="2"/>
        <v>1.8189894035458565E-12</v>
      </c>
    </row>
    <row r="175" spans="5:5" x14ac:dyDescent="0.25">
      <c r="E175" s="6">
        <f t="shared" si="2"/>
        <v>1.8189894035458565E-12</v>
      </c>
    </row>
    <row r="176" spans="5:5" x14ac:dyDescent="0.25">
      <c r="E176" s="6">
        <f t="shared" si="2"/>
        <v>1.8189894035458565E-12</v>
      </c>
    </row>
    <row r="177" spans="5:5" x14ac:dyDescent="0.25">
      <c r="E177" s="6">
        <f t="shared" si="2"/>
        <v>1.8189894035458565E-12</v>
      </c>
    </row>
    <row r="178" spans="5:5" x14ac:dyDescent="0.25">
      <c r="E178" s="6">
        <f t="shared" si="2"/>
        <v>1.8189894035458565E-12</v>
      </c>
    </row>
    <row r="179" spans="5:5" x14ac:dyDescent="0.25">
      <c r="E179" s="6">
        <f t="shared" si="2"/>
        <v>1.8189894035458565E-12</v>
      </c>
    </row>
    <row r="180" spans="5:5" x14ac:dyDescent="0.25">
      <c r="E180" s="6">
        <f t="shared" si="2"/>
        <v>1.8189894035458565E-12</v>
      </c>
    </row>
    <row r="181" spans="5:5" x14ac:dyDescent="0.25">
      <c r="E181" s="6">
        <f t="shared" si="2"/>
        <v>1.8189894035458565E-12</v>
      </c>
    </row>
    <row r="182" spans="5:5" x14ac:dyDescent="0.25">
      <c r="E182" s="6">
        <f t="shared" si="2"/>
        <v>1.8189894035458565E-12</v>
      </c>
    </row>
    <row r="183" spans="5:5" x14ac:dyDescent="0.25">
      <c r="E183" s="6">
        <f t="shared" si="2"/>
        <v>1.8189894035458565E-12</v>
      </c>
    </row>
    <row r="184" spans="5:5" x14ac:dyDescent="0.25">
      <c r="E184" s="6">
        <f t="shared" si="2"/>
        <v>1.8189894035458565E-12</v>
      </c>
    </row>
    <row r="185" spans="5:5" x14ac:dyDescent="0.25">
      <c r="E185" s="6">
        <f t="shared" si="2"/>
        <v>1.8189894035458565E-12</v>
      </c>
    </row>
    <row r="186" spans="5:5" x14ac:dyDescent="0.25">
      <c r="E186" s="6">
        <f t="shared" si="2"/>
        <v>1.8189894035458565E-12</v>
      </c>
    </row>
    <row r="187" spans="5:5" x14ac:dyDescent="0.25">
      <c r="E187" s="6">
        <f t="shared" si="2"/>
        <v>1.8189894035458565E-12</v>
      </c>
    </row>
    <row r="188" spans="5:5" x14ac:dyDescent="0.25">
      <c r="E188" s="6">
        <f t="shared" si="2"/>
        <v>1.8189894035458565E-12</v>
      </c>
    </row>
    <row r="189" spans="5:5" x14ac:dyDescent="0.25">
      <c r="E189" s="6">
        <f t="shared" si="2"/>
        <v>1.8189894035458565E-12</v>
      </c>
    </row>
    <row r="190" spans="5:5" x14ac:dyDescent="0.25">
      <c r="E190" s="6">
        <f t="shared" si="2"/>
        <v>1.8189894035458565E-12</v>
      </c>
    </row>
    <row r="191" spans="5:5" x14ac:dyDescent="0.25">
      <c r="E191" s="6">
        <f t="shared" si="2"/>
        <v>1.8189894035458565E-12</v>
      </c>
    </row>
    <row r="192" spans="5:5" x14ac:dyDescent="0.25">
      <c r="E192" s="6">
        <f t="shared" si="2"/>
        <v>1.8189894035458565E-12</v>
      </c>
    </row>
    <row r="193" spans="5:5" x14ac:dyDescent="0.25">
      <c r="E193" s="6">
        <f t="shared" si="2"/>
        <v>1.8189894035458565E-12</v>
      </c>
    </row>
    <row r="194" spans="5:5" x14ac:dyDescent="0.25">
      <c r="E194" s="6">
        <f t="shared" si="2"/>
        <v>1.8189894035458565E-12</v>
      </c>
    </row>
    <row r="195" spans="5:5" x14ac:dyDescent="0.25">
      <c r="E195" s="6">
        <f t="shared" si="2"/>
        <v>1.8189894035458565E-12</v>
      </c>
    </row>
    <row r="196" spans="5:5" x14ac:dyDescent="0.25">
      <c r="E196" s="6">
        <f t="shared" si="2"/>
        <v>1.8189894035458565E-12</v>
      </c>
    </row>
    <row r="197" spans="5:5" x14ac:dyDescent="0.25">
      <c r="E197" s="6">
        <f t="shared" ref="E197:E260" si="3">E196+C197-D197</f>
        <v>1.8189894035458565E-12</v>
      </c>
    </row>
    <row r="198" spans="5:5" x14ac:dyDescent="0.25">
      <c r="E198" s="6">
        <f t="shared" si="3"/>
        <v>1.8189894035458565E-12</v>
      </c>
    </row>
    <row r="199" spans="5:5" x14ac:dyDescent="0.25">
      <c r="E199" s="6">
        <f t="shared" si="3"/>
        <v>1.8189894035458565E-12</v>
      </c>
    </row>
    <row r="200" spans="5:5" x14ac:dyDescent="0.25">
      <c r="E200" s="6">
        <f t="shared" si="3"/>
        <v>1.8189894035458565E-12</v>
      </c>
    </row>
    <row r="201" spans="5:5" x14ac:dyDescent="0.25">
      <c r="E201" s="6">
        <f t="shared" si="3"/>
        <v>1.8189894035458565E-12</v>
      </c>
    </row>
    <row r="202" spans="5:5" x14ac:dyDescent="0.25">
      <c r="E202" s="6">
        <f t="shared" si="3"/>
        <v>1.8189894035458565E-12</v>
      </c>
    </row>
    <row r="203" spans="5:5" x14ac:dyDescent="0.25">
      <c r="E203" s="6">
        <f t="shared" si="3"/>
        <v>1.8189894035458565E-12</v>
      </c>
    </row>
    <row r="204" spans="5:5" x14ac:dyDescent="0.25">
      <c r="E204" s="6">
        <f t="shared" si="3"/>
        <v>1.8189894035458565E-12</v>
      </c>
    </row>
    <row r="205" spans="5:5" x14ac:dyDescent="0.25">
      <c r="E205" s="6">
        <f t="shared" si="3"/>
        <v>1.8189894035458565E-12</v>
      </c>
    </row>
    <row r="206" spans="5:5" x14ac:dyDescent="0.25">
      <c r="E206" s="6">
        <f t="shared" si="3"/>
        <v>1.8189894035458565E-12</v>
      </c>
    </row>
    <row r="207" spans="5:5" x14ac:dyDescent="0.25">
      <c r="E207" s="6">
        <f t="shared" si="3"/>
        <v>1.8189894035458565E-12</v>
      </c>
    </row>
    <row r="208" spans="5:5" x14ac:dyDescent="0.25">
      <c r="E208" s="6">
        <f t="shared" si="3"/>
        <v>1.8189894035458565E-12</v>
      </c>
    </row>
    <row r="209" spans="5:5" x14ac:dyDescent="0.25">
      <c r="E209" s="6">
        <f t="shared" si="3"/>
        <v>1.8189894035458565E-12</v>
      </c>
    </row>
    <row r="210" spans="5:5" x14ac:dyDescent="0.25">
      <c r="E210" s="6">
        <f t="shared" si="3"/>
        <v>1.8189894035458565E-12</v>
      </c>
    </row>
    <row r="211" spans="5:5" x14ac:dyDescent="0.25">
      <c r="E211" s="6">
        <f t="shared" si="3"/>
        <v>1.8189894035458565E-12</v>
      </c>
    </row>
    <row r="212" spans="5:5" x14ac:dyDescent="0.25">
      <c r="E212" s="6">
        <f t="shared" si="3"/>
        <v>1.8189894035458565E-12</v>
      </c>
    </row>
    <row r="213" spans="5:5" x14ac:dyDescent="0.25">
      <c r="E213" s="6">
        <f t="shared" si="3"/>
        <v>1.8189894035458565E-12</v>
      </c>
    </row>
    <row r="214" spans="5:5" x14ac:dyDescent="0.25">
      <c r="E214" s="6">
        <f t="shared" si="3"/>
        <v>1.8189894035458565E-12</v>
      </c>
    </row>
    <row r="215" spans="5:5" x14ac:dyDescent="0.25">
      <c r="E215" s="6">
        <f t="shared" si="3"/>
        <v>1.8189894035458565E-12</v>
      </c>
    </row>
    <row r="216" spans="5:5" x14ac:dyDescent="0.25">
      <c r="E216" s="6">
        <f t="shared" si="3"/>
        <v>1.8189894035458565E-12</v>
      </c>
    </row>
    <row r="217" spans="5:5" x14ac:dyDescent="0.25">
      <c r="E217" s="6">
        <f t="shared" si="3"/>
        <v>1.8189894035458565E-12</v>
      </c>
    </row>
    <row r="218" spans="5:5" x14ac:dyDescent="0.25">
      <c r="E218" s="6">
        <f t="shared" si="3"/>
        <v>1.8189894035458565E-12</v>
      </c>
    </row>
    <row r="219" spans="5:5" x14ac:dyDescent="0.25">
      <c r="E219" s="6">
        <f t="shared" si="3"/>
        <v>1.8189894035458565E-12</v>
      </c>
    </row>
    <row r="220" spans="5:5" x14ac:dyDescent="0.25">
      <c r="E220" s="6">
        <f t="shared" si="3"/>
        <v>1.8189894035458565E-12</v>
      </c>
    </row>
    <row r="221" spans="5:5" x14ac:dyDescent="0.25">
      <c r="E221" s="6">
        <f t="shared" si="3"/>
        <v>1.8189894035458565E-12</v>
      </c>
    </row>
    <row r="222" spans="5:5" x14ac:dyDescent="0.25">
      <c r="E222" s="6">
        <f t="shared" si="3"/>
        <v>1.8189894035458565E-12</v>
      </c>
    </row>
    <row r="223" spans="5:5" x14ac:dyDescent="0.25">
      <c r="E223" s="6">
        <f t="shared" si="3"/>
        <v>1.8189894035458565E-12</v>
      </c>
    </row>
    <row r="224" spans="5:5" x14ac:dyDescent="0.25">
      <c r="E224" s="6">
        <f t="shared" si="3"/>
        <v>1.8189894035458565E-12</v>
      </c>
    </row>
    <row r="225" spans="5:5" x14ac:dyDescent="0.25">
      <c r="E225" s="6">
        <f t="shared" si="3"/>
        <v>1.8189894035458565E-12</v>
      </c>
    </row>
    <row r="226" spans="5:5" x14ac:dyDescent="0.25">
      <c r="E226" s="6">
        <f t="shared" si="3"/>
        <v>1.8189894035458565E-12</v>
      </c>
    </row>
    <row r="227" spans="5:5" x14ac:dyDescent="0.25">
      <c r="E227" s="6">
        <f t="shared" si="3"/>
        <v>1.8189894035458565E-12</v>
      </c>
    </row>
    <row r="228" spans="5:5" x14ac:dyDescent="0.25">
      <c r="E228" s="6">
        <f t="shared" si="3"/>
        <v>1.8189894035458565E-12</v>
      </c>
    </row>
    <row r="229" spans="5:5" x14ac:dyDescent="0.25">
      <c r="E229" s="6">
        <f t="shared" si="3"/>
        <v>1.8189894035458565E-12</v>
      </c>
    </row>
    <row r="230" spans="5:5" x14ac:dyDescent="0.25">
      <c r="E230" s="6">
        <f t="shared" si="3"/>
        <v>1.8189894035458565E-12</v>
      </c>
    </row>
    <row r="231" spans="5:5" x14ac:dyDescent="0.25">
      <c r="E231" s="6">
        <f t="shared" si="3"/>
        <v>1.8189894035458565E-12</v>
      </c>
    </row>
    <row r="232" spans="5:5" x14ac:dyDescent="0.25">
      <c r="E232" s="6">
        <f t="shared" si="3"/>
        <v>1.8189894035458565E-12</v>
      </c>
    </row>
    <row r="233" spans="5:5" x14ac:dyDescent="0.25">
      <c r="E233" s="6">
        <f t="shared" si="3"/>
        <v>1.8189894035458565E-12</v>
      </c>
    </row>
    <row r="234" spans="5:5" x14ac:dyDescent="0.25">
      <c r="E234" s="6">
        <f t="shared" si="3"/>
        <v>1.8189894035458565E-12</v>
      </c>
    </row>
    <row r="235" spans="5:5" x14ac:dyDescent="0.25">
      <c r="E235" s="6">
        <f t="shared" si="3"/>
        <v>1.8189894035458565E-12</v>
      </c>
    </row>
    <row r="236" spans="5:5" x14ac:dyDescent="0.25">
      <c r="E236" s="6">
        <f t="shared" si="3"/>
        <v>1.8189894035458565E-12</v>
      </c>
    </row>
    <row r="237" spans="5:5" x14ac:dyDescent="0.25">
      <c r="E237" s="6">
        <f t="shared" si="3"/>
        <v>1.8189894035458565E-12</v>
      </c>
    </row>
    <row r="238" spans="5:5" x14ac:dyDescent="0.25">
      <c r="E238" s="6">
        <f t="shared" si="3"/>
        <v>1.8189894035458565E-12</v>
      </c>
    </row>
    <row r="239" spans="5:5" x14ac:dyDescent="0.25">
      <c r="E239" s="6">
        <f t="shared" si="3"/>
        <v>1.8189894035458565E-12</v>
      </c>
    </row>
    <row r="240" spans="5:5" x14ac:dyDescent="0.25">
      <c r="E240" s="6">
        <f t="shared" si="3"/>
        <v>1.8189894035458565E-12</v>
      </c>
    </row>
    <row r="241" spans="5:5" x14ac:dyDescent="0.25">
      <c r="E241" s="6">
        <f t="shared" si="3"/>
        <v>1.8189894035458565E-12</v>
      </c>
    </row>
    <row r="242" spans="5:5" x14ac:dyDescent="0.25">
      <c r="E242" s="6">
        <f t="shared" si="3"/>
        <v>1.8189894035458565E-12</v>
      </c>
    </row>
    <row r="243" spans="5:5" x14ac:dyDescent="0.25">
      <c r="E243" s="6">
        <f t="shared" si="3"/>
        <v>1.8189894035458565E-12</v>
      </c>
    </row>
    <row r="244" spans="5:5" x14ac:dyDescent="0.25">
      <c r="E244" s="6">
        <f t="shared" si="3"/>
        <v>1.8189894035458565E-12</v>
      </c>
    </row>
    <row r="245" spans="5:5" x14ac:dyDescent="0.25">
      <c r="E245" s="6">
        <f t="shared" si="3"/>
        <v>1.8189894035458565E-12</v>
      </c>
    </row>
    <row r="246" spans="5:5" x14ac:dyDescent="0.25">
      <c r="E246" s="6">
        <f t="shared" si="3"/>
        <v>1.8189894035458565E-12</v>
      </c>
    </row>
    <row r="247" spans="5:5" x14ac:dyDescent="0.25">
      <c r="E247" s="6">
        <f t="shared" si="3"/>
        <v>1.8189894035458565E-12</v>
      </c>
    </row>
    <row r="248" spans="5:5" x14ac:dyDescent="0.25">
      <c r="E248" s="6">
        <f t="shared" si="3"/>
        <v>1.8189894035458565E-12</v>
      </c>
    </row>
    <row r="249" spans="5:5" x14ac:dyDescent="0.25">
      <c r="E249" s="6">
        <f t="shared" si="3"/>
        <v>1.8189894035458565E-12</v>
      </c>
    </row>
    <row r="250" spans="5:5" x14ac:dyDescent="0.25">
      <c r="E250" s="6">
        <f t="shared" si="3"/>
        <v>1.8189894035458565E-12</v>
      </c>
    </row>
    <row r="251" spans="5:5" x14ac:dyDescent="0.25">
      <c r="E251" s="6">
        <f t="shared" si="3"/>
        <v>1.8189894035458565E-12</v>
      </c>
    </row>
    <row r="252" spans="5:5" x14ac:dyDescent="0.25">
      <c r="E252" s="6">
        <f t="shared" si="3"/>
        <v>1.8189894035458565E-12</v>
      </c>
    </row>
    <row r="253" spans="5:5" x14ac:dyDescent="0.25">
      <c r="E253" s="6">
        <f t="shared" si="3"/>
        <v>1.8189894035458565E-12</v>
      </c>
    </row>
    <row r="254" spans="5:5" x14ac:dyDescent="0.25">
      <c r="E254" s="6">
        <f t="shared" si="3"/>
        <v>1.8189894035458565E-12</v>
      </c>
    </row>
    <row r="255" spans="5:5" x14ac:dyDescent="0.25">
      <c r="E255" s="6">
        <f t="shared" si="3"/>
        <v>1.8189894035458565E-12</v>
      </c>
    </row>
    <row r="256" spans="5:5" x14ac:dyDescent="0.25">
      <c r="E256" s="6">
        <f t="shared" si="3"/>
        <v>1.8189894035458565E-12</v>
      </c>
    </row>
    <row r="257" spans="5:5" x14ac:dyDescent="0.25">
      <c r="E257" s="6">
        <f t="shared" si="3"/>
        <v>1.8189894035458565E-12</v>
      </c>
    </row>
    <row r="258" spans="5:5" x14ac:dyDescent="0.25">
      <c r="E258" s="6">
        <f t="shared" si="3"/>
        <v>1.8189894035458565E-12</v>
      </c>
    </row>
    <row r="259" spans="5:5" x14ac:dyDescent="0.25">
      <c r="E259" s="6">
        <f t="shared" si="3"/>
        <v>1.8189894035458565E-12</v>
      </c>
    </row>
    <row r="260" spans="5:5" x14ac:dyDescent="0.25">
      <c r="E260" s="6">
        <f t="shared" si="3"/>
        <v>1.8189894035458565E-12</v>
      </c>
    </row>
    <row r="261" spans="5:5" x14ac:dyDescent="0.25">
      <c r="E261" s="6">
        <f t="shared" ref="E261:E324" si="4">E260+C261-D261</f>
        <v>1.8189894035458565E-12</v>
      </c>
    </row>
    <row r="262" spans="5:5" x14ac:dyDescent="0.25">
      <c r="E262" s="6">
        <f t="shared" si="4"/>
        <v>1.8189894035458565E-12</v>
      </c>
    </row>
    <row r="263" spans="5:5" x14ac:dyDescent="0.25">
      <c r="E263" s="6">
        <f t="shared" si="4"/>
        <v>1.8189894035458565E-12</v>
      </c>
    </row>
    <row r="264" spans="5:5" x14ac:dyDescent="0.25">
      <c r="E264" s="6">
        <f t="shared" si="4"/>
        <v>1.8189894035458565E-12</v>
      </c>
    </row>
    <row r="265" spans="5:5" x14ac:dyDescent="0.25">
      <c r="E265" s="6">
        <f t="shared" si="4"/>
        <v>1.8189894035458565E-12</v>
      </c>
    </row>
    <row r="266" spans="5:5" x14ac:dyDescent="0.25">
      <c r="E266" s="6">
        <f t="shared" si="4"/>
        <v>1.8189894035458565E-12</v>
      </c>
    </row>
    <row r="267" spans="5:5" x14ac:dyDescent="0.25">
      <c r="E267" s="6">
        <f t="shared" si="4"/>
        <v>1.8189894035458565E-12</v>
      </c>
    </row>
    <row r="268" spans="5:5" x14ac:dyDescent="0.25">
      <c r="E268" s="6">
        <f t="shared" si="4"/>
        <v>1.8189894035458565E-12</v>
      </c>
    </row>
    <row r="269" spans="5:5" x14ac:dyDescent="0.25">
      <c r="E269" s="6">
        <f t="shared" si="4"/>
        <v>1.8189894035458565E-12</v>
      </c>
    </row>
    <row r="270" spans="5:5" x14ac:dyDescent="0.25">
      <c r="E270" s="6">
        <f t="shared" si="4"/>
        <v>1.8189894035458565E-12</v>
      </c>
    </row>
    <row r="271" spans="5:5" x14ac:dyDescent="0.25">
      <c r="E271" s="6">
        <f t="shared" si="4"/>
        <v>1.8189894035458565E-12</v>
      </c>
    </row>
    <row r="272" spans="5:5" x14ac:dyDescent="0.25">
      <c r="E272" s="6">
        <f t="shared" si="4"/>
        <v>1.8189894035458565E-12</v>
      </c>
    </row>
    <row r="273" spans="5:5" x14ac:dyDescent="0.25">
      <c r="E273" s="6">
        <f t="shared" si="4"/>
        <v>1.8189894035458565E-12</v>
      </c>
    </row>
    <row r="274" spans="5:5" x14ac:dyDescent="0.25">
      <c r="E274" s="6">
        <f t="shared" si="4"/>
        <v>1.8189894035458565E-12</v>
      </c>
    </row>
    <row r="275" spans="5:5" x14ac:dyDescent="0.25">
      <c r="E275" s="6">
        <f t="shared" si="4"/>
        <v>1.8189894035458565E-12</v>
      </c>
    </row>
    <row r="276" spans="5:5" x14ac:dyDescent="0.25">
      <c r="E276" s="6">
        <f t="shared" si="4"/>
        <v>1.8189894035458565E-12</v>
      </c>
    </row>
    <row r="277" spans="5:5" x14ac:dyDescent="0.25">
      <c r="E277" s="6">
        <f t="shared" si="4"/>
        <v>1.8189894035458565E-12</v>
      </c>
    </row>
    <row r="278" spans="5:5" x14ac:dyDescent="0.25">
      <c r="E278" s="6">
        <f t="shared" si="4"/>
        <v>1.8189894035458565E-12</v>
      </c>
    </row>
    <row r="279" spans="5:5" x14ac:dyDescent="0.25">
      <c r="E279" s="6">
        <f t="shared" si="4"/>
        <v>1.8189894035458565E-12</v>
      </c>
    </row>
    <row r="280" spans="5:5" x14ac:dyDescent="0.25">
      <c r="E280" s="6">
        <f t="shared" si="4"/>
        <v>1.8189894035458565E-12</v>
      </c>
    </row>
    <row r="281" spans="5:5" x14ac:dyDescent="0.25">
      <c r="E281" s="6">
        <f t="shared" si="4"/>
        <v>1.8189894035458565E-12</v>
      </c>
    </row>
    <row r="282" spans="5:5" x14ac:dyDescent="0.25">
      <c r="E282" s="6">
        <f t="shared" si="4"/>
        <v>1.8189894035458565E-12</v>
      </c>
    </row>
    <row r="283" spans="5:5" x14ac:dyDescent="0.25">
      <c r="E283" s="6">
        <f t="shared" si="4"/>
        <v>1.8189894035458565E-12</v>
      </c>
    </row>
    <row r="284" spans="5:5" x14ac:dyDescent="0.25">
      <c r="E284" s="6">
        <f t="shared" si="4"/>
        <v>1.8189894035458565E-12</v>
      </c>
    </row>
    <row r="285" spans="5:5" x14ac:dyDescent="0.25">
      <c r="E285" s="6">
        <f t="shared" si="4"/>
        <v>1.8189894035458565E-12</v>
      </c>
    </row>
    <row r="286" spans="5:5" x14ac:dyDescent="0.25">
      <c r="E286" s="6">
        <f t="shared" si="4"/>
        <v>1.8189894035458565E-12</v>
      </c>
    </row>
    <row r="287" spans="5:5" x14ac:dyDescent="0.25">
      <c r="E287" s="6">
        <f t="shared" si="4"/>
        <v>1.8189894035458565E-12</v>
      </c>
    </row>
    <row r="288" spans="5:5" x14ac:dyDescent="0.25">
      <c r="E288" s="6">
        <f t="shared" si="4"/>
        <v>1.8189894035458565E-12</v>
      </c>
    </row>
    <row r="289" spans="5:5" x14ac:dyDescent="0.25">
      <c r="E289" s="6">
        <f t="shared" si="4"/>
        <v>1.8189894035458565E-12</v>
      </c>
    </row>
    <row r="290" spans="5:5" x14ac:dyDescent="0.25">
      <c r="E290" s="6">
        <f t="shared" si="4"/>
        <v>1.8189894035458565E-12</v>
      </c>
    </row>
    <row r="291" spans="5:5" x14ac:dyDescent="0.25">
      <c r="E291" s="6">
        <f t="shared" si="4"/>
        <v>1.8189894035458565E-12</v>
      </c>
    </row>
    <row r="292" spans="5:5" x14ac:dyDescent="0.25">
      <c r="E292" s="6">
        <f t="shared" si="4"/>
        <v>1.8189894035458565E-12</v>
      </c>
    </row>
    <row r="293" spans="5:5" x14ac:dyDescent="0.25">
      <c r="E293" s="6">
        <f t="shared" si="4"/>
        <v>1.8189894035458565E-12</v>
      </c>
    </row>
    <row r="294" spans="5:5" x14ac:dyDescent="0.25">
      <c r="E294" s="6">
        <f t="shared" si="4"/>
        <v>1.8189894035458565E-12</v>
      </c>
    </row>
    <row r="295" spans="5:5" x14ac:dyDescent="0.25">
      <c r="E295" s="6">
        <f t="shared" si="4"/>
        <v>1.8189894035458565E-12</v>
      </c>
    </row>
    <row r="296" spans="5:5" x14ac:dyDescent="0.25">
      <c r="E296" s="6">
        <f t="shared" si="4"/>
        <v>1.8189894035458565E-12</v>
      </c>
    </row>
    <row r="297" spans="5:5" x14ac:dyDescent="0.25">
      <c r="E297" s="6">
        <f t="shared" si="4"/>
        <v>1.8189894035458565E-12</v>
      </c>
    </row>
    <row r="298" spans="5:5" x14ac:dyDescent="0.25">
      <c r="E298" s="6">
        <f t="shared" si="4"/>
        <v>1.8189894035458565E-12</v>
      </c>
    </row>
    <row r="299" spans="5:5" x14ac:dyDescent="0.25">
      <c r="E299" s="6">
        <f t="shared" si="4"/>
        <v>1.8189894035458565E-12</v>
      </c>
    </row>
    <row r="300" spans="5:5" x14ac:dyDescent="0.25">
      <c r="E300" s="6">
        <f t="shared" si="4"/>
        <v>1.8189894035458565E-12</v>
      </c>
    </row>
    <row r="301" spans="5:5" x14ac:dyDescent="0.25">
      <c r="E301" s="6">
        <f t="shared" si="4"/>
        <v>1.8189894035458565E-12</v>
      </c>
    </row>
    <row r="302" spans="5:5" x14ac:dyDescent="0.25">
      <c r="E302" s="6">
        <f t="shared" si="4"/>
        <v>1.8189894035458565E-12</v>
      </c>
    </row>
    <row r="303" spans="5:5" x14ac:dyDescent="0.25">
      <c r="E303" s="6">
        <f t="shared" si="4"/>
        <v>1.8189894035458565E-12</v>
      </c>
    </row>
    <row r="304" spans="5:5" x14ac:dyDescent="0.25">
      <c r="E304" s="6">
        <f t="shared" si="4"/>
        <v>1.8189894035458565E-12</v>
      </c>
    </row>
    <row r="305" spans="5:5" x14ac:dyDescent="0.25">
      <c r="E305" s="6">
        <f t="shared" si="4"/>
        <v>1.8189894035458565E-12</v>
      </c>
    </row>
    <row r="306" spans="5:5" x14ac:dyDescent="0.25">
      <c r="E306" s="6">
        <f t="shared" si="4"/>
        <v>1.8189894035458565E-12</v>
      </c>
    </row>
    <row r="307" spans="5:5" x14ac:dyDescent="0.25">
      <c r="E307" s="6">
        <f t="shared" si="4"/>
        <v>1.8189894035458565E-12</v>
      </c>
    </row>
    <row r="308" spans="5:5" x14ac:dyDescent="0.25">
      <c r="E308" s="6">
        <f t="shared" si="4"/>
        <v>1.8189894035458565E-12</v>
      </c>
    </row>
    <row r="309" spans="5:5" x14ac:dyDescent="0.25">
      <c r="E309" s="6">
        <f t="shared" si="4"/>
        <v>1.8189894035458565E-12</v>
      </c>
    </row>
    <row r="310" spans="5:5" x14ac:dyDescent="0.25">
      <c r="E310" s="6">
        <f t="shared" si="4"/>
        <v>1.8189894035458565E-12</v>
      </c>
    </row>
    <row r="311" spans="5:5" x14ac:dyDescent="0.25">
      <c r="E311" s="6">
        <f t="shared" si="4"/>
        <v>1.8189894035458565E-12</v>
      </c>
    </row>
    <row r="312" spans="5:5" x14ac:dyDescent="0.25">
      <c r="E312" s="6">
        <f t="shared" si="4"/>
        <v>1.8189894035458565E-12</v>
      </c>
    </row>
    <row r="313" spans="5:5" x14ac:dyDescent="0.25">
      <c r="E313" s="6">
        <f t="shared" si="4"/>
        <v>1.8189894035458565E-12</v>
      </c>
    </row>
    <row r="314" spans="5:5" x14ac:dyDescent="0.25">
      <c r="E314" s="6">
        <f t="shared" si="4"/>
        <v>1.8189894035458565E-12</v>
      </c>
    </row>
    <row r="315" spans="5:5" x14ac:dyDescent="0.25">
      <c r="E315" s="6">
        <f t="shared" si="4"/>
        <v>1.8189894035458565E-12</v>
      </c>
    </row>
    <row r="316" spans="5:5" x14ac:dyDescent="0.25">
      <c r="E316" s="6">
        <f t="shared" si="4"/>
        <v>1.8189894035458565E-12</v>
      </c>
    </row>
    <row r="317" spans="5:5" x14ac:dyDescent="0.25">
      <c r="E317" s="6">
        <f t="shared" si="4"/>
        <v>1.8189894035458565E-12</v>
      </c>
    </row>
    <row r="318" spans="5:5" x14ac:dyDescent="0.25">
      <c r="E318" s="6">
        <f t="shared" si="4"/>
        <v>1.8189894035458565E-12</v>
      </c>
    </row>
    <row r="319" spans="5:5" x14ac:dyDescent="0.25">
      <c r="E319" s="6">
        <f t="shared" si="4"/>
        <v>1.8189894035458565E-12</v>
      </c>
    </row>
    <row r="320" spans="5:5" x14ac:dyDescent="0.25">
      <c r="E320" s="6">
        <f t="shared" si="4"/>
        <v>1.8189894035458565E-12</v>
      </c>
    </row>
    <row r="321" spans="5:5" x14ac:dyDescent="0.25">
      <c r="E321" s="6">
        <f t="shared" si="4"/>
        <v>1.8189894035458565E-12</v>
      </c>
    </row>
    <row r="322" spans="5:5" x14ac:dyDescent="0.25">
      <c r="E322" s="6">
        <f t="shared" si="4"/>
        <v>1.8189894035458565E-12</v>
      </c>
    </row>
    <row r="323" spans="5:5" x14ac:dyDescent="0.25">
      <c r="E323" s="6">
        <f t="shared" si="4"/>
        <v>1.8189894035458565E-12</v>
      </c>
    </row>
    <row r="324" spans="5:5" x14ac:dyDescent="0.25">
      <c r="E324" s="6">
        <f t="shared" si="4"/>
        <v>1.8189894035458565E-12</v>
      </c>
    </row>
    <row r="325" spans="5:5" x14ac:dyDescent="0.25">
      <c r="E325" s="6">
        <f t="shared" ref="E325:E388" si="5">E324+C325-D325</f>
        <v>1.8189894035458565E-12</v>
      </c>
    </row>
    <row r="326" spans="5:5" x14ac:dyDescent="0.25">
      <c r="E326" s="6">
        <f t="shared" si="5"/>
        <v>1.8189894035458565E-12</v>
      </c>
    </row>
    <row r="327" spans="5:5" x14ac:dyDescent="0.25">
      <c r="E327" s="6">
        <f t="shared" si="5"/>
        <v>1.8189894035458565E-12</v>
      </c>
    </row>
    <row r="328" spans="5:5" x14ac:dyDescent="0.25">
      <c r="E328" s="6">
        <f t="shared" si="5"/>
        <v>1.8189894035458565E-12</v>
      </c>
    </row>
    <row r="329" spans="5:5" x14ac:dyDescent="0.25">
      <c r="E329" s="6">
        <f t="shared" si="5"/>
        <v>1.8189894035458565E-12</v>
      </c>
    </row>
    <row r="330" spans="5:5" x14ac:dyDescent="0.25">
      <c r="E330" s="6">
        <f t="shared" si="5"/>
        <v>1.8189894035458565E-12</v>
      </c>
    </row>
    <row r="331" spans="5:5" x14ac:dyDescent="0.25">
      <c r="E331" s="6">
        <f t="shared" si="5"/>
        <v>1.8189894035458565E-12</v>
      </c>
    </row>
    <row r="332" spans="5:5" x14ac:dyDescent="0.25">
      <c r="E332" s="6">
        <f t="shared" si="5"/>
        <v>1.8189894035458565E-12</v>
      </c>
    </row>
    <row r="333" spans="5:5" x14ac:dyDescent="0.25">
      <c r="E333" s="6">
        <f t="shared" si="5"/>
        <v>1.8189894035458565E-12</v>
      </c>
    </row>
    <row r="334" spans="5:5" x14ac:dyDescent="0.25">
      <c r="E334" s="6">
        <f t="shared" si="5"/>
        <v>1.8189894035458565E-12</v>
      </c>
    </row>
    <row r="335" spans="5:5" x14ac:dyDescent="0.25">
      <c r="E335" s="6">
        <f t="shared" si="5"/>
        <v>1.8189894035458565E-12</v>
      </c>
    </row>
    <row r="336" spans="5:5" x14ac:dyDescent="0.25">
      <c r="E336" s="6">
        <f t="shared" si="5"/>
        <v>1.8189894035458565E-12</v>
      </c>
    </row>
    <row r="337" spans="5:5" x14ac:dyDescent="0.25">
      <c r="E337" s="6">
        <f t="shared" si="5"/>
        <v>1.8189894035458565E-12</v>
      </c>
    </row>
    <row r="338" spans="5:5" x14ac:dyDescent="0.25">
      <c r="E338" s="6">
        <f t="shared" si="5"/>
        <v>1.8189894035458565E-12</v>
      </c>
    </row>
    <row r="339" spans="5:5" x14ac:dyDescent="0.25">
      <c r="E339" s="6">
        <f t="shared" si="5"/>
        <v>1.8189894035458565E-12</v>
      </c>
    </row>
    <row r="340" spans="5:5" x14ac:dyDescent="0.25">
      <c r="E340" s="6">
        <f t="shared" si="5"/>
        <v>1.8189894035458565E-12</v>
      </c>
    </row>
    <row r="341" spans="5:5" x14ac:dyDescent="0.25">
      <c r="E341" s="6">
        <f t="shared" si="5"/>
        <v>1.8189894035458565E-12</v>
      </c>
    </row>
    <row r="342" spans="5:5" x14ac:dyDescent="0.25">
      <c r="E342" s="6">
        <f t="shared" si="5"/>
        <v>1.8189894035458565E-12</v>
      </c>
    </row>
    <row r="343" spans="5:5" x14ac:dyDescent="0.25">
      <c r="E343" s="6">
        <f t="shared" si="5"/>
        <v>1.8189894035458565E-12</v>
      </c>
    </row>
    <row r="344" spans="5:5" x14ac:dyDescent="0.25">
      <c r="E344" s="6">
        <f t="shared" si="5"/>
        <v>1.8189894035458565E-12</v>
      </c>
    </row>
    <row r="345" spans="5:5" x14ac:dyDescent="0.25">
      <c r="E345" s="6">
        <f t="shared" si="5"/>
        <v>1.8189894035458565E-12</v>
      </c>
    </row>
    <row r="346" spans="5:5" x14ac:dyDescent="0.25">
      <c r="E346" s="6">
        <f t="shared" si="5"/>
        <v>1.8189894035458565E-12</v>
      </c>
    </row>
    <row r="347" spans="5:5" x14ac:dyDescent="0.25">
      <c r="E347" s="6">
        <f t="shared" si="5"/>
        <v>1.8189894035458565E-12</v>
      </c>
    </row>
    <row r="348" spans="5:5" x14ac:dyDescent="0.25">
      <c r="E348" s="6">
        <f t="shared" si="5"/>
        <v>1.8189894035458565E-12</v>
      </c>
    </row>
    <row r="349" spans="5:5" x14ac:dyDescent="0.25">
      <c r="E349" s="6">
        <f t="shared" si="5"/>
        <v>1.8189894035458565E-12</v>
      </c>
    </row>
    <row r="350" spans="5:5" x14ac:dyDescent="0.25">
      <c r="E350" s="6">
        <f t="shared" si="5"/>
        <v>1.8189894035458565E-12</v>
      </c>
    </row>
    <row r="351" spans="5:5" x14ac:dyDescent="0.25">
      <c r="E351" s="6">
        <f t="shared" si="5"/>
        <v>1.8189894035458565E-12</v>
      </c>
    </row>
    <row r="352" spans="5:5" x14ac:dyDescent="0.25">
      <c r="E352" s="6">
        <f t="shared" si="5"/>
        <v>1.8189894035458565E-12</v>
      </c>
    </row>
    <row r="353" spans="5:5" x14ac:dyDescent="0.25">
      <c r="E353" s="6">
        <f t="shared" si="5"/>
        <v>1.8189894035458565E-12</v>
      </c>
    </row>
    <row r="354" spans="5:5" x14ac:dyDescent="0.25">
      <c r="E354" s="6">
        <f t="shared" si="5"/>
        <v>1.8189894035458565E-12</v>
      </c>
    </row>
    <row r="355" spans="5:5" x14ac:dyDescent="0.25">
      <c r="E355" s="6">
        <f t="shared" si="5"/>
        <v>1.8189894035458565E-12</v>
      </c>
    </row>
    <row r="356" spans="5:5" x14ac:dyDescent="0.25">
      <c r="E356" s="6">
        <f t="shared" si="5"/>
        <v>1.8189894035458565E-12</v>
      </c>
    </row>
    <row r="357" spans="5:5" x14ac:dyDescent="0.25">
      <c r="E357" s="6">
        <f t="shared" si="5"/>
        <v>1.8189894035458565E-12</v>
      </c>
    </row>
    <row r="358" spans="5:5" x14ac:dyDescent="0.25">
      <c r="E358" s="6">
        <f t="shared" si="5"/>
        <v>1.8189894035458565E-12</v>
      </c>
    </row>
    <row r="359" spans="5:5" x14ac:dyDescent="0.25">
      <c r="E359" s="6">
        <f t="shared" si="5"/>
        <v>1.8189894035458565E-12</v>
      </c>
    </row>
    <row r="360" spans="5:5" x14ac:dyDescent="0.25">
      <c r="E360" s="6">
        <f t="shared" si="5"/>
        <v>1.8189894035458565E-12</v>
      </c>
    </row>
    <row r="361" spans="5:5" x14ac:dyDescent="0.25">
      <c r="E361" s="6">
        <f t="shared" si="5"/>
        <v>1.8189894035458565E-12</v>
      </c>
    </row>
    <row r="362" spans="5:5" x14ac:dyDescent="0.25">
      <c r="E362" s="6">
        <f t="shared" si="5"/>
        <v>1.8189894035458565E-12</v>
      </c>
    </row>
    <row r="363" spans="5:5" x14ac:dyDescent="0.25">
      <c r="E363" s="6">
        <f t="shared" si="5"/>
        <v>1.8189894035458565E-12</v>
      </c>
    </row>
    <row r="364" spans="5:5" x14ac:dyDescent="0.25">
      <c r="E364" s="6">
        <f t="shared" si="5"/>
        <v>1.8189894035458565E-12</v>
      </c>
    </row>
    <row r="365" spans="5:5" x14ac:dyDescent="0.25">
      <c r="E365" s="6">
        <f t="shared" si="5"/>
        <v>1.8189894035458565E-12</v>
      </c>
    </row>
    <row r="366" spans="5:5" x14ac:dyDescent="0.25">
      <c r="E366" s="6">
        <f t="shared" si="5"/>
        <v>1.8189894035458565E-12</v>
      </c>
    </row>
    <row r="367" spans="5:5" x14ac:dyDescent="0.25">
      <c r="E367" s="6">
        <f t="shared" si="5"/>
        <v>1.8189894035458565E-12</v>
      </c>
    </row>
    <row r="368" spans="5:5" x14ac:dyDescent="0.25">
      <c r="E368" s="6">
        <f t="shared" si="5"/>
        <v>1.8189894035458565E-12</v>
      </c>
    </row>
    <row r="369" spans="5:5" x14ac:dyDescent="0.25">
      <c r="E369" s="6">
        <f t="shared" si="5"/>
        <v>1.8189894035458565E-12</v>
      </c>
    </row>
    <row r="370" spans="5:5" x14ac:dyDescent="0.25">
      <c r="E370" s="6">
        <f t="shared" si="5"/>
        <v>1.8189894035458565E-12</v>
      </c>
    </row>
    <row r="371" spans="5:5" x14ac:dyDescent="0.25">
      <c r="E371" s="6">
        <f t="shared" si="5"/>
        <v>1.8189894035458565E-12</v>
      </c>
    </row>
    <row r="372" spans="5:5" x14ac:dyDescent="0.25">
      <c r="E372" s="6">
        <f t="shared" si="5"/>
        <v>1.8189894035458565E-12</v>
      </c>
    </row>
    <row r="373" spans="5:5" x14ac:dyDescent="0.25">
      <c r="E373" s="6">
        <f t="shared" si="5"/>
        <v>1.8189894035458565E-12</v>
      </c>
    </row>
    <row r="374" spans="5:5" x14ac:dyDescent="0.25">
      <c r="E374" s="6">
        <f t="shared" si="5"/>
        <v>1.8189894035458565E-12</v>
      </c>
    </row>
    <row r="375" spans="5:5" x14ac:dyDescent="0.25">
      <c r="E375" s="6">
        <f t="shared" si="5"/>
        <v>1.8189894035458565E-12</v>
      </c>
    </row>
    <row r="376" spans="5:5" x14ac:dyDescent="0.25">
      <c r="E376" s="6">
        <f t="shared" si="5"/>
        <v>1.8189894035458565E-12</v>
      </c>
    </row>
    <row r="377" spans="5:5" x14ac:dyDescent="0.25">
      <c r="E377" s="6">
        <f t="shared" si="5"/>
        <v>1.8189894035458565E-12</v>
      </c>
    </row>
    <row r="378" spans="5:5" x14ac:dyDescent="0.25">
      <c r="E378" s="6">
        <f t="shared" si="5"/>
        <v>1.8189894035458565E-12</v>
      </c>
    </row>
    <row r="379" spans="5:5" x14ac:dyDescent="0.25">
      <c r="E379" s="6">
        <f t="shared" si="5"/>
        <v>1.8189894035458565E-12</v>
      </c>
    </row>
    <row r="380" spans="5:5" x14ac:dyDescent="0.25">
      <c r="E380" s="6">
        <f t="shared" si="5"/>
        <v>1.8189894035458565E-12</v>
      </c>
    </row>
    <row r="381" spans="5:5" x14ac:dyDescent="0.25">
      <c r="E381" s="6">
        <f t="shared" si="5"/>
        <v>1.8189894035458565E-12</v>
      </c>
    </row>
    <row r="382" spans="5:5" x14ac:dyDescent="0.25">
      <c r="E382" s="6">
        <f t="shared" si="5"/>
        <v>1.8189894035458565E-12</v>
      </c>
    </row>
    <row r="383" spans="5:5" x14ac:dyDescent="0.25">
      <c r="E383" s="6">
        <f t="shared" si="5"/>
        <v>1.8189894035458565E-12</v>
      </c>
    </row>
    <row r="384" spans="5:5" x14ac:dyDescent="0.25">
      <c r="E384" s="6">
        <f t="shared" si="5"/>
        <v>1.8189894035458565E-12</v>
      </c>
    </row>
    <row r="385" spans="5:5" x14ac:dyDescent="0.25">
      <c r="E385" s="6">
        <f t="shared" si="5"/>
        <v>1.8189894035458565E-12</v>
      </c>
    </row>
    <row r="386" spans="5:5" x14ac:dyDescent="0.25">
      <c r="E386" s="6">
        <f t="shared" si="5"/>
        <v>1.8189894035458565E-12</v>
      </c>
    </row>
    <row r="387" spans="5:5" x14ac:dyDescent="0.25">
      <c r="E387" s="6">
        <f t="shared" si="5"/>
        <v>1.8189894035458565E-12</v>
      </c>
    </row>
    <row r="388" spans="5:5" x14ac:dyDescent="0.25">
      <c r="E388" s="6">
        <f t="shared" si="5"/>
        <v>1.8189894035458565E-12</v>
      </c>
    </row>
    <row r="389" spans="5:5" x14ac:dyDescent="0.25">
      <c r="E389" s="6">
        <f t="shared" ref="E389:E452" si="6">E388+C389-D389</f>
        <v>1.8189894035458565E-12</v>
      </c>
    </row>
    <row r="390" spans="5:5" x14ac:dyDescent="0.25">
      <c r="E390" s="6">
        <f t="shared" si="6"/>
        <v>1.8189894035458565E-12</v>
      </c>
    </row>
    <row r="391" spans="5:5" x14ac:dyDescent="0.25">
      <c r="E391" s="6">
        <f t="shared" si="6"/>
        <v>1.8189894035458565E-12</v>
      </c>
    </row>
    <row r="392" spans="5:5" x14ac:dyDescent="0.25">
      <c r="E392" s="6">
        <f t="shared" si="6"/>
        <v>1.8189894035458565E-12</v>
      </c>
    </row>
    <row r="393" spans="5:5" x14ac:dyDescent="0.25">
      <c r="E393" s="6">
        <f t="shared" si="6"/>
        <v>1.8189894035458565E-12</v>
      </c>
    </row>
    <row r="394" spans="5:5" x14ac:dyDescent="0.25">
      <c r="E394" s="6">
        <f t="shared" si="6"/>
        <v>1.8189894035458565E-12</v>
      </c>
    </row>
    <row r="395" spans="5:5" x14ac:dyDescent="0.25">
      <c r="E395" s="6">
        <f t="shared" si="6"/>
        <v>1.8189894035458565E-12</v>
      </c>
    </row>
    <row r="396" spans="5:5" x14ac:dyDescent="0.25">
      <c r="E396" s="6">
        <f t="shared" si="6"/>
        <v>1.8189894035458565E-12</v>
      </c>
    </row>
    <row r="397" spans="5:5" x14ac:dyDescent="0.25">
      <c r="E397" s="6">
        <f t="shared" si="6"/>
        <v>1.8189894035458565E-12</v>
      </c>
    </row>
    <row r="398" spans="5:5" x14ac:dyDescent="0.25">
      <c r="E398" s="6">
        <f t="shared" si="6"/>
        <v>1.8189894035458565E-12</v>
      </c>
    </row>
    <row r="399" spans="5:5" x14ac:dyDescent="0.25">
      <c r="E399" s="6">
        <f t="shared" si="6"/>
        <v>1.8189894035458565E-12</v>
      </c>
    </row>
    <row r="400" spans="5:5" x14ac:dyDescent="0.25">
      <c r="E400" s="6">
        <f t="shared" si="6"/>
        <v>1.8189894035458565E-12</v>
      </c>
    </row>
    <row r="401" spans="5:5" x14ac:dyDescent="0.25">
      <c r="E401" s="6">
        <f t="shared" si="6"/>
        <v>1.8189894035458565E-12</v>
      </c>
    </row>
    <row r="402" spans="5:5" x14ac:dyDescent="0.25">
      <c r="E402" s="6">
        <f t="shared" si="6"/>
        <v>1.8189894035458565E-12</v>
      </c>
    </row>
    <row r="403" spans="5:5" x14ac:dyDescent="0.25">
      <c r="E403" s="6">
        <f t="shared" si="6"/>
        <v>1.8189894035458565E-12</v>
      </c>
    </row>
    <row r="404" spans="5:5" x14ac:dyDescent="0.25">
      <c r="E404" s="6">
        <f t="shared" si="6"/>
        <v>1.8189894035458565E-12</v>
      </c>
    </row>
    <row r="405" spans="5:5" x14ac:dyDescent="0.25">
      <c r="E405" s="6">
        <f t="shared" si="6"/>
        <v>1.8189894035458565E-12</v>
      </c>
    </row>
    <row r="406" spans="5:5" x14ac:dyDescent="0.25">
      <c r="E406" s="6">
        <f t="shared" si="6"/>
        <v>1.8189894035458565E-12</v>
      </c>
    </row>
    <row r="407" spans="5:5" x14ac:dyDescent="0.25">
      <c r="E407" s="6">
        <f t="shared" si="6"/>
        <v>1.8189894035458565E-12</v>
      </c>
    </row>
    <row r="408" spans="5:5" x14ac:dyDescent="0.25">
      <c r="E408" s="6">
        <f t="shared" si="6"/>
        <v>1.8189894035458565E-12</v>
      </c>
    </row>
    <row r="409" spans="5:5" x14ac:dyDescent="0.25">
      <c r="E409" s="6">
        <f t="shared" si="6"/>
        <v>1.8189894035458565E-12</v>
      </c>
    </row>
    <row r="410" spans="5:5" x14ac:dyDescent="0.25">
      <c r="E410" s="6">
        <f t="shared" si="6"/>
        <v>1.8189894035458565E-12</v>
      </c>
    </row>
    <row r="411" spans="5:5" x14ac:dyDescent="0.25">
      <c r="E411" s="6">
        <f t="shared" si="6"/>
        <v>1.8189894035458565E-12</v>
      </c>
    </row>
    <row r="412" spans="5:5" x14ac:dyDescent="0.25">
      <c r="E412" s="6">
        <f t="shared" si="6"/>
        <v>1.8189894035458565E-12</v>
      </c>
    </row>
    <row r="413" spans="5:5" x14ac:dyDescent="0.25">
      <c r="E413" s="6">
        <f t="shared" si="6"/>
        <v>1.8189894035458565E-12</v>
      </c>
    </row>
    <row r="414" spans="5:5" x14ac:dyDescent="0.25">
      <c r="E414" s="6">
        <f t="shared" si="6"/>
        <v>1.8189894035458565E-12</v>
      </c>
    </row>
    <row r="415" spans="5:5" x14ac:dyDescent="0.25">
      <c r="E415" s="6">
        <f t="shared" si="6"/>
        <v>1.8189894035458565E-12</v>
      </c>
    </row>
    <row r="416" spans="5:5" x14ac:dyDescent="0.25">
      <c r="E416" s="6">
        <f t="shared" si="6"/>
        <v>1.8189894035458565E-12</v>
      </c>
    </row>
    <row r="417" spans="5:5" x14ac:dyDescent="0.25">
      <c r="E417" s="6">
        <f t="shared" si="6"/>
        <v>1.8189894035458565E-12</v>
      </c>
    </row>
    <row r="418" spans="5:5" x14ac:dyDescent="0.25">
      <c r="E418" s="6">
        <f t="shared" si="6"/>
        <v>1.8189894035458565E-12</v>
      </c>
    </row>
    <row r="419" spans="5:5" x14ac:dyDescent="0.25">
      <c r="E419" s="6">
        <f t="shared" si="6"/>
        <v>1.8189894035458565E-12</v>
      </c>
    </row>
    <row r="420" spans="5:5" x14ac:dyDescent="0.25">
      <c r="E420" s="6">
        <f t="shared" si="6"/>
        <v>1.8189894035458565E-12</v>
      </c>
    </row>
    <row r="421" spans="5:5" x14ac:dyDescent="0.25">
      <c r="E421" s="6">
        <f t="shared" si="6"/>
        <v>1.8189894035458565E-12</v>
      </c>
    </row>
    <row r="422" spans="5:5" x14ac:dyDescent="0.25">
      <c r="E422" s="6">
        <f t="shared" si="6"/>
        <v>1.8189894035458565E-12</v>
      </c>
    </row>
    <row r="423" spans="5:5" x14ac:dyDescent="0.25">
      <c r="E423" s="6">
        <f t="shared" si="6"/>
        <v>1.8189894035458565E-12</v>
      </c>
    </row>
    <row r="424" spans="5:5" x14ac:dyDescent="0.25">
      <c r="E424" s="6">
        <f t="shared" si="6"/>
        <v>1.8189894035458565E-12</v>
      </c>
    </row>
    <row r="425" spans="5:5" x14ac:dyDescent="0.25">
      <c r="E425" s="6">
        <f t="shared" si="6"/>
        <v>1.8189894035458565E-12</v>
      </c>
    </row>
    <row r="426" spans="5:5" x14ac:dyDescent="0.25">
      <c r="E426" s="6">
        <f t="shared" si="6"/>
        <v>1.8189894035458565E-12</v>
      </c>
    </row>
    <row r="427" spans="5:5" x14ac:dyDescent="0.25">
      <c r="E427" s="6">
        <f t="shared" si="6"/>
        <v>1.8189894035458565E-12</v>
      </c>
    </row>
    <row r="428" spans="5:5" x14ac:dyDescent="0.25">
      <c r="E428" s="6">
        <f t="shared" si="6"/>
        <v>1.8189894035458565E-12</v>
      </c>
    </row>
    <row r="429" spans="5:5" x14ac:dyDescent="0.25">
      <c r="E429" s="6">
        <f t="shared" si="6"/>
        <v>1.8189894035458565E-12</v>
      </c>
    </row>
    <row r="430" spans="5:5" x14ac:dyDescent="0.25">
      <c r="E430" s="6">
        <f t="shared" si="6"/>
        <v>1.8189894035458565E-12</v>
      </c>
    </row>
    <row r="431" spans="5:5" x14ac:dyDescent="0.25">
      <c r="E431" s="6">
        <f t="shared" si="6"/>
        <v>1.8189894035458565E-12</v>
      </c>
    </row>
    <row r="432" spans="5:5" x14ac:dyDescent="0.25">
      <c r="E432" s="6">
        <f t="shared" si="6"/>
        <v>1.8189894035458565E-12</v>
      </c>
    </row>
    <row r="433" spans="5:5" x14ac:dyDescent="0.25">
      <c r="E433" s="6">
        <f t="shared" si="6"/>
        <v>1.8189894035458565E-12</v>
      </c>
    </row>
    <row r="434" spans="5:5" x14ac:dyDescent="0.25">
      <c r="E434" s="6">
        <f t="shared" si="6"/>
        <v>1.8189894035458565E-12</v>
      </c>
    </row>
    <row r="435" spans="5:5" x14ac:dyDescent="0.25">
      <c r="E435" s="6">
        <f t="shared" si="6"/>
        <v>1.8189894035458565E-12</v>
      </c>
    </row>
    <row r="436" spans="5:5" x14ac:dyDescent="0.25">
      <c r="E436" s="6">
        <f t="shared" si="6"/>
        <v>1.8189894035458565E-12</v>
      </c>
    </row>
    <row r="437" spans="5:5" x14ac:dyDescent="0.25">
      <c r="E437" s="6">
        <f t="shared" si="6"/>
        <v>1.8189894035458565E-12</v>
      </c>
    </row>
    <row r="438" spans="5:5" x14ac:dyDescent="0.25">
      <c r="E438" s="6">
        <f t="shared" si="6"/>
        <v>1.8189894035458565E-12</v>
      </c>
    </row>
    <row r="439" spans="5:5" x14ac:dyDescent="0.25">
      <c r="E439" s="6">
        <f t="shared" si="6"/>
        <v>1.8189894035458565E-12</v>
      </c>
    </row>
    <row r="440" spans="5:5" x14ac:dyDescent="0.25">
      <c r="E440" s="6">
        <f t="shared" si="6"/>
        <v>1.8189894035458565E-12</v>
      </c>
    </row>
    <row r="441" spans="5:5" x14ac:dyDescent="0.25">
      <c r="E441" s="6">
        <f t="shared" si="6"/>
        <v>1.8189894035458565E-12</v>
      </c>
    </row>
    <row r="442" spans="5:5" x14ac:dyDescent="0.25">
      <c r="E442" s="6">
        <f t="shared" si="6"/>
        <v>1.8189894035458565E-12</v>
      </c>
    </row>
    <row r="443" spans="5:5" x14ac:dyDescent="0.25">
      <c r="E443" s="6">
        <f t="shared" si="6"/>
        <v>1.8189894035458565E-12</v>
      </c>
    </row>
    <row r="444" spans="5:5" x14ac:dyDescent="0.25">
      <c r="E444" s="6">
        <f t="shared" si="6"/>
        <v>1.8189894035458565E-12</v>
      </c>
    </row>
    <row r="445" spans="5:5" x14ac:dyDescent="0.25">
      <c r="E445" s="6">
        <f t="shared" si="6"/>
        <v>1.8189894035458565E-12</v>
      </c>
    </row>
    <row r="446" spans="5:5" x14ac:dyDescent="0.25">
      <c r="E446" s="6">
        <f t="shared" si="6"/>
        <v>1.8189894035458565E-12</v>
      </c>
    </row>
    <row r="447" spans="5:5" x14ac:dyDescent="0.25">
      <c r="E447" s="6">
        <f t="shared" si="6"/>
        <v>1.8189894035458565E-12</v>
      </c>
    </row>
    <row r="448" spans="5:5" x14ac:dyDescent="0.25">
      <c r="E448" s="6">
        <f t="shared" si="6"/>
        <v>1.8189894035458565E-12</v>
      </c>
    </row>
    <row r="449" spans="5:5" x14ac:dyDescent="0.25">
      <c r="E449" s="6">
        <f t="shared" si="6"/>
        <v>1.8189894035458565E-12</v>
      </c>
    </row>
    <row r="450" spans="5:5" x14ac:dyDescent="0.25">
      <c r="E450" s="6">
        <f t="shared" si="6"/>
        <v>1.8189894035458565E-12</v>
      </c>
    </row>
    <row r="451" spans="5:5" x14ac:dyDescent="0.25">
      <c r="E451" s="6">
        <f t="shared" si="6"/>
        <v>1.8189894035458565E-12</v>
      </c>
    </row>
    <row r="452" spans="5:5" x14ac:dyDescent="0.25">
      <c r="E452" s="6">
        <f t="shared" si="6"/>
        <v>1.8189894035458565E-12</v>
      </c>
    </row>
    <row r="453" spans="5:5" x14ac:dyDescent="0.25">
      <c r="E453" s="6">
        <f t="shared" ref="E453:E500" si="7">E452+C453-D453</f>
        <v>1.8189894035458565E-12</v>
      </c>
    </row>
    <row r="454" spans="5:5" x14ac:dyDescent="0.25">
      <c r="E454" s="6">
        <f t="shared" si="7"/>
        <v>1.8189894035458565E-12</v>
      </c>
    </row>
    <row r="455" spans="5:5" x14ac:dyDescent="0.25">
      <c r="E455" s="6">
        <f t="shared" si="7"/>
        <v>1.8189894035458565E-12</v>
      </c>
    </row>
    <row r="456" spans="5:5" x14ac:dyDescent="0.25">
      <c r="E456" s="6">
        <f t="shared" si="7"/>
        <v>1.8189894035458565E-12</v>
      </c>
    </row>
    <row r="457" spans="5:5" x14ac:dyDescent="0.25">
      <c r="E457" s="6">
        <f t="shared" si="7"/>
        <v>1.8189894035458565E-12</v>
      </c>
    </row>
    <row r="458" spans="5:5" x14ac:dyDescent="0.25">
      <c r="E458" s="6">
        <f t="shared" si="7"/>
        <v>1.8189894035458565E-12</v>
      </c>
    </row>
    <row r="459" spans="5:5" x14ac:dyDescent="0.25">
      <c r="E459" s="6">
        <f t="shared" si="7"/>
        <v>1.8189894035458565E-12</v>
      </c>
    </row>
    <row r="460" spans="5:5" x14ac:dyDescent="0.25">
      <c r="E460" s="6">
        <f t="shared" si="7"/>
        <v>1.8189894035458565E-12</v>
      </c>
    </row>
    <row r="461" spans="5:5" x14ac:dyDescent="0.25">
      <c r="E461" s="6">
        <f t="shared" si="7"/>
        <v>1.8189894035458565E-12</v>
      </c>
    </row>
    <row r="462" spans="5:5" x14ac:dyDescent="0.25">
      <c r="E462" s="6">
        <f t="shared" si="7"/>
        <v>1.8189894035458565E-12</v>
      </c>
    </row>
    <row r="463" spans="5:5" x14ac:dyDescent="0.25">
      <c r="E463" s="6">
        <f t="shared" si="7"/>
        <v>1.8189894035458565E-12</v>
      </c>
    </row>
    <row r="464" spans="5:5" x14ac:dyDescent="0.25">
      <c r="E464" s="6">
        <f t="shared" si="7"/>
        <v>1.8189894035458565E-12</v>
      </c>
    </row>
    <row r="465" spans="5:5" x14ac:dyDescent="0.25">
      <c r="E465" s="6">
        <f t="shared" si="7"/>
        <v>1.8189894035458565E-12</v>
      </c>
    </row>
    <row r="466" spans="5:5" x14ac:dyDescent="0.25">
      <c r="E466" s="6">
        <f t="shared" si="7"/>
        <v>1.8189894035458565E-12</v>
      </c>
    </row>
    <row r="467" spans="5:5" x14ac:dyDescent="0.25">
      <c r="E467" s="6">
        <f t="shared" si="7"/>
        <v>1.8189894035458565E-12</v>
      </c>
    </row>
    <row r="468" spans="5:5" x14ac:dyDescent="0.25">
      <c r="E468" s="6">
        <f t="shared" si="7"/>
        <v>1.8189894035458565E-12</v>
      </c>
    </row>
    <row r="469" spans="5:5" x14ac:dyDescent="0.25">
      <c r="E469" s="6">
        <f t="shared" si="7"/>
        <v>1.8189894035458565E-12</v>
      </c>
    </row>
    <row r="470" spans="5:5" x14ac:dyDescent="0.25">
      <c r="E470" s="6">
        <f t="shared" si="7"/>
        <v>1.8189894035458565E-12</v>
      </c>
    </row>
    <row r="471" spans="5:5" x14ac:dyDescent="0.25">
      <c r="E471" s="6">
        <f t="shared" si="7"/>
        <v>1.8189894035458565E-12</v>
      </c>
    </row>
    <row r="472" spans="5:5" x14ac:dyDescent="0.25">
      <c r="E472" s="6">
        <f t="shared" si="7"/>
        <v>1.8189894035458565E-12</v>
      </c>
    </row>
    <row r="473" spans="5:5" x14ac:dyDescent="0.25">
      <c r="E473" s="6">
        <f t="shared" si="7"/>
        <v>1.8189894035458565E-12</v>
      </c>
    </row>
    <row r="474" spans="5:5" x14ac:dyDescent="0.25">
      <c r="E474" s="6">
        <f t="shared" si="7"/>
        <v>1.8189894035458565E-12</v>
      </c>
    </row>
    <row r="475" spans="5:5" x14ac:dyDescent="0.25">
      <c r="E475" s="6">
        <f t="shared" si="7"/>
        <v>1.8189894035458565E-12</v>
      </c>
    </row>
    <row r="476" spans="5:5" x14ac:dyDescent="0.25">
      <c r="E476" s="6">
        <f t="shared" si="7"/>
        <v>1.8189894035458565E-12</v>
      </c>
    </row>
    <row r="477" spans="5:5" x14ac:dyDescent="0.25">
      <c r="E477" s="6">
        <f t="shared" si="7"/>
        <v>1.8189894035458565E-12</v>
      </c>
    </row>
    <row r="478" spans="5:5" x14ac:dyDescent="0.25">
      <c r="E478" s="6">
        <f t="shared" si="7"/>
        <v>1.8189894035458565E-12</v>
      </c>
    </row>
    <row r="479" spans="5:5" x14ac:dyDescent="0.25">
      <c r="E479" s="6">
        <f t="shared" si="7"/>
        <v>1.8189894035458565E-12</v>
      </c>
    </row>
    <row r="480" spans="5:5" x14ac:dyDescent="0.25">
      <c r="E480" s="6">
        <f t="shared" si="7"/>
        <v>1.8189894035458565E-12</v>
      </c>
    </row>
    <row r="481" spans="5:5" x14ac:dyDescent="0.25">
      <c r="E481" s="6">
        <f t="shared" si="7"/>
        <v>1.8189894035458565E-12</v>
      </c>
    </row>
    <row r="482" spans="5:5" x14ac:dyDescent="0.25">
      <c r="E482" s="6">
        <f t="shared" si="7"/>
        <v>1.8189894035458565E-12</v>
      </c>
    </row>
    <row r="483" spans="5:5" x14ac:dyDescent="0.25">
      <c r="E483" s="6">
        <f t="shared" si="7"/>
        <v>1.8189894035458565E-12</v>
      </c>
    </row>
    <row r="484" spans="5:5" x14ac:dyDescent="0.25">
      <c r="E484" s="6">
        <f t="shared" si="7"/>
        <v>1.8189894035458565E-12</v>
      </c>
    </row>
    <row r="485" spans="5:5" x14ac:dyDescent="0.25">
      <c r="E485" s="6">
        <f t="shared" si="7"/>
        <v>1.8189894035458565E-12</v>
      </c>
    </row>
    <row r="486" spans="5:5" x14ac:dyDescent="0.25">
      <c r="E486" s="6">
        <f t="shared" si="7"/>
        <v>1.8189894035458565E-12</v>
      </c>
    </row>
    <row r="487" spans="5:5" x14ac:dyDescent="0.25">
      <c r="E487" s="6">
        <f t="shared" si="7"/>
        <v>1.8189894035458565E-12</v>
      </c>
    </row>
    <row r="488" spans="5:5" x14ac:dyDescent="0.25">
      <c r="E488" s="6">
        <f t="shared" si="7"/>
        <v>1.8189894035458565E-12</v>
      </c>
    </row>
    <row r="489" spans="5:5" x14ac:dyDescent="0.25">
      <c r="E489" s="6">
        <f t="shared" si="7"/>
        <v>1.8189894035458565E-12</v>
      </c>
    </row>
    <row r="490" spans="5:5" x14ac:dyDescent="0.25">
      <c r="E490" s="6">
        <f t="shared" si="7"/>
        <v>1.8189894035458565E-12</v>
      </c>
    </row>
    <row r="491" spans="5:5" x14ac:dyDescent="0.25">
      <c r="E491" s="6">
        <f t="shared" si="7"/>
        <v>1.8189894035458565E-12</v>
      </c>
    </row>
    <row r="492" spans="5:5" x14ac:dyDescent="0.25">
      <c r="E492" s="6">
        <f t="shared" si="7"/>
        <v>1.8189894035458565E-12</v>
      </c>
    </row>
    <row r="493" spans="5:5" x14ac:dyDescent="0.25">
      <c r="E493" s="6">
        <f t="shared" si="7"/>
        <v>1.8189894035458565E-12</v>
      </c>
    </row>
    <row r="494" spans="5:5" x14ac:dyDescent="0.25">
      <c r="E494" s="6">
        <f t="shared" si="7"/>
        <v>1.8189894035458565E-12</v>
      </c>
    </row>
    <row r="495" spans="5:5" x14ac:dyDescent="0.25">
      <c r="E495" s="6">
        <f t="shared" si="7"/>
        <v>1.8189894035458565E-12</v>
      </c>
    </row>
    <row r="496" spans="5:5" x14ac:dyDescent="0.25">
      <c r="E496" s="6">
        <f t="shared" si="7"/>
        <v>1.8189894035458565E-12</v>
      </c>
    </row>
    <row r="497" spans="5:5" x14ac:dyDescent="0.25">
      <c r="E497" s="6">
        <f t="shared" si="7"/>
        <v>1.8189894035458565E-12</v>
      </c>
    </row>
    <row r="498" spans="5:5" x14ac:dyDescent="0.25">
      <c r="E498" s="6">
        <f t="shared" si="7"/>
        <v>1.8189894035458565E-12</v>
      </c>
    </row>
    <row r="499" spans="5:5" x14ac:dyDescent="0.25">
      <c r="E499" s="6">
        <f t="shared" si="7"/>
        <v>1.8189894035458565E-12</v>
      </c>
    </row>
    <row r="500" spans="5:5" x14ac:dyDescent="0.25">
      <c r="E500" s="6">
        <f t="shared" si="7"/>
        <v>1.8189894035458565E-12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"/>
  <sheetViews>
    <sheetView workbookViewId="0">
      <selection activeCell="B20" sqref="B20"/>
    </sheetView>
  </sheetViews>
  <sheetFormatPr baseColWidth="10" defaultRowHeight="15" x14ac:dyDescent="0.25"/>
  <cols>
    <col min="1" max="1" width="11.42578125" style="5"/>
    <col min="2" max="2" width="27.5703125" style="5" customWidth="1"/>
    <col min="3" max="4" width="13" style="6" bestFit="1" customWidth="1"/>
    <col min="5" max="5" width="13" style="5" bestFit="1" customWidth="1"/>
    <col min="6" max="6" width="11.42578125" style="5"/>
    <col min="7" max="7" width="16.140625" style="5" bestFit="1" customWidth="1"/>
    <col min="8" max="10" width="11.42578125" style="5"/>
    <col min="13" max="13" width="17.42578125" bestFit="1" customWidth="1"/>
    <col min="14" max="14" width="18" bestFit="1" customWidth="1"/>
    <col min="16" max="16" width="13" customWidth="1"/>
    <col min="17" max="17" width="10.28515625" bestFit="1" customWidth="1"/>
    <col min="18" max="18" width="15.28515625" bestFit="1" customWidth="1"/>
    <col min="19" max="19" width="13.42578125" bestFit="1" customWidth="1"/>
  </cols>
  <sheetData>
    <row r="1" spans="1:19" ht="18.75" x14ac:dyDescent="0.3">
      <c r="A1" s="94" t="s">
        <v>75</v>
      </c>
      <c r="B1" s="94"/>
      <c r="C1" s="94"/>
      <c r="D1" s="94"/>
      <c r="E1" s="94"/>
      <c r="H1" s="10"/>
      <c r="M1" s="20" t="s">
        <v>4</v>
      </c>
      <c r="N1" s="21">
        <f>E500</f>
        <v>-22.650000000023283</v>
      </c>
      <c r="P1" t="s">
        <v>139</v>
      </c>
    </row>
    <row r="2" spans="1:19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M2" s="22" t="s">
        <v>77</v>
      </c>
      <c r="N2" s="23">
        <f>MAX(A3:A500)</f>
        <v>44439</v>
      </c>
      <c r="P2" t="s">
        <v>140</v>
      </c>
    </row>
    <row r="3" spans="1:19" x14ac:dyDescent="0.25">
      <c r="A3" s="4">
        <v>43896</v>
      </c>
      <c r="B3" s="5" t="s">
        <v>76</v>
      </c>
      <c r="C3" s="6">
        <v>0</v>
      </c>
      <c r="D3" s="6">
        <v>46740</v>
      </c>
      <c r="E3" s="3">
        <f>C3-D3</f>
        <v>-46740</v>
      </c>
      <c r="G3" s="12" t="s">
        <v>33</v>
      </c>
      <c r="H3" s="13" t="s">
        <v>33</v>
      </c>
      <c r="I3" s="12" t="s">
        <v>33</v>
      </c>
      <c r="J3" s="12" t="s">
        <v>33</v>
      </c>
      <c r="P3" t="s">
        <v>141</v>
      </c>
      <c r="Q3" t="s">
        <v>142</v>
      </c>
      <c r="R3" t="s">
        <v>143</v>
      </c>
      <c r="S3">
        <v>19851</v>
      </c>
    </row>
    <row r="4" spans="1:19" x14ac:dyDescent="0.25">
      <c r="A4" s="7">
        <v>43906</v>
      </c>
      <c r="B4" s="5" t="s">
        <v>76</v>
      </c>
      <c r="C4" s="6">
        <v>0</v>
      </c>
      <c r="D4" s="6">
        <v>41100</v>
      </c>
      <c r="E4" s="6">
        <f>E3+C4-D4</f>
        <v>-87840</v>
      </c>
      <c r="G4" s="12"/>
      <c r="H4" s="13"/>
      <c r="I4" s="12"/>
      <c r="J4" s="12"/>
      <c r="Q4" t="s">
        <v>144</v>
      </c>
      <c r="R4" t="s">
        <v>145</v>
      </c>
      <c r="S4" t="s">
        <v>146</v>
      </c>
    </row>
    <row r="5" spans="1:19" x14ac:dyDescent="0.25">
      <c r="A5" s="7">
        <v>43906</v>
      </c>
      <c r="B5" s="5" t="s">
        <v>76</v>
      </c>
      <c r="C5" s="6">
        <v>0</v>
      </c>
      <c r="D5" s="6">
        <v>38900.5</v>
      </c>
      <c r="E5" s="6">
        <f t="shared" ref="E5:E68" si="0">E4+C5-D5</f>
        <v>-126740.5</v>
      </c>
    </row>
    <row r="6" spans="1:19" x14ac:dyDescent="0.25">
      <c r="A6" s="7">
        <v>43906</v>
      </c>
      <c r="B6" s="5" t="s">
        <v>76</v>
      </c>
      <c r="C6" s="6">
        <v>0</v>
      </c>
      <c r="D6" s="6">
        <v>24670.5</v>
      </c>
      <c r="E6" s="6">
        <f t="shared" si="0"/>
        <v>-151411</v>
      </c>
    </row>
    <row r="7" spans="1:19" x14ac:dyDescent="0.25">
      <c r="A7" s="7">
        <v>43906</v>
      </c>
      <c r="B7" s="5" t="s">
        <v>96</v>
      </c>
      <c r="C7" s="6">
        <v>151411</v>
      </c>
      <c r="D7" s="6">
        <v>0</v>
      </c>
      <c r="E7" s="6">
        <f t="shared" si="0"/>
        <v>0</v>
      </c>
      <c r="G7" s="5" t="s">
        <v>97</v>
      </c>
      <c r="H7" s="5">
        <v>351.3</v>
      </c>
    </row>
    <row r="8" spans="1:19" x14ac:dyDescent="0.25">
      <c r="A8" s="7">
        <v>44026</v>
      </c>
      <c r="B8" s="5" t="s">
        <v>147</v>
      </c>
      <c r="C8" s="6">
        <v>410223.86</v>
      </c>
      <c r="D8" s="6">
        <v>0</v>
      </c>
      <c r="E8" s="6">
        <f t="shared" si="0"/>
        <v>410223.86</v>
      </c>
      <c r="G8" s="5" t="s">
        <v>97</v>
      </c>
      <c r="H8" s="5">
        <v>848.1</v>
      </c>
    </row>
    <row r="9" spans="1:19" x14ac:dyDescent="0.25">
      <c r="A9" s="7">
        <v>44026</v>
      </c>
      <c r="B9" s="5" t="s">
        <v>148</v>
      </c>
      <c r="C9" s="6">
        <v>254786.02</v>
      </c>
      <c r="D9" s="6">
        <v>0</v>
      </c>
      <c r="E9" s="6">
        <f t="shared" si="0"/>
        <v>665009.88</v>
      </c>
      <c r="G9" s="5" t="s">
        <v>149</v>
      </c>
    </row>
    <row r="10" spans="1:19" x14ac:dyDescent="0.25">
      <c r="A10" s="7">
        <v>44035</v>
      </c>
      <c r="B10" s="5" t="s">
        <v>152</v>
      </c>
      <c r="C10" s="6">
        <v>0</v>
      </c>
      <c r="D10" s="6">
        <v>150000</v>
      </c>
      <c r="E10" s="6">
        <f t="shared" si="0"/>
        <v>515009.88</v>
      </c>
    </row>
    <row r="11" spans="1:19" x14ac:dyDescent="0.25">
      <c r="A11" s="7">
        <v>44039</v>
      </c>
      <c r="B11" s="5" t="s">
        <v>152</v>
      </c>
      <c r="C11" s="6">
        <v>0</v>
      </c>
      <c r="D11" s="6">
        <v>200000</v>
      </c>
      <c r="E11" s="6">
        <f t="shared" si="0"/>
        <v>315009.88</v>
      </c>
    </row>
    <row r="12" spans="1:19" x14ac:dyDescent="0.25">
      <c r="A12" s="7">
        <v>44039</v>
      </c>
      <c r="B12" s="5" t="s">
        <v>154</v>
      </c>
      <c r="C12" s="6">
        <v>0</v>
      </c>
      <c r="D12" s="6">
        <v>175786.02</v>
      </c>
      <c r="E12" s="6">
        <f t="shared" si="0"/>
        <v>139223.86000000002</v>
      </c>
    </row>
    <row r="13" spans="1:19" x14ac:dyDescent="0.25">
      <c r="A13" s="7">
        <v>44039</v>
      </c>
      <c r="B13" s="5" t="s">
        <v>154</v>
      </c>
      <c r="C13" s="6">
        <v>0</v>
      </c>
      <c r="D13" s="6">
        <v>79000</v>
      </c>
      <c r="E13" s="6">
        <f t="shared" si="0"/>
        <v>60223.860000000015</v>
      </c>
    </row>
    <row r="14" spans="1:19" x14ac:dyDescent="0.25">
      <c r="A14" s="7">
        <v>44041</v>
      </c>
      <c r="B14" s="5" t="s">
        <v>152</v>
      </c>
      <c r="C14" s="6">
        <v>0</v>
      </c>
      <c r="D14" s="6">
        <v>60223.86</v>
      </c>
      <c r="E14" s="6">
        <f t="shared" si="0"/>
        <v>0</v>
      </c>
    </row>
    <row r="15" spans="1:19" x14ac:dyDescent="0.25">
      <c r="A15" s="7">
        <v>44378</v>
      </c>
      <c r="B15" s="5" t="s">
        <v>635</v>
      </c>
      <c r="C15" s="6">
        <v>425349.21</v>
      </c>
      <c r="D15" s="6">
        <v>0</v>
      </c>
      <c r="E15" s="6">
        <f t="shared" si="0"/>
        <v>425349.21</v>
      </c>
      <c r="G15" s="5" t="s">
        <v>636</v>
      </c>
      <c r="H15" s="5">
        <v>1075.01</v>
      </c>
    </row>
    <row r="16" spans="1:19" x14ac:dyDescent="0.25">
      <c r="A16" s="7">
        <v>44391</v>
      </c>
      <c r="B16" s="5" t="s">
        <v>154</v>
      </c>
      <c r="C16" s="6">
        <v>0</v>
      </c>
      <c r="D16" s="6">
        <v>425349.21</v>
      </c>
      <c r="E16" s="6">
        <f t="shared" si="0"/>
        <v>0</v>
      </c>
    </row>
    <row r="17" spans="1:8" x14ac:dyDescent="0.25">
      <c r="A17" s="7">
        <v>44414</v>
      </c>
      <c r="B17" s="5" t="s">
        <v>693</v>
      </c>
      <c r="C17" s="6">
        <v>444891.35</v>
      </c>
      <c r="D17" s="6">
        <v>0</v>
      </c>
      <c r="E17" s="6">
        <f t="shared" si="0"/>
        <v>444891.35</v>
      </c>
      <c r="G17" s="5" t="s">
        <v>636</v>
      </c>
      <c r="H17" s="5">
        <v>1124.4000000000001</v>
      </c>
    </row>
    <row r="18" spans="1:8" x14ac:dyDescent="0.25">
      <c r="A18" s="7">
        <v>44428</v>
      </c>
      <c r="B18" s="5" t="s">
        <v>154</v>
      </c>
      <c r="C18" s="6">
        <v>0</v>
      </c>
      <c r="D18" s="6">
        <v>200000</v>
      </c>
      <c r="E18" s="6">
        <f t="shared" si="0"/>
        <v>244891.34999999998</v>
      </c>
    </row>
    <row r="19" spans="1:8" x14ac:dyDescent="0.25">
      <c r="A19" s="7">
        <v>44439</v>
      </c>
      <c r="B19" s="5" t="s">
        <v>154</v>
      </c>
      <c r="C19" s="6">
        <v>0</v>
      </c>
      <c r="D19" s="6">
        <v>120000</v>
      </c>
      <c r="E19" s="6">
        <f t="shared" si="0"/>
        <v>124891.34999999998</v>
      </c>
    </row>
    <row r="20" spans="1:8" x14ac:dyDescent="0.25">
      <c r="C20" s="6">
        <v>0</v>
      </c>
      <c r="D20" s="6">
        <v>124314</v>
      </c>
      <c r="E20" s="6">
        <f t="shared" si="0"/>
        <v>577.34999999997672</v>
      </c>
    </row>
    <row r="21" spans="1:8" x14ac:dyDescent="0.25">
      <c r="C21" s="6">
        <v>0</v>
      </c>
      <c r="D21" s="6">
        <v>600</v>
      </c>
      <c r="E21" s="6">
        <f t="shared" si="0"/>
        <v>-22.650000000023283</v>
      </c>
    </row>
    <row r="22" spans="1:8" x14ac:dyDescent="0.25">
      <c r="E22" s="6">
        <f t="shared" si="0"/>
        <v>-22.650000000023283</v>
      </c>
    </row>
    <row r="23" spans="1:8" x14ac:dyDescent="0.25">
      <c r="E23" s="6">
        <f t="shared" si="0"/>
        <v>-22.650000000023283</v>
      </c>
    </row>
    <row r="24" spans="1:8" x14ac:dyDescent="0.25">
      <c r="E24" s="6">
        <f t="shared" si="0"/>
        <v>-22.650000000023283</v>
      </c>
    </row>
    <row r="25" spans="1:8" x14ac:dyDescent="0.25">
      <c r="E25" s="6">
        <f t="shared" si="0"/>
        <v>-22.650000000023283</v>
      </c>
    </row>
    <row r="26" spans="1:8" x14ac:dyDescent="0.25">
      <c r="E26" s="6">
        <f t="shared" si="0"/>
        <v>-22.650000000023283</v>
      </c>
    </row>
    <row r="27" spans="1:8" x14ac:dyDescent="0.25">
      <c r="E27" s="6">
        <f t="shared" si="0"/>
        <v>-22.650000000023283</v>
      </c>
    </row>
    <row r="28" spans="1:8" x14ac:dyDescent="0.25">
      <c r="E28" s="6">
        <f t="shared" si="0"/>
        <v>-22.650000000023283</v>
      </c>
    </row>
    <row r="29" spans="1:8" x14ac:dyDescent="0.25">
      <c r="E29" s="6">
        <f t="shared" si="0"/>
        <v>-22.650000000023283</v>
      </c>
    </row>
    <row r="30" spans="1:8" x14ac:dyDescent="0.25">
      <c r="E30" s="6">
        <f t="shared" si="0"/>
        <v>-22.650000000023283</v>
      </c>
    </row>
    <row r="31" spans="1:8" x14ac:dyDescent="0.25">
      <c r="E31" s="6">
        <f t="shared" si="0"/>
        <v>-22.650000000023283</v>
      </c>
    </row>
    <row r="32" spans="1:8" x14ac:dyDescent="0.25">
      <c r="E32" s="6">
        <f t="shared" si="0"/>
        <v>-22.650000000023283</v>
      </c>
    </row>
    <row r="33" spans="5:5" x14ac:dyDescent="0.25">
      <c r="E33" s="6">
        <f t="shared" si="0"/>
        <v>-22.650000000023283</v>
      </c>
    </row>
    <row r="34" spans="5:5" x14ac:dyDescent="0.25">
      <c r="E34" s="6">
        <f t="shared" si="0"/>
        <v>-22.650000000023283</v>
      </c>
    </row>
    <row r="35" spans="5:5" x14ac:dyDescent="0.25">
      <c r="E35" s="6">
        <f t="shared" si="0"/>
        <v>-22.650000000023283</v>
      </c>
    </row>
    <row r="36" spans="5:5" x14ac:dyDescent="0.25">
      <c r="E36" s="6">
        <f t="shared" si="0"/>
        <v>-22.650000000023283</v>
      </c>
    </row>
    <row r="37" spans="5:5" x14ac:dyDescent="0.25">
      <c r="E37" s="6">
        <f t="shared" si="0"/>
        <v>-22.650000000023283</v>
      </c>
    </row>
    <row r="38" spans="5:5" x14ac:dyDescent="0.25">
      <c r="E38" s="6">
        <f t="shared" si="0"/>
        <v>-22.650000000023283</v>
      </c>
    </row>
    <row r="39" spans="5:5" x14ac:dyDescent="0.25">
      <c r="E39" s="6">
        <f t="shared" si="0"/>
        <v>-22.650000000023283</v>
      </c>
    </row>
    <row r="40" spans="5:5" x14ac:dyDescent="0.25">
      <c r="E40" s="6">
        <f t="shared" si="0"/>
        <v>-22.650000000023283</v>
      </c>
    </row>
    <row r="41" spans="5:5" x14ac:dyDescent="0.25">
      <c r="E41" s="6">
        <f t="shared" si="0"/>
        <v>-22.650000000023283</v>
      </c>
    </row>
    <row r="42" spans="5:5" x14ac:dyDescent="0.25">
      <c r="E42" s="6">
        <f t="shared" si="0"/>
        <v>-22.650000000023283</v>
      </c>
    </row>
    <row r="43" spans="5:5" x14ac:dyDescent="0.25">
      <c r="E43" s="6">
        <f t="shared" si="0"/>
        <v>-22.650000000023283</v>
      </c>
    </row>
    <row r="44" spans="5:5" x14ac:dyDescent="0.25">
      <c r="E44" s="6">
        <f t="shared" si="0"/>
        <v>-22.650000000023283</v>
      </c>
    </row>
    <row r="45" spans="5:5" x14ac:dyDescent="0.25">
      <c r="E45" s="6">
        <f t="shared" si="0"/>
        <v>-22.650000000023283</v>
      </c>
    </row>
    <row r="46" spans="5:5" x14ac:dyDescent="0.25">
      <c r="E46" s="6">
        <f t="shared" si="0"/>
        <v>-22.650000000023283</v>
      </c>
    </row>
    <row r="47" spans="5:5" x14ac:dyDescent="0.25">
      <c r="E47" s="6">
        <f t="shared" si="0"/>
        <v>-22.650000000023283</v>
      </c>
    </row>
    <row r="48" spans="5:5" x14ac:dyDescent="0.25">
      <c r="E48" s="6">
        <f t="shared" si="0"/>
        <v>-22.650000000023283</v>
      </c>
    </row>
    <row r="49" spans="5:5" x14ac:dyDescent="0.25">
      <c r="E49" s="6">
        <f t="shared" si="0"/>
        <v>-22.650000000023283</v>
      </c>
    </row>
    <row r="50" spans="5:5" x14ac:dyDescent="0.25">
      <c r="E50" s="6">
        <f t="shared" si="0"/>
        <v>-22.650000000023283</v>
      </c>
    </row>
    <row r="51" spans="5:5" x14ac:dyDescent="0.25">
      <c r="E51" s="6">
        <f t="shared" si="0"/>
        <v>-22.650000000023283</v>
      </c>
    </row>
    <row r="52" spans="5:5" x14ac:dyDescent="0.25">
      <c r="E52" s="6">
        <f t="shared" si="0"/>
        <v>-22.650000000023283</v>
      </c>
    </row>
    <row r="53" spans="5:5" x14ac:dyDescent="0.25">
      <c r="E53" s="6">
        <f t="shared" si="0"/>
        <v>-22.650000000023283</v>
      </c>
    </row>
    <row r="54" spans="5:5" x14ac:dyDescent="0.25">
      <c r="E54" s="6">
        <f t="shared" si="0"/>
        <v>-22.650000000023283</v>
      </c>
    </row>
    <row r="55" spans="5:5" x14ac:dyDescent="0.25">
      <c r="E55" s="6">
        <f t="shared" si="0"/>
        <v>-22.650000000023283</v>
      </c>
    </row>
    <row r="56" spans="5:5" x14ac:dyDescent="0.25">
      <c r="E56" s="6">
        <f t="shared" si="0"/>
        <v>-22.650000000023283</v>
      </c>
    </row>
    <row r="57" spans="5:5" x14ac:dyDescent="0.25">
      <c r="E57" s="6">
        <f t="shared" si="0"/>
        <v>-22.650000000023283</v>
      </c>
    </row>
    <row r="58" spans="5:5" x14ac:dyDescent="0.25">
      <c r="E58" s="6">
        <f t="shared" si="0"/>
        <v>-22.650000000023283</v>
      </c>
    </row>
    <row r="59" spans="5:5" x14ac:dyDescent="0.25">
      <c r="E59" s="6">
        <f t="shared" si="0"/>
        <v>-22.650000000023283</v>
      </c>
    </row>
    <row r="60" spans="5:5" x14ac:dyDescent="0.25">
      <c r="E60" s="6">
        <f t="shared" si="0"/>
        <v>-22.650000000023283</v>
      </c>
    </row>
    <row r="61" spans="5:5" x14ac:dyDescent="0.25">
      <c r="E61" s="6">
        <f t="shared" si="0"/>
        <v>-22.650000000023283</v>
      </c>
    </row>
    <row r="62" spans="5:5" x14ac:dyDescent="0.25">
      <c r="E62" s="6">
        <f t="shared" si="0"/>
        <v>-22.650000000023283</v>
      </c>
    </row>
    <row r="63" spans="5:5" x14ac:dyDescent="0.25">
      <c r="E63" s="6">
        <f t="shared" si="0"/>
        <v>-22.650000000023283</v>
      </c>
    </row>
    <row r="64" spans="5:5" x14ac:dyDescent="0.25">
      <c r="E64" s="6">
        <f t="shared" si="0"/>
        <v>-22.650000000023283</v>
      </c>
    </row>
    <row r="65" spans="5:5" x14ac:dyDescent="0.25">
      <c r="E65" s="6">
        <f t="shared" si="0"/>
        <v>-22.650000000023283</v>
      </c>
    </row>
    <row r="66" spans="5:5" x14ac:dyDescent="0.25">
      <c r="E66" s="6">
        <f t="shared" si="0"/>
        <v>-22.650000000023283</v>
      </c>
    </row>
    <row r="67" spans="5:5" x14ac:dyDescent="0.25">
      <c r="E67" s="6">
        <f t="shared" si="0"/>
        <v>-22.650000000023283</v>
      </c>
    </row>
    <row r="68" spans="5:5" x14ac:dyDescent="0.25">
      <c r="E68" s="6">
        <f t="shared" si="0"/>
        <v>-22.650000000023283</v>
      </c>
    </row>
    <row r="69" spans="5:5" x14ac:dyDescent="0.25">
      <c r="E69" s="6">
        <f t="shared" ref="E69:E132" si="1">E68+C69-D69</f>
        <v>-22.650000000023283</v>
      </c>
    </row>
    <row r="70" spans="5:5" x14ac:dyDescent="0.25">
      <c r="E70" s="6">
        <f t="shared" si="1"/>
        <v>-22.650000000023283</v>
      </c>
    </row>
    <row r="71" spans="5:5" x14ac:dyDescent="0.25">
      <c r="E71" s="6">
        <f t="shared" si="1"/>
        <v>-22.650000000023283</v>
      </c>
    </row>
    <row r="72" spans="5:5" x14ac:dyDescent="0.25">
      <c r="E72" s="6">
        <f t="shared" si="1"/>
        <v>-22.650000000023283</v>
      </c>
    </row>
    <row r="73" spans="5:5" x14ac:dyDescent="0.25">
      <c r="E73" s="6">
        <f t="shared" si="1"/>
        <v>-22.650000000023283</v>
      </c>
    </row>
    <row r="74" spans="5:5" x14ac:dyDescent="0.25">
      <c r="E74" s="6">
        <f t="shared" si="1"/>
        <v>-22.650000000023283</v>
      </c>
    </row>
    <row r="75" spans="5:5" x14ac:dyDescent="0.25">
      <c r="E75" s="6">
        <f t="shared" si="1"/>
        <v>-22.650000000023283</v>
      </c>
    </row>
    <row r="76" spans="5:5" x14ac:dyDescent="0.25">
      <c r="E76" s="6">
        <f t="shared" si="1"/>
        <v>-22.650000000023283</v>
      </c>
    </row>
    <row r="77" spans="5:5" x14ac:dyDescent="0.25">
      <c r="E77" s="6">
        <f t="shared" si="1"/>
        <v>-22.650000000023283</v>
      </c>
    </row>
    <row r="78" spans="5:5" x14ac:dyDescent="0.25">
      <c r="E78" s="6">
        <f t="shared" si="1"/>
        <v>-22.650000000023283</v>
      </c>
    </row>
    <row r="79" spans="5:5" x14ac:dyDescent="0.25">
      <c r="E79" s="6">
        <f t="shared" si="1"/>
        <v>-22.650000000023283</v>
      </c>
    </row>
    <row r="80" spans="5:5" x14ac:dyDescent="0.25">
      <c r="E80" s="6">
        <f t="shared" si="1"/>
        <v>-22.650000000023283</v>
      </c>
    </row>
    <row r="81" spans="5:5" x14ac:dyDescent="0.25">
      <c r="E81" s="6">
        <f t="shared" si="1"/>
        <v>-22.650000000023283</v>
      </c>
    </row>
    <row r="82" spans="5:5" x14ac:dyDescent="0.25">
      <c r="E82" s="6">
        <f t="shared" si="1"/>
        <v>-22.650000000023283</v>
      </c>
    </row>
    <row r="83" spans="5:5" x14ac:dyDescent="0.25">
      <c r="E83" s="6">
        <f t="shared" si="1"/>
        <v>-22.650000000023283</v>
      </c>
    </row>
    <row r="84" spans="5:5" x14ac:dyDescent="0.25">
      <c r="E84" s="6">
        <f t="shared" si="1"/>
        <v>-22.650000000023283</v>
      </c>
    </row>
    <row r="85" spans="5:5" x14ac:dyDescent="0.25">
      <c r="E85" s="6">
        <f t="shared" si="1"/>
        <v>-22.650000000023283</v>
      </c>
    </row>
    <row r="86" spans="5:5" x14ac:dyDescent="0.25">
      <c r="E86" s="6">
        <f t="shared" si="1"/>
        <v>-22.650000000023283</v>
      </c>
    </row>
    <row r="87" spans="5:5" x14ac:dyDescent="0.25">
      <c r="E87" s="6">
        <f t="shared" si="1"/>
        <v>-22.650000000023283</v>
      </c>
    </row>
    <row r="88" spans="5:5" x14ac:dyDescent="0.25">
      <c r="E88" s="6">
        <f t="shared" si="1"/>
        <v>-22.650000000023283</v>
      </c>
    </row>
    <row r="89" spans="5:5" x14ac:dyDescent="0.25">
      <c r="E89" s="6">
        <f t="shared" si="1"/>
        <v>-22.650000000023283</v>
      </c>
    </row>
    <row r="90" spans="5:5" x14ac:dyDescent="0.25">
      <c r="E90" s="6">
        <f t="shared" si="1"/>
        <v>-22.650000000023283</v>
      </c>
    </row>
    <row r="91" spans="5:5" x14ac:dyDescent="0.25">
      <c r="E91" s="6">
        <f t="shared" si="1"/>
        <v>-22.650000000023283</v>
      </c>
    </row>
    <row r="92" spans="5:5" x14ac:dyDescent="0.25">
      <c r="E92" s="6">
        <f t="shared" si="1"/>
        <v>-22.650000000023283</v>
      </c>
    </row>
    <row r="93" spans="5:5" x14ac:dyDescent="0.25">
      <c r="E93" s="6">
        <f t="shared" si="1"/>
        <v>-22.650000000023283</v>
      </c>
    </row>
    <row r="94" spans="5:5" x14ac:dyDescent="0.25">
      <c r="E94" s="6">
        <f t="shared" si="1"/>
        <v>-22.650000000023283</v>
      </c>
    </row>
    <row r="95" spans="5:5" x14ac:dyDescent="0.25">
      <c r="E95" s="6">
        <f t="shared" si="1"/>
        <v>-22.650000000023283</v>
      </c>
    </row>
    <row r="96" spans="5:5" x14ac:dyDescent="0.25">
      <c r="E96" s="6">
        <f t="shared" si="1"/>
        <v>-22.650000000023283</v>
      </c>
    </row>
    <row r="97" spans="5:5" x14ac:dyDescent="0.25">
      <c r="E97" s="6">
        <f t="shared" si="1"/>
        <v>-22.650000000023283</v>
      </c>
    </row>
    <row r="98" spans="5:5" x14ac:dyDescent="0.25">
      <c r="E98" s="6">
        <f t="shared" si="1"/>
        <v>-22.650000000023283</v>
      </c>
    </row>
    <row r="99" spans="5:5" x14ac:dyDescent="0.25">
      <c r="E99" s="6">
        <f t="shared" si="1"/>
        <v>-22.650000000023283</v>
      </c>
    </row>
    <row r="100" spans="5:5" x14ac:dyDescent="0.25">
      <c r="E100" s="6">
        <f t="shared" si="1"/>
        <v>-22.650000000023283</v>
      </c>
    </row>
    <row r="101" spans="5:5" x14ac:dyDescent="0.25">
      <c r="E101" s="6">
        <f t="shared" si="1"/>
        <v>-22.650000000023283</v>
      </c>
    </row>
    <row r="102" spans="5:5" x14ac:dyDescent="0.25">
      <c r="E102" s="6">
        <f t="shared" si="1"/>
        <v>-22.650000000023283</v>
      </c>
    </row>
    <row r="103" spans="5:5" x14ac:dyDescent="0.25">
      <c r="E103" s="6">
        <f t="shared" si="1"/>
        <v>-22.650000000023283</v>
      </c>
    </row>
    <row r="104" spans="5:5" x14ac:dyDescent="0.25">
      <c r="E104" s="6">
        <f t="shared" si="1"/>
        <v>-22.650000000023283</v>
      </c>
    </row>
    <row r="105" spans="5:5" x14ac:dyDescent="0.25">
      <c r="E105" s="6">
        <f t="shared" si="1"/>
        <v>-22.650000000023283</v>
      </c>
    </row>
    <row r="106" spans="5:5" x14ac:dyDescent="0.25">
      <c r="E106" s="6">
        <f t="shared" si="1"/>
        <v>-22.650000000023283</v>
      </c>
    </row>
    <row r="107" spans="5:5" x14ac:dyDescent="0.25">
      <c r="E107" s="6">
        <f t="shared" si="1"/>
        <v>-22.650000000023283</v>
      </c>
    </row>
    <row r="108" spans="5:5" x14ac:dyDescent="0.25">
      <c r="E108" s="6">
        <f t="shared" si="1"/>
        <v>-22.650000000023283</v>
      </c>
    </row>
    <row r="109" spans="5:5" x14ac:dyDescent="0.25">
      <c r="E109" s="6">
        <f t="shared" si="1"/>
        <v>-22.650000000023283</v>
      </c>
    </row>
    <row r="110" spans="5:5" x14ac:dyDescent="0.25">
      <c r="E110" s="6">
        <f t="shared" si="1"/>
        <v>-22.650000000023283</v>
      </c>
    </row>
    <row r="111" spans="5:5" x14ac:dyDescent="0.25">
      <c r="E111" s="6">
        <f t="shared" si="1"/>
        <v>-22.650000000023283</v>
      </c>
    </row>
    <row r="112" spans="5:5" x14ac:dyDescent="0.25">
      <c r="E112" s="6">
        <f t="shared" si="1"/>
        <v>-22.650000000023283</v>
      </c>
    </row>
    <row r="113" spans="5:5" x14ac:dyDescent="0.25">
      <c r="E113" s="6">
        <f t="shared" si="1"/>
        <v>-22.650000000023283</v>
      </c>
    </row>
    <row r="114" spans="5:5" x14ac:dyDescent="0.25">
      <c r="E114" s="6">
        <f t="shared" si="1"/>
        <v>-22.650000000023283</v>
      </c>
    </row>
    <row r="115" spans="5:5" x14ac:dyDescent="0.25">
      <c r="E115" s="6">
        <f t="shared" si="1"/>
        <v>-22.650000000023283</v>
      </c>
    </row>
    <row r="116" spans="5:5" x14ac:dyDescent="0.25">
      <c r="E116" s="6">
        <f t="shared" si="1"/>
        <v>-22.650000000023283</v>
      </c>
    </row>
    <row r="117" spans="5:5" x14ac:dyDescent="0.25">
      <c r="E117" s="6">
        <f t="shared" si="1"/>
        <v>-22.650000000023283</v>
      </c>
    </row>
    <row r="118" spans="5:5" x14ac:dyDescent="0.25">
      <c r="E118" s="6">
        <f t="shared" si="1"/>
        <v>-22.650000000023283</v>
      </c>
    </row>
    <row r="119" spans="5:5" x14ac:dyDescent="0.25">
      <c r="E119" s="6">
        <f t="shared" si="1"/>
        <v>-22.650000000023283</v>
      </c>
    </row>
    <row r="120" spans="5:5" x14ac:dyDescent="0.25">
      <c r="E120" s="6">
        <f t="shared" si="1"/>
        <v>-22.650000000023283</v>
      </c>
    </row>
    <row r="121" spans="5:5" x14ac:dyDescent="0.25">
      <c r="E121" s="6">
        <f t="shared" si="1"/>
        <v>-22.650000000023283</v>
      </c>
    </row>
    <row r="122" spans="5:5" x14ac:dyDescent="0.25">
      <c r="E122" s="6">
        <f t="shared" si="1"/>
        <v>-22.650000000023283</v>
      </c>
    </row>
    <row r="123" spans="5:5" x14ac:dyDescent="0.25">
      <c r="E123" s="6">
        <f t="shared" si="1"/>
        <v>-22.650000000023283</v>
      </c>
    </row>
    <row r="124" spans="5:5" x14ac:dyDescent="0.25">
      <c r="E124" s="6">
        <f t="shared" si="1"/>
        <v>-22.650000000023283</v>
      </c>
    </row>
    <row r="125" spans="5:5" x14ac:dyDescent="0.25">
      <c r="E125" s="6">
        <f t="shared" si="1"/>
        <v>-22.650000000023283</v>
      </c>
    </row>
    <row r="126" spans="5:5" x14ac:dyDescent="0.25">
      <c r="E126" s="6">
        <f t="shared" si="1"/>
        <v>-22.650000000023283</v>
      </c>
    </row>
    <row r="127" spans="5:5" x14ac:dyDescent="0.25">
      <c r="E127" s="6">
        <f t="shared" si="1"/>
        <v>-22.650000000023283</v>
      </c>
    </row>
    <row r="128" spans="5:5" x14ac:dyDescent="0.25">
      <c r="E128" s="6">
        <f t="shared" si="1"/>
        <v>-22.650000000023283</v>
      </c>
    </row>
    <row r="129" spans="5:5" x14ac:dyDescent="0.25">
      <c r="E129" s="6">
        <f t="shared" si="1"/>
        <v>-22.650000000023283</v>
      </c>
    </row>
    <row r="130" spans="5:5" x14ac:dyDescent="0.25">
      <c r="E130" s="6">
        <f t="shared" si="1"/>
        <v>-22.650000000023283</v>
      </c>
    </row>
    <row r="131" spans="5:5" x14ac:dyDescent="0.25">
      <c r="E131" s="6">
        <f t="shared" si="1"/>
        <v>-22.650000000023283</v>
      </c>
    </row>
    <row r="132" spans="5:5" x14ac:dyDescent="0.25">
      <c r="E132" s="6">
        <f t="shared" si="1"/>
        <v>-22.650000000023283</v>
      </c>
    </row>
    <row r="133" spans="5:5" x14ac:dyDescent="0.25">
      <c r="E133" s="6">
        <f t="shared" ref="E133:E196" si="2">E132+C133-D133</f>
        <v>-22.650000000023283</v>
      </c>
    </row>
    <row r="134" spans="5:5" x14ac:dyDescent="0.25">
      <c r="E134" s="6">
        <f t="shared" si="2"/>
        <v>-22.650000000023283</v>
      </c>
    </row>
    <row r="135" spans="5:5" x14ac:dyDescent="0.25">
      <c r="E135" s="6">
        <f t="shared" si="2"/>
        <v>-22.650000000023283</v>
      </c>
    </row>
    <row r="136" spans="5:5" x14ac:dyDescent="0.25">
      <c r="E136" s="6">
        <f t="shared" si="2"/>
        <v>-22.650000000023283</v>
      </c>
    </row>
    <row r="137" spans="5:5" x14ac:dyDescent="0.25">
      <c r="E137" s="6">
        <f t="shared" si="2"/>
        <v>-22.650000000023283</v>
      </c>
    </row>
    <row r="138" spans="5:5" x14ac:dyDescent="0.25">
      <c r="E138" s="6">
        <f t="shared" si="2"/>
        <v>-22.650000000023283</v>
      </c>
    </row>
    <row r="139" spans="5:5" x14ac:dyDescent="0.25">
      <c r="E139" s="6">
        <f t="shared" si="2"/>
        <v>-22.650000000023283</v>
      </c>
    </row>
    <row r="140" spans="5:5" x14ac:dyDescent="0.25">
      <c r="E140" s="6">
        <f t="shared" si="2"/>
        <v>-22.650000000023283</v>
      </c>
    </row>
    <row r="141" spans="5:5" x14ac:dyDescent="0.25">
      <c r="E141" s="6">
        <f t="shared" si="2"/>
        <v>-22.650000000023283</v>
      </c>
    </row>
    <row r="142" spans="5:5" x14ac:dyDescent="0.25">
      <c r="E142" s="6">
        <f t="shared" si="2"/>
        <v>-22.650000000023283</v>
      </c>
    </row>
    <row r="143" spans="5:5" x14ac:dyDescent="0.25">
      <c r="E143" s="6">
        <f t="shared" si="2"/>
        <v>-22.650000000023283</v>
      </c>
    </row>
    <row r="144" spans="5:5" x14ac:dyDescent="0.25">
      <c r="E144" s="6">
        <f t="shared" si="2"/>
        <v>-22.650000000023283</v>
      </c>
    </row>
    <row r="145" spans="5:5" x14ac:dyDescent="0.25">
      <c r="E145" s="6">
        <f t="shared" si="2"/>
        <v>-22.650000000023283</v>
      </c>
    </row>
    <row r="146" spans="5:5" x14ac:dyDescent="0.25">
      <c r="E146" s="6">
        <f t="shared" si="2"/>
        <v>-22.650000000023283</v>
      </c>
    </row>
    <row r="147" spans="5:5" x14ac:dyDescent="0.25">
      <c r="E147" s="6">
        <f t="shared" si="2"/>
        <v>-22.650000000023283</v>
      </c>
    </row>
    <row r="148" spans="5:5" x14ac:dyDescent="0.25">
      <c r="E148" s="6">
        <f t="shared" si="2"/>
        <v>-22.650000000023283</v>
      </c>
    </row>
    <row r="149" spans="5:5" x14ac:dyDescent="0.25">
      <c r="E149" s="6">
        <f t="shared" si="2"/>
        <v>-22.650000000023283</v>
      </c>
    </row>
    <row r="150" spans="5:5" x14ac:dyDescent="0.25">
      <c r="E150" s="6">
        <f t="shared" si="2"/>
        <v>-22.650000000023283</v>
      </c>
    </row>
    <row r="151" spans="5:5" x14ac:dyDescent="0.25">
      <c r="E151" s="6">
        <f t="shared" si="2"/>
        <v>-22.650000000023283</v>
      </c>
    </row>
    <row r="152" spans="5:5" x14ac:dyDescent="0.25">
      <c r="E152" s="6">
        <f t="shared" si="2"/>
        <v>-22.650000000023283</v>
      </c>
    </row>
    <row r="153" spans="5:5" x14ac:dyDescent="0.25">
      <c r="E153" s="6">
        <f t="shared" si="2"/>
        <v>-22.650000000023283</v>
      </c>
    </row>
    <row r="154" spans="5:5" x14ac:dyDescent="0.25">
      <c r="E154" s="6">
        <f t="shared" si="2"/>
        <v>-22.650000000023283</v>
      </c>
    </row>
    <row r="155" spans="5:5" x14ac:dyDescent="0.25">
      <c r="E155" s="6">
        <f t="shared" si="2"/>
        <v>-22.650000000023283</v>
      </c>
    </row>
    <row r="156" spans="5:5" x14ac:dyDescent="0.25">
      <c r="E156" s="6">
        <f t="shared" si="2"/>
        <v>-22.650000000023283</v>
      </c>
    </row>
    <row r="157" spans="5:5" x14ac:dyDescent="0.25">
      <c r="E157" s="6">
        <f t="shared" si="2"/>
        <v>-22.650000000023283</v>
      </c>
    </row>
    <row r="158" spans="5:5" x14ac:dyDescent="0.25">
      <c r="E158" s="6">
        <f t="shared" si="2"/>
        <v>-22.650000000023283</v>
      </c>
    </row>
    <row r="159" spans="5:5" x14ac:dyDescent="0.25">
      <c r="E159" s="6">
        <f t="shared" si="2"/>
        <v>-22.650000000023283</v>
      </c>
    </row>
    <row r="160" spans="5:5" x14ac:dyDescent="0.25">
      <c r="E160" s="6">
        <f t="shared" si="2"/>
        <v>-22.650000000023283</v>
      </c>
    </row>
    <row r="161" spans="5:5" x14ac:dyDescent="0.25">
      <c r="E161" s="6">
        <f t="shared" si="2"/>
        <v>-22.650000000023283</v>
      </c>
    </row>
    <row r="162" spans="5:5" x14ac:dyDescent="0.25">
      <c r="E162" s="6">
        <f t="shared" si="2"/>
        <v>-22.650000000023283</v>
      </c>
    </row>
    <row r="163" spans="5:5" x14ac:dyDescent="0.25">
      <c r="E163" s="6">
        <f t="shared" si="2"/>
        <v>-22.650000000023283</v>
      </c>
    </row>
    <row r="164" spans="5:5" x14ac:dyDescent="0.25">
      <c r="E164" s="6">
        <f t="shared" si="2"/>
        <v>-22.650000000023283</v>
      </c>
    </row>
    <row r="165" spans="5:5" x14ac:dyDescent="0.25">
      <c r="E165" s="6">
        <f t="shared" si="2"/>
        <v>-22.650000000023283</v>
      </c>
    </row>
    <row r="166" spans="5:5" x14ac:dyDescent="0.25">
      <c r="E166" s="6">
        <f t="shared" si="2"/>
        <v>-22.650000000023283</v>
      </c>
    </row>
    <row r="167" spans="5:5" x14ac:dyDescent="0.25">
      <c r="E167" s="6">
        <f t="shared" si="2"/>
        <v>-22.650000000023283</v>
      </c>
    </row>
    <row r="168" spans="5:5" x14ac:dyDescent="0.25">
      <c r="E168" s="6">
        <f t="shared" si="2"/>
        <v>-22.650000000023283</v>
      </c>
    </row>
    <row r="169" spans="5:5" x14ac:dyDescent="0.25">
      <c r="E169" s="6">
        <f t="shared" si="2"/>
        <v>-22.650000000023283</v>
      </c>
    </row>
    <row r="170" spans="5:5" x14ac:dyDescent="0.25">
      <c r="E170" s="6">
        <f t="shared" si="2"/>
        <v>-22.650000000023283</v>
      </c>
    </row>
    <row r="171" spans="5:5" x14ac:dyDescent="0.25">
      <c r="E171" s="6">
        <f t="shared" si="2"/>
        <v>-22.650000000023283</v>
      </c>
    </row>
    <row r="172" spans="5:5" x14ac:dyDescent="0.25">
      <c r="E172" s="6">
        <f t="shared" si="2"/>
        <v>-22.650000000023283</v>
      </c>
    </row>
    <row r="173" spans="5:5" x14ac:dyDescent="0.25">
      <c r="E173" s="6">
        <f t="shared" si="2"/>
        <v>-22.650000000023283</v>
      </c>
    </row>
    <row r="174" spans="5:5" x14ac:dyDescent="0.25">
      <c r="E174" s="6">
        <f t="shared" si="2"/>
        <v>-22.650000000023283</v>
      </c>
    </row>
    <row r="175" spans="5:5" x14ac:dyDescent="0.25">
      <c r="E175" s="6">
        <f t="shared" si="2"/>
        <v>-22.650000000023283</v>
      </c>
    </row>
    <row r="176" spans="5:5" x14ac:dyDescent="0.25">
      <c r="E176" s="6">
        <f t="shared" si="2"/>
        <v>-22.650000000023283</v>
      </c>
    </row>
    <row r="177" spans="5:5" x14ac:dyDescent="0.25">
      <c r="E177" s="6">
        <f t="shared" si="2"/>
        <v>-22.650000000023283</v>
      </c>
    </row>
    <row r="178" spans="5:5" x14ac:dyDescent="0.25">
      <c r="E178" s="6">
        <f t="shared" si="2"/>
        <v>-22.650000000023283</v>
      </c>
    </row>
    <row r="179" spans="5:5" x14ac:dyDescent="0.25">
      <c r="E179" s="6">
        <f t="shared" si="2"/>
        <v>-22.650000000023283</v>
      </c>
    </row>
    <row r="180" spans="5:5" x14ac:dyDescent="0.25">
      <c r="E180" s="6">
        <f t="shared" si="2"/>
        <v>-22.650000000023283</v>
      </c>
    </row>
    <row r="181" spans="5:5" x14ac:dyDescent="0.25">
      <c r="E181" s="6">
        <f t="shared" si="2"/>
        <v>-22.650000000023283</v>
      </c>
    </row>
    <row r="182" spans="5:5" x14ac:dyDescent="0.25">
      <c r="E182" s="6">
        <f t="shared" si="2"/>
        <v>-22.650000000023283</v>
      </c>
    </row>
    <row r="183" spans="5:5" x14ac:dyDescent="0.25">
      <c r="E183" s="6">
        <f t="shared" si="2"/>
        <v>-22.650000000023283</v>
      </c>
    </row>
    <row r="184" spans="5:5" x14ac:dyDescent="0.25">
      <c r="E184" s="6">
        <f t="shared" si="2"/>
        <v>-22.650000000023283</v>
      </c>
    </row>
    <row r="185" spans="5:5" x14ac:dyDescent="0.25">
      <c r="E185" s="6">
        <f t="shared" si="2"/>
        <v>-22.650000000023283</v>
      </c>
    </row>
    <row r="186" spans="5:5" x14ac:dyDescent="0.25">
      <c r="E186" s="6">
        <f t="shared" si="2"/>
        <v>-22.650000000023283</v>
      </c>
    </row>
    <row r="187" spans="5:5" x14ac:dyDescent="0.25">
      <c r="E187" s="6">
        <f t="shared" si="2"/>
        <v>-22.650000000023283</v>
      </c>
    </row>
    <row r="188" spans="5:5" x14ac:dyDescent="0.25">
      <c r="E188" s="6">
        <f t="shared" si="2"/>
        <v>-22.650000000023283</v>
      </c>
    </row>
    <row r="189" spans="5:5" x14ac:dyDescent="0.25">
      <c r="E189" s="6">
        <f t="shared" si="2"/>
        <v>-22.650000000023283</v>
      </c>
    </row>
    <row r="190" spans="5:5" x14ac:dyDescent="0.25">
      <c r="E190" s="6">
        <f t="shared" si="2"/>
        <v>-22.650000000023283</v>
      </c>
    </row>
    <row r="191" spans="5:5" x14ac:dyDescent="0.25">
      <c r="E191" s="6">
        <f t="shared" si="2"/>
        <v>-22.650000000023283</v>
      </c>
    </row>
    <row r="192" spans="5:5" x14ac:dyDescent="0.25">
      <c r="E192" s="6">
        <f t="shared" si="2"/>
        <v>-22.650000000023283</v>
      </c>
    </row>
    <row r="193" spans="5:5" x14ac:dyDescent="0.25">
      <c r="E193" s="6">
        <f t="shared" si="2"/>
        <v>-22.650000000023283</v>
      </c>
    </row>
    <row r="194" spans="5:5" x14ac:dyDescent="0.25">
      <c r="E194" s="6">
        <f t="shared" si="2"/>
        <v>-22.650000000023283</v>
      </c>
    </row>
    <row r="195" spans="5:5" x14ac:dyDescent="0.25">
      <c r="E195" s="6">
        <f t="shared" si="2"/>
        <v>-22.650000000023283</v>
      </c>
    </row>
    <row r="196" spans="5:5" x14ac:dyDescent="0.25">
      <c r="E196" s="6">
        <f t="shared" si="2"/>
        <v>-22.650000000023283</v>
      </c>
    </row>
    <row r="197" spans="5:5" x14ac:dyDescent="0.25">
      <c r="E197" s="6">
        <f t="shared" ref="E197:E260" si="3">E196+C197-D197</f>
        <v>-22.650000000023283</v>
      </c>
    </row>
    <row r="198" spans="5:5" x14ac:dyDescent="0.25">
      <c r="E198" s="6">
        <f t="shared" si="3"/>
        <v>-22.650000000023283</v>
      </c>
    </row>
    <row r="199" spans="5:5" x14ac:dyDescent="0.25">
      <c r="E199" s="6">
        <f t="shared" si="3"/>
        <v>-22.650000000023283</v>
      </c>
    </row>
    <row r="200" spans="5:5" x14ac:dyDescent="0.25">
      <c r="E200" s="6">
        <f t="shared" si="3"/>
        <v>-22.650000000023283</v>
      </c>
    </row>
    <row r="201" spans="5:5" x14ac:dyDescent="0.25">
      <c r="E201" s="6">
        <f t="shared" si="3"/>
        <v>-22.650000000023283</v>
      </c>
    </row>
    <row r="202" spans="5:5" x14ac:dyDescent="0.25">
      <c r="E202" s="6">
        <f t="shared" si="3"/>
        <v>-22.650000000023283</v>
      </c>
    </row>
    <row r="203" spans="5:5" x14ac:dyDescent="0.25">
      <c r="E203" s="6">
        <f t="shared" si="3"/>
        <v>-22.650000000023283</v>
      </c>
    </row>
    <row r="204" spans="5:5" x14ac:dyDescent="0.25">
      <c r="E204" s="6">
        <f t="shared" si="3"/>
        <v>-22.650000000023283</v>
      </c>
    </row>
    <row r="205" spans="5:5" x14ac:dyDescent="0.25">
      <c r="E205" s="6">
        <f t="shared" si="3"/>
        <v>-22.650000000023283</v>
      </c>
    </row>
    <row r="206" spans="5:5" x14ac:dyDescent="0.25">
      <c r="E206" s="6">
        <f t="shared" si="3"/>
        <v>-22.650000000023283</v>
      </c>
    </row>
    <row r="207" spans="5:5" x14ac:dyDescent="0.25">
      <c r="E207" s="6">
        <f t="shared" si="3"/>
        <v>-22.650000000023283</v>
      </c>
    </row>
    <row r="208" spans="5:5" x14ac:dyDescent="0.25">
      <c r="E208" s="6">
        <f t="shared" si="3"/>
        <v>-22.650000000023283</v>
      </c>
    </row>
    <row r="209" spans="5:5" x14ac:dyDescent="0.25">
      <c r="E209" s="6">
        <f t="shared" si="3"/>
        <v>-22.650000000023283</v>
      </c>
    </row>
    <row r="210" spans="5:5" x14ac:dyDescent="0.25">
      <c r="E210" s="6">
        <f t="shared" si="3"/>
        <v>-22.650000000023283</v>
      </c>
    </row>
    <row r="211" spans="5:5" x14ac:dyDescent="0.25">
      <c r="E211" s="6">
        <f t="shared" si="3"/>
        <v>-22.650000000023283</v>
      </c>
    </row>
    <row r="212" spans="5:5" x14ac:dyDescent="0.25">
      <c r="E212" s="6">
        <f t="shared" si="3"/>
        <v>-22.650000000023283</v>
      </c>
    </row>
    <row r="213" spans="5:5" x14ac:dyDescent="0.25">
      <c r="E213" s="6">
        <f t="shared" si="3"/>
        <v>-22.650000000023283</v>
      </c>
    </row>
    <row r="214" spans="5:5" x14ac:dyDescent="0.25">
      <c r="E214" s="6">
        <f t="shared" si="3"/>
        <v>-22.650000000023283</v>
      </c>
    </row>
    <row r="215" spans="5:5" x14ac:dyDescent="0.25">
      <c r="E215" s="6">
        <f t="shared" si="3"/>
        <v>-22.650000000023283</v>
      </c>
    </row>
    <row r="216" spans="5:5" x14ac:dyDescent="0.25">
      <c r="E216" s="6">
        <f t="shared" si="3"/>
        <v>-22.650000000023283</v>
      </c>
    </row>
    <row r="217" spans="5:5" x14ac:dyDescent="0.25">
      <c r="E217" s="6">
        <f t="shared" si="3"/>
        <v>-22.650000000023283</v>
      </c>
    </row>
    <row r="218" spans="5:5" x14ac:dyDescent="0.25">
      <c r="E218" s="6">
        <f t="shared" si="3"/>
        <v>-22.650000000023283</v>
      </c>
    </row>
    <row r="219" spans="5:5" x14ac:dyDescent="0.25">
      <c r="E219" s="6">
        <f t="shared" si="3"/>
        <v>-22.650000000023283</v>
      </c>
    </row>
    <row r="220" spans="5:5" x14ac:dyDescent="0.25">
      <c r="E220" s="6">
        <f t="shared" si="3"/>
        <v>-22.650000000023283</v>
      </c>
    </row>
    <row r="221" spans="5:5" x14ac:dyDescent="0.25">
      <c r="E221" s="6">
        <f t="shared" si="3"/>
        <v>-22.650000000023283</v>
      </c>
    </row>
    <row r="222" spans="5:5" x14ac:dyDescent="0.25">
      <c r="E222" s="6">
        <f t="shared" si="3"/>
        <v>-22.650000000023283</v>
      </c>
    </row>
    <row r="223" spans="5:5" x14ac:dyDescent="0.25">
      <c r="E223" s="6">
        <f t="shared" si="3"/>
        <v>-22.650000000023283</v>
      </c>
    </row>
    <row r="224" spans="5:5" x14ac:dyDescent="0.25">
      <c r="E224" s="6">
        <f t="shared" si="3"/>
        <v>-22.650000000023283</v>
      </c>
    </row>
    <row r="225" spans="5:5" x14ac:dyDescent="0.25">
      <c r="E225" s="6">
        <f t="shared" si="3"/>
        <v>-22.650000000023283</v>
      </c>
    </row>
    <row r="226" spans="5:5" x14ac:dyDescent="0.25">
      <c r="E226" s="6">
        <f t="shared" si="3"/>
        <v>-22.650000000023283</v>
      </c>
    </row>
    <row r="227" spans="5:5" x14ac:dyDescent="0.25">
      <c r="E227" s="6">
        <f t="shared" si="3"/>
        <v>-22.650000000023283</v>
      </c>
    </row>
    <row r="228" spans="5:5" x14ac:dyDescent="0.25">
      <c r="E228" s="6">
        <f t="shared" si="3"/>
        <v>-22.650000000023283</v>
      </c>
    </row>
    <row r="229" spans="5:5" x14ac:dyDescent="0.25">
      <c r="E229" s="6">
        <f t="shared" si="3"/>
        <v>-22.650000000023283</v>
      </c>
    </row>
    <row r="230" spans="5:5" x14ac:dyDescent="0.25">
      <c r="E230" s="6">
        <f t="shared" si="3"/>
        <v>-22.650000000023283</v>
      </c>
    </row>
    <row r="231" spans="5:5" x14ac:dyDescent="0.25">
      <c r="E231" s="6">
        <f t="shared" si="3"/>
        <v>-22.650000000023283</v>
      </c>
    </row>
    <row r="232" spans="5:5" x14ac:dyDescent="0.25">
      <c r="E232" s="6">
        <f t="shared" si="3"/>
        <v>-22.650000000023283</v>
      </c>
    </row>
    <row r="233" spans="5:5" x14ac:dyDescent="0.25">
      <c r="E233" s="6">
        <f t="shared" si="3"/>
        <v>-22.650000000023283</v>
      </c>
    </row>
    <row r="234" spans="5:5" x14ac:dyDescent="0.25">
      <c r="E234" s="6">
        <f t="shared" si="3"/>
        <v>-22.650000000023283</v>
      </c>
    </row>
    <row r="235" spans="5:5" x14ac:dyDescent="0.25">
      <c r="E235" s="6">
        <f t="shared" si="3"/>
        <v>-22.650000000023283</v>
      </c>
    </row>
    <row r="236" spans="5:5" x14ac:dyDescent="0.25">
      <c r="E236" s="6">
        <f t="shared" si="3"/>
        <v>-22.650000000023283</v>
      </c>
    </row>
    <row r="237" spans="5:5" x14ac:dyDescent="0.25">
      <c r="E237" s="6">
        <f t="shared" si="3"/>
        <v>-22.650000000023283</v>
      </c>
    </row>
    <row r="238" spans="5:5" x14ac:dyDescent="0.25">
      <c r="E238" s="6">
        <f t="shared" si="3"/>
        <v>-22.650000000023283</v>
      </c>
    </row>
    <row r="239" spans="5:5" x14ac:dyDescent="0.25">
      <c r="E239" s="6">
        <f t="shared" si="3"/>
        <v>-22.650000000023283</v>
      </c>
    </row>
    <row r="240" spans="5:5" x14ac:dyDescent="0.25">
      <c r="E240" s="6">
        <f t="shared" si="3"/>
        <v>-22.650000000023283</v>
      </c>
    </row>
    <row r="241" spans="5:5" x14ac:dyDescent="0.25">
      <c r="E241" s="6">
        <f t="shared" si="3"/>
        <v>-22.650000000023283</v>
      </c>
    </row>
    <row r="242" spans="5:5" x14ac:dyDescent="0.25">
      <c r="E242" s="6">
        <f t="shared" si="3"/>
        <v>-22.650000000023283</v>
      </c>
    </row>
    <row r="243" spans="5:5" x14ac:dyDescent="0.25">
      <c r="E243" s="6">
        <f t="shared" si="3"/>
        <v>-22.650000000023283</v>
      </c>
    </row>
    <row r="244" spans="5:5" x14ac:dyDescent="0.25">
      <c r="E244" s="6">
        <f t="shared" si="3"/>
        <v>-22.650000000023283</v>
      </c>
    </row>
    <row r="245" spans="5:5" x14ac:dyDescent="0.25">
      <c r="E245" s="6">
        <f t="shared" si="3"/>
        <v>-22.650000000023283</v>
      </c>
    </row>
    <row r="246" spans="5:5" x14ac:dyDescent="0.25">
      <c r="E246" s="6">
        <f t="shared" si="3"/>
        <v>-22.650000000023283</v>
      </c>
    </row>
    <row r="247" spans="5:5" x14ac:dyDescent="0.25">
      <c r="E247" s="6">
        <f t="shared" si="3"/>
        <v>-22.650000000023283</v>
      </c>
    </row>
    <row r="248" spans="5:5" x14ac:dyDescent="0.25">
      <c r="E248" s="6">
        <f t="shared" si="3"/>
        <v>-22.650000000023283</v>
      </c>
    </row>
    <row r="249" spans="5:5" x14ac:dyDescent="0.25">
      <c r="E249" s="6">
        <f t="shared" si="3"/>
        <v>-22.650000000023283</v>
      </c>
    </row>
    <row r="250" spans="5:5" x14ac:dyDescent="0.25">
      <c r="E250" s="6">
        <f t="shared" si="3"/>
        <v>-22.650000000023283</v>
      </c>
    </row>
    <row r="251" spans="5:5" x14ac:dyDescent="0.25">
      <c r="E251" s="6">
        <f t="shared" si="3"/>
        <v>-22.650000000023283</v>
      </c>
    </row>
    <row r="252" spans="5:5" x14ac:dyDescent="0.25">
      <c r="E252" s="6">
        <f t="shared" si="3"/>
        <v>-22.650000000023283</v>
      </c>
    </row>
    <row r="253" spans="5:5" x14ac:dyDescent="0.25">
      <c r="E253" s="6">
        <f t="shared" si="3"/>
        <v>-22.650000000023283</v>
      </c>
    </row>
    <row r="254" spans="5:5" x14ac:dyDescent="0.25">
      <c r="E254" s="6">
        <f t="shared" si="3"/>
        <v>-22.650000000023283</v>
      </c>
    </row>
    <row r="255" spans="5:5" x14ac:dyDescent="0.25">
      <c r="E255" s="6">
        <f t="shared" si="3"/>
        <v>-22.650000000023283</v>
      </c>
    </row>
    <row r="256" spans="5:5" x14ac:dyDescent="0.25">
      <c r="E256" s="6">
        <f t="shared" si="3"/>
        <v>-22.650000000023283</v>
      </c>
    </row>
    <row r="257" spans="5:5" x14ac:dyDescent="0.25">
      <c r="E257" s="6">
        <f t="shared" si="3"/>
        <v>-22.650000000023283</v>
      </c>
    </row>
    <row r="258" spans="5:5" x14ac:dyDescent="0.25">
      <c r="E258" s="6">
        <f t="shared" si="3"/>
        <v>-22.650000000023283</v>
      </c>
    </row>
    <row r="259" spans="5:5" x14ac:dyDescent="0.25">
      <c r="E259" s="6">
        <f t="shared" si="3"/>
        <v>-22.650000000023283</v>
      </c>
    </row>
    <row r="260" spans="5:5" x14ac:dyDescent="0.25">
      <c r="E260" s="6">
        <f t="shared" si="3"/>
        <v>-22.650000000023283</v>
      </c>
    </row>
    <row r="261" spans="5:5" x14ac:dyDescent="0.25">
      <c r="E261" s="6">
        <f t="shared" ref="E261:E324" si="4">E260+C261-D261</f>
        <v>-22.650000000023283</v>
      </c>
    </row>
    <row r="262" spans="5:5" x14ac:dyDescent="0.25">
      <c r="E262" s="6">
        <f t="shared" si="4"/>
        <v>-22.650000000023283</v>
      </c>
    </row>
    <row r="263" spans="5:5" x14ac:dyDescent="0.25">
      <c r="E263" s="6">
        <f t="shared" si="4"/>
        <v>-22.650000000023283</v>
      </c>
    </row>
    <row r="264" spans="5:5" x14ac:dyDescent="0.25">
      <c r="E264" s="6">
        <f t="shared" si="4"/>
        <v>-22.650000000023283</v>
      </c>
    </row>
    <row r="265" spans="5:5" x14ac:dyDescent="0.25">
      <c r="E265" s="6">
        <f t="shared" si="4"/>
        <v>-22.650000000023283</v>
      </c>
    </row>
    <row r="266" spans="5:5" x14ac:dyDescent="0.25">
      <c r="E266" s="6">
        <f t="shared" si="4"/>
        <v>-22.650000000023283</v>
      </c>
    </row>
    <row r="267" spans="5:5" x14ac:dyDescent="0.25">
      <c r="E267" s="6">
        <f t="shared" si="4"/>
        <v>-22.650000000023283</v>
      </c>
    </row>
    <row r="268" spans="5:5" x14ac:dyDescent="0.25">
      <c r="E268" s="6">
        <f t="shared" si="4"/>
        <v>-22.650000000023283</v>
      </c>
    </row>
    <row r="269" spans="5:5" x14ac:dyDescent="0.25">
      <c r="E269" s="6">
        <f t="shared" si="4"/>
        <v>-22.650000000023283</v>
      </c>
    </row>
    <row r="270" spans="5:5" x14ac:dyDescent="0.25">
      <c r="E270" s="6">
        <f t="shared" si="4"/>
        <v>-22.650000000023283</v>
      </c>
    </row>
    <row r="271" spans="5:5" x14ac:dyDescent="0.25">
      <c r="E271" s="6">
        <f t="shared" si="4"/>
        <v>-22.650000000023283</v>
      </c>
    </row>
    <row r="272" spans="5:5" x14ac:dyDescent="0.25">
      <c r="E272" s="6">
        <f t="shared" si="4"/>
        <v>-22.650000000023283</v>
      </c>
    </row>
    <row r="273" spans="5:5" x14ac:dyDescent="0.25">
      <c r="E273" s="6">
        <f t="shared" si="4"/>
        <v>-22.650000000023283</v>
      </c>
    </row>
    <row r="274" spans="5:5" x14ac:dyDescent="0.25">
      <c r="E274" s="6">
        <f t="shared" si="4"/>
        <v>-22.650000000023283</v>
      </c>
    </row>
    <row r="275" spans="5:5" x14ac:dyDescent="0.25">
      <c r="E275" s="6">
        <f t="shared" si="4"/>
        <v>-22.650000000023283</v>
      </c>
    </row>
    <row r="276" spans="5:5" x14ac:dyDescent="0.25">
      <c r="E276" s="6">
        <f t="shared" si="4"/>
        <v>-22.650000000023283</v>
      </c>
    </row>
    <row r="277" spans="5:5" x14ac:dyDescent="0.25">
      <c r="E277" s="6">
        <f t="shared" si="4"/>
        <v>-22.650000000023283</v>
      </c>
    </row>
    <row r="278" spans="5:5" x14ac:dyDescent="0.25">
      <c r="E278" s="6">
        <f t="shared" si="4"/>
        <v>-22.650000000023283</v>
      </c>
    </row>
    <row r="279" spans="5:5" x14ac:dyDescent="0.25">
      <c r="E279" s="6">
        <f t="shared" si="4"/>
        <v>-22.650000000023283</v>
      </c>
    </row>
    <row r="280" spans="5:5" x14ac:dyDescent="0.25">
      <c r="E280" s="6">
        <f t="shared" si="4"/>
        <v>-22.650000000023283</v>
      </c>
    </row>
    <row r="281" spans="5:5" x14ac:dyDescent="0.25">
      <c r="E281" s="6">
        <f t="shared" si="4"/>
        <v>-22.650000000023283</v>
      </c>
    </row>
    <row r="282" spans="5:5" x14ac:dyDescent="0.25">
      <c r="E282" s="6">
        <f t="shared" si="4"/>
        <v>-22.650000000023283</v>
      </c>
    </row>
    <row r="283" spans="5:5" x14ac:dyDescent="0.25">
      <c r="E283" s="6">
        <f t="shared" si="4"/>
        <v>-22.650000000023283</v>
      </c>
    </row>
    <row r="284" spans="5:5" x14ac:dyDescent="0.25">
      <c r="E284" s="6">
        <f t="shared" si="4"/>
        <v>-22.650000000023283</v>
      </c>
    </row>
    <row r="285" spans="5:5" x14ac:dyDescent="0.25">
      <c r="E285" s="6">
        <f t="shared" si="4"/>
        <v>-22.650000000023283</v>
      </c>
    </row>
    <row r="286" spans="5:5" x14ac:dyDescent="0.25">
      <c r="E286" s="6">
        <f t="shared" si="4"/>
        <v>-22.650000000023283</v>
      </c>
    </row>
    <row r="287" spans="5:5" x14ac:dyDescent="0.25">
      <c r="E287" s="6">
        <f t="shared" si="4"/>
        <v>-22.650000000023283</v>
      </c>
    </row>
    <row r="288" spans="5:5" x14ac:dyDescent="0.25">
      <c r="E288" s="6">
        <f t="shared" si="4"/>
        <v>-22.650000000023283</v>
      </c>
    </row>
    <row r="289" spans="5:5" x14ac:dyDescent="0.25">
      <c r="E289" s="6">
        <f t="shared" si="4"/>
        <v>-22.650000000023283</v>
      </c>
    </row>
    <row r="290" spans="5:5" x14ac:dyDescent="0.25">
      <c r="E290" s="6">
        <f t="shared" si="4"/>
        <v>-22.650000000023283</v>
      </c>
    </row>
    <row r="291" spans="5:5" x14ac:dyDescent="0.25">
      <c r="E291" s="6">
        <f t="shared" si="4"/>
        <v>-22.650000000023283</v>
      </c>
    </row>
    <row r="292" spans="5:5" x14ac:dyDescent="0.25">
      <c r="E292" s="6">
        <f t="shared" si="4"/>
        <v>-22.650000000023283</v>
      </c>
    </row>
    <row r="293" spans="5:5" x14ac:dyDescent="0.25">
      <c r="E293" s="6">
        <f t="shared" si="4"/>
        <v>-22.650000000023283</v>
      </c>
    </row>
    <row r="294" spans="5:5" x14ac:dyDescent="0.25">
      <c r="E294" s="6">
        <f t="shared" si="4"/>
        <v>-22.650000000023283</v>
      </c>
    </row>
    <row r="295" spans="5:5" x14ac:dyDescent="0.25">
      <c r="E295" s="6">
        <f t="shared" si="4"/>
        <v>-22.650000000023283</v>
      </c>
    </row>
    <row r="296" spans="5:5" x14ac:dyDescent="0.25">
      <c r="E296" s="6">
        <f t="shared" si="4"/>
        <v>-22.650000000023283</v>
      </c>
    </row>
    <row r="297" spans="5:5" x14ac:dyDescent="0.25">
      <c r="E297" s="6">
        <f t="shared" si="4"/>
        <v>-22.650000000023283</v>
      </c>
    </row>
    <row r="298" spans="5:5" x14ac:dyDescent="0.25">
      <c r="E298" s="6">
        <f t="shared" si="4"/>
        <v>-22.650000000023283</v>
      </c>
    </row>
    <row r="299" spans="5:5" x14ac:dyDescent="0.25">
      <c r="E299" s="6">
        <f t="shared" si="4"/>
        <v>-22.650000000023283</v>
      </c>
    </row>
    <row r="300" spans="5:5" x14ac:dyDescent="0.25">
      <c r="E300" s="6">
        <f t="shared" si="4"/>
        <v>-22.650000000023283</v>
      </c>
    </row>
    <row r="301" spans="5:5" x14ac:dyDescent="0.25">
      <c r="E301" s="6">
        <f t="shared" si="4"/>
        <v>-22.650000000023283</v>
      </c>
    </row>
    <row r="302" spans="5:5" x14ac:dyDescent="0.25">
      <c r="E302" s="6">
        <f t="shared" si="4"/>
        <v>-22.650000000023283</v>
      </c>
    </row>
    <row r="303" spans="5:5" x14ac:dyDescent="0.25">
      <c r="E303" s="6">
        <f t="shared" si="4"/>
        <v>-22.650000000023283</v>
      </c>
    </row>
    <row r="304" spans="5:5" x14ac:dyDescent="0.25">
      <c r="E304" s="6">
        <f t="shared" si="4"/>
        <v>-22.650000000023283</v>
      </c>
    </row>
    <row r="305" spans="5:5" x14ac:dyDescent="0.25">
      <c r="E305" s="6">
        <f t="shared" si="4"/>
        <v>-22.650000000023283</v>
      </c>
    </row>
    <row r="306" spans="5:5" x14ac:dyDescent="0.25">
      <c r="E306" s="6">
        <f t="shared" si="4"/>
        <v>-22.650000000023283</v>
      </c>
    </row>
    <row r="307" spans="5:5" x14ac:dyDescent="0.25">
      <c r="E307" s="6">
        <f t="shared" si="4"/>
        <v>-22.650000000023283</v>
      </c>
    </row>
    <row r="308" spans="5:5" x14ac:dyDescent="0.25">
      <c r="E308" s="6">
        <f t="shared" si="4"/>
        <v>-22.650000000023283</v>
      </c>
    </row>
    <row r="309" spans="5:5" x14ac:dyDescent="0.25">
      <c r="E309" s="6">
        <f t="shared" si="4"/>
        <v>-22.650000000023283</v>
      </c>
    </row>
    <row r="310" spans="5:5" x14ac:dyDescent="0.25">
      <c r="E310" s="6">
        <f t="shared" si="4"/>
        <v>-22.650000000023283</v>
      </c>
    </row>
    <row r="311" spans="5:5" x14ac:dyDescent="0.25">
      <c r="E311" s="6">
        <f t="shared" si="4"/>
        <v>-22.650000000023283</v>
      </c>
    </row>
    <row r="312" spans="5:5" x14ac:dyDescent="0.25">
      <c r="E312" s="6">
        <f t="shared" si="4"/>
        <v>-22.650000000023283</v>
      </c>
    </row>
    <row r="313" spans="5:5" x14ac:dyDescent="0.25">
      <c r="E313" s="6">
        <f t="shared" si="4"/>
        <v>-22.650000000023283</v>
      </c>
    </row>
    <row r="314" spans="5:5" x14ac:dyDescent="0.25">
      <c r="E314" s="6">
        <f t="shared" si="4"/>
        <v>-22.650000000023283</v>
      </c>
    </row>
    <row r="315" spans="5:5" x14ac:dyDescent="0.25">
      <c r="E315" s="6">
        <f t="shared" si="4"/>
        <v>-22.650000000023283</v>
      </c>
    </row>
    <row r="316" spans="5:5" x14ac:dyDescent="0.25">
      <c r="E316" s="6">
        <f t="shared" si="4"/>
        <v>-22.650000000023283</v>
      </c>
    </row>
    <row r="317" spans="5:5" x14ac:dyDescent="0.25">
      <c r="E317" s="6">
        <f t="shared" si="4"/>
        <v>-22.650000000023283</v>
      </c>
    </row>
    <row r="318" spans="5:5" x14ac:dyDescent="0.25">
      <c r="E318" s="6">
        <f t="shared" si="4"/>
        <v>-22.650000000023283</v>
      </c>
    </row>
    <row r="319" spans="5:5" x14ac:dyDescent="0.25">
      <c r="E319" s="6">
        <f t="shared" si="4"/>
        <v>-22.650000000023283</v>
      </c>
    </row>
    <row r="320" spans="5:5" x14ac:dyDescent="0.25">
      <c r="E320" s="6">
        <f t="shared" si="4"/>
        <v>-22.650000000023283</v>
      </c>
    </row>
    <row r="321" spans="5:5" x14ac:dyDescent="0.25">
      <c r="E321" s="6">
        <f t="shared" si="4"/>
        <v>-22.650000000023283</v>
      </c>
    </row>
    <row r="322" spans="5:5" x14ac:dyDescent="0.25">
      <c r="E322" s="6">
        <f t="shared" si="4"/>
        <v>-22.650000000023283</v>
      </c>
    </row>
    <row r="323" spans="5:5" x14ac:dyDescent="0.25">
      <c r="E323" s="6">
        <f t="shared" si="4"/>
        <v>-22.650000000023283</v>
      </c>
    </row>
    <row r="324" spans="5:5" x14ac:dyDescent="0.25">
      <c r="E324" s="6">
        <f t="shared" si="4"/>
        <v>-22.650000000023283</v>
      </c>
    </row>
    <row r="325" spans="5:5" x14ac:dyDescent="0.25">
      <c r="E325" s="6">
        <f t="shared" ref="E325:E388" si="5">E324+C325-D325</f>
        <v>-22.650000000023283</v>
      </c>
    </row>
    <row r="326" spans="5:5" x14ac:dyDescent="0.25">
      <c r="E326" s="6">
        <f t="shared" si="5"/>
        <v>-22.650000000023283</v>
      </c>
    </row>
    <row r="327" spans="5:5" x14ac:dyDescent="0.25">
      <c r="E327" s="6">
        <f t="shared" si="5"/>
        <v>-22.650000000023283</v>
      </c>
    </row>
    <row r="328" spans="5:5" x14ac:dyDescent="0.25">
      <c r="E328" s="6">
        <f t="shared" si="5"/>
        <v>-22.650000000023283</v>
      </c>
    </row>
    <row r="329" spans="5:5" x14ac:dyDescent="0.25">
      <c r="E329" s="6">
        <f t="shared" si="5"/>
        <v>-22.650000000023283</v>
      </c>
    </row>
    <row r="330" spans="5:5" x14ac:dyDescent="0.25">
      <c r="E330" s="6">
        <f t="shared" si="5"/>
        <v>-22.650000000023283</v>
      </c>
    </row>
    <row r="331" spans="5:5" x14ac:dyDescent="0.25">
      <c r="E331" s="6">
        <f t="shared" si="5"/>
        <v>-22.650000000023283</v>
      </c>
    </row>
    <row r="332" spans="5:5" x14ac:dyDescent="0.25">
      <c r="E332" s="6">
        <f t="shared" si="5"/>
        <v>-22.650000000023283</v>
      </c>
    </row>
    <row r="333" spans="5:5" x14ac:dyDescent="0.25">
      <c r="E333" s="6">
        <f t="shared" si="5"/>
        <v>-22.650000000023283</v>
      </c>
    </row>
    <row r="334" spans="5:5" x14ac:dyDescent="0.25">
      <c r="E334" s="6">
        <f t="shared" si="5"/>
        <v>-22.650000000023283</v>
      </c>
    </row>
    <row r="335" spans="5:5" x14ac:dyDescent="0.25">
      <c r="E335" s="6">
        <f t="shared" si="5"/>
        <v>-22.650000000023283</v>
      </c>
    </row>
    <row r="336" spans="5:5" x14ac:dyDescent="0.25">
      <c r="E336" s="6">
        <f t="shared" si="5"/>
        <v>-22.650000000023283</v>
      </c>
    </row>
    <row r="337" spans="5:5" x14ac:dyDescent="0.25">
      <c r="E337" s="6">
        <f t="shared" si="5"/>
        <v>-22.650000000023283</v>
      </c>
    </row>
    <row r="338" spans="5:5" x14ac:dyDescent="0.25">
      <c r="E338" s="6">
        <f t="shared" si="5"/>
        <v>-22.650000000023283</v>
      </c>
    </row>
    <row r="339" spans="5:5" x14ac:dyDescent="0.25">
      <c r="E339" s="6">
        <f t="shared" si="5"/>
        <v>-22.650000000023283</v>
      </c>
    </row>
    <row r="340" spans="5:5" x14ac:dyDescent="0.25">
      <c r="E340" s="6">
        <f t="shared" si="5"/>
        <v>-22.650000000023283</v>
      </c>
    </row>
    <row r="341" spans="5:5" x14ac:dyDescent="0.25">
      <c r="E341" s="6">
        <f t="shared" si="5"/>
        <v>-22.650000000023283</v>
      </c>
    </row>
    <row r="342" spans="5:5" x14ac:dyDescent="0.25">
      <c r="E342" s="6">
        <f t="shared" si="5"/>
        <v>-22.650000000023283</v>
      </c>
    </row>
    <row r="343" spans="5:5" x14ac:dyDescent="0.25">
      <c r="E343" s="6">
        <f t="shared" si="5"/>
        <v>-22.650000000023283</v>
      </c>
    </row>
    <row r="344" spans="5:5" x14ac:dyDescent="0.25">
      <c r="E344" s="6">
        <f t="shared" si="5"/>
        <v>-22.650000000023283</v>
      </c>
    </row>
    <row r="345" spans="5:5" x14ac:dyDescent="0.25">
      <c r="E345" s="6">
        <f t="shared" si="5"/>
        <v>-22.650000000023283</v>
      </c>
    </row>
    <row r="346" spans="5:5" x14ac:dyDescent="0.25">
      <c r="E346" s="6">
        <f t="shared" si="5"/>
        <v>-22.650000000023283</v>
      </c>
    </row>
    <row r="347" spans="5:5" x14ac:dyDescent="0.25">
      <c r="E347" s="6">
        <f t="shared" si="5"/>
        <v>-22.650000000023283</v>
      </c>
    </row>
    <row r="348" spans="5:5" x14ac:dyDescent="0.25">
      <c r="E348" s="6">
        <f t="shared" si="5"/>
        <v>-22.650000000023283</v>
      </c>
    </row>
    <row r="349" spans="5:5" x14ac:dyDescent="0.25">
      <c r="E349" s="6">
        <f t="shared" si="5"/>
        <v>-22.650000000023283</v>
      </c>
    </row>
    <row r="350" spans="5:5" x14ac:dyDescent="0.25">
      <c r="E350" s="6">
        <f t="shared" si="5"/>
        <v>-22.650000000023283</v>
      </c>
    </row>
    <row r="351" spans="5:5" x14ac:dyDescent="0.25">
      <c r="E351" s="6">
        <f t="shared" si="5"/>
        <v>-22.650000000023283</v>
      </c>
    </row>
    <row r="352" spans="5:5" x14ac:dyDescent="0.25">
      <c r="E352" s="6">
        <f t="shared" si="5"/>
        <v>-22.650000000023283</v>
      </c>
    </row>
    <row r="353" spans="5:5" x14ac:dyDescent="0.25">
      <c r="E353" s="6">
        <f t="shared" si="5"/>
        <v>-22.650000000023283</v>
      </c>
    </row>
    <row r="354" spans="5:5" x14ac:dyDescent="0.25">
      <c r="E354" s="6">
        <f t="shared" si="5"/>
        <v>-22.650000000023283</v>
      </c>
    </row>
    <row r="355" spans="5:5" x14ac:dyDescent="0.25">
      <c r="E355" s="6">
        <f t="shared" si="5"/>
        <v>-22.650000000023283</v>
      </c>
    </row>
    <row r="356" spans="5:5" x14ac:dyDescent="0.25">
      <c r="E356" s="6">
        <f t="shared" si="5"/>
        <v>-22.650000000023283</v>
      </c>
    </row>
    <row r="357" spans="5:5" x14ac:dyDescent="0.25">
      <c r="E357" s="6">
        <f t="shared" si="5"/>
        <v>-22.650000000023283</v>
      </c>
    </row>
    <row r="358" spans="5:5" x14ac:dyDescent="0.25">
      <c r="E358" s="6">
        <f t="shared" si="5"/>
        <v>-22.650000000023283</v>
      </c>
    </row>
    <row r="359" spans="5:5" x14ac:dyDescent="0.25">
      <c r="E359" s="6">
        <f t="shared" si="5"/>
        <v>-22.650000000023283</v>
      </c>
    </row>
    <row r="360" spans="5:5" x14ac:dyDescent="0.25">
      <c r="E360" s="6">
        <f t="shared" si="5"/>
        <v>-22.650000000023283</v>
      </c>
    </row>
    <row r="361" spans="5:5" x14ac:dyDescent="0.25">
      <c r="E361" s="6">
        <f t="shared" si="5"/>
        <v>-22.650000000023283</v>
      </c>
    </row>
    <row r="362" spans="5:5" x14ac:dyDescent="0.25">
      <c r="E362" s="6">
        <f t="shared" si="5"/>
        <v>-22.650000000023283</v>
      </c>
    </row>
    <row r="363" spans="5:5" x14ac:dyDescent="0.25">
      <c r="E363" s="6">
        <f t="shared" si="5"/>
        <v>-22.650000000023283</v>
      </c>
    </row>
    <row r="364" spans="5:5" x14ac:dyDescent="0.25">
      <c r="E364" s="6">
        <f t="shared" si="5"/>
        <v>-22.650000000023283</v>
      </c>
    </row>
    <row r="365" spans="5:5" x14ac:dyDescent="0.25">
      <c r="E365" s="6">
        <f t="shared" si="5"/>
        <v>-22.650000000023283</v>
      </c>
    </row>
    <row r="366" spans="5:5" x14ac:dyDescent="0.25">
      <c r="E366" s="6">
        <f t="shared" si="5"/>
        <v>-22.650000000023283</v>
      </c>
    </row>
    <row r="367" spans="5:5" x14ac:dyDescent="0.25">
      <c r="E367" s="6">
        <f t="shared" si="5"/>
        <v>-22.650000000023283</v>
      </c>
    </row>
    <row r="368" spans="5:5" x14ac:dyDescent="0.25">
      <c r="E368" s="6">
        <f t="shared" si="5"/>
        <v>-22.650000000023283</v>
      </c>
    </row>
    <row r="369" spans="5:5" x14ac:dyDescent="0.25">
      <c r="E369" s="6">
        <f t="shared" si="5"/>
        <v>-22.650000000023283</v>
      </c>
    </row>
    <row r="370" spans="5:5" x14ac:dyDescent="0.25">
      <c r="E370" s="6">
        <f t="shared" si="5"/>
        <v>-22.650000000023283</v>
      </c>
    </row>
    <row r="371" spans="5:5" x14ac:dyDescent="0.25">
      <c r="E371" s="6">
        <f t="shared" si="5"/>
        <v>-22.650000000023283</v>
      </c>
    </row>
    <row r="372" spans="5:5" x14ac:dyDescent="0.25">
      <c r="E372" s="6">
        <f t="shared" si="5"/>
        <v>-22.650000000023283</v>
      </c>
    </row>
    <row r="373" spans="5:5" x14ac:dyDescent="0.25">
      <c r="E373" s="6">
        <f t="shared" si="5"/>
        <v>-22.650000000023283</v>
      </c>
    </row>
    <row r="374" spans="5:5" x14ac:dyDescent="0.25">
      <c r="E374" s="6">
        <f t="shared" si="5"/>
        <v>-22.650000000023283</v>
      </c>
    </row>
    <row r="375" spans="5:5" x14ac:dyDescent="0.25">
      <c r="E375" s="6">
        <f t="shared" si="5"/>
        <v>-22.650000000023283</v>
      </c>
    </row>
    <row r="376" spans="5:5" x14ac:dyDescent="0.25">
      <c r="E376" s="6">
        <f t="shared" si="5"/>
        <v>-22.650000000023283</v>
      </c>
    </row>
    <row r="377" spans="5:5" x14ac:dyDescent="0.25">
      <c r="E377" s="6">
        <f t="shared" si="5"/>
        <v>-22.650000000023283</v>
      </c>
    </row>
    <row r="378" spans="5:5" x14ac:dyDescent="0.25">
      <c r="E378" s="6">
        <f t="shared" si="5"/>
        <v>-22.650000000023283</v>
      </c>
    </row>
    <row r="379" spans="5:5" x14ac:dyDescent="0.25">
      <c r="E379" s="6">
        <f t="shared" si="5"/>
        <v>-22.650000000023283</v>
      </c>
    </row>
    <row r="380" spans="5:5" x14ac:dyDescent="0.25">
      <c r="E380" s="6">
        <f t="shared" si="5"/>
        <v>-22.650000000023283</v>
      </c>
    </row>
    <row r="381" spans="5:5" x14ac:dyDescent="0.25">
      <c r="E381" s="6">
        <f t="shared" si="5"/>
        <v>-22.650000000023283</v>
      </c>
    </row>
    <row r="382" spans="5:5" x14ac:dyDescent="0.25">
      <c r="E382" s="6">
        <f t="shared" si="5"/>
        <v>-22.650000000023283</v>
      </c>
    </row>
    <row r="383" spans="5:5" x14ac:dyDescent="0.25">
      <c r="E383" s="6">
        <f t="shared" si="5"/>
        <v>-22.650000000023283</v>
      </c>
    </row>
    <row r="384" spans="5:5" x14ac:dyDescent="0.25">
      <c r="E384" s="6">
        <f t="shared" si="5"/>
        <v>-22.650000000023283</v>
      </c>
    </row>
    <row r="385" spans="5:5" x14ac:dyDescent="0.25">
      <c r="E385" s="6">
        <f t="shared" si="5"/>
        <v>-22.650000000023283</v>
      </c>
    </row>
    <row r="386" spans="5:5" x14ac:dyDescent="0.25">
      <c r="E386" s="6">
        <f t="shared" si="5"/>
        <v>-22.650000000023283</v>
      </c>
    </row>
    <row r="387" spans="5:5" x14ac:dyDescent="0.25">
      <c r="E387" s="6">
        <f t="shared" si="5"/>
        <v>-22.650000000023283</v>
      </c>
    </row>
    <row r="388" spans="5:5" x14ac:dyDescent="0.25">
      <c r="E388" s="6">
        <f t="shared" si="5"/>
        <v>-22.650000000023283</v>
      </c>
    </row>
    <row r="389" spans="5:5" x14ac:dyDescent="0.25">
      <c r="E389" s="6">
        <f t="shared" ref="E389:E452" si="6">E388+C389-D389</f>
        <v>-22.650000000023283</v>
      </c>
    </row>
    <row r="390" spans="5:5" x14ac:dyDescent="0.25">
      <c r="E390" s="6">
        <f t="shared" si="6"/>
        <v>-22.650000000023283</v>
      </c>
    </row>
    <row r="391" spans="5:5" x14ac:dyDescent="0.25">
      <c r="E391" s="6">
        <f t="shared" si="6"/>
        <v>-22.650000000023283</v>
      </c>
    </row>
    <row r="392" spans="5:5" x14ac:dyDescent="0.25">
      <c r="E392" s="6">
        <f t="shared" si="6"/>
        <v>-22.650000000023283</v>
      </c>
    </row>
    <row r="393" spans="5:5" x14ac:dyDescent="0.25">
      <c r="E393" s="6">
        <f t="shared" si="6"/>
        <v>-22.650000000023283</v>
      </c>
    </row>
    <row r="394" spans="5:5" x14ac:dyDescent="0.25">
      <c r="E394" s="6">
        <f t="shared" si="6"/>
        <v>-22.650000000023283</v>
      </c>
    </row>
    <row r="395" spans="5:5" x14ac:dyDescent="0.25">
      <c r="E395" s="6">
        <f t="shared" si="6"/>
        <v>-22.650000000023283</v>
      </c>
    </row>
    <row r="396" spans="5:5" x14ac:dyDescent="0.25">
      <c r="E396" s="6">
        <f t="shared" si="6"/>
        <v>-22.650000000023283</v>
      </c>
    </row>
    <row r="397" spans="5:5" x14ac:dyDescent="0.25">
      <c r="E397" s="6">
        <f t="shared" si="6"/>
        <v>-22.650000000023283</v>
      </c>
    </row>
    <row r="398" spans="5:5" x14ac:dyDescent="0.25">
      <c r="E398" s="6">
        <f t="shared" si="6"/>
        <v>-22.650000000023283</v>
      </c>
    </row>
    <row r="399" spans="5:5" x14ac:dyDescent="0.25">
      <c r="E399" s="6">
        <f t="shared" si="6"/>
        <v>-22.650000000023283</v>
      </c>
    </row>
    <row r="400" spans="5:5" x14ac:dyDescent="0.25">
      <c r="E400" s="6">
        <f t="shared" si="6"/>
        <v>-22.650000000023283</v>
      </c>
    </row>
    <row r="401" spans="5:5" x14ac:dyDescent="0.25">
      <c r="E401" s="6">
        <f t="shared" si="6"/>
        <v>-22.650000000023283</v>
      </c>
    </row>
    <row r="402" spans="5:5" x14ac:dyDescent="0.25">
      <c r="E402" s="6">
        <f t="shared" si="6"/>
        <v>-22.650000000023283</v>
      </c>
    </row>
    <row r="403" spans="5:5" x14ac:dyDescent="0.25">
      <c r="E403" s="6">
        <f t="shared" si="6"/>
        <v>-22.650000000023283</v>
      </c>
    </row>
    <row r="404" spans="5:5" x14ac:dyDescent="0.25">
      <c r="E404" s="6">
        <f t="shared" si="6"/>
        <v>-22.650000000023283</v>
      </c>
    </row>
    <row r="405" spans="5:5" x14ac:dyDescent="0.25">
      <c r="E405" s="6">
        <f t="shared" si="6"/>
        <v>-22.650000000023283</v>
      </c>
    </row>
    <row r="406" spans="5:5" x14ac:dyDescent="0.25">
      <c r="E406" s="6">
        <f t="shared" si="6"/>
        <v>-22.650000000023283</v>
      </c>
    </row>
    <row r="407" spans="5:5" x14ac:dyDescent="0.25">
      <c r="E407" s="6">
        <f t="shared" si="6"/>
        <v>-22.650000000023283</v>
      </c>
    </row>
    <row r="408" spans="5:5" x14ac:dyDescent="0.25">
      <c r="E408" s="6">
        <f t="shared" si="6"/>
        <v>-22.650000000023283</v>
      </c>
    </row>
    <row r="409" spans="5:5" x14ac:dyDescent="0.25">
      <c r="E409" s="6">
        <f t="shared" si="6"/>
        <v>-22.650000000023283</v>
      </c>
    </row>
    <row r="410" spans="5:5" x14ac:dyDescent="0.25">
      <c r="E410" s="6">
        <f t="shared" si="6"/>
        <v>-22.650000000023283</v>
      </c>
    </row>
    <row r="411" spans="5:5" x14ac:dyDescent="0.25">
      <c r="E411" s="6">
        <f t="shared" si="6"/>
        <v>-22.650000000023283</v>
      </c>
    </row>
    <row r="412" spans="5:5" x14ac:dyDescent="0.25">
      <c r="E412" s="6">
        <f t="shared" si="6"/>
        <v>-22.650000000023283</v>
      </c>
    </row>
    <row r="413" spans="5:5" x14ac:dyDescent="0.25">
      <c r="E413" s="6">
        <f t="shared" si="6"/>
        <v>-22.650000000023283</v>
      </c>
    </row>
    <row r="414" spans="5:5" x14ac:dyDescent="0.25">
      <c r="E414" s="6">
        <f t="shared" si="6"/>
        <v>-22.650000000023283</v>
      </c>
    </row>
    <row r="415" spans="5:5" x14ac:dyDescent="0.25">
      <c r="E415" s="6">
        <f t="shared" si="6"/>
        <v>-22.650000000023283</v>
      </c>
    </row>
    <row r="416" spans="5:5" x14ac:dyDescent="0.25">
      <c r="E416" s="6">
        <f t="shared" si="6"/>
        <v>-22.650000000023283</v>
      </c>
    </row>
    <row r="417" spans="5:5" x14ac:dyDescent="0.25">
      <c r="E417" s="6">
        <f t="shared" si="6"/>
        <v>-22.650000000023283</v>
      </c>
    </row>
    <row r="418" spans="5:5" x14ac:dyDescent="0.25">
      <c r="E418" s="6">
        <f t="shared" si="6"/>
        <v>-22.650000000023283</v>
      </c>
    </row>
    <row r="419" spans="5:5" x14ac:dyDescent="0.25">
      <c r="E419" s="6">
        <f t="shared" si="6"/>
        <v>-22.650000000023283</v>
      </c>
    </row>
    <row r="420" spans="5:5" x14ac:dyDescent="0.25">
      <c r="E420" s="6">
        <f t="shared" si="6"/>
        <v>-22.650000000023283</v>
      </c>
    </row>
    <row r="421" spans="5:5" x14ac:dyDescent="0.25">
      <c r="E421" s="6">
        <f t="shared" si="6"/>
        <v>-22.650000000023283</v>
      </c>
    </row>
    <row r="422" spans="5:5" x14ac:dyDescent="0.25">
      <c r="E422" s="6">
        <f t="shared" si="6"/>
        <v>-22.650000000023283</v>
      </c>
    </row>
    <row r="423" spans="5:5" x14ac:dyDescent="0.25">
      <c r="E423" s="6">
        <f t="shared" si="6"/>
        <v>-22.650000000023283</v>
      </c>
    </row>
    <row r="424" spans="5:5" x14ac:dyDescent="0.25">
      <c r="E424" s="6">
        <f t="shared" si="6"/>
        <v>-22.650000000023283</v>
      </c>
    </row>
    <row r="425" spans="5:5" x14ac:dyDescent="0.25">
      <c r="E425" s="6">
        <f t="shared" si="6"/>
        <v>-22.650000000023283</v>
      </c>
    </row>
    <row r="426" spans="5:5" x14ac:dyDescent="0.25">
      <c r="E426" s="6">
        <f t="shared" si="6"/>
        <v>-22.650000000023283</v>
      </c>
    </row>
    <row r="427" spans="5:5" x14ac:dyDescent="0.25">
      <c r="E427" s="6">
        <f t="shared" si="6"/>
        <v>-22.650000000023283</v>
      </c>
    </row>
    <row r="428" spans="5:5" x14ac:dyDescent="0.25">
      <c r="E428" s="6">
        <f t="shared" si="6"/>
        <v>-22.650000000023283</v>
      </c>
    </row>
    <row r="429" spans="5:5" x14ac:dyDescent="0.25">
      <c r="E429" s="6">
        <f t="shared" si="6"/>
        <v>-22.650000000023283</v>
      </c>
    </row>
    <row r="430" spans="5:5" x14ac:dyDescent="0.25">
      <c r="E430" s="6">
        <f t="shared" si="6"/>
        <v>-22.650000000023283</v>
      </c>
    </row>
    <row r="431" spans="5:5" x14ac:dyDescent="0.25">
      <c r="E431" s="6">
        <f t="shared" si="6"/>
        <v>-22.650000000023283</v>
      </c>
    </row>
    <row r="432" spans="5:5" x14ac:dyDescent="0.25">
      <c r="E432" s="6">
        <f t="shared" si="6"/>
        <v>-22.650000000023283</v>
      </c>
    </row>
    <row r="433" spans="5:5" x14ac:dyDescent="0.25">
      <c r="E433" s="6">
        <f t="shared" si="6"/>
        <v>-22.650000000023283</v>
      </c>
    </row>
    <row r="434" spans="5:5" x14ac:dyDescent="0.25">
      <c r="E434" s="6">
        <f t="shared" si="6"/>
        <v>-22.650000000023283</v>
      </c>
    </row>
    <row r="435" spans="5:5" x14ac:dyDescent="0.25">
      <c r="E435" s="6">
        <f t="shared" si="6"/>
        <v>-22.650000000023283</v>
      </c>
    </row>
    <row r="436" spans="5:5" x14ac:dyDescent="0.25">
      <c r="E436" s="6">
        <f t="shared" si="6"/>
        <v>-22.650000000023283</v>
      </c>
    </row>
    <row r="437" spans="5:5" x14ac:dyDescent="0.25">
      <c r="E437" s="6">
        <f t="shared" si="6"/>
        <v>-22.650000000023283</v>
      </c>
    </row>
    <row r="438" spans="5:5" x14ac:dyDescent="0.25">
      <c r="E438" s="6">
        <f t="shared" si="6"/>
        <v>-22.650000000023283</v>
      </c>
    </row>
    <row r="439" spans="5:5" x14ac:dyDescent="0.25">
      <c r="E439" s="6">
        <f t="shared" si="6"/>
        <v>-22.650000000023283</v>
      </c>
    </row>
    <row r="440" spans="5:5" x14ac:dyDescent="0.25">
      <c r="E440" s="6">
        <f t="shared" si="6"/>
        <v>-22.650000000023283</v>
      </c>
    </row>
    <row r="441" spans="5:5" x14ac:dyDescent="0.25">
      <c r="E441" s="6">
        <f t="shared" si="6"/>
        <v>-22.650000000023283</v>
      </c>
    </row>
    <row r="442" spans="5:5" x14ac:dyDescent="0.25">
      <c r="E442" s="6">
        <f t="shared" si="6"/>
        <v>-22.650000000023283</v>
      </c>
    </row>
    <row r="443" spans="5:5" x14ac:dyDescent="0.25">
      <c r="E443" s="6">
        <f t="shared" si="6"/>
        <v>-22.650000000023283</v>
      </c>
    </row>
    <row r="444" spans="5:5" x14ac:dyDescent="0.25">
      <c r="E444" s="6">
        <f t="shared" si="6"/>
        <v>-22.650000000023283</v>
      </c>
    </row>
    <row r="445" spans="5:5" x14ac:dyDescent="0.25">
      <c r="E445" s="6">
        <f t="shared" si="6"/>
        <v>-22.650000000023283</v>
      </c>
    </row>
    <row r="446" spans="5:5" x14ac:dyDescent="0.25">
      <c r="E446" s="6">
        <f t="shared" si="6"/>
        <v>-22.650000000023283</v>
      </c>
    </row>
    <row r="447" spans="5:5" x14ac:dyDescent="0.25">
      <c r="E447" s="6">
        <f t="shared" si="6"/>
        <v>-22.650000000023283</v>
      </c>
    </row>
    <row r="448" spans="5:5" x14ac:dyDescent="0.25">
      <c r="E448" s="6">
        <f t="shared" si="6"/>
        <v>-22.650000000023283</v>
      </c>
    </row>
    <row r="449" spans="5:5" x14ac:dyDescent="0.25">
      <c r="E449" s="6">
        <f t="shared" si="6"/>
        <v>-22.650000000023283</v>
      </c>
    </row>
    <row r="450" spans="5:5" x14ac:dyDescent="0.25">
      <c r="E450" s="6">
        <f t="shared" si="6"/>
        <v>-22.650000000023283</v>
      </c>
    </row>
    <row r="451" spans="5:5" x14ac:dyDescent="0.25">
      <c r="E451" s="6">
        <f t="shared" si="6"/>
        <v>-22.650000000023283</v>
      </c>
    </row>
    <row r="452" spans="5:5" x14ac:dyDescent="0.25">
      <c r="E452" s="6">
        <f t="shared" si="6"/>
        <v>-22.650000000023283</v>
      </c>
    </row>
    <row r="453" spans="5:5" x14ac:dyDescent="0.25">
      <c r="E453" s="6">
        <f t="shared" ref="E453:E500" si="7">E452+C453-D453</f>
        <v>-22.650000000023283</v>
      </c>
    </row>
    <row r="454" spans="5:5" x14ac:dyDescent="0.25">
      <c r="E454" s="6">
        <f t="shared" si="7"/>
        <v>-22.650000000023283</v>
      </c>
    </row>
    <row r="455" spans="5:5" x14ac:dyDescent="0.25">
      <c r="E455" s="6">
        <f t="shared" si="7"/>
        <v>-22.650000000023283</v>
      </c>
    </row>
    <row r="456" spans="5:5" x14ac:dyDescent="0.25">
      <c r="E456" s="6">
        <f t="shared" si="7"/>
        <v>-22.650000000023283</v>
      </c>
    </row>
    <row r="457" spans="5:5" x14ac:dyDescent="0.25">
      <c r="E457" s="6">
        <f t="shared" si="7"/>
        <v>-22.650000000023283</v>
      </c>
    </row>
    <row r="458" spans="5:5" x14ac:dyDescent="0.25">
      <c r="E458" s="6">
        <f t="shared" si="7"/>
        <v>-22.650000000023283</v>
      </c>
    </row>
    <row r="459" spans="5:5" x14ac:dyDescent="0.25">
      <c r="E459" s="6">
        <f t="shared" si="7"/>
        <v>-22.650000000023283</v>
      </c>
    </row>
    <row r="460" spans="5:5" x14ac:dyDescent="0.25">
      <c r="E460" s="6">
        <f t="shared" si="7"/>
        <v>-22.650000000023283</v>
      </c>
    </row>
    <row r="461" spans="5:5" x14ac:dyDescent="0.25">
      <c r="E461" s="6">
        <f t="shared" si="7"/>
        <v>-22.650000000023283</v>
      </c>
    </row>
    <row r="462" spans="5:5" x14ac:dyDescent="0.25">
      <c r="E462" s="6">
        <f t="shared" si="7"/>
        <v>-22.650000000023283</v>
      </c>
    </row>
    <row r="463" spans="5:5" x14ac:dyDescent="0.25">
      <c r="E463" s="6">
        <f t="shared" si="7"/>
        <v>-22.650000000023283</v>
      </c>
    </row>
    <row r="464" spans="5:5" x14ac:dyDescent="0.25">
      <c r="E464" s="6">
        <f t="shared" si="7"/>
        <v>-22.650000000023283</v>
      </c>
    </row>
    <row r="465" spans="5:5" x14ac:dyDescent="0.25">
      <c r="E465" s="6">
        <f t="shared" si="7"/>
        <v>-22.650000000023283</v>
      </c>
    </row>
    <row r="466" spans="5:5" x14ac:dyDescent="0.25">
      <c r="E466" s="6">
        <f t="shared" si="7"/>
        <v>-22.650000000023283</v>
      </c>
    </row>
    <row r="467" spans="5:5" x14ac:dyDescent="0.25">
      <c r="E467" s="6">
        <f t="shared" si="7"/>
        <v>-22.650000000023283</v>
      </c>
    </row>
    <row r="468" spans="5:5" x14ac:dyDescent="0.25">
      <c r="E468" s="6">
        <f t="shared" si="7"/>
        <v>-22.650000000023283</v>
      </c>
    </row>
    <row r="469" spans="5:5" x14ac:dyDescent="0.25">
      <c r="E469" s="6">
        <f t="shared" si="7"/>
        <v>-22.650000000023283</v>
      </c>
    </row>
    <row r="470" spans="5:5" x14ac:dyDescent="0.25">
      <c r="E470" s="6">
        <f t="shared" si="7"/>
        <v>-22.650000000023283</v>
      </c>
    </row>
    <row r="471" spans="5:5" x14ac:dyDescent="0.25">
      <c r="E471" s="6">
        <f t="shared" si="7"/>
        <v>-22.650000000023283</v>
      </c>
    </row>
    <row r="472" spans="5:5" x14ac:dyDescent="0.25">
      <c r="E472" s="6">
        <f t="shared" si="7"/>
        <v>-22.650000000023283</v>
      </c>
    </row>
    <row r="473" spans="5:5" x14ac:dyDescent="0.25">
      <c r="E473" s="6">
        <f t="shared" si="7"/>
        <v>-22.650000000023283</v>
      </c>
    </row>
    <row r="474" spans="5:5" x14ac:dyDescent="0.25">
      <c r="E474" s="6">
        <f t="shared" si="7"/>
        <v>-22.650000000023283</v>
      </c>
    </row>
    <row r="475" spans="5:5" x14ac:dyDescent="0.25">
      <c r="E475" s="6">
        <f t="shared" si="7"/>
        <v>-22.650000000023283</v>
      </c>
    </row>
    <row r="476" spans="5:5" x14ac:dyDescent="0.25">
      <c r="E476" s="6">
        <f t="shared" si="7"/>
        <v>-22.650000000023283</v>
      </c>
    </row>
    <row r="477" spans="5:5" x14ac:dyDescent="0.25">
      <c r="E477" s="6">
        <f t="shared" si="7"/>
        <v>-22.650000000023283</v>
      </c>
    </row>
    <row r="478" spans="5:5" x14ac:dyDescent="0.25">
      <c r="E478" s="6">
        <f t="shared" si="7"/>
        <v>-22.650000000023283</v>
      </c>
    </row>
    <row r="479" spans="5:5" x14ac:dyDescent="0.25">
      <c r="E479" s="6">
        <f t="shared" si="7"/>
        <v>-22.650000000023283</v>
      </c>
    </row>
    <row r="480" spans="5:5" x14ac:dyDescent="0.25">
      <c r="E480" s="6">
        <f t="shared" si="7"/>
        <v>-22.650000000023283</v>
      </c>
    </row>
    <row r="481" spans="5:5" x14ac:dyDescent="0.25">
      <c r="E481" s="6">
        <f t="shared" si="7"/>
        <v>-22.650000000023283</v>
      </c>
    </row>
    <row r="482" spans="5:5" x14ac:dyDescent="0.25">
      <c r="E482" s="6">
        <f t="shared" si="7"/>
        <v>-22.650000000023283</v>
      </c>
    </row>
    <row r="483" spans="5:5" x14ac:dyDescent="0.25">
      <c r="E483" s="6">
        <f t="shared" si="7"/>
        <v>-22.650000000023283</v>
      </c>
    </row>
    <row r="484" spans="5:5" x14ac:dyDescent="0.25">
      <c r="E484" s="6">
        <f t="shared" si="7"/>
        <v>-22.650000000023283</v>
      </c>
    </row>
    <row r="485" spans="5:5" x14ac:dyDescent="0.25">
      <c r="E485" s="6">
        <f t="shared" si="7"/>
        <v>-22.650000000023283</v>
      </c>
    </row>
    <row r="486" spans="5:5" x14ac:dyDescent="0.25">
      <c r="E486" s="6">
        <f t="shared" si="7"/>
        <v>-22.650000000023283</v>
      </c>
    </row>
    <row r="487" spans="5:5" x14ac:dyDescent="0.25">
      <c r="E487" s="6">
        <f t="shared" si="7"/>
        <v>-22.650000000023283</v>
      </c>
    </row>
    <row r="488" spans="5:5" x14ac:dyDescent="0.25">
      <c r="E488" s="6">
        <f t="shared" si="7"/>
        <v>-22.650000000023283</v>
      </c>
    </row>
    <row r="489" spans="5:5" x14ac:dyDescent="0.25">
      <c r="E489" s="6">
        <f t="shared" si="7"/>
        <v>-22.650000000023283</v>
      </c>
    </row>
    <row r="490" spans="5:5" x14ac:dyDescent="0.25">
      <c r="E490" s="6">
        <f t="shared" si="7"/>
        <v>-22.650000000023283</v>
      </c>
    </row>
    <row r="491" spans="5:5" x14ac:dyDescent="0.25">
      <c r="E491" s="6">
        <f t="shared" si="7"/>
        <v>-22.650000000023283</v>
      </c>
    </row>
    <row r="492" spans="5:5" x14ac:dyDescent="0.25">
      <c r="E492" s="6">
        <f t="shared" si="7"/>
        <v>-22.650000000023283</v>
      </c>
    </row>
    <row r="493" spans="5:5" x14ac:dyDescent="0.25">
      <c r="E493" s="6">
        <f t="shared" si="7"/>
        <v>-22.650000000023283</v>
      </c>
    </row>
    <row r="494" spans="5:5" x14ac:dyDescent="0.25">
      <c r="E494" s="6">
        <f t="shared" si="7"/>
        <v>-22.650000000023283</v>
      </c>
    </row>
    <row r="495" spans="5:5" x14ac:dyDescent="0.25">
      <c r="E495" s="6">
        <f t="shared" si="7"/>
        <v>-22.650000000023283</v>
      </c>
    </row>
    <row r="496" spans="5:5" x14ac:dyDescent="0.25">
      <c r="E496" s="6">
        <f t="shared" si="7"/>
        <v>-22.650000000023283</v>
      </c>
    </row>
    <row r="497" spans="5:5" x14ac:dyDescent="0.25">
      <c r="E497" s="6">
        <f t="shared" si="7"/>
        <v>-22.650000000023283</v>
      </c>
    </row>
    <row r="498" spans="5:5" x14ac:dyDescent="0.25">
      <c r="E498" s="6">
        <f t="shared" si="7"/>
        <v>-22.650000000023283</v>
      </c>
    </row>
    <row r="499" spans="5:5" x14ac:dyDescent="0.25">
      <c r="E499" s="6">
        <f t="shared" si="7"/>
        <v>-22.650000000023283</v>
      </c>
    </row>
    <row r="500" spans="5:5" x14ac:dyDescent="0.25">
      <c r="E500" s="6">
        <f t="shared" si="7"/>
        <v>-22.650000000023283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N14" sqref="N14"/>
    </sheetView>
  </sheetViews>
  <sheetFormatPr baseColWidth="10" defaultRowHeight="15" x14ac:dyDescent="0.25"/>
  <cols>
    <col min="1" max="1" width="11.42578125" style="5"/>
    <col min="2" max="2" width="24.42578125" style="5" customWidth="1"/>
    <col min="3" max="3" width="12" style="5" bestFit="1" customWidth="1"/>
    <col min="4" max="4" width="8.42578125" style="6" bestFit="1" customWidth="1"/>
    <col min="5" max="6" width="13" style="6" bestFit="1" customWidth="1"/>
    <col min="7" max="7" width="13" style="46" bestFit="1" customWidth="1"/>
    <col min="8" max="8" width="2.42578125" style="5" customWidth="1"/>
    <col min="9" max="9" width="16.140625" style="5" bestFit="1" customWidth="1"/>
    <col min="10" max="10" width="9.5703125" style="5" bestFit="1" customWidth="1"/>
    <col min="11" max="11" width="16.140625" style="5" bestFit="1" customWidth="1"/>
    <col min="12" max="12" width="10.28515625" style="5" bestFit="1" customWidth="1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52</v>
      </c>
      <c r="B1" s="94"/>
      <c r="C1" s="94"/>
      <c r="D1" s="94"/>
      <c r="E1" s="94"/>
      <c r="F1" s="94"/>
      <c r="G1" s="94"/>
      <c r="J1" s="10"/>
      <c r="M1" s="20" t="s">
        <v>4</v>
      </c>
      <c r="N1" s="21">
        <f>G501</f>
        <v>1.6000000032363459E-3</v>
      </c>
    </row>
    <row r="2" spans="1:14" ht="18.75" x14ac:dyDescent="0.3">
      <c r="A2" s="1" t="s">
        <v>0</v>
      </c>
      <c r="B2" s="2" t="s">
        <v>1</v>
      </c>
      <c r="C2" s="2" t="s">
        <v>54</v>
      </c>
      <c r="D2" s="3" t="s">
        <v>55</v>
      </c>
      <c r="E2" s="3" t="s">
        <v>2</v>
      </c>
      <c r="F2" s="3" t="s">
        <v>3</v>
      </c>
      <c r="G2" s="45" t="s">
        <v>4</v>
      </c>
      <c r="I2" s="9" t="s">
        <v>31</v>
      </c>
      <c r="J2" s="11" t="s">
        <v>32</v>
      </c>
      <c r="K2" s="9" t="s">
        <v>31</v>
      </c>
      <c r="L2" s="9" t="s">
        <v>34</v>
      </c>
      <c r="M2" s="22" t="s">
        <v>77</v>
      </c>
      <c r="N2" s="23">
        <f>MAX(A4:A501)</f>
        <v>43867</v>
      </c>
    </row>
    <row r="3" spans="1:14" x14ac:dyDescent="0.25">
      <c r="A3" s="4" t="s">
        <v>124</v>
      </c>
      <c r="B3" s="5" t="s">
        <v>125</v>
      </c>
      <c r="E3" s="6">
        <v>56447.46</v>
      </c>
      <c r="F3" s="6">
        <v>0</v>
      </c>
      <c r="G3" s="45">
        <f>E3-F3</f>
        <v>56447.46</v>
      </c>
      <c r="I3" s="12"/>
      <c r="J3" s="13"/>
      <c r="K3" s="12"/>
      <c r="L3" s="12"/>
    </row>
    <row r="4" spans="1:14" x14ac:dyDescent="0.25">
      <c r="A4" s="4">
        <v>43817</v>
      </c>
      <c r="B4" s="5" t="s">
        <v>53</v>
      </c>
      <c r="C4" s="5">
        <v>1094.77</v>
      </c>
      <c r="D4" s="6">
        <v>63.08</v>
      </c>
      <c r="E4" s="6">
        <f>C4*D4</f>
        <v>69058.0916</v>
      </c>
      <c r="F4" s="6">
        <v>0</v>
      </c>
      <c r="G4" s="46">
        <f>G3+E4-F4</f>
        <v>125505.55160000001</v>
      </c>
      <c r="I4" s="12" t="s">
        <v>56</v>
      </c>
      <c r="J4" s="13">
        <v>78.2</v>
      </c>
      <c r="K4" s="12" t="s">
        <v>33</v>
      </c>
      <c r="L4" s="12" t="s">
        <v>33</v>
      </c>
    </row>
    <row r="5" spans="1:14" x14ac:dyDescent="0.25">
      <c r="A5" s="4">
        <v>43867</v>
      </c>
      <c r="B5" s="5" t="s">
        <v>57</v>
      </c>
      <c r="C5" s="5">
        <v>0</v>
      </c>
      <c r="D5" s="6">
        <v>0</v>
      </c>
      <c r="E5" s="6">
        <f t="shared" ref="E5:E36" si="0">C5*D5</f>
        <v>0</v>
      </c>
      <c r="F5" s="6">
        <v>125505.55</v>
      </c>
      <c r="G5" s="46">
        <f>G4+E5-F5</f>
        <v>1.6000000032363459E-3</v>
      </c>
    </row>
    <row r="6" spans="1:14" x14ac:dyDescent="0.25">
      <c r="E6" s="6">
        <f t="shared" si="0"/>
        <v>0</v>
      </c>
      <c r="G6" s="46">
        <f t="shared" ref="G6:G69" si="1">G5+E6-F6</f>
        <v>1.6000000032363459E-3</v>
      </c>
    </row>
    <row r="7" spans="1:14" x14ac:dyDescent="0.25">
      <c r="E7" s="6">
        <f t="shared" si="0"/>
        <v>0</v>
      </c>
      <c r="G7" s="46">
        <f t="shared" si="1"/>
        <v>1.6000000032363459E-3</v>
      </c>
    </row>
    <row r="8" spans="1:14" x14ac:dyDescent="0.25">
      <c r="E8" s="6">
        <f t="shared" si="0"/>
        <v>0</v>
      </c>
      <c r="G8" s="46">
        <f t="shared" si="1"/>
        <v>1.6000000032363459E-3</v>
      </c>
    </row>
    <row r="9" spans="1:14" x14ac:dyDescent="0.25">
      <c r="E9" s="6">
        <f t="shared" si="0"/>
        <v>0</v>
      </c>
      <c r="G9" s="46">
        <f t="shared" si="1"/>
        <v>1.6000000032363459E-3</v>
      </c>
    </row>
    <row r="10" spans="1:14" x14ac:dyDescent="0.25">
      <c r="E10" s="6">
        <f t="shared" si="0"/>
        <v>0</v>
      </c>
      <c r="G10" s="46">
        <f t="shared" si="1"/>
        <v>1.6000000032363459E-3</v>
      </c>
    </row>
    <row r="11" spans="1:14" x14ac:dyDescent="0.25">
      <c r="E11" s="6">
        <f t="shared" si="0"/>
        <v>0</v>
      </c>
      <c r="G11" s="46">
        <f t="shared" si="1"/>
        <v>1.6000000032363459E-3</v>
      </c>
    </row>
    <row r="12" spans="1:14" x14ac:dyDescent="0.25">
      <c r="E12" s="6">
        <f t="shared" si="0"/>
        <v>0</v>
      </c>
      <c r="G12" s="46">
        <f t="shared" si="1"/>
        <v>1.6000000032363459E-3</v>
      </c>
    </row>
    <row r="13" spans="1:14" x14ac:dyDescent="0.25">
      <c r="E13" s="6">
        <f t="shared" si="0"/>
        <v>0</v>
      </c>
      <c r="G13" s="46">
        <f t="shared" si="1"/>
        <v>1.6000000032363459E-3</v>
      </c>
    </row>
    <row r="14" spans="1:14" x14ac:dyDescent="0.25">
      <c r="E14" s="6">
        <f t="shared" si="0"/>
        <v>0</v>
      </c>
      <c r="G14" s="46">
        <f t="shared" si="1"/>
        <v>1.6000000032363459E-3</v>
      </c>
    </row>
    <row r="15" spans="1:14" x14ac:dyDescent="0.25">
      <c r="E15" s="6">
        <f t="shared" si="0"/>
        <v>0</v>
      </c>
      <c r="G15" s="46">
        <f t="shared" si="1"/>
        <v>1.6000000032363459E-3</v>
      </c>
    </row>
    <row r="16" spans="1:14" x14ac:dyDescent="0.25">
      <c r="E16" s="6">
        <f t="shared" si="0"/>
        <v>0</v>
      </c>
      <c r="G16" s="46">
        <f t="shared" si="1"/>
        <v>1.6000000032363459E-3</v>
      </c>
    </row>
    <row r="17" spans="5:7" x14ac:dyDescent="0.25">
      <c r="E17" s="6">
        <f t="shared" si="0"/>
        <v>0</v>
      </c>
      <c r="G17" s="46">
        <f t="shared" si="1"/>
        <v>1.6000000032363459E-3</v>
      </c>
    </row>
    <row r="18" spans="5:7" x14ac:dyDescent="0.25">
      <c r="E18" s="6">
        <f t="shared" si="0"/>
        <v>0</v>
      </c>
      <c r="G18" s="46">
        <f t="shared" si="1"/>
        <v>1.6000000032363459E-3</v>
      </c>
    </row>
    <row r="19" spans="5:7" x14ac:dyDescent="0.25">
      <c r="E19" s="6">
        <f t="shared" si="0"/>
        <v>0</v>
      </c>
      <c r="G19" s="46">
        <f t="shared" si="1"/>
        <v>1.6000000032363459E-3</v>
      </c>
    </row>
    <row r="20" spans="5:7" x14ac:dyDescent="0.25">
      <c r="E20" s="6">
        <f t="shared" si="0"/>
        <v>0</v>
      </c>
      <c r="G20" s="46">
        <f t="shared" si="1"/>
        <v>1.6000000032363459E-3</v>
      </c>
    </row>
    <row r="21" spans="5:7" x14ac:dyDescent="0.25">
      <c r="E21" s="6">
        <f t="shared" si="0"/>
        <v>0</v>
      </c>
      <c r="G21" s="46">
        <f t="shared" si="1"/>
        <v>1.6000000032363459E-3</v>
      </c>
    </row>
    <row r="22" spans="5:7" x14ac:dyDescent="0.25">
      <c r="E22" s="6">
        <f t="shared" si="0"/>
        <v>0</v>
      </c>
      <c r="G22" s="46">
        <f t="shared" si="1"/>
        <v>1.6000000032363459E-3</v>
      </c>
    </row>
    <row r="23" spans="5:7" x14ac:dyDescent="0.25">
      <c r="E23" s="6">
        <f t="shared" si="0"/>
        <v>0</v>
      </c>
      <c r="G23" s="46">
        <f t="shared" si="1"/>
        <v>1.6000000032363459E-3</v>
      </c>
    </row>
    <row r="24" spans="5:7" x14ac:dyDescent="0.25">
      <c r="E24" s="6">
        <f t="shared" si="0"/>
        <v>0</v>
      </c>
      <c r="G24" s="46">
        <f t="shared" si="1"/>
        <v>1.6000000032363459E-3</v>
      </c>
    </row>
    <row r="25" spans="5:7" x14ac:dyDescent="0.25">
      <c r="E25" s="6">
        <f t="shared" si="0"/>
        <v>0</v>
      </c>
      <c r="G25" s="46">
        <f t="shared" si="1"/>
        <v>1.6000000032363459E-3</v>
      </c>
    </row>
    <row r="26" spans="5:7" x14ac:dyDescent="0.25">
      <c r="E26" s="6">
        <f t="shared" si="0"/>
        <v>0</v>
      </c>
      <c r="G26" s="46">
        <f t="shared" si="1"/>
        <v>1.6000000032363459E-3</v>
      </c>
    </row>
    <row r="27" spans="5:7" x14ac:dyDescent="0.25">
      <c r="E27" s="6">
        <f t="shared" si="0"/>
        <v>0</v>
      </c>
      <c r="G27" s="46">
        <f t="shared" si="1"/>
        <v>1.6000000032363459E-3</v>
      </c>
    </row>
    <row r="28" spans="5:7" x14ac:dyDescent="0.25">
      <c r="E28" s="6">
        <f t="shared" si="0"/>
        <v>0</v>
      </c>
      <c r="G28" s="46">
        <f t="shared" si="1"/>
        <v>1.6000000032363459E-3</v>
      </c>
    </row>
    <row r="29" spans="5:7" x14ac:dyDescent="0.25">
      <c r="E29" s="6">
        <f t="shared" si="0"/>
        <v>0</v>
      </c>
      <c r="G29" s="46">
        <f t="shared" si="1"/>
        <v>1.6000000032363459E-3</v>
      </c>
    </row>
    <row r="30" spans="5:7" x14ac:dyDescent="0.25">
      <c r="E30" s="6">
        <f t="shared" si="0"/>
        <v>0</v>
      </c>
      <c r="G30" s="46">
        <f t="shared" si="1"/>
        <v>1.6000000032363459E-3</v>
      </c>
    </row>
    <row r="31" spans="5:7" x14ac:dyDescent="0.25">
      <c r="E31" s="6">
        <f t="shared" si="0"/>
        <v>0</v>
      </c>
      <c r="G31" s="46">
        <f t="shared" si="1"/>
        <v>1.6000000032363459E-3</v>
      </c>
    </row>
    <row r="32" spans="5:7" x14ac:dyDescent="0.25">
      <c r="E32" s="6">
        <f t="shared" si="0"/>
        <v>0</v>
      </c>
      <c r="G32" s="46">
        <f t="shared" si="1"/>
        <v>1.6000000032363459E-3</v>
      </c>
    </row>
    <row r="33" spans="5:7" x14ac:dyDescent="0.25">
      <c r="E33" s="6">
        <f t="shared" si="0"/>
        <v>0</v>
      </c>
      <c r="G33" s="46">
        <f t="shared" si="1"/>
        <v>1.6000000032363459E-3</v>
      </c>
    </row>
    <row r="34" spans="5:7" x14ac:dyDescent="0.25">
      <c r="E34" s="6">
        <f t="shared" si="0"/>
        <v>0</v>
      </c>
      <c r="G34" s="46">
        <f t="shared" si="1"/>
        <v>1.6000000032363459E-3</v>
      </c>
    </row>
    <row r="35" spans="5:7" x14ac:dyDescent="0.25">
      <c r="E35" s="6">
        <f t="shared" si="0"/>
        <v>0</v>
      </c>
      <c r="G35" s="46">
        <f t="shared" si="1"/>
        <v>1.6000000032363459E-3</v>
      </c>
    </row>
    <row r="36" spans="5:7" x14ac:dyDescent="0.25">
      <c r="E36" s="6">
        <f t="shared" si="0"/>
        <v>0</v>
      </c>
      <c r="G36" s="46">
        <f t="shared" si="1"/>
        <v>1.6000000032363459E-3</v>
      </c>
    </row>
    <row r="37" spans="5:7" x14ac:dyDescent="0.25">
      <c r="G37" s="46">
        <f t="shared" si="1"/>
        <v>1.6000000032363459E-3</v>
      </c>
    </row>
    <row r="38" spans="5:7" x14ac:dyDescent="0.25">
      <c r="G38" s="46">
        <f t="shared" si="1"/>
        <v>1.6000000032363459E-3</v>
      </c>
    </row>
    <row r="39" spans="5:7" x14ac:dyDescent="0.25">
      <c r="G39" s="46">
        <f t="shared" si="1"/>
        <v>1.6000000032363459E-3</v>
      </c>
    </row>
    <row r="40" spans="5:7" x14ac:dyDescent="0.25">
      <c r="G40" s="46">
        <f t="shared" si="1"/>
        <v>1.6000000032363459E-3</v>
      </c>
    </row>
    <row r="41" spans="5:7" x14ac:dyDescent="0.25">
      <c r="G41" s="46">
        <f t="shared" si="1"/>
        <v>1.6000000032363459E-3</v>
      </c>
    </row>
    <row r="42" spans="5:7" x14ac:dyDescent="0.25">
      <c r="G42" s="46">
        <f t="shared" si="1"/>
        <v>1.6000000032363459E-3</v>
      </c>
    </row>
    <row r="43" spans="5:7" x14ac:dyDescent="0.25">
      <c r="G43" s="46">
        <f t="shared" si="1"/>
        <v>1.6000000032363459E-3</v>
      </c>
    </row>
    <row r="44" spans="5:7" x14ac:dyDescent="0.25">
      <c r="G44" s="46">
        <f t="shared" si="1"/>
        <v>1.6000000032363459E-3</v>
      </c>
    </row>
    <row r="45" spans="5:7" x14ac:dyDescent="0.25">
      <c r="G45" s="46">
        <f t="shared" si="1"/>
        <v>1.6000000032363459E-3</v>
      </c>
    </row>
    <row r="46" spans="5:7" x14ac:dyDescent="0.25">
      <c r="G46" s="46">
        <f t="shared" si="1"/>
        <v>1.6000000032363459E-3</v>
      </c>
    </row>
    <row r="47" spans="5:7" x14ac:dyDescent="0.25">
      <c r="G47" s="46">
        <f t="shared" si="1"/>
        <v>1.6000000032363459E-3</v>
      </c>
    </row>
    <row r="48" spans="5:7" x14ac:dyDescent="0.25">
      <c r="G48" s="46">
        <f t="shared" si="1"/>
        <v>1.6000000032363459E-3</v>
      </c>
    </row>
    <row r="49" spans="7:7" x14ac:dyDescent="0.25">
      <c r="G49" s="46">
        <f t="shared" si="1"/>
        <v>1.6000000032363459E-3</v>
      </c>
    </row>
    <row r="50" spans="7:7" x14ac:dyDescent="0.25">
      <c r="G50" s="46">
        <f t="shared" si="1"/>
        <v>1.6000000032363459E-3</v>
      </c>
    </row>
    <row r="51" spans="7:7" x14ac:dyDescent="0.25">
      <c r="G51" s="46">
        <f t="shared" si="1"/>
        <v>1.6000000032363459E-3</v>
      </c>
    </row>
    <row r="52" spans="7:7" x14ac:dyDescent="0.25">
      <c r="G52" s="46">
        <f t="shared" si="1"/>
        <v>1.6000000032363459E-3</v>
      </c>
    </row>
    <row r="53" spans="7:7" x14ac:dyDescent="0.25">
      <c r="G53" s="46">
        <f t="shared" si="1"/>
        <v>1.6000000032363459E-3</v>
      </c>
    </row>
    <row r="54" spans="7:7" x14ac:dyDescent="0.25">
      <c r="G54" s="46">
        <f t="shared" si="1"/>
        <v>1.6000000032363459E-3</v>
      </c>
    </row>
    <row r="55" spans="7:7" x14ac:dyDescent="0.25">
      <c r="G55" s="46">
        <f t="shared" si="1"/>
        <v>1.6000000032363459E-3</v>
      </c>
    </row>
    <row r="56" spans="7:7" x14ac:dyDescent="0.25">
      <c r="G56" s="46">
        <f t="shared" si="1"/>
        <v>1.6000000032363459E-3</v>
      </c>
    </row>
    <row r="57" spans="7:7" x14ac:dyDescent="0.25">
      <c r="G57" s="46">
        <f t="shared" si="1"/>
        <v>1.6000000032363459E-3</v>
      </c>
    </row>
    <row r="58" spans="7:7" x14ac:dyDescent="0.25">
      <c r="G58" s="46">
        <f t="shared" si="1"/>
        <v>1.6000000032363459E-3</v>
      </c>
    </row>
    <row r="59" spans="7:7" x14ac:dyDescent="0.25">
      <c r="G59" s="46">
        <f t="shared" si="1"/>
        <v>1.6000000032363459E-3</v>
      </c>
    </row>
    <row r="60" spans="7:7" x14ac:dyDescent="0.25">
      <c r="G60" s="46">
        <f t="shared" si="1"/>
        <v>1.6000000032363459E-3</v>
      </c>
    </row>
    <row r="61" spans="7:7" x14ac:dyDescent="0.25">
      <c r="G61" s="46">
        <f t="shared" si="1"/>
        <v>1.6000000032363459E-3</v>
      </c>
    </row>
    <row r="62" spans="7:7" x14ac:dyDescent="0.25">
      <c r="G62" s="46">
        <f t="shared" si="1"/>
        <v>1.6000000032363459E-3</v>
      </c>
    </row>
    <row r="63" spans="7:7" x14ac:dyDescent="0.25">
      <c r="G63" s="46">
        <f t="shared" si="1"/>
        <v>1.6000000032363459E-3</v>
      </c>
    </row>
    <row r="64" spans="7:7" x14ac:dyDescent="0.25">
      <c r="G64" s="46">
        <f t="shared" si="1"/>
        <v>1.6000000032363459E-3</v>
      </c>
    </row>
    <row r="65" spans="7:7" x14ac:dyDescent="0.25">
      <c r="G65" s="46">
        <f t="shared" si="1"/>
        <v>1.6000000032363459E-3</v>
      </c>
    </row>
    <row r="66" spans="7:7" x14ac:dyDescent="0.25">
      <c r="G66" s="46">
        <f t="shared" si="1"/>
        <v>1.6000000032363459E-3</v>
      </c>
    </row>
    <row r="67" spans="7:7" x14ac:dyDescent="0.25">
      <c r="G67" s="46">
        <f t="shared" si="1"/>
        <v>1.6000000032363459E-3</v>
      </c>
    </row>
    <row r="68" spans="7:7" x14ac:dyDescent="0.25">
      <c r="G68" s="46">
        <f t="shared" si="1"/>
        <v>1.6000000032363459E-3</v>
      </c>
    </row>
    <row r="69" spans="7:7" x14ac:dyDescent="0.25">
      <c r="G69" s="46">
        <f t="shared" si="1"/>
        <v>1.6000000032363459E-3</v>
      </c>
    </row>
    <row r="70" spans="7:7" x14ac:dyDescent="0.25">
      <c r="G70" s="46">
        <f t="shared" ref="G70:G133" si="2">G69+E70-F70</f>
        <v>1.6000000032363459E-3</v>
      </c>
    </row>
    <row r="71" spans="7:7" x14ac:dyDescent="0.25">
      <c r="G71" s="46">
        <f t="shared" si="2"/>
        <v>1.6000000032363459E-3</v>
      </c>
    </row>
    <row r="72" spans="7:7" x14ac:dyDescent="0.25">
      <c r="G72" s="46">
        <f t="shared" si="2"/>
        <v>1.6000000032363459E-3</v>
      </c>
    </row>
    <row r="73" spans="7:7" x14ac:dyDescent="0.25">
      <c r="G73" s="46">
        <f t="shared" si="2"/>
        <v>1.6000000032363459E-3</v>
      </c>
    </row>
    <row r="74" spans="7:7" x14ac:dyDescent="0.25">
      <c r="G74" s="46">
        <f t="shared" si="2"/>
        <v>1.6000000032363459E-3</v>
      </c>
    </row>
    <row r="75" spans="7:7" x14ac:dyDescent="0.25">
      <c r="G75" s="46">
        <f t="shared" si="2"/>
        <v>1.6000000032363459E-3</v>
      </c>
    </row>
    <row r="76" spans="7:7" x14ac:dyDescent="0.25">
      <c r="G76" s="46">
        <f t="shared" si="2"/>
        <v>1.6000000032363459E-3</v>
      </c>
    </row>
    <row r="77" spans="7:7" x14ac:dyDescent="0.25">
      <c r="G77" s="46">
        <f t="shared" si="2"/>
        <v>1.6000000032363459E-3</v>
      </c>
    </row>
    <row r="78" spans="7:7" x14ac:dyDescent="0.25">
      <c r="G78" s="46">
        <f t="shared" si="2"/>
        <v>1.6000000032363459E-3</v>
      </c>
    </row>
    <row r="79" spans="7:7" x14ac:dyDescent="0.25">
      <c r="G79" s="46">
        <f t="shared" si="2"/>
        <v>1.6000000032363459E-3</v>
      </c>
    </row>
    <row r="80" spans="7:7" x14ac:dyDescent="0.25">
      <c r="G80" s="46">
        <f t="shared" si="2"/>
        <v>1.6000000032363459E-3</v>
      </c>
    </row>
    <row r="81" spans="7:7" x14ac:dyDescent="0.25">
      <c r="G81" s="46">
        <f t="shared" si="2"/>
        <v>1.6000000032363459E-3</v>
      </c>
    </row>
    <row r="82" spans="7:7" x14ac:dyDescent="0.25">
      <c r="G82" s="46">
        <f t="shared" si="2"/>
        <v>1.6000000032363459E-3</v>
      </c>
    </row>
    <row r="83" spans="7:7" x14ac:dyDescent="0.25">
      <c r="G83" s="46">
        <f t="shared" si="2"/>
        <v>1.6000000032363459E-3</v>
      </c>
    </row>
    <row r="84" spans="7:7" x14ac:dyDescent="0.25">
      <c r="G84" s="46">
        <f t="shared" si="2"/>
        <v>1.6000000032363459E-3</v>
      </c>
    </row>
    <row r="85" spans="7:7" x14ac:dyDescent="0.25">
      <c r="G85" s="46">
        <f t="shared" si="2"/>
        <v>1.6000000032363459E-3</v>
      </c>
    </row>
    <row r="86" spans="7:7" x14ac:dyDescent="0.25">
      <c r="G86" s="46">
        <f t="shared" si="2"/>
        <v>1.6000000032363459E-3</v>
      </c>
    </row>
    <row r="87" spans="7:7" x14ac:dyDescent="0.25">
      <c r="G87" s="46">
        <f t="shared" si="2"/>
        <v>1.6000000032363459E-3</v>
      </c>
    </row>
    <row r="88" spans="7:7" x14ac:dyDescent="0.25">
      <c r="G88" s="46">
        <f t="shared" si="2"/>
        <v>1.6000000032363459E-3</v>
      </c>
    </row>
    <row r="89" spans="7:7" x14ac:dyDescent="0.25">
      <c r="G89" s="46">
        <f t="shared" si="2"/>
        <v>1.6000000032363459E-3</v>
      </c>
    </row>
    <row r="90" spans="7:7" x14ac:dyDescent="0.25">
      <c r="G90" s="46">
        <f t="shared" si="2"/>
        <v>1.6000000032363459E-3</v>
      </c>
    </row>
    <row r="91" spans="7:7" x14ac:dyDescent="0.25">
      <c r="G91" s="46">
        <f t="shared" si="2"/>
        <v>1.6000000032363459E-3</v>
      </c>
    </row>
    <row r="92" spans="7:7" x14ac:dyDescent="0.25">
      <c r="G92" s="46">
        <f t="shared" si="2"/>
        <v>1.6000000032363459E-3</v>
      </c>
    </row>
    <row r="93" spans="7:7" x14ac:dyDescent="0.25">
      <c r="G93" s="46">
        <f t="shared" si="2"/>
        <v>1.6000000032363459E-3</v>
      </c>
    </row>
    <row r="94" spans="7:7" x14ac:dyDescent="0.25">
      <c r="G94" s="46">
        <f t="shared" si="2"/>
        <v>1.6000000032363459E-3</v>
      </c>
    </row>
    <row r="95" spans="7:7" x14ac:dyDescent="0.25">
      <c r="G95" s="46">
        <f t="shared" si="2"/>
        <v>1.6000000032363459E-3</v>
      </c>
    </row>
    <row r="96" spans="7:7" x14ac:dyDescent="0.25">
      <c r="G96" s="46">
        <f t="shared" si="2"/>
        <v>1.6000000032363459E-3</v>
      </c>
    </row>
    <row r="97" spans="7:7" x14ac:dyDescent="0.25">
      <c r="G97" s="46">
        <f t="shared" si="2"/>
        <v>1.6000000032363459E-3</v>
      </c>
    </row>
    <row r="98" spans="7:7" x14ac:dyDescent="0.25">
      <c r="G98" s="46">
        <f t="shared" si="2"/>
        <v>1.6000000032363459E-3</v>
      </c>
    </row>
    <row r="99" spans="7:7" x14ac:dyDescent="0.25">
      <c r="G99" s="46">
        <f t="shared" si="2"/>
        <v>1.6000000032363459E-3</v>
      </c>
    </row>
    <row r="100" spans="7:7" x14ac:dyDescent="0.25">
      <c r="G100" s="46">
        <f t="shared" si="2"/>
        <v>1.6000000032363459E-3</v>
      </c>
    </row>
    <row r="101" spans="7:7" x14ac:dyDescent="0.25">
      <c r="G101" s="46">
        <f t="shared" si="2"/>
        <v>1.6000000032363459E-3</v>
      </c>
    </row>
    <row r="102" spans="7:7" x14ac:dyDescent="0.25">
      <c r="G102" s="46">
        <f t="shared" si="2"/>
        <v>1.6000000032363459E-3</v>
      </c>
    </row>
    <row r="103" spans="7:7" x14ac:dyDescent="0.25">
      <c r="G103" s="46">
        <f t="shared" si="2"/>
        <v>1.6000000032363459E-3</v>
      </c>
    </row>
    <row r="104" spans="7:7" x14ac:dyDescent="0.25">
      <c r="G104" s="46">
        <f t="shared" si="2"/>
        <v>1.6000000032363459E-3</v>
      </c>
    </row>
    <row r="105" spans="7:7" x14ac:dyDescent="0.25">
      <c r="G105" s="46">
        <f t="shared" si="2"/>
        <v>1.6000000032363459E-3</v>
      </c>
    </row>
    <row r="106" spans="7:7" x14ac:dyDescent="0.25">
      <c r="G106" s="46">
        <f t="shared" si="2"/>
        <v>1.6000000032363459E-3</v>
      </c>
    </row>
    <row r="107" spans="7:7" x14ac:dyDescent="0.25">
      <c r="G107" s="46">
        <f t="shared" si="2"/>
        <v>1.6000000032363459E-3</v>
      </c>
    </row>
    <row r="108" spans="7:7" x14ac:dyDescent="0.25">
      <c r="G108" s="46">
        <f t="shared" si="2"/>
        <v>1.6000000032363459E-3</v>
      </c>
    </row>
    <row r="109" spans="7:7" x14ac:dyDescent="0.25">
      <c r="G109" s="46">
        <f t="shared" si="2"/>
        <v>1.6000000032363459E-3</v>
      </c>
    </row>
    <row r="110" spans="7:7" x14ac:dyDescent="0.25">
      <c r="G110" s="46">
        <f t="shared" si="2"/>
        <v>1.6000000032363459E-3</v>
      </c>
    </row>
    <row r="111" spans="7:7" x14ac:dyDescent="0.25">
      <c r="G111" s="46">
        <f t="shared" si="2"/>
        <v>1.6000000032363459E-3</v>
      </c>
    </row>
    <row r="112" spans="7:7" x14ac:dyDescent="0.25">
      <c r="G112" s="46">
        <f t="shared" si="2"/>
        <v>1.6000000032363459E-3</v>
      </c>
    </row>
    <row r="113" spans="7:7" x14ac:dyDescent="0.25">
      <c r="G113" s="46">
        <f t="shared" si="2"/>
        <v>1.6000000032363459E-3</v>
      </c>
    </row>
    <row r="114" spans="7:7" x14ac:dyDescent="0.25">
      <c r="G114" s="46">
        <f t="shared" si="2"/>
        <v>1.6000000032363459E-3</v>
      </c>
    </row>
    <row r="115" spans="7:7" x14ac:dyDescent="0.25">
      <c r="G115" s="46">
        <f t="shared" si="2"/>
        <v>1.6000000032363459E-3</v>
      </c>
    </row>
    <row r="116" spans="7:7" x14ac:dyDescent="0.25">
      <c r="G116" s="46">
        <f t="shared" si="2"/>
        <v>1.6000000032363459E-3</v>
      </c>
    </row>
    <row r="117" spans="7:7" x14ac:dyDescent="0.25">
      <c r="G117" s="46">
        <f t="shared" si="2"/>
        <v>1.6000000032363459E-3</v>
      </c>
    </row>
    <row r="118" spans="7:7" x14ac:dyDescent="0.25">
      <c r="G118" s="46">
        <f t="shared" si="2"/>
        <v>1.6000000032363459E-3</v>
      </c>
    </row>
    <row r="119" spans="7:7" x14ac:dyDescent="0.25">
      <c r="G119" s="46">
        <f t="shared" si="2"/>
        <v>1.6000000032363459E-3</v>
      </c>
    </row>
    <row r="120" spans="7:7" x14ac:dyDescent="0.25">
      <c r="G120" s="46">
        <f t="shared" si="2"/>
        <v>1.6000000032363459E-3</v>
      </c>
    </row>
    <row r="121" spans="7:7" x14ac:dyDescent="0.25">
      <c r="G121" s="46">
        <f t="shared" si="2"/>
        <v>1.6000000032363459E-3</v>
      </c>
    </row>
    <row r="122" spans="7:7" x14ac:dyDescent="0.25">
      <c r="G122" s="46">
        <f t="shared" si="2"/>
        <v>1.6000000032363459E-3</v>
      </c>
    </row>
    <row r="123" spans="7:7" x14ac:dyDescent="0.25">
      <c r="G123" s="46">
        <f t="shared" si="2"/>
        <v>1.6000000032363459E-3</v>
      </c>
    </row>
    <row r="124" spans="7:7" x14ac:dyDescent="0.25">
      <c r="G124" s="46">
        <f t="shared" si="2"/>
        <v>1.6000000032363459E-3</v>
      </c>
    </row>
    <row r="125" spans="7:7" x14ac:dyDescent="0.25">
      <c r="G125" s="46">
        <f t="shared" si="2"/>
        <v>1.6000000032363459E-3</v>
      </c>
    </row>
    <row r="126" spans="7:7" x14ac:dyDescent="0.25">
      <c r="G126" s="46">
        <f t="shared" si="2"/>
        <v>1.6000000032363459E-3</v>
      </c>
    </row>
    <row r="127" spans="7:7" x14ac:dyDescent="0.25">
      <c r="G127" s="46">
        <f t="shared" si="2"/>
        <v>1.6000000032363459E-3</v>
      </c>
    </row>
    <row r="128" spans="7:7" x14ac:dyDescent="0.25">
      <c r="G128" s="46">
        <f t="shared" si="2"/>
        <v>1.6000000032363459E-3</v>
      </c>
    </row>
    <row r="129" spans="7:7" x14ac:dyDescent="0.25">
      <c r="G129" s="46">
        <f t="shared" si="2"/>
        <v>1.6000000032363459E-3</v>
      </c>
    </row>
    <row r="130" spans="7:7" x14ac:dyDescent="0.25">
      <c r="G130" s="46">
        <f t="shared" si="2"/>
        <v>1.6000000032363459E-3</v>
      </c>
    </row>
    <row r="131" spans="7:7" x14ac:dyDescent="0.25">
      <c r="G131" s="46">
        <f t="shared" si="2"/>
        <v>1.6000000032363459E-3</v>
      </c>
    </row>
    <row r="132" spans="7:7" x14ac:dyDescent="0.25">
      <c r="G132" s="46">
        <f t="shared" si="2"/>
        <v>1.6000000032363459E-3</v>
      </c>
    </row>
    <row r="133" spans="7:7" x14ac:dyDescent="0.25">
      <c r="G133" s="46">
        <f t="shared" si="2"/>
        <v>1.6000000032363459E-3</v>
      </c>
    </row>
    <row r="134" spans="7:7" x14ac:dyDescent="0.25">
      <c r="G134" s="46">
        <f t="shared" ref="G134:G197" si="3">G133+E134-F134</f>
        <v>1.6000000032363459E-3</v>
      </c>
    </row>
    <row r="135" spans="7:7" x14ac:dyDescent="0.25">
      <c r="G135" s="46">
        <f t="shared" si="3"/>
        <v>1.6000000032363459E-3</v>
      </c>
    </row>
    <row r="136" spans="7:7" x14ac:dyDescent="0.25">
      <c r="G136" s="46">
        <f t="shared" si="3"/>
        <v>1.6000000032363459E-3</v>
      </c>
    </row>
    <row r="137" spans="7:7" x14ac:dyDescent="0.25">
      <c r="G137" s="46">
        <f t="shared" si="3"/>
        <v>1.6000000032363459E-3</v>
      </c>
    </row>
    <row r="138" spans="7:7" x14ac:dyDescent="0.25">
      <c r="G138" s="46">
        <f t="shared" si="3"/>
        <v>1.6000000032363459E-3</v>
      </c>
    </row>
    <row r="139" spans="7:7" x14ac:dyDescent="0.25">
      <c r="G139" s="46">
        <f t="shared" si="3"/>
        <v>1.6000000032363459E-3</v>
      </c>
    </row>
    <row r="140" spans="7:7" x14ac:dyDescent="0.25">
      <c r="G140" s="46">
        <f t="shared" si="3"/>
        <v>1.6000000032363459E-3</v>
      </c>
    </row>
    <row r="141" spans="7:7" x14ac:dyDescent="0.25">
      <c r="G141" s="46">
        <f t="shared" si="3"/>
        <v>1.6000000032363459E-3</v>
      </c>
    </row>
    <row r="142" spans="7:7" x14ac:dyDescent="0.25">
      <c r="G142" s="46">
        <f t="shared" si="3"/>
        <v>1.6000000032363459E-3</v>
      </c>
    </row>
    <row r="143" spans="7:7" x14ac:dyDescent="0.25">
      <c r="G143" s="46">
        <f t="shared" si="3"/>
        <v>1.6000000032363459E-3</v>
      </c>
    </row>
    <row r="144" spans="7:7" x14ac:dyDescent="0.25">
      <c r="G144" s="46">
        <f t="shared" si="3"/>
        <v>1.6000000032363459E-3</v>
      </c>
    </row>
    <row r="145" spans="7:7" x14ac:dyDescent="0.25">
      <c r="G145" s="46">
        <f t="shared" si="3"/>
        <v>1.6000000032363459E-3</v>
      </c>
    </row>
    <row r="146" spans="7:7" x14ac:dyDescent="0.25">
      <c r="G146" s="46">
        <f t="shared" si="3"/>
        <v>1.6000000032363459E-3</v>
      </c>
    </row>
    <row r="147" spans="7:7" x14ac:dyDescent="0.25">
      <c r="G147" s="46">
        <f t="shared" si="3"/>
        <v>1.6000000032363459E-3</v>
      </c>
    </row>
    <row r="148" spans="7:7" x14ac:dyDescent="0.25">
      <c r="G148" s="46">
        <f t="shared" si="3"/>
        <v>1.6000000032363459E-3</v>
      </c>
    </row>
    <row r="149" spans="7:7" x14ac:dyDescent="0.25">
      <c r="G149" s="46">
        <f t="shared" si="3"/>
        <v>1.6000000032363459E-3</v>
      </c>
    </row>
    <row r="150" spans="7:7" x14ac:dyDescent="0.25">
      <c r="G150" s="46">
        <f t="shared" si="3"/>
        <v>1.6000000032363459E-3</v>
      </c>
    </row>
    <row r="151" spans="7:7" x14ac:dyDescent="0.25">
      <c r="G151" s="46">
        <f t="shared" si="3"/>
        <v>1.6000000032363459E-3</v>
      </c>
    </row>
    <row r="152" spans="7:7" x14ac:dyDescent="0.25">
      <c r="G152" s="46">
        <f t="shared" si="3"/>
        <v>1.6000000032363459E-3</v>
      </c>
    </row>
    <row r="153" spans="7:7" x14ac:dyDescent="0.25">
      <c r="G153" s="46">
        <f t="shared" si="3"/>
        <v>1.6000000032363459E-3</v>
      </c>
    </row>
    <row r="154" spans="7:7" x14ac:dyDescent="0.25">
      <c r="G154" s="46">
        <f t="shared" si="3"/>
        <v>1.6000000032363459E-3</v>
      </c>
    </row>
    <row r="155" spans="7:7" x14ac:dyDescent="0.25">
      <c r="G155" s="46">
        <f t="shared" si="3"/>
        <v>1.6000000032363459E-3</v>
      </c>
    </row>
    <row r="156" spans="7:7" x14ac:dyDescent="0.25">
      <c r="G156" s="46">
        <f t="shared" si="3"/>
        <v>1.6000000032363459E-3</v>
      </c>
    </row>
    <row r="157" spans="7:7" x14ac:dyDescent="0.25">
      <c r="G157" s="46">
        <f t="shared" si="3"/>
        <v>1.6000000032363459E-3</v>
      </c>
    </row>
    <row r="158" spans="7:7" x14ac:dyDescent="0.25">
      <c r="G158" s="46">
        <f t="shared" si="3"/>
        <v>1.6000000032363459E-3</v>
      </c>
    </row>
    <row r="159" spans="7:7" x14ac:dyDescent="0.25">
      <c r="G159" s="46">
        <f t="shared" si="3"/>
        <v>1.6000000032363459E-3</v>
      </c>
    </row>
    <row r="160" spans="7:7" x14ac:dyDescent="0.25">
      <c r="G160" s="46">
        <f t="shared" si="3"/>
        <v>1.6000000032363459E-3</v>
      </c>
    </row>
    <row r="161" spans="7:7" x14ac:dyDescent="0.25">
      <c r="G161" s="46">
        <f t="shared" si="3"/>
        <v>1.6000000032363459E-3</v>
      </c>
    </row>
    <row r="162" spans="7:7" x14ac:dyDescent="0.25">
      <c r="G162" s="46">
        <f t="shared" si="3"/>
        <v>1.6000000032363459E-3</v>
      </c>
    </row>
    <row r="163" spans="7:7" x14ac:dyDescent="0.25">
      <c r="G163" s="46">
        <f t="shared" si="3"/>
        <v>1.6000000032363459E-3</v>
      </c>
    </row>
    <row r="164" spans="7:7" x14ac:dyDescent="0.25">
      <c r="G164" s="46">
        <f t="shared" si="3"/>
        <v>1.6000000032363459E-3</v>
      </c>
    </row>
    <row r="165" spans="7:7" x14ac:dyDescent="0.25">
      <c r="G165" s="46">
        <f t="shared" si="3"/>
        <v>1.6000000032363459E-3</v>
      </c>
    </row>
    <row r="166" spans="7:7" x14ac:dyDescent="0.25">
      <c r="G166" s="46">
        <f t="shared" si="3"/>
        <v>1.6000000032363459E-3</v>
      </c>
    </row>
    <row r="167" spans="7:7" x14ac:dyDescent="0.25">
      <c r="G167" s="46">
        <f t="shared" si="3"/>
        <v>1.6000000032363459E-3</v>
      </c>
    </row>
    <row r="168" spans="7:7" x14ac:dyDescent="0.25">
      <c r="G168" s="46">
        <f t="shared" si="3"/>
        <v>1.6000000032363459E-3</v>
      </c>
    </row>
    <row r="169" spans="7:7" x14ac:dyDescent="0.25">
      <c r="G169" s="46">
        <f t="shared" si="3"/>
        <v>1.6000000032363459E-3</v>
      </c>
    </row>
    <row r="170" spans="7:7" x14ac:dyDescent="0.25">
      <c r="G170" s="46">
        <f t="shared" si="3"/>
        <v>1.6000000032363459E-3</v>
      </c>
    </row>
    <row r="171" spans="7:7" x14ac:dyDescent="0.25">
      <c r="G171" s="46">
        <f t="shared" si="3"/>
        <v>1.6000000032363459E-3</v>
      </c>
    </row>
    <row r="172" spans="7:7" x14ac:dyDescent="0.25">
      <c r="G172" s="46">
        <f t="shared" si="3"/>
        <v>1.6000000032363459E-3</v>
      </c>
    </row>
    <row r="173" spans="7:7" x14ac:dyDescent="0.25">
      <c r="G173" s="46">
        <f t="shared" si="3"/>
        <v>1.6000000032363459E-3</v>
      </c>
    </row>
    <row r="174" spans="7:7" x14ac:dyDescent="0.25">
      <c r="G174" s="46">
        <f t="shared" si="3"/>
        <v>1.6000000032363459E-3</v>
      </c>
    </row>
    <row r="175" spans="7:7" x14ac:dyDescent="0.25">
      <c r="G175" s="46">
        <f t="shared" si="3"/>
        <v>1.6000000032363459E-3</v>
      </c>
    </row>
    <row r="176" spans="7:7" x14ac:dyDescent="0.25">
      <c r="G176" s="46">
        <f t="shared" si="3"/>
        <v>1.6000000032363459E-3</v>
      </c>
    </row>
    <row r="177" spans="7:7" x14ac:dyDescent="0.25">
      <c r="G177" s="46">
        <f t="shared" si="3"/>
        <v>1.6000000032363459E-3</v>
      </c>
    </row>
    <row r="178" spans="7:7" x14ac:dyDescent="0.25">
      <c r="G178" s="46">
        <f t="shared" si="3"/>
        <v>1.6000000032363459E-3</v>
      </c>
    </row>
    <row r="179" spans="7:7" x14ac:dyDescent="0.25">
      <c r="G179" s="46">
        <f t="shared" si="3"/>
        <v>1.6000000032363459E-3</v>
      </c>
    </row>
    <row r="180" spans="7:7" x14ac:dyDescent="0.25">
      <c r="G180" s="46">
        <f t="shared" si="3"/>
        <v>1.6000000032363459E-3</v>
      </c>
    </row>
    <row r="181" spans="7:7" x14ac:dyDescent="0.25">
      <c r="G181" s="46">
        <f t="shared" si="3"/>
        <v>1.6000000032363459E-3</v>
      </c>
    </row>
    <row r="182" spans="7:7" x14ac:dyDescent="0.25">
      <c r="G182" s="46">
        <f t="shared" si="3"/>
        <v>1.6000000032363459E-3</v>
      </c>
    </row>
    <row r="183" spans="7:7" x14ac:dyDescent="0.25">
      <c r="G183" s="46">
        <f t="shared" si="3"/>
        <v>1.6000000032363459E-3</v>
      </c>
    </row>
    <row r="184" spans="7:7" x14ac:dyDescent="0.25">
      <c r="G184" s="46">
        <f t="shared" si="3"/>
        <v>1.6000000032363459E-3</v>
      </c>
    </row>
    <row r="185" spans="7:7" x14ac:dyDescent="0.25">
      <c r="G185" s="46">
        <f t="shared" si="3"/>
        <v>1.6000000032363459E-3</v>
      </c>
    </row>
    <row r="186" spans="7:7" x14ac:dyDescent="0.25">
      <c r="G186" s="46">
        <f t="shared" si="3"/>
        <v>1.6000000032363459E-3</v>
      </c>
    </row>
    <row r="187" spans="7:7" x14ac:dyDescent="0.25">
      <c r="G187" s="46">
        <f t="shared" si="3"/>
        <v>1.6000000032363459E-3</v>
      </c>
    </row>
    <row r="188" spans="7:7" x14ac:dyDescent="0.25">
      <c r="G188" s="46">
        <f t="shared" si="3"/>
        <v>1.6000000032363459E-3</v>
      </c>
    </row>
    <row r="189" spans="7:7" x14ac:dyDescent="0.25">
      <c r="G189" s="46">
        <f t="shared" si="3"/>
        <v>1.6000000032363459E-3</v>
      </c>
    </row>
    <row r="190" spans="7:7" x14ac:dyDescent="0.25">
      <c r="G190" s="46">
        <f t="shared" si="3"/>
        <v>1.6000000032363459E-3</v>
      </c>
    </row>
    <row r="191" spans="7:7" x14ac:dyDescent="0.25">
      <c r="G191" s="46">
        <f t="shared" si="3"/>
        <v>1.6000000032363459E-3</v>
      </c>
    </row>
    <row r="192" spans="7:7" x14ac:dyDescent="0.25">
      <c r="G192" s="46">
        <f t="shared" si="3"/>
        <v>1.6000000032363459E-3</v>
      </c>
    </row>
    <row r="193" spans="7:7" x14ac:dyDescent="0.25">
      <c r="G193" s="46">
        <f t="shared" si="3"/>
        <v>1.6000000032363459E-3</v>
      </c>
    </row>
    <row r="194" spans="7:7" x14ac:dyDescent="0.25">
      <c r="G194" s="46">
        <f t="shared" si="3"/>
        <v>1.6000000032363459E-3</v>
      </c>
    </row>
    <row r="195" spans="7:7" x14ac:dyDescent="0.25">
      <c r="G195" s="46">
        <f t="shared" si="3"/>
        <v>1.6000000032363459E-3</v>
      </c>
    </row>
    <row r="196" spans="7:7" x14ac:dyDescent="0.25">
      <c r="G196" s="46">
        <f t="shared" si="3"/>
        <v>1.6000000032363459E-3</v>
      </c>
    </row>
    <row r="197" spans="7:7" x14ac:dyDescent="0.25">
      <c r="G197" s="46">
        <f t="shared" si="3"/>
        <v>1.6000000032363459E-3</v>
      </c>
    </row>
    <row r="198" spans="7:7" x14ac:dyDescent="0.25">
      <c r="G198" s="46">
        <f t="shared" ref="G198:G261" si="4">G197+E198-F198</f>
        <v>1.6000000032363459E-3</v>
      </c>
    </row>
    <row r="199" spans="7:7" x14ac:dyDescent="0.25">
      <c r="G199" s="46">
        <f t="shared" si="4"/>
        <v>1.6000000032363459E-3</v>
      </c>
    </row>
    <row r="200" spans="7:7" x14ac:dyDescent="0.25">
      <c r="G200" s="46">
        <f t="shared" si="4"/>
        <v>1.6000000032363459E-3</v>
      </c>
    </row>
    <row r="201" spans="7:7" x14ac:dyDescent="0.25">
      <c r="G201" s="46">
        <f t="shared" si="4"/>
        <v>1.6000000032363459E-3</v>
      </c>
    </row>
    <row r="202" spans="7:7" x14ac:dyDescent="0.25">
      <c r="G202" s="46">
        <f t="shared" si="4"/>
        <v>1.6000000032363459E-3</v>
      </c>
    </row>
    <row r="203" spans="7:7" x14ac:dyDescent="0.25">
      <c r="G203" s="46">
        <f t="shared" si="4"/>
        <v>1.6000000032363459E-3</v>
      </c>
    </row>
    <row r="204" spans="7:7" x14ac:dyDescent="0.25">
      <c r="G204" s="46">
        <f t="shared" si="4"/>
        <v>1.6000000032363459E-3</v>
      </c>
    </row>
    <row r="205" spans="7:7" x14ac:dyDescent="0.25">
      <c r="G205" s="46">
        <f t="shared" si="4"/>
        <v>1.6000000032363459E-3</v>
      </c>
    </row>
    <row r="206" spans="7:7" x14ac:dyDescent="0.25">
      <c r="G206" s="46">
        <f t="shared" si="4"/>
        <v>1.6000000032363459E-3</v>
      </c>
    </row>
    <row r="207" spans="7:7" x14ac:dyDescent="0.25">
      <c r="G207" s="46">
        <f t="shared" si="4"/>
        <v>1.6000000032363459E-3</v>
      </c>
    </row>
    <row r="208" spans="7:7" x14ac:dyDescent="0.25">
      <c r="G208" s="46">
        <f t="shared" si="4"/>
        <v>1.6000000032363459E-3</v>
      </c>
    </row>
    <row r="209" spans="7:7" x14ac:dyDescent="0.25">
      <c r="G209" s="46">
        <f t="shared" si="4"/>
        <v>1.6000000032363459E-3</v>
      </c>
    </row>
    <row r="210" spans="7:7" x14ac:dyDescent="0.25">
      <c r="G210" s="46">
        <f t="shared" si="4"/>
        <v>1.6000000032363459E-3</v>
      </c>
    </row>
    <row r="211" spans="7:7" x14ac:dyDescent="0.25">
      <c r="G211" s="46">
        <f t="shared" si="4"/>
        <v>1.6000000032363459E-3</v>
      </c>
    </row>
    <row r="212" spans="7:7" x14ac:dyDescent="0.25">
      <c r="G212" s="46">
        <f t="shared" si="4"/>
        <v>1.6000000032363459E-3</v>
      </c>
    </row>
    <row r="213" spans="7:7" x14ac:dyDescent="0.25">
      <c r="G213" s="46">
        <f t="shared" si="4"/>
        <v>1.6000000032363459E-3</v>
      </c>
    </row>
    <row r="214" spans="7:7" x14ac:dyDescent="0.25">
      <c r="G214" s="46">
        <f t="shared" si="4"/>
        <v>1.6000000032363459E-3</v>
      </c>
    </row>
    <row r="215" spans="7:7" x14ac:dyDescent="0.25">
      <c r="G215" s="46">
        <f t="shared" si="4"/>
        <v>1.6000000032363459E-3</v>
      </c>
    </row>
    <row r="216" spans="7:7" x14ac:dyDescent="0.25">
      <c r="G216" s="46">
        <f t="shared" si="4"/>
        <v>1.6000000032363459E-3</v>
      </c>
    </row>
    <row r="217" spans="7:7" x14ac:dyDescent="0.25">
      <c r="G217" s="46">
        <f t="shared" si="4"/>
        <v>1.6000000032363459E-3</v>
      </c>
    </row>
    <row r="218" spans="7:7" x14ac:dyDescent="0.25">
      <c r="G218" s="46">
        <f t="shared" si="4"/>
        <v>1.6000000032363459E-3</v>
      </c>
    </row>
    <row r="219" spans="7:7" x14ac:dyDescent="0.25">
      <c r="G219" s="46">
        <f t="shared" si="4"/>
        <v>1.6000000032363459E-3</v>
      </c>
    </row>
    <row r="220" spans="7:7" x14ac:dyDescent="0.25">
      <c r="G220" s="46">
        <f t="shared" si="4"/>
        <v>1.6000000032363459E-3</v>
      </c>
    </row>
    <row r="221" spans="7:7" x14ac:dyDescent="0.25">
      <c r="G221" s="46">
        <f t="shared" si="4"/>
        <v>1.6000000032363459E-3</v>
      </c>
    </row>
    <row r="222" spans="7:7" x14ac:dyDescent="0.25">
      <c r="G222" s="46">
        <f t="shared" si="4"/>
        <v>1.6000000032363459E-3</v>
      </c>
    </row>
    <row r="223" spans="7:7" x14ac:dyDescent="0.25">
      <c r="G223" s="46">
        <f t="shared" si="4"/>
        <v>1.6000000032363459E-3</v>
      </c>
    </row>
    <row r="224" spans="7:7" x14ac:dyDescent="0.25">
      <c r="G224" s="46">
        <f t="shared" si="4"/>
        <v>1.6000000032363459E-3</v>
      </c>
    </row>
    <row r="225" spans="7:7" x14ac:dyDescent="0.25">
      <c r="G225" s="46">
        <f t="shared" si="4"/>
        <v>1.6000000032363459E-3</v>
      </c>
    </row>
    <row r="226" spans="7:7" x14ac:dyDescent="0.25">
      <c r="G226" s="46">
        <f t="shared" si="4"/>
        <v>1.6000000032363459E-3</v>
      </c>
    </row>
    <row r="227" spans="7:7" x14ac:dyDescent="0.25">
      <c r="G227" s="46">
        <f t="shared" si="4"/>
        <v>1.6000000032363459E-3</v>
      </c>
    </row>
    <row r="228" spans="7:7" x14ac:dyDescent="0.25">
      <c r="G228" s="46">
        <f t="shared" si="4"/>
        <v>1.6000000032363459E-3</v>
      </c>
    </row>
    <row r="229" spans="7:7" x14ac:dyDescent="0.25">
      <c r="G229" s="46">
        <f t="shared" si="4"/>
        <v>1.6000000032363459E-3</v>
      </c>
    </row>
    <row r="230" spans="7:7" x14ac:dyDescent="0.25">
      <c r="G230" s="46">
        <f t="shared" si="4"/>
        <v>1.6000000032363459E-3</v>
      </c>
    </row>
    <row r="231" spans="7:7" x14ac:dyDescent="0.25">
      <c r="G231" s="46">
        <f t="shared" si="4"/>
        <v>1.6000000032363459E-3</v>
      </c>
    </row>
    <row r="232" spans="7:7" x14ac:dyDescent="0.25">
      <c r="G232" s="46">
        <f t="shared" si="4"/>
        <v>1.6000000032363459E-3</v>
      </c>
    </row>
    <row r="233" spans="7:7" x14ac:dyDescent="0.25">
      <c r="G233" s="46">
        <f t="shared" si="4"/>
        <v>1.6000000032363459E-3</v>
      </c>
    </row>
    <row r="234" spans="7:7" x14ac:dyDescent="0.25">
      <c r="G234" s="46">
        <f t="shared" si="4"/>
        <v>1.6000000032363459E-3</v>
      </c>
    </row>
    <row r="235" spans="7:7" x14ac:dyDescent="0.25">
      <c r="G235" s="46">
        <f t="shared" si="4"/>
        <v>1.6000000032363459E-3</v>
      </c>
    </row>
    <row r="236" spans="7:7" x14ac:dyDescent="0.25">
      <c r="G236" s="46">
        <f t="shared" si="4"/>
        <v>1.6000000032363459E-3</v>
      </c>
    </row>
    <row r="237" spans="7:7" x14ac:dyDescent="0.25">
      <c r="G237" s="46">
        <f t="shared" si="4"/>
        <v>1.6000000032363459E-3</v>
      </c>
    </row>
    <row r="238" spans="7:7" x14ac:dyDescent="0.25">
      <c r="G238" s="46">
        <f t="shared" si="4"/>
        <v>1.6000000032363459E-3</v>
      </c>
    </row>
    <row r="239" spans="7:7" x14ac:dyDescent="0.25">
      <c r="G239" s="46">
        <f t="shared" si="4"/>
        <v>1.6000000032363459E-3</v>
      </c>
    </row>
    <row r="240" spans="7:7" x14ac:dyDescent="0.25">
      <c r="G240" s="46">
        <f t="shared" si="4"/>
        <v>1.6000000032363459E-3</v>
      </c>
    </row>
    <row r="241" spans="7:7" x14ac:dyDescent="0.25">
      <c r="G241" s="46">
        <f t="shared" si="4"/>
        <v>1.6000000032363459E-3</v>
      </c>
    </row>
    <row r="242" spans="7:7" x14ac:dyDescent="0.25">
      <c r="G242" s="46">
        <f t="shared" si="4"/>
        <v>1.6000000032363459E-3</v>
      </c>
    </row>
    <row r="243" spans="7:7" x14ac:dyDescent="0.25">
      <c r="G243" s="46">
        <f t="shared" si="4"/>
        <v>1.6000000032363459E-3</v>
      </c>
    </row>
    <row r="244" spans="7:7" x14ac:dyDescent="0.25">
      <c r="G244" s="46">
        <f t="shared" si="4"/>
        <v>1.6000000032363459E-3</v>
      </c>
    </row>
    <row r="245" spans="7:7" x14ac:dyDescent="0.25">
      <c r="G245" s="46">
        <f t="shared" si="4"/>
        <v>1.6000000032363459E-3</v>
      </c>
    </row>
    <row r="246" spans="7:7" x14ac:dyDescent="0.25">
      <c r="G246" s="46">
        <f t="shared" si="4"/>
        <v>1.6000000032363459E-3</v>
      </c>
    </row>
    <row r="247" spans="7:7" x14ac:dyDescent="0.25">
      <c r="G247" s="46">
        <f t="shared" si="4"/>
        <v>1.6000000032363459E-3</v>
      </c>
    </row>
    <row r="248" spans="7:7" x14ac:dyDescent="0.25">
      <c r="G248" s="46">
        <f t="shared" si="4"/>
        <v>1.6000000032363459E-3</v>
      </c>
    </row>
    <row r="249" spans="7:7" x14ac:dyDescent="0.25">
      <c r="G249" s="46">
        <f t="shared" si="4"/>
        <v>1.6000000032363459E-3</v>
      </c>
    </row>
    <row r="250" spans="7:7" x14ac:dyDescent="0.25">
      <c r="G250" s="46">
        <f t="shared" si="4"/>
        <v>1.6000000032363459E-3</v>
      </c>
    </row>
    <row r="251" spans="7:7" x14ac:dyDescent="0.25">
      <c r="G251" s="46">
        <f t="shared" si="4"/>
        <v>1.6000000032363459E-3</v>
      </c>
    </row>
    <row r="252" spans="7:7" x14ac:dyDescent="0.25">
      <c r="G252" s="46">
        <f t="shared" si="4"/>
        <v>1.6000000032363459E-3</v>
      </c>
    </row>
    <row r="253" spans="7:7" x14ac:dyDescent="0.25">
      <c r="G253" s="46">
        <f t="shared" si="4"/>
        <v>1.6000000032363459E-3</v>
      </c>
    </row>
    <row r="254" spans="7:7" x14ac:dyDescent="0.25">
      <c r="G254" s="46">
        <f t="shared" si="4"/>
        <v>1.6000000032363459E-3</v>
      </c>
    </row>
    <row r="255" spans="7:7" x14ac:dyDescent="0.25">
      <c r="G255" s="46">
        <f t="shared" si="4"/>
        <v>1.6000000032363459E-3</v>
      </c>
    </row>
    <row r="256" spans="7:7" x14ac:dyDescent="0.25">
      <c r="G256" s="46">
        <f t="shared" si="4"/>
        <v>1.6000000032363459E-3</v>
      </c>
    </row>
    <row r="257" spans="7:7" x14ac:dyDescent="0.25">
      <c r="G257" s="46">
        <f t="shared" si="4"/>
        <v>1.6000000032363459E-3</v>
      </c>
    </row>
    <row r="258" spans="7:7" x14ac:dyDescent="0.25">
      <c r="G258" s="46">
        <f t="shared" si="4"/>
        <v>1.6000000032363459E-3</v>
      </c>
    </row>
    <row r="259" spans="7:7" x14ac:dyDescent="0.25">
      <c r="G259" s="46">
        <f t="shared" si="4"/>
        <v>1.6000000032363459E-3</v>
      </c>
    </row>
    <row r="260" spans="7:7" x14ac:dyDescent="0.25">
      <c r="G260" s="46">
        <f t="shared" si="4"/>
        <v>1.6000000032363459E-3</v>
      </c>
    </row>
    <row r="261" spans="7:7" x14ac:dyDescent="0.25">
      <c r="G261" s="46">
        <f t="shared" si="4"/>
        <v>1.6000000032363459E-3</v>
      </c>
    </row>
    <row r="262" spans="7:7" x14ac:dyDescent="0.25">
      <c r="G262" s="46">
        <f t="shared" ref="G262:G325" si="5">G261+E262-F262</f>
        <v>1.6000000032363459E-3</v>
      </c>
    </row>
    <row r="263" spans="7:7" x14ac:dyDescent="0.25">
      <c r="G263" s="46">
        <f t="shared" si="5"/>
        <v>1.6000000032363459E-3</v>
      </c>
    </row>
    <row r="264" spans="7:7" x14ac:dyDescent="0.25">
      <c r="G264" s="46">
        <f t="shared" si="5"/>
        <v>1.6000000032363459E-3</v>
      </c>
    </row>
    <row r="265" spans="7:7" x14ac:dyDescent="0.25">
      <c r="G265" s="46">
        <f t="shared" si="5"/>
        <v>1.6000000032363459E-3</v>
      </c>
    </row>
    <row r="266" spans="7:7" x14ac:dyDescent="0.25">
      <c r="G266" s="46">
        <f t="shared" si="5"/>
        <v>1.6000000032363459E-3</v>
      </c>
    </row>
    <row r="267" spans="7:7" x14ac:dyDescent="0.25">
      <c r="G267" s="46">
        <f t="shared" si="5"/>
        <v>1.6000000032363459E-3</v>
      </c>
    </row>
    <row r="268" spans="7:7" x14ac:dyDescent="0.25">
      <c r="G268" s="46">
        <f t="shared" si="5"/>
        <v>1.6000000032363459E-3</v>
      </c>
    </row>
    <row r="269" spans="7:7" x14ac:dyDescent="0.25">
      <c r="G269" s="46">
        <f t="shared" si="5"/>
        <v>1.6000000032363459E-3</v>
      </c>
    </row>
    <row r="270" spans="7:7" x14ac:dyDescent="0.25">
      <c r="G270" s="46">
        <f t="shared" si="5"/>
        <v>1.6000000032363459E-3</v>
      </c>
    </row>
    <row r="271" spans="7:7" x14ac:dyDescent="0.25">
      <c r="G271" s="46">
        <f t="shared" si="5"/>
        <v>1.6000000032363459E-3</v>
      </c>
    </row>
    <row r="272" spans="7:7" x14ac:dyDescent="0.25">
      <c r="G272" s="46">
        <f t="shared" si="5"/>
        <v>1.6000000032363459E-3</v>
      </c>
    </row>
    <row r="273" spans="7:7" x14ac:dyDescent="0.25">
      <c r="G273" s="46">
        <f t="shared" si="5"/>
        <v>1.6000000032363459E-3</v>
      </c>
    </row>
    <row r="274" spans="7:7" x14ac:dyDescent="0.25">
      <c r="G274" s="46">
        <f t="shared" si="5"/>
        <v>1.6000000032363459E-3</v>
      </c>
    </row>
    <row r="275" spans="7:7" x14ac:dyDescent="0.25">
      <c r="G275" s="46">
        <f t="shared" si="5"/>
        <v>1.6000000032363459E-3</v>
      </c>
    </row>
    <row r="276" spans="7:7" x14ac:dyDescent="0.25">
      <c r="G276" s="46">
        <f t="shared" si="5"/>
        <v>1.6000000032363459E-3</v>
      </c>
    </row>
    <row r="277" spans="7:7" x14ac:dyDescent="0.25">
      <c r="G277" s="46">
        <f t="shared" si="5"/>
        <v>1.6000000032363459E-3</v>
      </c>
    </row>
    <row r="278" spans="7:7" x14ac:dyDescent="0.25">
      <c r="G278" s="46">
        <f t="shared" si="5"/>
        <v>1.6000000032363459E-3</v>
      </c>
    </row>
    <row r="279" spans="7:7" x14ac:dyDescent="0.25">
      <c r="G279" s="46">
        <f t="shared" si="5"/>
        <v>1.6000000032363459E-3</v>
      </c>
    </row>
    <row r="280" spans="7:7" x14ac:dyDescent="0.25">
      <c r="G280" s="46">
        <f t="shared" si="5"/>
        <v>1.6000000032363459E-3</v>
      </c>
    </row>
    <row r="281" spans="7:7" x14ac:dyDescent="0.25">
      <c r="G281" s="46">
        <f t="shared" si="5"/>
        <v>1.6000000032363459E-3</v>
      </c>
    </row>
    <row r="282" spans="7:7" x14ac:dyDescent="0.25">
      <c r="G282" s="46">
        <f t="shared" si="5"/>
        <v>1.6000000032363459E-3</v>
      </c>
    </row>
    <row r="283" spans="7:7" x14ac:dyDescent="0.25">
      <c r="G283" s="46">
        <f t="shared" si="5"/>
        <v>1.6000000032363459E-3</v>
      </c>
    </row>
    <row r="284" spans="7:7" x14ac:dyDescent="0.25">
      <c r="G284" s="46">
        <f t="shared" si="5"/>
        <v>1.6000000032363459E-3</v>
      </c>
    </row>
    <row r="285" spans="7:7" x14ac:dyDescent="0.25">
      <c r="G285" s="46">
        <f t="shared" si="5"/>
        <v>1.6000000032363459E-3</v>
      </c>
    </row>
    <row r="286" spans="7:7" x14ac:dyDescent="0.25">
      <c r="G286" s="46">
        <f t="shared" si="5"/>
        <v>1.6000000032363459E-3</v>
      </c>
    </row>
    <row r="287" spans="7:7" x14ac:dyDescent="0.25">
      <c r="G287" s="46">
        <f t="shared" si="5"/>
        <v>1.6000000032363459E-3</v>
      </c>
    </row>
    <row r="288" spans="7:7" x14ac:dyDescent="0.25">
      <c r="G288" s="46">
        <f t="shared" si="5"/>
        <v>1.6000000032363459E-3</v>
      </c>
    </row>
    <row r="289" spans="7:7" x14ac:dyDescent="0.25">
      <c r="G289" s="46">
        <f t="shared" si="5"/>
        <v>1.6000000032363459E-3</v>
      </c>
    </row>
    <row r="290" spans="7:7" x14ac:dyDescent="0.25">
      <c r="G290" s="46">
        <f t="shared" si="5"/>
        <v>1.6000000032363459E-3</v>
      </c>
    </row>
    <row r="291" spans="7:7" x14ac:dyDescent="0.25">
      <c r="G291" s="46">
        <f t="shared" si="5"/>
        <v>1.6000000032363459E-3</v>
      </c>
    </row>
    <row r="292" spans="7:7" x14ac:dyDescent="0.25">
      <c r="G292" s="46">
        <f t="shared" si="5"/>
        <v>1.6000000032363459E-3</v>
      </c>
    </row>
    <row r="293" spans="7:7" x14ac:dyDescent="0.25">
      <c r="G293" s="46">
        <f t="shared" si="5"/>
        <v>1.6000000032363459E-3</v>
      </c>
    </row>
    <row r="294" spans="7:7" x14ac:dyDescent="0.25">
      <c r="G294" s="46">
        <f t="shared" si="5"/>
        <v>1.6000000032363459E-3</v>
      </c>
    </row>
    <row r="295" spans="7:7" x14ac:dyDescent="0.25">
      <c r="G295" s="46">
        <f t="shared" si="5"/>
        <v>1.6000000032363459E-3</v>
      </c>
    </row>
    <row r="296" spans="7:7" x14ac:dyDescent="0.25">
      <c r="G296" s="46">
        <f t="shared" si="5"/>
        <v>1.6000000032363459E-3</v>
      </c>
    </row>
    <row r="297" spans="7:7" x14ac:dyDescent="0.25">
      <c r="G297" s="46">
        <f t="shared" si="5"/>
        <v>1.6000000032363459E-3</v>
      </c>
    </row>
    <row r="298" spans="7:7" x14ac:dyDescent="0.25">
      <c r="G298" s="46">
        <f t="shared" si="5"/>
        <v>1.6000000032363459E-3</v>
      </c>
    </row>
    <row r="299" spans="7:7" x14ac:dyDescent="0.25">
      <c r="G299" s="46">
        <f t="shared" si="5"/>
        <v>1.6000000032363459E-3</v>
      </c>
    </row>
    <row r="300" spans="7:7" x14ac:dyDescent="0.25">
      <c r="G300" s="46">
        <f t="shared" si="5"/>
        <v>1.6000000032363459E-3</v>
      </c>
    </row>
    <row r="301" spans="7:7" x14ac:dyDescent="0.25">
      <c r="G301" s="46">
        <f t="shared" si="5"/>
        <v>1.6000000032363459E-3</v>
      </c>
    </row>
    <row r="302" spans="7:7" x14ac:dyDescent="0.25">
      <c r="G302" s="46">
        <f t="shared" si="5"/>
        <v>1.6000000032363459E-3</v>
      </c>
    </row>
    <row r="303" spans="7:7" x14ac:dyDescent="0.25">
      <c r="G303" s="46">
        <f t="shared" si="5"/>
        <v>1.6000000032363459E-3</v>
      </c>
    </row>
    <row r="304" spans="7:7" x14ac:dyDescent="0.25">
      <c r="G304" s="46">
        <f t="shared" si="5"/>
        <v>1.6000000032363459E-3</v>
      </c>
    </row>
    <row r="305" spans="7:7" x14ac:dyDescent="0.25">
      <c r="G305" s="46">
        <f t="shared" si="5"/>
        <v>1.6000000032363459E-3</v>
      </c>
    </row>
    <row r="306" spans="7:7" x14ac:dyDescent="0.25">
      <c r="G306" s="46">
        <f t="shared" si="5"/>
        <v>1.6000000032363459E-3</v>
      </c>
    </row>
    <row r="307" spans="7:7" x14ac:dyDescent="0.25">
      <c r="G307" s="46">
        <f t="shared" si="5"/>
        <v>1.6000000032363459E-3</v>
      </c>
    </row>
    <row r="308" spans="7:7" x14ac:dyDescent="0.25">
      <c r="G308" s="46">
        <f t="shared" si="5"/>
        <v>1.6000000032363459E-3</v>
      </c>
    </row>
    <row r="309" spans="7:7" x14ac:dyDescent="0.25">
      <c r="G309" s="46">
        <f t="shared" si="5"/>
        <v>1.6000000032363459E-3</v>
      </c>
    </row>
    <row r="310" spans="7:7" x14ac:dyDescent="0.25">
      <c r="G310" s="46">
        <f t="shared" si="5"/>
        <v>1.6000000032363459E-3</v>
      </c>
    </row>
    <row r="311" spans="7:7" x14ac:dyDescent="0.25">
      <c r="G311" s="46">
        <f t="shared" si="5"/>
        <v>1.6000000032363459E-3</v>
      </c>
    </row>
    <row r="312" spans="7:7" x14ac:dyDescent="0.25">
      <c r="G312" s="46">
        <f t="shared" si="5"/>
        <v>1.6000000032363459E-3</v>
      </c>
    </row>
    <row r="313" spans="7:7" x14ac:dyDescent="0.25">
      <c r="G313" s="46">
        <f t="shared" si="5"/>
        <v>1.6000000032363459E-3</v>
      </c>
    </row>
    <row r="314" spans="7:7" x14ac:dyDescent="0.25">
      <c r="G314" s="46">
        <f t="shared" si="5"/>
        <v>1.6000000032363459E-3</v>
      </c>
    </row>
    <row r="315" spans="7:7" x14ac:dyDescent="0.25">
      <c r="G315" s="46">
        <f t="shared" si="5"/>
        <v>1.6000000032363459E-3</v>
      </c>
    </row>
    <row r="316" spans="7:7" x14ac:dyDescent="0.25">
      <c r="G316" s="46">
        <f t="shared" si="5"/>
        <v>1.6000000032363459E-3</v>
      </c>
    </row>
    <row r="317" spans="7:7" x14ac:dyDescent="0.25">
      <c r="G317" s="46">
        <f t="shared" si="5"/>
        <v>1.6000000032363459E-3</v>
      </c>
    </row>
    <row r="318" spans="7:7" x14ac:dyDescent="0.25">
      <c r="G318" s="46">
        <f t="shared" si="5"/>
        <v>1.6000000032363459E-3</v>
      </c>
    </row>
    <row r="319" spans="7:7" x14ac:dyDescent="0.25">
      <c r="G319" s="46">
        <f t="shared" si="5"/>
        <v>1.6000000032363459E-3</v>
      </c>
    </row>
    <row r="320" spans="7:7" x14ac:dyDescent="0.25">
      <c r="G320" s="46">
        <f t="shared" si="5"/>
        <v>1.6000000032363459E-3</v>
      </c>
    </row>
    <row r="321" spans="7:7" x14ac:dyDescent="0.25">
      <c r="G321" s="46">
        <f t="shared" si="5"/>
        <v>1.6000000032363459E-3</v>
      </c>
    </row>
    <row r="322" spans="7:7" x14ac:dyDescent="0.25">
      <c r="G322" s="46">
        <f t="shared" si="5"/>
        <v>1.6000000032363459E-3</v>
      </c>
    </row>
    <row r="323" spans="7:7" x14ac:dyDescent="0.25">
      <c r="G323" s="46">
        <f t="shared" si="5"/>
        <v>1.6000000032363459E-3</v>
      </c>
    </row>
    <row r="324" spans="7:7" x14ac:dyDescent="0.25">
      <c r="G324" s="46">
        <f t="shared" si="5"/>
        <v>1.6000000032363459E-3</v>
      </c>
    </row>
    <row r="325" spans="7:7" x14ac:dyDescent="0.25">
      <c r="G325" s="46">
        <f t="shared" si="5"/>
        <v>1.6000000032363459E-3</v>
      </c>
    </row>
    <row r="326" spans="7:7" x14ac:dyDescent="0.25">
      <c r="G326" s="46">
        <f t="shared" ref="G326:G389" si="6">G325+E326-F326</f>
        <v>1.6000000032363459E-3</v>
      </c>
    </row>
    <row r="327" spans="7:7" x14ac:dyDescent="0.25">
      <c r="G327" s="46">
        <f t="shared" si="6"/>
        <v>1.6000000032363459E-3</v>
      </c>
    </row>
    <row r="328" spans="7:7" x14ac:dyDescent="0.25">
      <c r="G328" s="46">
        <f t="shared" si="6"/>
        <v>1.6000000032363459E-3</v>
      </c>
    </row>
    <row r="329" spans="7:7" x14ac:dyDescent="0.25">
      <c r="G329" s="46">
        <f t="shared" si="6"/>
        <v>1.6000000032363459E-3</v>
      </c>
    </row>
    <row r="330" spans="7:7" x14ac:dyDescent="0.25">
      <c r="G330" s="46">
        <f t="shared" si="6"/>
        <v>1.6000000032363459E-3</v>
      </c>
    </row>
    <row r="331" spans="7:7" x14ac:dyDescent="0.25">
      <c r="G331" s="46">
        <f t="shared" si="6"/>
        <v>1.6000000032363459E-3</v>
      </c>
    </row>
    <row r="332" spans="7:7" x14ac:dyDescent="0.25">
      <c r="G332" s="46">
        <f t="shared" si="6"/>
        <v>1.6000000032363459E-3</v>
      </c>
    </row>
    <row r="333" spans="7:7" x14ac:dyDescent="0.25">
      <c r="G333" s="46">
        <f t="shared" si="6"/>
        <v>1.6000000032363459E-3</v>
      </c>
    </row>
    <row r="334" spans="7:7" x14ac:dyDescent="0.25">
      <c r="G334" s="46">
        <f t="shared" si="6"/>
        <v>1.6000000032363459E-3</v>
      </c>
    </row>
    <row r="335" spans="7:7" x14ac:dyDescent="0.25">
      <c r="G335" s="46">
        <f t="shared" si="6"/>
        <v>1.6000000032363459E-3</v>
      </c>
    </row>
    <row r="336" spans="7:7" x14ac:dyDescent="0.25">
      <c r="G336" s="46">
        <f t="shared" si="6"/>
        <v>1.6000000032363459E-3</v>
      </c>
    </row>
    <row r="337" spans="7:7" x14ac:dyDescent="0.25">
      <c r="G337" s="46">
        <f t="shared" si="6"/>
        <v>1.6000000032363459E-3</v>
      </c>
    </row>
    <row r="338" spans="7:7" x14ac:dyDescent="0.25">
      <c r="G338" s="46">
        <f t="shared" si="6"/>
        <v>1.6000000032363459E-3</v>
      </c>
    </row>
    <row r="339" spans="7:7" x14ac:dyDescent="0.25">
      <c r="G339" s="46">
        <f t="shared" si="6"/>
        <v>1.6000000032363459E-3</v>
      </c>
    </row>
    <row r="340" spans="7:7" x14ac:dyDescent="0.25">
      <c r="G340" s="46">
        <f t="shared" si="6"/>
        <v>1.6000000032363459E-3</v>
      </c>
    </row>
    <row r="341" spans="7:7" x14ac:dyDescent="0.25">
      <c r="G341" s="46">
        <f t="shared" si="6"/>
        <v>1.6000000032363459E-3</v>
      </c>
    </row>
    <row r="342" spans="7:7" x14ac:dyDescent="0.25">
      <c r="G342" s="46">
        <f t="shared" si="6"/>
        <v>1.6000000032363459E-3</v>
      </c>
    </row>
    <row r="343" spans="7:7" x14ac:dyDescent="0.25">
      <c r="G343" s="46">
        <f t="shared" si="6"/>
        <v>1.6000000032363459E-3</v>
      </c>
    </row>
    <row r="344" spans="7:7" x14ac:dyDescent="0.25">
      <c r="G344" s="46">
        <f t="shared" si="6"/>
        <v>1.6000000032363459E-3</v>
      </c>
    </row>
    <row r="345" spans="7:7" x14ac:dyDescent="0.25">
      <c r="G345" s="46">
        <f t="shared" si="6"/>
        <v>1.6000000032363459E-3</v>
      </c>
    </row>
    <row r="346" spans="7:7" x14ac:dyDescent="0.25">
      <c r="G346" s="46">
        <f t="shared" si="6"/>
        <v>1.6000000032363459E-3</v>
      </c>
    </row>
    <row r="347" spans="7:7" x14ac:dyDescent="0.25">
      <c r="G347" s="46">
        <f t="shared" si="6"/>
        <v>1.6000000032363459E-3</v>
      </c>
    </row>
    <row r="348" spans="7:7" x14ac:dyDescent="0.25">
      <c r="G348" s="46">
        <f t="shared" si="6"/>
        <v>1.6000000032363459E-3</v>
      </c>
    </row>
    <row r="349" spans="7:7" x14ac:dyDescent="0.25">
      <c r="G349" s="46">
        <f t="shared" si="6"/>
        <v>1.6000000032363459E-3</v>
      </c>
    </row>
    <row r="350" spans="7:7" x14ac:dyDescent="0.25">
      <c r="G350" s="46">
        <f t="shared" si="6"/>
        <v>1.6000000032363459E-3</v>
      </c>
    </row>
    <row r="351" spans="7:7" x14ac:dyDescent="0.25">
      <c r="G351" s="46">
        <f t="shared" si="6"/>
        <v>1.6000000032363459E-3</v>
      </c>
    </row>
    <row r="352" spans="7:7" x14ac:dyDescent="0.25">
      <c r="G352" s="46">
        <f t="shared" si="6"/>
        <v>1.6000000032363459E-3</v>
      </c>
    </row>
    <row r="353" spans="7:7" x14ac:dyDescent="0.25">
      <c r="G353" s="46">
        <f t="shared" si="6"/>
        <v>1.6000000032363459E-3</v>
      </c>
    </row>
    <row r="354" spans="7:7" x14ac:dyDescent="0.25">
      <c r="G354" s="46">
        <f t="shared" si="6"/>
        <v>1.6000000032363459E-3</v>
      </c>
    </row>
    <row r="355" spans="7:7" x14ac:dyDescent="0.25">
      <c r="G355" s="46">
        <f t="shared" si="6"/>
        <v>1.6000000032363459E-3</v>
      </c>
    </row>
    <row r="356" spans="7:7" x14ac:dyDescent="0.25">
      <c r="G356" s="46">
        <f t="shared" si="6"/>
        <v>1.6000000032363459E-3</v>
      </c>
    </row>
    <row r="357" spans="7:7" x14ac:dyDescent="0.25">
      <c r="G357" s="46">
        <f t="shared" si="6"/>
        <v>1.6000000032363459E-3</v>
      </c>
    </row>
    <row r="358" spans="7:7" x14ac:dyDescent="0.25">
      <c r="G358" s="46">
        <f t="shared" si="6"/>
        <v>1.6000000032363459E-3</v>
      </c>
    </row>
    <row r="359" spans="7:7" x14ac:dyDescent="0.25">
      <c r="G359" s="46">
        <f t="shared" si="6"/>
        <v>1.6000000032363459E-3</v>
      </c>
    </row>
    <row r="360" spans="7:7" x14ac:dyDescent="0.25">
      <c r="G360" s="46">
        <f t="shared" si="6"/>
        <v>1.6000000032363459E-3</v>
      </c>
    </row>
    <row r="361" spans="7:7" x14ac:dyDescent="0.25">
      <c r="G361" s="46">
        <f t="shared" si="6"/>
        <v>1.6000000032363459E-3</v>
      </c>
    </row>
    <row r="362" spans="7:7" x14ac:dyDescent="0.25">
      <c r="G362" s="46">
        <f t="shared" si="6"/>
        <v>1.6000000032363459E-3</v>
      </c>
    </row>
    <row r="363" spans="7:7" x14ac:dyDescent="0.25">
      <c r="G363" s="46">
        <f t="shared" si="6"/>
        <v>1.6000000032363459E-3</v>
      </c>
    </row>
    <row r="364" spans="7:7" x14ac:dyDescent="0.25">
      <c r="G364" s="46">
        <f t="shared" si="6"/>
        <v>1.6000000032363459E-3</v>
      </c>
    </row>
    <row r="365" spans="7:7" x14ac:dyDescent="0.25">
      <c r="G365" s="46">
        <f t="shared" si="6"/>
        <v>1.6000000032363459E-3</v>
      </c>
    </row>
    <row r="366" spans="7:7" x14ac:dyDescent="0.25">
      <c r="G366" s="46">
        <f t="shared" si="6"/>
        <v>1.6000000032363459E-3</v>
      </c>
    </row>
    <row r="367" spans="7:7" x14ac:dyDescent="0.25">
      <c r="G367" s="46">
        <f t="shared" si="6"/>
        <v>1.6000000032363459E-3</v>
      </c>
    </row>
    <row r="368" spans="7:7" x14ac:dyDescent="0.25">
      <c r="G368" s="46">
        <f t="shared" si="6"/>
        <v>1.6000000032363459E-3</v>
      </c>
    </row>
    <row r="369" spans="7:7" x14ac:dyDescent="0.25">
      <c r="G369" s="46">
        <f t="shared" si="6"/>
        <v>1.6000000032363459E-3</v>
      </c>
    </row>
    <row r="370" spans="7:7" x14ac:dyDescent="0.25">
      <c r="G370" s="46">
        <f t="shared" si="6"/>
        <v>1.6000000032363459E-3</v>
      </c>
    </row>
    <row r="371" spans="7:7" x14ac:dyDescent="0.25">
      <c r="G371" s="46">
        <f t="shared" si="6"/>
        <v>1.6000000032363459E-3</v>
      </c>
    </row>
    <row r="372" spans="7:7" x14ac:dyDescent="0.25">
      <c r="G372" s="46">
        <f t="shared" si="6"/>
        <v>1.6000000032363459E-3</v>
      </c>
    </row>
    <row r="373" spans="7:7" x14ac:dyDescent="0.25">
      <c r="G373" s="46">
        <f t="shared" si="6"/>
        <v>1.6000000032363459E-3</v>
      </c>
    </row>
    <row r="374" spans="7:7" x14ac:dyDescent="0.25">
      <c r="G374" s="46">
        <f t="shared" si="6"/>
        <v>1.6000000032363459E-3</v>
      </c>
    </row>
    <row r="375" spans="7:7" x14ac:dyDescent="0.25">
      <c r="G375" s="46">
        <f t="shared" si="6"/>
        <v>1.6000000032363459E-3</v>
      </c>
    </row>
    <row r="376" spans="7:7" x14ac:dyDescent="0.25">
      <c r="G376" s="46">
        <f t="shared" si="6"/>
        <v>1.6000000032363459E-3</v>
      </c>
    </row>
    <row r="377" spans="7:7" x14ac:dyDescent="0.25">
      <c r="G377" s="46">
        <f t="shared" si="6"/>
        <v>1.6000000032363459E-3</v>
      </c>
    </row>
    <row r="378" spans="7:7" x14ac:dyDescent="0.25">
      <c r="G378" s="46">
        <f t="shared" si="6"/>
        <v>1.6000000032363459E-3</v>
      </c>
    </row>
    <row r="379" spans="7:7" x14ac:dyDescent="0.25">
      <c r="G379" s="46">
        <f t="shared" si="6"/>
        <v>1.6000000032363459E-3</v>
      </c>
    </row>
    <row r="380" spans="7:7" x14ac:dyDescent="0.25">
      <c r="G380" s="46">
        <f t="shared" si="6"/>
        <v>1.6000000032363459E-3</v>
      </c>
    </row>
    <row r="381" spans="7:7" x14ac:dyDescent="0.25">
      <c r="G381" s="46">
        <f t="shared" si="6"/>
        <v>1.6000000032363459E-3</v>
      </c>
    </row>
    <row r="382" spans="7:7" x14ac:dyDescent="0.25">
      <c r="G382" s="46">
        <f t="shared" si="6"/>
        <v>1.6000000032363459E-3</v>
      </c>
    </row>
    <row r="383" spans="7:7" x14ac:dyDescent="0.25">
      <c r="G383" s="46">
        <f t="shared" si="6"/>
        <v>1.6000000032363459E-3</v>
      </c>
    </row>
    <row r="384" spans="7:7" x14ac:dyDescent="0.25">
      <c r="G384" s="46">
        <f t="shared" si="6"/>
        <v>1.6000000032363459E-3</v>
      </c>
    </row>
    <row r="385" spans="7:7" x14ac:dyDescent="0.25">
      <c r="G385" s="46">
        <f t="shared" si="6"/>
        <v>1.6000000032363459E-3</v>
      </c>
    </row>
    <row r="386" spans="7:7" x14ac:dyDescent="0.25">
      <c r="G386" s="46">
        <f t="shared" si="6"/>
        <v>1.6000000032363459E-3</v>
      </c>
    </row>
    <row r="387" spans="7:7" x14ac:dyDescent="0.25">
      <c r="G387" s="46">
        <f t="shared" si="6"/>
        <v>1.6000000032363459E-3</v>
      </c>
    </row>
    <row r="388" spans="7:7" x14ac:dyDescent="0.25">
      <c r="G388" s="46">
        <f t="shared" si="6"/>
        <v>1.6000000032363459E-3</v>
      </c>
    </row>
    <row r="389" spans="7:7" x14ac:dyDescent="0.25">
      <c r="G389" s="46">
        <f t="shared" si="6"/>
        <v>1.6000000032363459E-3</v>
      </c>
    </row>
    <row r="390" spans="7:7" x14ac:dyDescent="0.25">
      <c r="G390" s="46">
        <f t="shared" ref="G390:G453" si="7">G389+E390-F390</f>
        <v>1.6000000032363459E-3</v>
      </c>
    </row>
    <row r="391" spans="7:7" x14ac:dyDescent="0.25">
      <c r="G391" s="46">
        <f t="shared" si="7"/>
        <v>1.6000000032363459E-3</v>
      </c>
    </row>
    <row r="392" spans="7:7" x14ac:dyDescent="0.25">
      <c r="G392" s="46">
        <f t="shared" si="7"/>
        <v>1.6000000032363459E-3</v>
      </c>
    </row>
    <row r="393" spans="7:7" x14ac:dyDescent="0.25">
      <c r="G393" s="46">
        <f t="shared" si="7"/>
        <v>1.6000000032363459E-3</v>
      </c>
    </row>
    <row r="394" spans="7:7" x14ac:dyDescent="0.25">
      <c r="G394" s="46">
        <f t="shared" si="7"/>
        <v>1.6000000032363459E-3</v>
      </c>
    </row>
    <row r="395" spans="7:7" x14ac:dyDescent="0.25">
      <c r="G395" s="46">
        <f t="shared" si="7"/>
        <v>1.6000000032363459E-3</v>
      </c>
    </row>
    <row r="396" spans="7:7" x14ac:dyDescent="0.25">
      <c r="G396" s="46">
        <f t="shared" si="7"/>
        <v>1.6000000032363459E-3</v>
      </c>
    </row>
    <row r="397" spans="7:7" x14ac:dyDescent="0.25">
      <c r="G397" s="46">
        <f t="shared" si="7"/>
        <v>1.6000000032363459E-3</v>
      </c>
    </row>
    <row r="398" spans="7:7" x14ac:dyDescent="0.25">
      <c r="G398" s="46">
        <f t="shared" si="7"/>
        <v>1.6000000032363459E-3</v>
      </c>
    </row>
    <row r="399" spans="7:7" x14ac:dyDescent="0.25">
      <c r="G399" s="46">
        <f t="shared" si="7"/>
        <v>1.6000000032363459E-3</v>
      </c>
    </row>
    <row r="400" spans="7:7" x14ac:dyDescent="0.25">
      <c r="G400" s="46">
        <f t="shared" si="7"/>
        <v>1.6000000032363459E-3</v>
      </c>
    </row>
    <row r="401" spans="7:7" x14ac:dyDescent="0.25">
      <c r="G401" s="46">
        <f t="shared" si="7"/>
        <v>1.6000000032363459E-3</v>
      </c>
    </row>
    <row r="402" spans="7:7" x14ac:dyDescent="0.25">
      <c r="G402" s="46">
        <f t="shared" si="7"/>
        <v>1.6000000032363459E-3</v>
      </c>
    </row>
    <row r="403" spans="7:7" x14ac:dyDescent="0.25">
      <c r="G403" s="46">
        <f t="shared" si="7"/>
        <v>1.6000000032363459E-3</v>
      </c>
    </row>
    <row r="404" spans="7:7" x14ac:dyDescent="0.25">
      <c r="G404" s="46">
        <f t="shared" si="7"/>
        <v>1.6000000032363459E-3</v>
      </c>
    </row>
    <row r="405" spans="7:7" x14ac:dyDescent="0.25">
      <c r="G405" s="46">
        <f t="shared" si="7"/>
        <v>1.6000000032363459E-3</v>
      </c>
    </row>
    <row r="406" spans="7:7" x14ac:dyDescent="0.25">
      <c r="G406" s="46">
        <f t="shared" si="7"/>
        <v>1.6000000032363459E-3</v>
      </c>
    </row>
    <row r="407" spans="7:7" x14ac:dyDescent="0.25">
      <c r="G407" s="46">
        <f t="shared" si="7"/>
        <v>1.6000000032363459E-3</v>
      </c>
    </row>
    <row r="408" spans="7:7" x14ac:dyDescent="0.25">
      <c r="G408" s="46">
        <f t="shared" si="7"/>
        <v>1.6000000032363459E-3</v>
      </c>
    </row>
    <row r="409" spans="7:7" x14ac:dyDescent="0.25">
      <c r="G409" s="46">
        <f t="shared" si="7"/>
        <v>1.6000000032363459E-3</v>
      </c>
    </row>
    <row r="410" spans="7:7" x14ac:dyDescent="0.25">
      <c r="G410" s="46">
        <f t="shared" si="7"/>
        <v>1.6000000032363459E-3</v>
      </c>
    </row>
    <row r="411" spans="7:7" x14ac:dyDescent="0.25">
      <c r="G411" s="46">
        <f t="shared" si="7"/>
        <v>1.6000000032363459E-3</v>
      </c>
    </row>
    <row r="412" spans="7:7" x14ac:dyDescent="0.25">
      <c r="G412" s="46">
        <f t="shared" si="7"/>
        <v>1.6000000032363459E-3</v>
      </c>
    </row>
    <row r="413" spans="7:7" x14ac:dyDescent="0.25">
      <c r="G413" s="46">
        <f t="shared" si="7"/>
        <v>1.6000000032363459E-3</v>
      </c>
    </row>
    <row r="414" spans="7:7" x14ac:dyDescent="0.25">
      <c r="G414" s="46">
        <f t="shared" si="7"/>
        <v>1.6000000032363459E-3</v>
      </c>
    </row>
    <row r="415" spans="7:7" x14ac:dyDescent="0.25">
      <c r="G415" s="46">
        <f t="shared" si="7"/>
        <v>1.6000000032363459E-3</v>
      </c>
    </row>
    <row r="416" spans="7:7" x14ac:dyDescent="0.25">
      <c r="G416" s="46">
        <f t="shared" si="7"/>
        <v>1.6000000032363459E-3</v>
      </c>
    </row>
    <row r="417" spans="7:7" x14ac:dyDescent="0.25">
      <c r="G417" s="46">
        <f t="shared" si="7"/>
        <v>1.6000000032363459E-3</v>
      </c>
    </row>
    <row r="418" spans="7:7" x14ac:dyDescent="0.25">
      <c r="G418" s="46">
        <f t="shared" si="7"/>
        <v>1.6000000032363459E-3</v>
      </c>
    </row>
    <row r="419" spans="7:7" x14ac:dyDescent="0.25">
      <c r="G419" s="46">
        <f t="shared" si="7"/>
        <v>1.6000000032363459E-3</v>
      </c>
    </row>
    <row r="420" spans="7:7" x14ac:dyDescent="0.25">
      <c r="G420" s="46">
        <f t="shared" si="7"/>
        <v>1.6000000032363459E-3</v>
      </c>
    </row>
    <row r="421" spans="7:7" x14ac:dyDescent="0.25">
      <c r="G421" s="46">
        <f t="shared" si="7"/>
        <v>1.6000000032363459E-3</v>
      </c>
    </row>
    <row r="422" spans="7:7" x14ac:dyDescent="0.25">
      <c r="G422" s="46">
        <f t="shared" si="7"/>
        <v>1.6000000032363459E-3</v>
      </c>
    </row>
    <row r="423" spans="7:7" x14ac:dyDescent="0.25">
      <c r="G423" s="46">
        <f t="shared" si="7"/>
        <v>1.6000000032363459E-3</v>
      </c>
    </row>
    <row r="424" spans="7:7" x14ac:dyDescent="0.25">
      <c r="G424" s="46">
        <f t="shared" si="7"/>
        <v>1.6000000032363459E-3</v>
      </c>
    </row>
    <row r="425" spans="7:7" x14ac:dyDescent="0.25">
      <c r="G425" s="46">
        <f t="shared" si="7"/>
        <v>1.6000000032363459E-3</v>
      </c>
    </row>
    <row r="426" spans="7:7" x14ac:dyDescent="0.25">
      <c r="G426" s="46">
        <f t="shared" si="7"/>
        <v>1.6000000032363459E-3</v>
      </c>
    </row>
    <row r="427" spans="7:7" x14ac:dyDescent="0.25">
      <c r="G427" s="46">
        <f t="shared" si="7"/>
        <v>1.6000000032363459E-3</v>
      </c>
    </row>
    <row r="428" spans="7:7" x14ac:dyDescent="0.25">
      <c r="G428" s="46">
        <f t="shared" si="7"/>
        <v>1.6000000032363459E-3</v>
      </c>
    </row>
    <row r="429" spans="7:7" x14ac:dyDescent="0.25">
      <c r="G429" s="46">
        <f t="shared" si="7"/>
        <v>1.6000000032363459E-3</v>
      </c>
    </row>
    <row r="430" spans="7:7" x14ac:dyDescent="0.25">
      <c r="G430" s="46">
        <f t="shared" si="7"/>
        <v>1.6000000032363459E-3</v>
      </c>
    </row>
    <row r="431" spans="7:7" x14ac:dyDescent="0.25">
      <c r="G431" s="46">
        <f t="shared" si="7"/>
        <v>1.6000000032363459E-3</v>
      </c>
    </row>
    <row r="432" spans="7:7" x14ac:dyDescent="0.25">
      <c r="G432" s="46">
        <f t="shared" si="7"/>
        <v>1.6000000032363459E-3</v>
      </c>
    </row>
    <row r="433" spans="7:7" x14ac:dyDescent="0.25">
      <c r="G433" s="46">
        <f t="shared" si="7"/>
        <v>1.6000000032363459E-3</v>
      </c>
    </row>
    <row r="434" spans="7:7" x14ac:dyDescent="0.25">
      <c r="G434" s="46">
        <f t="shared" si="7"/>
        <v>1.6000000032363459E-3</v>
      </c>
    </row>
    <row r="435" spans="7:7" x14ac:dyDescent="0.25">
      <c r="G435" s="46">
        <f t="shared" si="7"/>
        <v>1.6000000032363459E-3</v>
      </c>
    </row>
    <row r="436" spans="7:7" x14ac:dyDescent="0.25">
      <c r="G436" s="46">
        <f t="shared" si="7"/>
        <v>1.6000000032363459E-3</v>
      </c>
    </row>
    <row r="437" spans="7:7" x14ac:dyDescent="0.25">
      <c r="G437" s="46">
        <f t="shared" si="7"/>
        <v>1.6000000032363459E-3</v>
      </c>
    </row>
    <row r="438" spans="7:7" x14ac:dyDescent="0.25">
      <c r="G438" s="46">
        <f t="shared" si="7"/>
        <v>1.6000000032363459E-3</v>
      </c>
    </row>
    <row r="439" spans="7:7" x14ac:dyDescent="0.25">
      <c r="G439" s="46">
        <f t="shared" si="7"/>
        <v>1.6000000032363459E-3</v>
      </c>
    </row>
    <row r="440" spans="7:7" x14ac:dyDescent="0.25">
      <c r="G440" s="46">
        <f t="shared" si="7"/>
        <v>1.6000000032363459E-3</v>
      </c>
    </row>
    <row r="441" spans="7:7" x14ac:dyDescent="0.25">
      <c r="G441" s="46">
        <f t="shared" si="7"/>
        <v>1.6000000032363459E-3</v>
      </c>
    </row>
    <row r="442" spans="7:7" x14ac:dyDescent="0.25">
      <c r="G442" s="46">
        <f t="shared" si="7"/>
        <v>1.6000000032363459E-3</v>
      </c>
    </row>
    <row r="443" spans="7:7" x14ac:dyDescent="0.25">
      <c r="G443" s="46">
        <f t="shared" si="7"/>
        <v>1.6000000032363459E-3</v>
      </c>
    </row>
    <row r="444" spans="7:7" x14ac:dyDescent="0.25">
      <c r="G444" s="46">
        <f t="shared" si="7"/>
        <v>1.6000000032363459E-3</v>
      </c>
    </row>
    <row r="445" spans="7:7" x14ac:dyDescent="0.25">
      <c r="G445" s="46">
        <f t="shared" si="7"/>
        <v>1.6000000032363459E-3</v>
      </c>
    </row>
    <row r="446" spans="7:7" x14ac:dyDescent="0.25">
      <c r="G446" s="46">
        <f t="shared" si="7"/>
        <v>1.6000000032363459E-3</v>
      </c>
    </row>
    <row r="447" spans="7:7" x14ac:dyDescent="0.25">
      <c r="G447" s="46">
        <f t="shared" si="7"/>
        <v>1.6000000032363459E-3</v>
      </c>
    </row>
    <row r="448" spans="7:7" x14ac:dyDescent="0.25">
      <c r="G448" s="46">
        <f t="shared" si="7"/>
        <v>1.6000000032363459E-3</v>
      </c>
    </row>
    <row r="449" spans="7:7" x14ac:dyDescent="0.25">
      <c r="G449" s="46">
        <f t="shared" si="7"/>
        <v>1.6000000032363459E-3</v>
      </c>
    </row>
    <row r="450" spans="7:7" x14ac:dyDescent="0.25">
      <c r="G450" s="46">
        <f t="shared" si="7"/>
        <v>1.6000000032363459E-3</v>
      </c>
    </row>
    <row r="451" spans="7:7" x14ac:dyDescent="0.25">
      <c r="G451" s="46">
        <f t="shared" si="7"/>
        <v>1.6000000032363459E-3</v>
      </c>
    </row>
    <row r="452" spans="7:7" x14ac:dyDescent="0.25">
      <c r="G452" s="46">
        <f t="shared" si="7"/>
        <v>1.6000000032363459E-3</v>
      </c>
    </row>
    <row r="453" spans="7:7" x14ac:dyDescent="0.25">
      <c r="G453" s="46">
        <f t="shared" si="7"/>
        <v>1.6000000032363459E-3</v>
      </c>
    </row>
    <row r="454" spans="7:7" x14ac:dyDescent="0.25">
      <c r="G454" s="46">
        <f t="shared" ref="G454:G501" si="8">G453+E454-F454</f>
        <v>1.6000000032363459E-3</v>
      </c>
    </row>
    <row r="455" spans="7:7" x14ac:dyDescent="0.25">
      <c r="G455" s="46">
        <f t="shared" si="8"/>
        <v>1.6000000032363459E-3</v>
      </c>
    </row>
    <row r="456" spans="7:7" x14ac:dyDescent="0.25">
      <c r="G456" s="46">
        <f t="shared" si="8"/>
        <v>1.6000000032363459E-3</v>
      </c>
    </row>
    <row r="457" spans="7:7" x14ac:dyDescent="0.25">
      <c r="G457" s="46">
        <f t="shared" si="8"/>
        <v>1.6000000032363459E-3</v>
      </c>
    </row>
    <row r="458" spans="7:7" x14ac:dyDescent="0.25">
      <c r="G458" s="46">
        <f t="shared" si="8"/>
        <v>1.6000000032363459E-3</v>
      </c>
    </row>
    <row r="459" spans="7:7" x14ac:dyDescent="0.25">
      <c r="G459" s="46">
        <f t="shared" si="8"/>
        <v>1.6000000032363459E-3</v>
      </c>
    </row>
    <row r="460" spans="7:7" x14ac:dyDescent="0.25">
      <c r="G460" s="46">
        <f t="shared" si="8"/>
        <v>1.6000000032363459E-3</v>
      </c>
    </row>
    <row r="461" spans="7:7" x14ac:dyDescent="0.25">
      <c r="G461" s="46">
        <f t="shared" si="8"/>
        <v>1.6000000032363459E-3</v>
      </c>
    </row>
    <row r="462" spans="7:7" x14ac:dyDescent="0.25">
      <c r="G462" s="46">
        <f t="shared" si="8"/>
        <v>1.6000000032363459E-3</v>
      </c>
    </row>
    <row r="463" spans="7:7" x14ac:dyDescent="0.25">
      <c r="G463" s="46">
        <f t="shared" si="8"/>
        <v>1.6000000032363459E-3</v>
      </c>
    </row>
    <row r="464" spans="7:7" x14ac:dyDescent="0.25">
      <c r="G464" s="46">
        <f t="shared" si="8"/>
        <v>1.6000000032363459E-3</v>
      </c>
    </row>
    <row r="465" spans="7:7" x14ac:dyDescent="0.25">
      <c r="G465" s="46">
        <f t="shared" si="8"/>
        <v>1.6000000032363459E-3</v>
      </c>
    </row>
    <row r="466" spans="7:7" x14ac:dyDescent="0.25">
      <c r="G466" s="46">
        <f t="shared" si="8"/>
        <v>1.6000000032363459E-3</v>
      </c>
    </row>
    <row r="467" spans="7:7" x14ac:dyDescent="0.25">
      <c r="G467" s="46">
        <f t="shared" si="8"/>
        <v>1.6000000032363459E-3</v>
      </c>
    </row>
    <row r="468" spans="7:7" x14ac:dyDescent="0.25">
      <c r="G468" s="46">
        <f t="shared" si="8"/>
        <v>1.6000000032363459E-3</v>
      </c>
    </row>
    <row r="469" spans="7:7" x14ac:dyDescent="0.25">
      <c r="G469" s="46">
        <f t="shared" si="8"/>
        <v>1.6000000032363459E-3</v>
      </c>
    </row>
    <row r="470" spans="7:7" x14ac:dyDescent="0.25">
      <c r="G470" s="46">
        <f t="shared" si="8"/>
        <v>1.6000000032363459E-3</v>
      </c>
    </row>
    <row r="471" spans="7:7" x14ac:dyDescent="0.25">
      <c r="G471" s="46">
        <f t="shared" si="8"/>
        <v>1.6000000032363459E-3</v>
      </c>
    </row>
    <row r="472" spans="7:7" x14ac:dyDescent="0.25">
      <c r="G472" s="46">
        <f t="shared" si="8"/>
        <v>1.6000000032363459E-3</v>
      </c>
    </row>
    <row r="473" spans="7:7" x14ac:dyDescent="0.25">
      <c r="G473" s="46">
        <f t="shared" si="8"/>
        <v>1.6000000032363459E-3</v>
      </c>
    </row>
    <row r="474" spans="7:7" x14ac:dyDescent="0.25">
      <c r="G474" s="46">
        <f t="shared" si="8"/>
        <v>1.6000000032363459E-3</v>
      </c>
    </row>
    <row r="475" spans="7:7" x14ac:dyDescent="0.25">
      <c r="G475" s="46">
        <f t="shared" si="8"/>
        <v>1.6000000032363459E-3</v>
      </c>
    </row>
    <row r="476" spans="7:7" x14ac:dyDescent="0.25">
      <c r="G476" s="46">
        <f t="shared" si="8"/>
        <v>1.6000000032363459E-3</v>
      </c>
    </row>
    <row r="477" spans="7:7" x14ac:dyDescent="0.25">
      <c r="G477" s="46">
        <f t="shared" si="8"/>
        <v>1.6000000032363459E-3</v>
      </c>
    </row>
    <row r="478" spans="7:7" x14ac:dyDescent="0.25">
      <c r="G478" s="46">
        <f t="shared" si="8"/>
        <v>1.6000000032363459E-3</v>
      </c>
    </row>
    <row r="479" spans="7:7" x14ac:dyDescent="0.25">
      <c r="G479" s="46">
        <f t="shared" si="8"/>
        <v>1.6000000032363459E-3</v>
      </c>
    </row>
    <row r="480" spans="7:7" x14ac:dyDescent="0.25">
      <c r="G480" s="46">
        <f t="shared" si="8"/>
        <v>1.6000000032363459E-3</v>
      </c>
    </row>
    <row r="481" spans="7:7" x14ac:dyDescent="0.25">
      <c r="G481" s="46">
        <f t="shared" si="8"/>
        <v>1.6000000032363459E-3</v>
      </c>
    </row>
    <row r="482" spans="7:7" x14ac:dyDescent="0.25">
      <c r="G482" s="46">
        <f t="shared" si="8"/>
        <v>1.6000000032363459E-3</v>
      </c>
    </row>
    <row r="483" spans="7:7" x14ac:dyDescent="0.25">
      <c r="G483" s="46">
        <f t="shared" si="8"/>
        <v>1.6000000032363459E-3</v>
      </c>
    </row>
    <row r="484" spans="7:7" x14ac:dyDescent="0.25">
      <c r="G484" s="46">
        <f t="shared" si="8"/>
        <v>1.6000000032363459E-3</v>
      </c>
    </row>
    <row r="485" spans="7:7" x14ac:dyDescent="0.25">
      <c r="G485" s="46">
        <f t="shared" si="8"/>
        <v>1.6000000032363459E-3</v>
      </c>
    </row>
    <row r="486" spans="7:7" x14ac:dyDescent="0.25">
      <c r="G486" s="46">
        <f t="shared" si="8"/>
        <v>1.6000000032363459E-3</v>
      </c>
    </row>
    <row r="487" spans="7:7" x14ac:dyDescent="0.25">
      <c r="G487" s="46">
        <f t="shared" si="8"/>
        <v>1.6000000032363459E-3</v>
      </c>
    </row>
    <row r="488" spans="7:7" x14ac:dyDescent="0.25">
      <c r="G488" s="46">
        <f t="shared" si="8"/>
        <v>1.6000000032363459E-3</v>
      </c>
    </row>
    <row r="489" spans="7:7" x14ac:dyDescent="0.25">
      <c r="G489" s="46">
        <f t="shared" si="8"/>
        <v>1.6000000032363459E-3</v>
      </c>
    </row>
    <row r="490" spans="7:7" x14ac:dyDescent="0.25">
      <c r="G490" s="46">
        <f t="shared" si="8"/>
        <v>1.6000000032363459E-3</v>
      </c>
    </row>
    <row r="491" spans="7:7" x14ac:dyDescent="0.25">
      <c r="G491" s="46">
        <f t="shared" si="8"/>
        <v>1.6000000032363459E-3</v>
      </c>
    </row>
    <row r="492" spans="7:7" x14ac:dyDescent="0.25">
      <c r="G492" s="46">
        <f t="shared" si="8"/>
        <v>1.6000000032363459E-3</v>
      </c>
    </row>
    <row r="493" spans="7:7" x14ac:dyDescent="0.25">
      <c r="G493" s="46">
        <f t="shared" si="8"/>
        <v>1.6000000032363459E-3</v>
      </c>
    </row>
    <row r="494" spans="7:7" x14ac:dyDescent="0.25">
      <c r="G494" s="46">
        <f t="shared" si="8"/>
        <v>1.6000000032363459E-3</v>
      </c>
    </row>
    <row r="495" spans="7:7" x14ac:dyDescent="0.25">
      <c r="G495" s="46">
        <f t="shared" si="8"/>
        <v>1.6000000032363459E-3</v>
      </c>
    </row>
    <row r="496" spans="7:7" x14ac:dyDescent="0.25">
      <c r="G496" s="46">
        <f t="shared" si="8"/>
        <v>1.6000000032363459E-3</v>
      </c>
    </row>
    <row r="497" spans="7:7" x14ac:dyDescent="0.25">
      <c r="G497" s="46">
        <f t="shared" si="8"/>
        <v>1.6000000032363459E-3</v>
      </c>
    </row>
    <row r="498" spans="7:7" x14ac:dyDescent="0.25">
      <c r="G498" s="46">
        <f t="shared" si="8"/>
        <v>1.6000000032363459E-3</v>
      </c>
    </row>
    <row r="499" spans="7:7" x14ac:dyDescent="0.25">
      <c r="G499" s="46">
        <f t="shared" si="8"/>
        <v>1.6000000032363459E-3</v>
      </c>
    </row>
    <row r="500" spans="7:7" x14ac:dyDescent="0.25">
      <c r="G500" s="46">
        <f t="shared" si="8"/>
        <v>1.6000000032363459E-3</v>
      </c>
    </row>
    <row r="501" spans="7:7" x14ac:dyDescent="0.25">
      <c r="G501" s="46">
        <f t="shared" si="8"/>
        <v>1.6000000032363459E-3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workbookViewId="0">
      <selection activeCell="D14" sqref="D14"/>
    </sheetView>
  </sheetViews>
  <sheetFormatPr baseColWidth="10" defaultRowHeight="15" x14ac:dyDescent="0.25"/>
  <cols>
    <col min="1" max="1" width="11.42578125" style="5"/>
    <col min="2" max="2" width="24.42578125" style="5" bestFit="1" customWidth="1"/>
    <col min="3" max="3" width="12.140625" style="6" bestFit="1" customWidth="1"/>
    <col min="4" max="4" width="14.5703125" style="6" bestFit="1" customWidth="1"/>
    <col min="5" max="5" width="12.140625" style="6" bestFit="1" customWidth="1"/>
    <col min="6" max="6" width="1.7109375" style="5" customWidth="1"/>
    <col min="7" max="7" width="25.5703125" style="5" bestFit="1" customWidth="1"/>
    <col min="8" max="8" width="11.42578125" style="5"/>
    <col min="9" max="9" width="23.140625" style="5" bestFit="1" customWidth="1"/>
    <col min="10" max="10" width="11.42578125" style="5"/>
    <col min="11" max="11" width="23.140625" style="5" bestFit="1" customWidth="1"/>
    <col min="12" max="12" width="11.42578125" style="5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63</v>
      </c>
      <c r="B1" s="94"/>
      <c r="C1" s="94"/>
      <c r="D1" s="94"/>
      <c r="E1" s="94"/>
      <c r="H1" s="10"/>
      <c r="M1" s="20" t="s">
        <v>4</v>
      </c>
      <c r="N1" s="21">
        <f>E500</f>
        <v>0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K2" s="9" t="s">
        <v>31</v>
      </c>
      <c r="L2" s="9" t="s">
        <v>34</v>
      </c>
      <c r="M2" s="22" t="s">
        <v>77</v>
      </c>
      <c r="N2" s="23">
        <f>MAX(A3:A500)</f>
        <v>44221</v>
      </c>
    </row>
    <row r="3" spans="1:14" x14ac:dyDescent="0.25">
      <c r="A3" s="7">
        <v>43852</v>
      </c>
      <c r="B3" s="5" t="s">
        <v>69</v>
      </c>
      <c r="C3" s="6">
        <v>54375.48</v>
      </c>
      <c r="D3" s="6">
        <v>0</v>
      </c>
      <c r="E3" s="3">
        <f>C3-D3</f>
        <v>54375.48</v>
      </c>
      <c r="G3" s="12" t="s">
        <v>61</v>
      </c>
      <c r="H3" s="13">
        <v>47.21</v>
      </c>
      <c r="I3" s="12" t="s">
        <v>62</v>
      </c>
      <c r="J3" s="12">
        <v>23.78</v>
      </c>
      <c r="K3" s="12"/>
      <c r="L3" s="12"/>
    </row>
    <row r="4" spans="1:14" x14ac:dyDescent="0.25">
      <c r="A4" s="7">
        <v>43881</v>
      </c>
      <c r="B4" s="5" t="s">
        <v>70</v>
      </c>
      <c r="C4" s="6">
        <v>0</v>
      </c>
      <c r="D4" s="6">
        <v>38275.410000000003</v>
      </c>
      <c r="E4" s="6">
        <f>E3+C4-D4</f>
        <v>16100.07</v>
      </c>
    </row>
    <row r="5" spans="1:14" x14ac:dyDescent="0.25">
      <c r="A5" s="7">
        <v>44007</v>
      </c>
      <c r="B5" s="5" t="s">
        <v>118</v>
      </c>
      <c r="C5" s="6">
        <v>0</v>
      </c>
      <c r="D5" s="6">
        <v>16100.07</v>
      </c>
      <c r="E5" s="6">
        <f t="shared" ref="E5:E68" si="0">E4+C5-D5</f>
        <v>0</v>
      </c>
    </row>
    <row r="6" spans="1:14" x14ac:dyDescent="0.25">
      <c r="A6" s="7">
        <v>43879</v>
      </c>
      <c r="B6" s="5" t="s">
        <v>150</v>
      </c>
      <c r="C6" s="6">
        <v>35562.379999999997</v>
      </c>
      <c r="D6" s="6">
        <v>0</v>
      </c>
      <c r="E6" s="6">
        <f t="shared" si="0"/>
        <v>35562.379999999997</v>
      </c>
      <c r="G6" s="5" t="s">
        <v>151</v>
      </c>
      <c r="H6" s="5">
        <v>24.56</v>
      </c>
      <c r="I6" s="5" t="s">
        <v>151</v>
      </c>
      <c r="J6" s="5">
        <v>22.24</v>
      </c>
    </row>
    <row r="7" spans="1:14" x14ac:dyDescent="0.25">
      <c r="A7" s="7">
        <v>44002</v>
      </c>
      <c r="B7" s="5" t="s">
        <v>153</v>
      </c>
      <c r="C7" s="6">
        <v>0</v>
      </c>
      <c r="D7" s="6">
        <v>35562.379999999997</v>
      </c>
      <c r="E7" s="6">
        <f t="shared" si="0"/>
        <v>0</v>
      </c>
    </row>
    <row r="8" spans="1:14" x14ac:dyDescent="0.25">
      <c r="A8" s="7">
        <v>44105</v>
      </c>
      <c r="B8" s="5" t="s">
        <v>192</v>
      </c>
      <c r="C8" s="6">
        <v>0</v>
      </c>
      <c r="D8" s="6">
        <v>70000</v>
      </c>
      <c r="E8" s="6">
        <f t="shared" si="0"/>
        <v>-70000</v>
      </c>
    </row>
    <row r="9" spans="1:14" x14ac:dyDescent="0.25">
      <c r="A9" s="7">
        <v>44110</v>
      </c>
      <c r="B9" s="5" t="s">
        <v>195</v>
      </c>
      <c r="C9" s="6">
        <v>77348.73</v>
      </c>
      <c r="D9" s="6">
        <v>0</v>
      </c>
      <c r="E9" s="6">
        <f t="shared" si="0"/>
        <v>7348.7299999999959</v>
      </c>
      <c r="G9" s="5" t="s">
        <v>196</v>
      </c>
      <c r="H9" s="5">
        <v>26.31</v>
      </c>
      <c r="I9" s="5" t="s">
        <v>197</v>
      </c>
      <c r="J9" s="5">
        <v>25.36</v>
      </c>
      <c r="K9" s="5" t="s">
        <v>198</v>
      </c>
      <c r="L9" s="5">
        <v>24.84</v>
      </c>
    </row>
    <row r="10" spans="1:14" x14ac:dyDescent="0.25">
      <c r="A10" s="7">
        <v>44140</v>
      </c>
      <c r="B10" s="5" t="s">
        <v>231</v>
      </c>
      <c r="C10" s="6">
        <v>0</v>
      </c>
      <c r="D10" s="6">
        <v>29500</v>
      </c>
      <c r="E10" s="6">
        <f t="shared" si="0"/>
        <v>-22151.270000000004</v>
      </c>
    </row>
    <row r="11" spans="1:14" x14ac:dyDescent="0.25">
      <c r="A11" s="7">
        <v>44148</v>
      </c>
      <c r="B11" s="5" t="s">
        <v>259</v>
      </c>
      <c r="C11" s="6">
        <v>57547.47</v>
      </c>
      <c r="D11" s="6">
        <v>0</v>
      </c>
      <c r="E11" s="6">
        <f t="shared" si="0"/>
        <v>35396.199999999997</v>
      </c>
      <c r="G11" s="5" t="s">
        <v>260</v>
      </c>
      <c r="H11" s="5">
        <v>24.44</v>
      </c>
      <c r="I11" s="5" t="s">
        <v>261</v>
      </c>
      <c r="J11" s="5">
        <v>25.05</v>
      </c>
    </row>
    <row r="12" spans="1:14" x14ac:dyDescent="0.25">
      <c r="A12" s="7">
        <v>44175</v>
      </c>
      <c r="B12" s="5" t="s">
        <v>304</v>
      </c>
      <c r="C12" s="6">
        <v>0</v>
      </c>
      <c r="D12" s="6">
        <v>35396.199999999997</v>
      </c>
      <c r="E12" s="6">
        <f t="shared" si="0"/>
        <v>0</v>
      </c>
    </row>
    <row r="13" spans="1:14" x14ac:dyDescent="0.25">
      <c r="A13" s="7">
        <v>44221</v>
      </c>
      <c r="B13" s="5" t="s">
        <v>353</v>
      </c>
      <c r="C13" s="6">
        <v>29500</v>
      </c>
      <c r="D13" s="6">
        <v>29500</v>
      </c>
      <c r="E13" s="6">
        <f t="shared" si="0"/>
        <v>0</v>
      </c>
    </row>
    <row r="14" spans="1:14" x14ac:dyDescent="0.25">
      <c r="E14" s="6">
        <f t="shared" si="0"/>
        <v>0</v>
      </c>
    </row>
    <row r="15" spans="1:14" x14ac:dyDescent="0.25">
      <c r="E15" s="6">
        <f t="shared" si="0"/>
        <v>0</v>
      </c>
    </row>
    <row r="16" spans="1:14" x14ac:dyDescent="0.25">
      <c r="E16" s="6">
        <f t="shared" si="0"/>
        <v>0</v>
      </c>
    </row>
    <row r="17" spans="5:5" x14ac:dyDescent="0.25">
      <c r="E17" s="6">
        <f t="shared" si="0"/>
        <v>0</v>
      </c>
    </row>
    <row r="18" spans="5:5" x14ac:dyDescent="0.25">
      <c r="E18" s="6">
        <f t="shared" si="0"/>
        <v>0</v>
      </c>
    </row>
    <row r="19" spans="5:5" x14ac:dyDescent="0.25">
      <c r="E19" s="6">
        <f t="shared" si="0"/>
        <v>0</v>
      </c>
    </row>
    <row r="20" spans="5:5" x14ac:dyDescent="0.25">
      <c r="E20" s="6">
        <f t="shared" si="0"/>
        <v>0</v>
      </c>
    </row>
    <row r="21" spans="5:5" x14ac:dyDescent="0.25">
      <c r="E21" s="6">
        <f t="shared" si="0"/>
        <v>0</v>
      </c>
    </row>
    <row r="22" spans="5:5" x14ac:dyDescent="0.25">
      <c r="E22" s="6">
        <f t="shared" si="0"/>
        <v>0</v>
      </c>
    </row>
    <row r="23" spans="5:5" x14ac:dyDescent="0.25">
      <c r="E23" s="6">
        <f t="shared" si="0"/>
        <v>0</v>
      </c>
    </row>
    <row r="24" spans="5:5" x14ac:dyDescent="0.25">
      <c r="E24" s="6">
        <f t="shared" si="0"/>
        <v>0</v>
      </c>
    </row>
    <row r="25" spans="5:5" x14ac:dyDescent="0.25">
      <c r="E25" s="6">
        <f t="shared" si="0"/>
        <v>0</v>
      </c>
    </row>
    <row r="26" spans="5:5" x14ac:dyDescent="0.25">
      <c r="E26" s="6">
        <f t="shared" si="0"/>
        <v>0</v>
      </c>
    </row>
    <row r="27" spans="5:5" x14ac:dyDescent="0.25">
      <c r="E27" s="6">
        <f t="shared" si="0"/>
        <v>0</v>
      </c>
    </row>
    <row r="28" spans="5:5" x14ac:dyDescent="0.25">
      <c r="E28" s="6">
        <f t="shared" si="0"/>
        <v>0</v>
      </c>
    </row>
    <row r="29" spans="5:5" x14ac:dyDescent="0.25">
      <c r="E29" s="6">
        <f t="shared" si="0"/>
        <v>0</v>
      </c>
    </row>
    <row r="30" spans="5:5" x14ac:dyDescent="0.25">
      <c r="E30" s="6">
        <f t="shared" si="0"/>
        <v>0</v>
      </c>
    </row>
    <row r="31" spans="5:5" x14ac:dyDescent="0.25">
      <c r="E31" s="6">
        <f t="shared" si="0"/>
        <v>0</v>
      </c>
    </row>
    <row r="32" spans="5:5" x14ac:dyDescent="0.25">
      <c r="E32" s="6">
        <f t="shared" si="0"/>
        <v>0</v>
      </c>
    </row>
    <row r="33" spans="5:5" x14ac:dyDescent="0.25">
      <c r="E33" s="6">
        <f t="shared" si="0"/>
        <v>0</v>
      </c>
    </row>
    <row r="34" spans="5:5" x14ac:dyDescent="0.25">
      <c r="E34" s="6">
        <f t="shared" si="0"/>
        <v>0</v>
      </c>
    </row>
    <row r="35" spans="5:5" x14ac:dyDescent="0.25">
      <c r="E35" s="6">
        <f t="shared" si="0"/>
        <v>0</v>
      </c>
    </row>
    <row r="36" spans="5:5" x14ac:dyDescent="0.25">
      <c r="E36" s="6">
        <f t="shared" si="0"/>
        <v>0</v>
      </c>
    </row>
    <row r="37" spans="5:5" x14ac:dyDescent="0.25">
      <c r="E37" s="6">
        <f t="shared" si="0"/>
        <v>0</v>
      </c>
    </row>
    <row r="38" spans="5:5" x14ac:dyDescent="0.25">
      <c r="E38" s="6">
        <f t="shared" si="0"/>
        <v>0</v>
      </c>
    </row>
    <row r="39" spans="5:5" x14ac:dyDescent="0.25">
      <c r="E39" s="6">
        <f t="shared" si="0"/>
        <v>0</v>
      </c>
    </row>
    <row r="40" spans="5:5" x14ac:dyDescent="0.25">
      <c r="E40" s="6">
        <f t="shared" si="0"/>
        <v>0</v>
      </c>
    </row>
    <row r="41" spans="5:5" x14ac:dyDescent="0.25">
      <c r="E41" s="6">
        <f t="shared" si="0"/>
        <v>0</v>
      </c>
    </row>
    <row r="42" spans="5:5" x14ac:dyDescent="0.25">
      <c r="E42" s="6">
        <f t="shared" si="0"/>
        <v>0</v>
      </c>
    </row>
    <row r="43" spans="5:5" x14ac:dyDescent="0.25">
      <c r="E43" s="6">
        <f t="shared" si="0"/>
        <v>0</v>
      </c>
    </row>
    <row r="44" spans="5:5" x14ac:dyDescent="0.25">
      <c r="E44" s="6">
        <f t="shared" si="0"/>
        <v>0</v>
      </c>
    </row>
    <row r="45" spans="5:5" x14ac:dyDescent="0.25">
      <c r="E45" s="6">
        <f t="shared" si="0"/>
        <v>0</v>
      </c>
    </row>
    <row r="46" spans="5:5" x14ac:dyDescent="0.25">
      <c r="E46" s="6">
        <f t="shared" si="0"/>
        <v>0</v>
      </c>
    </row>
    <row r="47" spans="5:5" x14ac:dyDescent="0.25">
      <c r="E47" s="6">
        <f t="shared" si="0"/>
        <v>0</v>
      </c>
    </row>
    <row r="48" spans="5:5" x14ac:dyDescent="0.25">
      <c r="E48" s="6">
        <f t="shared" si="0"/>
        <v>0</v>
      </c>
    </row>
    <row r="49" spans="5:5" x14ac:dyDescent="0.25">
      <c r="E49" s="6">
        <f t="shared" si="0"/>
        <v>0</v>
      </c>
    </row>
    <row r="50" spans="5:5" x14ac:dyDescent="0.25">
      <c r="E50" s="6">
        <f t="shared" si="0"/>
        <v>0</v>
      </c>
    </row>
    <row r="51" spans="5:5" x14ac:dyDescent="0.25">
      <c r="E51" s="6">
        <f t="shared" si="0"/>
        <v>0</v>
      </c>
    </row>
    <row r="52" spans="5:5" x14ac:dyDescent="0.25">
      <c r="E52" s="6">
        <f t="shared" si="0"/>
        <v>0</v>
      </c>
    </row>
    <row r="53" spans="5:5" x14ac:dyDescent="0.25">
      <c r="E53" s="6">
        <f t="shared" si="0"/>
        <v>0</v>
      </c>
    </row>
    <row r="54" spans="5:5" x14ac:dyDescent="0.25">
      <c r="E54" s="6">
        <f t="shared" si="0"/>
        <v>0</v>
      </c>
    </row>
    <row r="55" spans="5:5" x14ac:dyDescent="0.25">
      <c r="E55" s="6">
        <f t="shared" si="0"/>
        <v>0</v>
      </c>
    </row>
    <row r="56" spans="5:5" x14ac:dyDescent="0.25">
      <c r="E56" s="6">
        <f t="shared" si="0"/>
        <v>0</v>
      </c>
    </row>
    <row r="57" spans="5:5" x14ac:dyDescent="0.25">
      <c r="E57" s="6">
        <f t="shared" si="0"/>
        <v>0</v>
      </c>
    </row>
    <row r="58" spans="5:5" x14ac:dyDescent="0.25">
      <c r="E58" s="6">
        <f t="shared" si="0"/>
        <v>0</v>
      </c>
    </row>
    <row r="59" spans="5:5" x14ac:dyDescent="0.25">
      <c r="E59" s="6">
        <f t="shared" si="0"/>
        <v>0</v>
      </c>
    </row>
    <row r="60" spans="5:5" x14ac:dyDescent="0.25">
      <c r="E60" s="6">
        <f t="shared" si="0"/>
        <v>0</v>
      </c>
    </row>
    <row r="61" spans="5:5" x14ac:dyDescent="0.25">
      <c r="E61" s="6">
        <f t="shared" si="0"/>
        <v>0</v>
      </c>
    </row>
    <row r="62" spans="5:5" x14ac:dyDescent="0.25">
      <c r="E62" s="6">
        <f t="shared" si="0"/>
        <v>0</v>
      </c>
    </row>
    <row r="63" spans="5:5" x14ac:dyDescent="0.25">
      <c r="E63" s="6">
        <f t="shared" si="0"/>
        <v>0</v>
      </c>
    </row>
    <row r="64" spans="5:5" x14ac:dyDescent="0.25">
      <c r="E64" s="6">
        <f t="shared" si="0"/>
        <v>0</v>
      </c>
    </row>
    <row r="65" spans="5:5" x14ac:dyDescent="0.25">
      <c r="E65" s="6">
        <f t="shared" si="0"/>
        <v>0</v>
      </c>
    </row>
    <row r="66" spans="5:5" x14ac:dyDescent="0.25">
      <c r="E66" s="6">
        <f t="shared" si="0"/>
        <v>0</v>
      </c>
    </row>
    <row r="67" spans="5:5" x14ac:dyDescent="0.25">
      <c r="E67" s="6">
        <f t="shared" si="0"/>
        <v>0</v>
      </c>
    </row>
    <row r="68" spans="5:5" x14ac:dyDescent="0.25">
      <c r="E68" s="6">
        <f t="shared" si="0"/>
        <v>0</v>
      </c>
    </row>
    <row r="69" spans="5:5" x14ac:dyDescent="0.25">
      <c r="E69" s="6">
        <f t="shared" ref="E69:E132" si="1">E68+C69-D69</f>
        <v>0</v>
      </c>
    </row>
    <row r="70" spans="5:5" x14ac:dyDescent="0.25">
      <c r="E70" s="6">
        <f t="shared" si="1"/>
        <v>0</v>
      </c>
    </row>
    <row r="71" spans="5:5" x14ac:dyDescent="0.25">
      <c r="E71" s="6">
        <f t="shared" si="1"/>
        <v>0</v>
      </c>
    </row>
    <row r="72" spans="5:5" x14ac:dyDescent="0.25">
      <c r="E72" s="6">
        <f t="shared" si="1"/>
        <v>0</v>
      </c>
    </row>
    <row r="73" spans="5:5" x14ac:dyDescent="0.25">
      <c r="E73" s="6">
        <f t="shared" si="1"/>
        <v>0</v>
      </c>
    </row>
    <row r="74" spans="5:5" x14ac:dyDescent="0.25">
      <c r="E74" s="6">
        <f t="shared" si="1"/>
        <v>0</v>
      </c>
    </row>
    <row r="75" spans="5:5" x14ac:dyDescent="0.25">
      <c r="E75" s="6">
        <f t="shared" si="1"/>
        <v>0</v>
      </c>
    </row>
    <row r="76" spans="5:5" x14ac:dyDescent="0.25">
      <c r="E76" s="6">
        <f t="shared" si="1"/>
        <v>0</v>
      </c>
    </row>
    <row r="77" spans="5:5" x14ac:dyDescent="0.25">
      <c r="E77" s="6">
        <f t="shared" si="1"/>
        <v>0</v>
      </c>
    </row>
    <row r="78" spans="5:5" x14ac:dyDescent="0.25">
      <c r="E78" s="6">
        <f t="shared" si="1"/>
        <v>0</v>
      </c>
    </row>
    <row r="79" spans="5:5" x14ac:dyDescent="0.25">
      <c r="E79" s="6">
        <f t="shared" si="1"/>
        <v>0</v>
      </c>
    </row>
    <row r="80" spans="5:5" x14ac:dyDescent="0.25">
      <c r="E80" s="6">
        <f t="shared" si="1"/>
        <v>0</v>
      </c>
    </row>
    <row r="81" spans="5:5" x14ac:dyDescent="0.25">
      <c r="E81" s="6">
        <f t="shared" si="1"/>
        <v>0</v>
      </c>
    </row>
    <row r="82" spans="5:5" x14ac:dyDescent="0.25">
      <c r="E82" s="6">
        <f t="shared" si="1"/>
        <v>0</v>
      </c>
    </row>
    <row r="83" spans="5:5" x14ac:dyDescent="0.25">
      <c r="E83" s="6">
        <f t="shared" si="1"/>
        <v>0</v>
      </c>
    </row>
    <row r="84" spans="5:5" x14ac:dyDescent="0.25">
      <c r="E84" s="6">
        <f t="shared" si="1"/>
        <v>0</v>
      </c>
    </row>
    <row r="85" spans="5:5" x14ac:dyDescent="0.25">
      <c r="E85" s="6">
        <f t="shared" si="1"/>
        <v>0</v>
      </c>
    </row>
    <row r="86" spans="5:5" x14ac:dyDescent="0.25">
      <c r="E86" s="6">
        <f t="shared" si="1"/>
        <v>0</v>
      </c>
    </row>
    <row r="87" spans="5:5" x14ac:dyDescent="0.25">
      <c r="E87" s="6">
        <f t="shared" si="1"/>
        <v>0</v>
      </c>
    </row>
    <row r="88" spans="5:5" x14ac:dyDescent="0.25">
      <c r="E88" s="6">
        <f t="shared" si="1"/>
        <v>0</v>
      </c>
    </row>
    <row r="89" spans="5:5" x14ac:dyDescent="0.25">
      <c r="E89" s="6">
        <f t="shared" si="1"/>
        <v>0</v>
      </c>
    </row>
    <row r="90" spans="5:5" x14ac:dyDescent="0.25">
      <c r="E90" s="6">
        <f t="shared" si="1"/>
        <v>0</v>
      </c>
    </row>
    <row r="91" spans="5:5" x14ac:dyDescent="0.25">
      <c r="E91" s="6">
        <f t="shared" si="1"/>
        <v>0</v>
      </c>
    </row>
    <row r="92" spans="5:5" x14ac:dyDescent="0.25">
      <c r="E92" s="6">
        <f t="shared" si="1"/>
        <v>0</v>
      </c>
    </row>
    <row r="93" spans="5:5" x14ac:dyDescent="0.25">
      <c r="E93" s="6">
        <f t="shared" si="1"/>
        <v>0</v>
      </c>
    </row>
    <row r="94" spans="5:5" x14ac:dyDescent="0.25">
      <c r="E94" s="6">
        <f t="shared" si="1"/>
        <v>0</v>
      </c>
    </row>
    <row r="95" spans="5:5" x14ac:dyDescent="0.25">
      <c r="E95" s="6">
        <f t="shared" si="1"/>
        <v>0</v>
      </c>
    </row>
    <row r="96" spans="5:5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workbookViewId="0">
      <selection activeCell="E19" sqref="E19"/>
    </sheetView>
  </sheetViews>
  <sheetFormatPr baseColWidth="10" defaultRowHeight="15" x14ac:dyDescent="0.25"/>
  <cols>
    <col min="1" max="1" width="10.7109375" style="5" customWidth="1"/>
    <col min="2" max="2" width="28.85546875" style="5" bestFit="1" customWidth="1"/>
    <col min="3" max="3" width="12" style="6" bestFit="1" customWidth="1"/>
    <col min="4" max="4" width="11.7109375" style="6" customWidth="1"/>
    <col min="5" max="5" width="13.140625" style="6" customWidth="1"/>
    <col min="6" max="6" width="2.140625" style="5" customWidth="1"/>
    <col min="7" max="7" width="20.140625" style="5" bestFit="1" customWidth="1"/>
    <col min="8" max="8" width="9.5703125" style="5" bestFit="1" customWidth="1"/>
    <col min="9" max="9" width="16.140625" style="5" bestFit="1" customWidth="1"/>
    <col min="10" max="10" width="10.28515625" style="5" bestFit="1" customWidth="1"/>
    <col min="13" max="13" width="17.42578125" bestFit="1" customWidth="1"/>
    <col min="14" max="14" width="16.5703125" bestFit="1" customWidth="1"/>
  </cols>
  <sheetData>
    <row r="1" spans="1:14" ht="18.75" x14ac:dyDescent="0.3">
      <c r="A1" s="94" t="s">
        <v>502</v>
      </c>
      <c r="B1" s="94"/>
      <c r="C1" s="94"/>
      <c r="D1" s="94"/>
      <c r="E1" s="94"/>
      <c r="H1" s="10"/>
      <c r="M1" s="20" t="s">
        <v>4</v>
      </c>
      <c r="N1" s="21">
        <f>E500</f>
        <v>0</v>
      </c>
    </row>
    <row r="2" spans="1:14" ht="18.75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9" t="s">
        <v>31</v>
      </c>
      <c r="H2" s="11" t="s">
        <v>32</v>
      </c>
      <c r="I2" s="9" t="s">
        <v>31</v>
      </c>
      <c r="J2" s="9" t="s">
        <v>34</v>
      </c>
      <c r="M2" s="22" t="s">
        <v>77</v>
      </c>
      <c r="N2" s="23">
        <f>MAX(A3:A500)</f>
        <v>44426</v>
      </c>
    </row>
    <row r="3" spans="1:14" x14ac:dyDescent="0.25">
      <c r="A3" s="4">
        <v>44272</v>
      </c>
      <c r="B3" s="5" t="s">
        <v>387</v>
      </c>
      <c r="C3" s="6">
        <v>63369.77</v>
      </c>
      <c r="D3" s="6">
        <v>0</v>
      </c>
      <c r="E3" s="3">
        <f>C3-D3</f>
        <v>63369.77</v>
      </c>
      <c r="G3" s="12"/>
      <c r="H3" s="13"/>
      <c r="I3" s="12" t="s">
        <v>33</v>
      </c>
      <c r="J3" s="12" t="s">
        <v>33</v>
      </c>
    </row>
    <row r="4" spans="1:14" x14ac:dyDescent="0.25">
      <c r="A4" s="4">
        <v>44274</v>
      </c>
      <c r="B4" s="5" t="s">
        <v>392</v>
      </c>
      <c r="C4" s="6">
        <v>0</v>
      </c>
      <c r="D4" s="6">
        <v>63369.77</v>
      </c>
      <c r="E4" s="6">
        <f>E3+C4-D4</f>
        <v>0</v>
      </c>
    </row>
    <row r="5" spans="1:14" x14ac:dyDescent="0.25">
      <c r="A5" s="7">
        <v>44278</v>
      </c>
      <c r="B5" s="5" t="s">
        <v>394</v>
      </c>
      <c r="C5" s="6">
        <v>11640</v>
      </c>
      <c r="D5" s="6">
        <v>11640</v>
      </c>
      <c r="E5" s="6">
        <f t="shared" ref="E5:E68" si="0">E4+C5-D5</f>
        <v>0</v>
      </c>
    </row>
    <row r="6" spans="1:14" x14ac:dyDescent="0.25">
      <c r="A6" s="7">
        <v>44280</v>
      </c>
      <c r="B6" s="5" t="s">
        <v>395</v>
      </c>
      <c r="C6" s="6">
        <v>13623.09</v>
      </c>
      <c r="D6" s="6">
        <v>0</v>
      </c>
      <c r="E6" s="6">
        <f t="shared" si="0"/>
        <v>13623.09</v>
      </c>
    </row>
    <row r="7" spans="1:14" x14ac:dyDescent="0.25">
      <c r="A7" s="4">
        <v>44280</v>
      </c>
      <c r="B7" s="5" t="s">
        <v>396</v>
      </c>
      <c r="C7" s="6">
        <v>0</v>
      </c>
      <c r="D7" s="6">
        <v>13623.09</v>
      </c>
      <c r="E7" s="6">
        <f t="shared" si="0"/>
        <v>0</v>
      </c>
      <c r="M7">
        <v>14000</v>
      </c>
    </row>
    <row r="8" spans="1:14" x14ac:dyDescent="0.25">
      <c r="A8" s="7">
        <v>44284</v>
      </c>
      <c r="B8" s="5" t="s">
        <v>401</v>
      </c>
      <c r="C8" s="6">
        <v>7419.15</v>
      </c>
      <c r="D8" s="6">
        <v>0</v>
      </c>
      <c r="E8" s="6">
        <f t="shared" si="0"/>
        <v>7419.15</v>
      </c>
      <c r="M8">
        <v>18000</v>
      </c>
    </row>
    <row r="9" spans="1:14" x14ac:dyDescent="0.25">
      <c r="A9" s="7">
        <v>44284</v>
      </c>
      <c r="B9" s="5" t="s">
        <v>396</v>
      </c>
      <c r="C9" s="6">
        <v>0</v>
      </c>
      <c r="D9" s="6">
        <v>7419.15</v>
      </c>
      <c r="E9" s="6">
        <f t="shared" si="0"/>
        <v>0</v>
      </c>
      <c r="M9">
        <v>5838</v>
      </c>
    </row>
    <row r="10" spans="1:14" x14ac:dyDescent="0.25">
      <c r="A10" s="7">
        <v>44333</v>
      </c>
      <c r="B10" s="5" t="s">
        <v>481</v>
      </c>
      <c r="C10" s="6">
        <v>8376</v>
      </c>
      <c r="D10" s="6">
        <v>0</v>
      </c>
      <c r="E10" s="6">
        <f t="shared" si="0"/>
        <v>8376</v>
      </c>
      <c r="G10" s="5" t="s">
        <v>483</v>
      </c>
      <c r="H10" s="37">
        <f>5.8/2</f>
        <v>2.9</v>
      </c>
      <c r="I10" s="5" t="s">
        <v>484</v>
      </c>
      <c r="J10" s="37">
        <f>5.8/2</f>
        <v>2.9</v>
      </c>
      <c r="M10">
        <v>25000</v>
      </c>
    </row>
    <row r="11" spans="1:14" x14ac:dyDescent="0.25">
      <c r="A11" s="7">
        <v>44333</v>
      </c>
      <c r="B11" s="5" t="s">
        <v>482</v>
      </c>
      <c r="C11" s="6">
        <v>0</v>
      </c>
      <c r="D11" s="6">
        <v>8376</v>
      </c>
      <c r="E11" s="6">
        <f t="shared" si="0"/>
        <v>0</v>
      </c>
      <c r="H11" s="37"/>
      <c r="J11" s="37"/>
      <c r="M11">
        <f>+M10+M9+M8+M7</f>
        <v>62838</v>
      </c>
    </row>
    <row r="12" spans="1:14" x14ac:dyDescent="0.25">
      <c r="A12" s="7">
        <v>44336</v>
      </c>
      <c r="B12" s="5" t="s">
        <v>487</v>
      </c>
      <c r="C12" s="6">
        <v>32900</v>
      </c>
      <c r="D12" s="6">
        <v>0</v>
      </c>
      <c r="E12" s="6">
        <f t="shared" si="0"/>
        <v>32900</v>
      </c>
      <c r="G12" s="77" t="s">
        <v>488</v>
      </c>
      <c r="H12" s="37">
        <v>8.6300000000000008</v>
      </c>
      <c r="I12" s="5" t="s">
        <v>489</v>
      </c>
      <c r="J12" s="37">
        <v>8.7799999999999994</v>
      </c>
    </row>
    <row r="13" spans="1:14" x14ac:dyDescent="0.25">
      <c r="A13" s="7">
        <v>44342</v>
      </c>
      <c r="B13" s="5" t="s">
        <v>504</v>
      </c>
      <c r="C13" s="6">
        <v>0</v>
      </c>
      <c r="D13" s="6">
        <v>32900</v>
      </c>
      <c r="E13" s="6">
        <f t="shared" si="0"/>
        <v>0</v>
      </c>
      <c r="H13" s="37"/>
      <c r="J13" s="37"/>
    </row>
    <row r="14" spans="1:14" x14ac:dyDescent="0.25">
      <c r="A14" s="7">
        <v>44343</v>
      </c>
      <c r="B14" s="5" t="s">
        <v>539</v>
      </c>
      <c r="C14" s="6">
        <v>55971.41</v>
      </c>
      <c r="D14" s="6">
        <v>0</v>
      </c>
      <c r="E14" s="6">
        <f t="shared" si="0"/>
        <v>55971.41</v>
      </c>
      <c r="G14" s="77" t="s">
        <v>506</v>
      </c>
      <c r="H14" s="37">
        <v>8.5299999999999994</v>
      </c>
      <c r="I14" s="5" t="s">
        <v>540</v>
      </c>
      <c r="J14" s="37">
        <f>25.5+0.77</f>
        <v>26.27</v>
      </c>
    </row>
    <row r="15" spans="1:14" x14ac:dyDescent="0.25">
      <c r="A15" s="7">
        <v>44362</v>
      </c>
      <c r="B15" s="5" t="s">
        <v>542</v>
      </c>
      <c r="C15" s="6">
        <v>0</v>
      </c>
      <c r="D15" s="6">
        <v>58000</v>
      </c>
      <c r="E15" s="6">
        <f t="shared" si="0"/>
        <v>-2028.5899999999965</v>
      </c>
      <c r="H15" s="37"/>
      <c r="J15" s="37"/>
    </row>
    <row r="16" spans="1:14" x14ac:dyDescent="0.25">
      <c r="A16" s="7">
        <v>44379</v>
      </c>
      <c r="B16" s="5" t="s">
        <v>703</v>
      </c>
      <c r="C16" s="6">
        <v>13121.01</v>
      </c>
      <c r="E16" s="6">
        <f t="shared" si="0"/>
        <v>11092.420000000004</v>
      </c>
      <c r="G16" s="5" t="s">
        <v>623</v>
      </c>
      <c r="H16" s="37">
        <v>4.3</v>
      </c>
      <c r="J16" s="37"/>
    </row>
    <row r="17" spans="1:10" x14ac:dyDescent="0.25">
      <c r="A17" s="7">
        <v>44413</v>
      </c>
      <c r="B17" s="5" t="s">
        <v>704</v>
      </c>
      <c r="C17" s="6">
        <v>6716.71</v>
      </c>
      <c r="E17" s="6">
        <f t="shared" si="0"/>
        <v>17809.130000000005</v>
      </c>
      <c r="G17" s="5" t="s">
        <v>623</v>
      </c>
      <c r="H17" s="37">
        <f>5.82+5.9</f>
        <v>11.72</v>
      </c>
      <c r="J17" s="37"/>
    </row>
    <row r="18" spans="1:10" x14ac:dyDescent="0.25">
      <c r="A18" s="7">
        <v>44426</v>
      </c>
      <c r="B18" s="5" t="s">
        <v>700</v>
      </c>
      <c r="C18" s="6">
        <v>18306.93</v>
      </c>
      <c r="D18" s="6">
        <v>0</v>
      </c>
      <c r="E18" s="6">
        <f t="shared" si="0"/>
        <v>36116.060000000005</v>
      </c>
      <c r="G18" s="5" t="s">
        <v>701</v>
      </c>
      <c r="H18" s="5">
        <v>5.9</v>
      </c>
      <c r="I18" s="5" t="s">
        <v>702</v>
      </c>
      <c r="J18" s="5">
        <v>5.82</v>
      </c>
    </row>
    <row r="19" spans="1:10" x14ac:dyDescent="0.25">
      <c r="A19" s="7">
        <v>44426</v>
      </c>
      <c r="B19" s="5" t="s">
        <v>718</v>
      </c>
      <c r="C19" s="6">
        <v>0</v>
      </c>
      <c r="D19" s="6">
        <v>36116.06</v>
      </c>
      <c r="E19" s="6">
        <f t="shared" si="0"/>
        <v>0</v>
      </c>
    </row>
    <row r="20" spans="1:10" x14ac:dyDescent="0.25">
      <c r="E20" s="6">
        <f t="shared" si="0"/>
        <v>0</v>
      </c>
    </row>
    <row r="21" spans="1:10" x14ac:dyDescent="0.25">
      <c r="E21" s="6">
        <f t="shared" si="0"/>
        <v>0</v>
      </c>
    </row>
    <row r="22" spans="1:10" x14ac:dyDescent="0.25">
      <c r="E22" s="6">
        <f t="shared" si="0"/>
        <v>0</v>
      </c>
    </row>
    <row r="23" spans="1:10" x14ac:dyDescent="0.25">
      <c r="E23" s="6">
        <f t="shared" si="0"/>
        <v>0</v>
      </c>
    </row>
    <row r="24" spans="1:10" x14ac:dyDescent="0.25">
      <c r="E24" s="6">
        <f t="shared" si="0"/>
        <v>0</v>
      </c>
    </row>
    <row r="25" spans="1:10" x14ac:dyDescent="0.25">
      <c r="E25" s="6">
        <f t="shared" si="0"/>
        <v>0</v>
      </c>
    </row>
    <row r="26" spans="1:10" x14ac:dyDescent="0.25">
      <c r="E26" s="6">
        <f t="shared" si="0"/>
        <v>0</v>
      </c>
    </row>
    <row r="27" spans="1:10" x14ac:dyDescent="0.25">
      <c r="E27" s="6">
        <f t="shared" si="0"/>
        <v>0</v>
      </c>
    </row>
    <row r="28" spans="1:10" x14ac:dyDescent="0.25">
      <c r="E28" s="6">
        <f t="shared" si="0"/>
        <v>0</v>
      </c>
    </row>
    <row r="29" spans="1:10" x14ac:dyDescent="0.25">
      <c r="E29" s="6">
        <f t="shared" si="0"/>
        <v>0</v>
      </c>
    </row>
    <row r="30" spans="1:10" x14ac:dyDescent="0.25">
      <c r="E30" s="6">
        <f t="shared" si="0"/>
        <v>0</v>
      </c>
    </row>
    <row r="31" spans="1:10" x14ac:dyDescent="0.25">
      <c r="E31" s="6">
        <f t="shared" si="0"/>
        <v>0</v>
      </c>
    </row>
    <row r="32" spans="1:10" x14ac:dyDescent="0.25">
      <c r="E32" s="6">
        <f t="shared" si="0"/>
        <v>0</v>
      </c>
    </row>
    <row r="33" spans="5:5" x14ac:dyDescent="0.25">
      <c r="E33" s="6">
        <f t="shared" si="0"/>
        <v>0</v>
      </c>
    </row>
    <row r="34" spans="5:5" x14ac:dyDescent="0.25">
      <c r="E34" s="6">
        <f t="shared" si="0"/>
        <v>0</v>
      </c>
    </row>
    <row r="35" spans="5:5" x14ac:dyDescent="0.25">
      <c r="E35" s="6">
        <f t="shared" si="0"/>
        <v>0</v>
      </c>
    </row>
    <row r="36" spans="5:5" x14ac:dyDescent="0.25">
      <c r="E36" s="6">
        <f t="shared" si="0"/>
        <v>0</v>
      </c>
    </row>
    <row r="37" spans="5:5" x14ac:dyDescent="0.25">
      <c r="E37" s="6">
        <f t="shared" si="0"/>
        <v>0</v>
      </c>
    </row>
    <row r="38" spans="5:5" x14ac:dyDescent="0.25">
      <c r="E38" s="6">
        <f t="shared" si="0"/>
        <v>0</v>
      </c>
    </row>
    <row r="39" spans="5:5" x14ac:dyDescent="0.25">
      <c r="E39" s="6">
        <f t="shared" si="0"/>
        <v>0</v>
      </c>
    </row>
    <row r="40" spans="5:5" x14ac:dyDescent="0.25">
      <c r="E40" s="6">
        <f t="shared" si="0"/>
        <v>0</v>
      </c>
    </row>
    <row r="41" spans="5:5" x14ac:dyDescent="0.25">
      <c r="E41" s="6">
        <f t="shared" si="0"/>
        <v>0</v>
      </c>
    </row>
    <row r="42" spans="5:5" x14ac:dyDescent="0.25">
      <c r="E42" s="6">
        <f t="shared" si="0"/>
        <v>0</v>
      </c>
    </row>
    <row r="43" spans="5:5" x14ac:dyDescent="0.25">
      <c r="E43" s="6">
        <f t="shared" si="0"/>
        <v>0</v>
      </c>
    </row>
    <row r="44" spans="5:5" x14ac:dyDescent="0.25">
      <c r="E44" s="6">
        <f t="shared" si="0"/>
        <v>0</v>
      </c>
    </row>
    <row r="45" spans="5:5" x14ac:dyDescent="0.25">
      <c r="E45" s="6">
        <f t="shared" si="0"/>
        <v>0</v>
      </c>
    </row>
    <row r="46" spans="5:5" x14ac:dyDescent="0.25">
      <c r="E46" s="6">
        <f t="shared" si="0"/>
        <v>0</v>
      </c>
    </row>
    <row r="47" spans="5:5" x14ac:dyDescent="0.25">
      <c r="E47" s="6">
        <f t="shared" si="0"/>
        <v>0</v>
      </c>
    </row>
    <row r="48" spans="5:5" x14ac:dyDescent="0.25">
      <c r="E48" s="6">
        <f t="shared" si="0"/>
        <v>0</v>
      </c>
    </row>
    <row r="49" spans="5:5" x14ac:dyDescent="0.25">
      <c r="E49" s="6">
        <f t="shared" si="0"/>
        <v>0</v>
      </c>
    </row>
    <row r="50" spans="5:5" x14ac:dyDescent="0.25">
      <c r="E50" s="6">
        <f t="shared" si="0"/>
        <v>0</v>
      </c>
    </row>
    <row r="51" spans="5:5" x14ac:dyDescent="0.25">
      <c r="E51" s="6">
        <f t="shared" si="0"/>
        <v>0</v>
      </c>
    </row>
    <row r="52" spans="5:5" x14ac:dyDescent="0.25">
      <c r="E52" s="6">
        <f t="shared" si="0"/>
        <v>0</v>
      </c>
    </row>
    <row r="53" spans="5:5" x14ac:dyDescent="0.25">
      <c r="E53" s="6">
        <f t="shared" si="0"/>
        <v>0</v>
      </c>
    </row>
    <row r="54" spans="5:5" x14ac:dyDescent="0.25">
      <c r="E54" s="6">
        <f t="shared" si="0"/>
        <v>0</v>
      </c>
    </row>
    <row r="55" spans="5:5" x14ac:dyDescent="0.25">
      <c r="E55" s="6">
        <f t="shared" si="0"/>
        <v>0</v>
      </c>
    </row>
    <row r="56" spans="5:5" x14ac:dyDescent="0.25">
      <c r="E56" s="6">
        <f t="shared" si="0"/>
        <v>0</v>
      </c>
    </row>
    <row r="57" spans="5:5" x14ac:dyDescent="0.25">
      <c r="E57" s="6">
        <f t="shared" si="0"/>
        <v>0</v>
      </c>
    </row>
    <row r="58" spans="5:5" x14ac:dyDescent="0.25">
      <c r="E58" s="6">
        <f t="shared" si="0"/>
        <v>0</v>
      </c>
    </row>
    <row r="59" spans="5:5" x14ac:dyDescent="0.25">
      <c r="E59" s="6">
        <f t="shared" si="0"/>
        <v>0</v>
      </c>
    </row>
    <row r="60" spans="5:5" x14ac:dyDescent="0.25">
      <c r="E60" s="6">
        <f t="shared" si="0"/>
        <v>0</v>
      </c>
    </row>
    <row r="61" spans="5:5" x14ac:dyDescent="0.25">
      <c r="E61" s="6">
        <f t="shared" si="0"/>
        <v>0</v>
      </c>
    </row>
    <row r="62" spans="5:5" x14ac:dyDescent="0.25">
      <c r="E62" s="6">
        <f t="shared" si="0"/>
        <v>0</v>
      </c>
    </row>
    <row r="63" spans="5:5" x14ac:dyDescent="0.25">
      <c r="E63" s="6">
        <f t="shared" si="0"/>
        <v>0</v>
      </c>
    </row>
    <row r="64" spans="5:5" x14ac:dyDescent="0.25">
      <c r="E64" s="6">
        <f t="shared" si="0"/>
        <v>0</v>
      </c>
    </row>
    <row r="65" spans="5:5" x14ac:dyDescent="0.25">
      <c r="E65" s="6">
        <f t="shared" si="0"/>
        <v>0</v>
      </c>
    </row>
    <row r="66" spans="5:5" x14ac:dyDescent="0.25">
      <c r="E66" s="6">
        <f t="shared" si="0"/>
        <v>0</v>
      </c>
    </row>
    <row r="67" spans="5:5" x14ac:dyDescent="0.25">
      <c r="E67" s="6">
        <f t="shared" si="0"/>
        <v>0</v>
      </c>
    </row>
    <row r="68" spans="5:5" x14ac:dyDescent="0.25">
      <c r="E68" s="6">
        <f t="shared" si="0"/>
        <v>0</v>
      </c>
    </row>
    <row r="69" spans="5:5" x14ac:dyDescent="0.25">
      <c r="E69" s="6">
        <f t="shared" ref="E69:E132" si="1">E68+C69-D69</f>
        <v>0</v>
      </c>
    </row>
    <row r="70" spans="5:5" x14ac:dyDescent="0.25">
      <c r="E70" s="6">
        <f t="shared" si="1"/>
        <v>0</v>
      </c>
    </row>
    <row r="71" spans="5:5" x14ac:dyDescent="0.25">
      <c r="E71" s="6">
        <f t="shared" si="1"/>
        <v>0</v>
      </c>
    </row>
    <row r="72" spans="5:5" x14ac:dyDescent="0.25">
      <c r="E72" s="6">
        <f t="shared" si="1"/>
        <v>0</v>
      </c>
    </row>
    <row r="73" spans="5:5" x14ac:dyDescent="0.25">
      <c r="E73" s="6">
        <f t="shared" si="1"/>
        <v>0</v>
      </c>
    </row>
    <row r="74" spans="5:5" x14ac:dyDescent="0.25">
      <c r="E74" s="6">
        <f t="shared" si="1"/>
        <v>0</v>
      </c>
    </row>
    <row r="75" spans="5:5" x14ac:dyDescent="0.25">
      <c r="E75" s="6">
        <f t="shared" si="1"/>
        <v>0</v>
      </c>
    </row>
    <row r="76" spans="5:5" x14ac:dyDescent="0.25">
      <c r="E76" s="6">
        <f t="shared" si="1"/>
        <v>0</v>
      </c>
    </row>
    <row r="77" spans="5:5" x14ac:dyDescent="0.25">
      <c r="E77" s="6">
        <f t="shared" si="1"/>
        <v>0</v>
      </c>
    </row>
    <row r="78" spans="5:5" x14ac:dyDescent="0.25">
      <c r="E78" s="6">
        <f t="shared" si="1"/>
        <v>0</v>
      </c>
    </row>
    <row r="79" spans="5:5" x14ac:dyDescent="0.25">
      <c r="E79" s="6">
        <f t="shared" si="1"/>
        <v>0</v>
      </c>
    </row>
    <row r="80" spans="5:5" x14ac:dyDescent="0.25">
      <c r="E80" s="6">
        <f t="shared" si="1"/>
        <v>0</v>
      </c>
    </row>
    <row r="81" spans="5:5" x14ac:dyDescent="0.25">
      <c r="E81" s="6">
        <f t="shared" si="1"/>
        <v>0</v>
      </c>
    </row>
    <row r="82" spans="5:5" x14ac:dyDescent="0.25">
      <c r="E82" s="6">
        <f t="shared" si="1"/>
        <v>0</v>
      </c>
    </row>
    <row r="83" spans="5:5" x14ac:dyDescent="0.25">
      <c r="E83" s="6">
        <f t="shared" si="1"/>
        <v>0</v>
      </c>
    </row>
    <row r="84" spans="5:5" x14ac:dyDescent="0.25">
      <c r="E84" s="6">
        <f t="shared" si="1"/>
        <v>0</v>
      </c>
    </row>
    <row r="85" spans="5:5" x14ac:dyDescent="0.25">
      <c r="E85" s="6">
        <f t="shared" si="1"/>
        <v>0</v>
      </c>
    </row>
    <row r="86" spans="5:5" x14ac:dyDescent="0.25">
      <c r="E86" s="6">
        <f t="shared" si="1"/>
        <v>0</v>
      </c>
    </row>
    <row r="87" spans="5:5" x14ac:dyDescent="0.25">
      <c r="E87" s="6">
        <f t="shared" si="1"/>
        <v>0</v>
      </c>
    </row>
    <row r="88" spans="5:5" x14ac:dyDescent="0.25">
      <c r="E88" s="6">
        <f t="shared" si="1"/>
        <v>0</v>
      </c>
    </row>
    <row r="89" spans="5:5" x14ac:dyDescent="0.25">
      <c r="E89" s="6">
        <f t="shared" si="1"/>
        <v>0</v>
      </c>
    </row>
    <row r="90" spans="5:5" x14ac:dyDescent="0.25">
      <c r="E90" s="6">
        <f t="shared" si="1"/>
        <v>0</v>
      </c>
    </row>
    <row r="91" spans="5:5" x14ac:dyDescent="0.25">
      <c r="E91" s="6">
        <f t="shared" si="1"/>
        <v>0</v>
      </c>
    </row>
    <row r="92" spans="5:5" x14ac:dyDescent="0.25">
      <c r="E92" s="6">
        <f t="shared" si="1"/>
        <v>0</v>
      </c>
    </row>
    <row r="93" spans="5:5" x14ac:dyDescent="0.25">
      <c r="E93" s="6">
        <f t="shared" si="1"/>
        <v>0</v>
      </c>
    </row>
    <row r="94" spans="5:5" x14ac:dyDescent="0.25">
      <c r="E94" s="6">
        <f t="shared" si="1"/>
        <v>0</v>
      </c>
    </row>
    <row r="95" spans="5:5" x14ac:dyDescent="0.25">
      <c r="E95" s="6">
        <f t="shared" si="1"/>
        <v>0</v>
      </c>
    </row>
    <row r="96" spans="5:5" x14ac:dyDescent="0.25">
      <c r="E96" s="6">
        <f t="shared" si="1"/>
        <v>0</v>
      </c>
    </row>
    <row r="97" spans="5:5" x14ac:dyDescent="0.25">
      <c r="E97" s="6">
        <f t="shared" si="1"/>
        <v>0</v>
      </c>
    </row>
    <row r="98" spans="5:5" x14ac:dyDescent="0.25">
      <c r="E98" s="6">
        <f t="shared" si="1"/>
        <v>0</v>
      </c>
    </row>
    <row r="99" spans="5:5" x14ac:dyDescent="0.25">
      <c r="E99" s="6">
        <f t="shared" si="1"/>
        <v>0</v>
      </c>
    </row>
    <row r="100" spans="5:5" x14ac:dyDescent="0.25">
      <c r="E100" s="6">
        <f t="shared" si="1"/>
        <v>0</v>
      </c>
    </row>
    <row r="101" spans="5:5" x14ac:dyDescent="0.25">
      <c r="E101" s="6">
        <f t="shared" si="1"/>
        <v>0</v>
      </c>
    </row>
    <row r="102" spans="5:5" x14ac:dyDescent="0.25">
      <c r="E102" s="6">
        <f t="shared" si="1"/>
        <v>0</v>
      </c>
    </row>
    <row r="103" spans="5:5" x14ac:dyDescent="0.25">
      <c r="E103" s="6">
        <f t="shared" si="1"/>
        <v>0</v>
      </c>
    </row>
    <row r="104" spans="5:5" x14ac:dyDescent="0.25">
      <c r="E104" s="6">
        <f t="shared" si="1"/>
        <v>0</v>
      </c>
    </row>
    <row r="105" spans="5:5" x14ac:dyDescent="0.25">
      <c r="E105" s="6">
        <f t="shared" si="1"/>
        <v>0</v>
      </c>
    </row>
    <row r="106" spans="5:5" x14ac:dyDescent="0.25">
      <c r="E106" s="6">
        <f t="shared" si="1"/>
        <v>0</v>
      </c>
    </row>
    <row r="107" spans="5:5" x14ac:dyDescent="0.25">
      <c r="E107" s="6">
        <f t="shared" si="1"/>
        <v>0</v>
      </c>
    </row>
    <row r="108" spans="5:5" x14ac:dyDescent="0.25">
      <c r="E108" s="6">
        <f t="shared" si="1"/>
        <v>0</v>
      </c>
    </row>
    <row r="109" spans="5:5" x14ac:dyDescent="0.25">
      <c r="E109" s="6">
        <f t="shared" si="1"/>
        <v>0</v>
      </c>
    </row>
    <row r="110" spans="5:5" x14ac:dyDescent="0.25">
      <c r="E110" s="6">
        <f t="shared" si="1"/>
        <v>0</v>
      </c>
    </row>
    <row r="111" spans="5:5" x14ac:dyDescent="0.25">
      <c r="E111" s="6">
        <f t="shared" si="1"/>
        <v>0</v>
      </c>
    </row>
    <row r="112" spans="5:5" x14ac:dyDescent="0.25">
      <c r="E112" s="6">
        <f t="shared" si="1"/>
        <v>0</v>
      </c>
    </row>
    <row r="113" spans="5:5" x14ac:dyDescent="0.25">
      <c r="E113" s="6">
        <f t="shared" si="1"/>
        <v>0</v>
      </c>
    </row>
    <row r="114" spans="5:5" x14ac:dyDescent="0.25">
      <c r="E114" s="6">
        <f t="shared" si="1"/>
        <v>0</v>
      </c>
    </row>
    <row r="115" spans="5:5" x14ac:dyDescent="0.25">
      <c r="E115" s="6">
        <f t="shared" si="1"/>
        <v>0</v>
      </c>
    </row>
    <row r="116" spans="5:5" x14ac:dyDescent="0.25">
      <c r="E116" s="6">
        <f t="shared" si="1"/>
        <v>0</v>
      </c>
    </row>
    <row r="117" spans="5:5" x14ac:dyDescent="0.25">
      <c r="E117" s="6">
        <f t="shared" si="1"/>
        <v>0</v>
      </c>
    </row>
    <row r="118" spans="5:5" x14ac:dyDescent="0.25">
      <c r="E118" s="6">
        <f t="shared" si="1"/>
        <v>0</v>
      </c>
    </row>
    <row r="119" spans="5:5" x14ac:dyDescent="0.25">
      <c r="E119" s="6">
        <f t="shared" si="1"/>
        <v>0</v>
      </c>
    </row>
    <row r="120" spans="5:5" x14ac:dyDescent="0.25">
      <c r="E120" s="6">
        <f t="shared" si="1"/>
        <v>0</v>
      </c>
    </row>
    <row r="121" spans="5:5" x14ac:dyDescent="0.25">
      <c r="E121" s="6">
        <f t="shared" si="1"/>
        <v>0</v>
      </c>
    </row>
    <row r="122" spans="5:5" x14ac:dyDescent="0.25">
      <c r="E122" s="6">
        <f t="shared" si="1"/>
        <v>0</v>
      </c>
    </row>
    <row r="123" spans="5:5" x14ac:dyDescent="0.25">
      <c r="E123" s="6">
        <f t="shared" si="1"/>
        <v>0</v>
      </c>
    </row>
    <row r="124" spans="5:5" x14ac:dyDescent="0.25">
      <c r="E124" s="6">
        <f t="shared" si="1"/>
        <v>0</v>
      </c>
    </row>
    <row r="125" spans="5:5" x14ac:dyDescent="0.25">
      <c r="E125" s="6">
        <f t="shared" si="1"/>
        <v>0</v>
      </c>
    </row>
    <row r="126" spans="5:5" x14ac:dyDescent="0.25">
      <c r="E126" s="6">
        <f t="shared" si="1"/>
        <v>0</v>
      </c>
    </row>
    <row r="127" spans="5:5" x14ac:dyDescent="0.25">
      <c r="E127" s="6">
        <f t="shared" si="1"/>
        <v>0</v>
      </c>
    </row>
    <row r="128" spans="5:5" x14ac:dyDescent="0.25">
      <c r="E128" s="6">
        <f t="shared" si="1"/>
        <v>0</v>
      </c>
    </row>
    <row r="129" spans="5:5" x14ac:dyDescent="0.25">
      <c r="E129" s="6">
        <f t="shared" si="1"/>
        <v>0</v>
      </c>
    </row>
    <row r="130" spans="5:5" x14ac:dyDescent="0.25">
      <c r="E130" s="6">
        <f t="shared" si="1"/>
        <v>0</v>
      </c>
    </row>
    <row r="131" spans="5:5" x14ac:dyDescent="0.25">
      <c r="E131" s="6">
        <f t="shared" si="1"/>
        <v>0</v>
      </c>
    </row>
    <row r="132" spans="5:5" x14ac:dyDescent="0.25">
      <c r="E132" s="6">
        <f t="shared" si="1"/>
        <v>0</v>
      </c>
    </row>
    <row r="133" spans="5:5" x14ac:dyDescent="0.25">
      <c r="E133" s="6">
        <f t="shared" ref="E133:E196" si="2">E132+C133-D133</f>
        <v>0</v>
      </c>
    </row>
    <row r="134" spans="5:5" x14ac:dyDescent="0.25">
      <c r="E134" s="6">
        <f t="shared" si="2"/>
        <v>0</v>
      </c>
    </row>
    <row r="135" spans="5:5" x14ac:dyDescent="0.25">
      <c r="E135" s="6">
        <f t="shared" si="2"/>
        <v>0</v>
      </c>
    </row>
    <row r="136" spans="5:5" x14ac:dyDescent="0.25">
      <c r="E136" s="6">
        <f t="shared" si="2"/>
        <v>0</v>
      </c>
    </row>
    <row r="137" spans="5:5" x14ac:dyDescent="0.25">
      <c r="E137" s="6">
        <f t="shared" si="2"/>
        <v>0</v>
      </c>
    </row>
    <row r="138" spans="5:5" x14ac:dyDescent="0.25">
      <c r="E138" s="6">
        <f t="shared" si="2"/>
        <v>0</v>
      </c>
    </row>
    <row r="139" spans="5:5" x14ac:dyDescent="0.25">
      <c r="E139" s="6">
        <f t="shared" si="2"/>
        <v>0</v>
      </c>
    </row>
    <row r="140" spans="5:5" x14ac:dyDescent="0.25">
      <c r="E140" s="6">
        <f t="shared" si="2"/>
        <v>0</v>
      </c>
    </row>
    <row r="141" spans="5:5" x14ac:dyDescent="0.25">
      <c r="E141" s="6">
        <f t="shared" si="2"/>
        <v>0</v>
      </c>
    </row>
    <row r="142" spans="5:5" x14ac:dyDescent="0.25">
      <c r="E142" s="6">
        <f t="shared" si="2"/>
        <v>0</v>
      </c>
    </row>
    <row r="143" spans="5:5" x14ac:dyDescent="0.25">
      <c r="E143" s="6">
        <f t="shared" si="2"/>
        <v>0</v>
      </c>
    </row>
    <row r="144" spans="5:5" x14ac:dyDescent="0.25">
      <c r="E144" s="6">
        <f t="shared" si="2"/>
        <v>0</v>
      </c>
    </row>
    <row r="145" spans="5:5" x14ac:dyDescent="0.25">
      <c r="E145" s="6">
        <f t="shared" si="2"/>
        <v>0</v>
      </c>
    </row>
    <row r="146" spans="5:5" x14ac:dyDescent="0.25">
      <c r="E146" s="6">
        <f t="shared" si="2"/>
        <v>0</v>
      </c>
    </row>
    <row r="147" spans="5:5" x14ac:dyDescent="0.25">
      <c r="E147" s="6">
        <f t="shared" si="2"/>
        <v>0</v>
      </c>
    </row>
    <row r="148" spans="5:5" x14ac:dyDescent="0.25">
      <c r="E148" s="6">
        <f t="shared" si="2"/>
        <v>0</v>
      </c>
    </row>
    <row r="149" spans="5:5" x14ac:dyDescent="0.25">
      <c r="E149" s="6">
        <f t="shared" si="2"/>
        <v>0</v>
      </c>
    </row>
    <row r="150" spans="5:5" x14ac:dyDescent="0.25">
      <c r="E150" s="6">
        <f t="shared" si="2"/>
        <v>0</v>
      </c>
    </row>
    <row r="151" spans="5:5" x14ac:dyDescent="0.25">
      <c r="E151" s="6">
        <f t="shared" si="2"/>
        <v>0</v>
      </c>
    </row>
    <row r="152" spans="5:5" x14ac:dyDescent="0.25">
      <c r="E152" s="6">
        <f t="shared" si="2"/>
        <v>0</v>
      </c>
    </row>
    <row r="153" spans="5:5" x14ac:dyDescent="0.25">
      <c r="E153" s="6">
        <f t="shared" si="2"/>
        <v>0</v>
      </c>
    </row>
    <row r="154" spans="5:5" x14ac:dyDescent="0.25">
      <c r="E154" s="6">
        <f t="shared" si="2"/>
        <v>0</v>
      </c>
    </row>
    <row r="155" spans="5:5" x14ac:dyDescent="0.25">
      <c r="E155" s="6">
        <f t="shared" si="2"/>
        <v>0</v>
      </c>
    </row>
    <row r="156" spans="5:5" x14ac:dyDescent="0.25">
      <c r="E156" s="6">
        <f t="shared" si="2"/>
        <v>0</v>
      </c>
    </row>
    <row r="157" spans="5:5" x14ac:dyDescent="0.25">
      <c r="E157" s="6">
        <f t="shared" si="2"/>
        <v>0</v>
      </c>
    </row>
    <row r="158" spans="5:5" x14ac:dyDescent="0.25">
      <c r="E158" s="6">
        <f t="shared" si="2"/>
        <v>0</v>
      </c>
    </row>
    <row r="159" spans="5:5" x14ac:dyDescent="0.25">
      <c r="E159" s="6">
        <f t="shared" si="2"/>
        <v>0</v>
      </c>
    </row>
    <row r="160" spans="5:5" x14ac:dyDescent="0.25">
      <c r="E160" s="6">
        <f t="shared" si="2"/>
        <v>0</v>
      </c>
    </row>
    <row r="161" spans="5:5" x14ac:dyDescent="0.25">
      <c r="E161" s="6">
        <f t="shared" si="2"/>
        <v>0</v>
      </c>
    </row>
    <row r="162" spans="5:5" x14ac:dyDescent="0.25">
      <c r="E162" s="6">
        <f t="shared" si="2"/>
        <v>0</v>
      </c>
    </row>
    <row r="163" spans="5:5" x14ac:dyDescent="0.25">
      <c r="E163" s="6">
        <f t="shared" si="2"/>
        <v>0</v>
      </c>
    </row>
    <row r="164" spans="5:5" x14ac:dyDescent="0.25">
      <c r="E164" s="6">
        <f t="shared" si="2"/>
        <v>0</v>
      </c>
    </row>
    <row r="165" spans="5:5" x14ac:dyDescent="0.25">
      <c r="E165" s="6">
        <f t="shared" si="2"/>
        <v>0</v>
      </c>
    </row>
    <row r="166" spans="5:5" x14ac:dyDescent="0.25">
      <c r="E166" s="6">
        <f t="shared" si="2"/>
        <v>0</v>
      </c>
    </row>
    <row r="167" spans="5:5" x14ac:dyDescent="0.25">
      <c r="E167" s="6">
        <f t="shared" si="2"/>
        <v>0</v>
      </c>
    </row>
    <row r="168" spans="5:5" x14ac:dyDescent="0.25">
      <c r="E168" s="6">
        <f t="shared" si="2"/>
        <v>0</v>
      </c>
    </row>
    <row r="169" spans="5:5" x14ac:dyDescent="0.25">
      <c r="E169" s="6">
        <f t="shared" si="2"/>
        <v>0</v>
      </c>
    </row>
    <row r="170" spans="5:5" x14ac:dyDescent="0.25">
      <c r="E170" s="6">
        <f t="shared" si="2"/>
        <v>0</v>
      </c>
    </row>
    <row r="171" spans="5:5" x14ac:dyDescent="0.25">
      <c r="E171" s="6">
        <f t="shared" si="2"/>
        <v>0</v>
      </c>
    </row>
    <row r="172" spans="5:5" x14ac:dyDescent="0.25">
      <c r="E172" s="6">
        <f t="shared" si="2"/>
        <v>0</v>
      </c>
    </row>
    <row r="173" spans="5:5" x14ac:dyDescent="0.25">
      <c r="E173" s="6">
        <f t="shared" si="2"/>
        <v>0</v>
      </c>
    </row>
    <row r="174" spans="5:5" x14ac:dyDescent="0.25">
      <c r="E174" s="6">
        <f t="shared" si="2"/>
        <v>0</v>
      </c>
    </row>
    <row r="175" spans="5:5" x14ac:dyDescent="0.25">
      <c r="E175" s="6">
        <f t="shared" si="2"/>
        <v>0</v>
      </c>
    </row>
    <row r="176" spans="5:5" x14ac:dyDescent="0.25">
      <c r="E176" s="6">
        <f t="shared" si="2"/>
        <v>0</v>
      </c>
    </row>
    <row r="177" spans="5:5" x14ac:dyDescent="0.25">
      <c r="E177" s="6">
        <f t="shared" si="2"/>
        <v>0</v>
      </c>
    </row>
    <row r="178" spans="5:5" x14ac:dyDescent="0.25">
      <c r="E178" s="6">
        <f t="shared" si="2"/>
        <v>0</v>
      </c>
    </row>
    <row r="179" spans="5:5" x14ac:dyDescent="0.25">
      <c r="E179" s="6">
        <f t="shared" si="2"/>
        <v>0</v>
      </c>
    </row>
    <row r="180" spans="5:5" x14ac:dyDescent="0.25">
      <c r="E180" s="6">
        <f t="shared" si="2"/>
        <v>0</v>
      </c>
    </row>
    <row r="181" spans="5:5" x14ac:dyDescent="0.25">
      <c r="E181" s="6">
        <f t="shared" si="2"/>
        <v>0</v>
      </c>
    </row>
    <row r="182" spans="5:5" x14ac:dyDescent="0.25">
      <c r="E182" s="6">
        <f t="shared" si="2"/>
        <v>0</v>
      </c>
    </row>
    <row r="183" spans="5:5" x14ac:dyDescent="0.25">
      <c r="E183" s="6">
        <f t="shared" si="2"/>
        <v>0</v>
      </c>
    </row>
    <row r="184" spans="5:5" x14ac:dyDescent="0.25">
      <c r="E184" s="6">
        <f t="shared" si="2"/>
        <v>0</v>
      </c>
    </row>
    <row r="185" spans="5:5" x14ac:dyDescent="0.25">
      <c r="E185" s="6">
        <f t="shared" si="2"/>
        <v>0</v>
      </c>
    </row>
    <row r="186" spans="5:5" x14ac:dyDescent="0.25">
      <c r="E186" s="6">
        <f t="shared" si="2"/>
        <v>0</v>
      </c>
    </row>
    <row r="187" spans="5:5" x14ac:dyDescent="0.25">
      <c r="E187" s="6">
        <f t="shared" si="2"/>
        <v>0</v>
      </c>
    </row>
    <row r="188" spans="5:5" x14ac:dyDescent="0.25">
      <c r="E188" s="6">
        <f t="shared" si="2"/>
        <v>0</v>
      </c>
    </row>
    <row r="189" spans="5:5" x14ac:dyDescent="0.25">
      <c r="E189" s="6">
        <f t="shared" si="2"/>
        <v>0</v>
      </c>
    </row>
    <row r="190" spans="5:5" x14ac:dyDescent="0.25">
      <c r="E190" s="6">
        <f t="shared" si="2"/>
        <v>0</v>
      </c>
    </row>
    <row r="191" spans="5:5" x14ac:dyDescent="0.25">
      <c r="E191" s="6">
        <f t="shared" si="2"/>
        <v>0</v>
      </c>
    </row>
    <row r="192" spans="5:5" x14ac:dyDescent="0.25">
      <c r="E192" s="6">
        <f t="shared" si="2"/>
        <v>0</v>
      </c>
    </row>
    <row r="193" spans="5:5" x14ac:dyDescent="0.25">
      <c r="E193" s="6">
        <f t="shared" si="2"/>
        <v>0</v>
      </c>
    </row>
    <row r="194" spans="5:5" x14ac:dyDescent="0.25">
      <c r="E194" s="6">
        <f t="shared" si="2"/>
        <v>0</v>
      </c>
    </row>
    <row r="195" spans="5:5" x14ac:dyDescent="0.25">
      <c r="E195" s="6">
        <f t="shared" si="2"/>
        <v>0</v>
      </c>
    </row>
    <row r="196" spans="5:5" x14ac:dyDescent="0.25">
      <c r="E196" s="6">
        <f t="shared" si="2"/>
        <v>0</v>
      </c>
    </row>
    <row r="197" spans="5:5" x14ac:dyDescent="0.25">
      <c r="E197" s="6">
        <f t="shared" ref="E197:E260" si="3">E196+C197-D197</f>
        <v>0</v>
      </c>
    </row>
    <row r="198" spans="5:5" x14ac:dyDescent="0.25">
      <c r="E198" s="6">
        <f t="shared" si="3"/>
        <v>0</v>
      </c>
    </row>
    <row r="199" spans="5:5" x14ac:dyDescent="0.25">
      <c r="E199" s="6">
        <f t="shared" si="3"/>
        <v>0</v>
      </c>
    </row>
    <row r="200" spans="5:5" x14ac:dyDescent="0.25">
      <c r="E200" s="6">
        <f t="shared" si="3"/>
        <v>0</v>
      </c>
    </row>
    <row r="201" spans="5:5" x14ac:dyDescent="0.25">
      <c r="E201" s="6">
        <f t="shared" si="3"/>
        <v>0</v>
      </c>
    </row>
    <row r="202" spans="5:5" x14ac:dyDescent="0.25">
      <c r="E202" s="6">
        <f t="shared" si="3"/>
        <v>0</v>
      </c>
    </row>
    <row r="203" spans="5:5" x14ac:dyDescent="0.25">
      <c r="E203" s="6">
        <f t="shared" si="3"/>
        <v>0</v>
      </c>
    </row>
    <row r="204" spans="5:5" x14ac:dyDescent="0.25">
      <c r="E204" s="6">
        <f t="shared" si="3"/>
        <v>0</v>
      </c>
    </row>
    <row r="205" spans="5:5" x14ac:dyDescent="0.25">
      <c r="E205" s="6">
        <f t="shared" si="3"/>
        <v>0</v>
      </c>
    </row>
    <row r="206" spans="5:5" x14ac:dyDescent="0.25">
      <c r="E206" s="6">
        <f t="shared" si="3"/>
        <v>0</v>
      </c>
    </row>
    <row r="207" spans="5:5" x14ac:dyDescent="0.25">
      <c r="E207" s="6">
        <f t="shared" si="3"/>
        <v>0</v>
      </c>
    </row>
    <row r="208" spans="5:5" x14ac:dyDescent="0.25">
      <c r="E208" s="6">
        <f t="shared" si="3"/>
        <v>0</v>
      </c>
    </row>
    <row r="209" spans="5:5" x14ac:dyDescent="0.25">
      <c r="E209" s="6">
        <f t="shared" si="3"/>
        <v>0</v>
      </c>
    </row>
    <row r="210" spans="5:5" x14ac:dyDescent="0.25">
      <c r="E210" s="6">
        <f t="shared" si="3"/>
        <v>0</v>
      </c>
    </row>
    <row r="211" spans="5:5" x14ac:dyDescent="0.25">
      <c r="E211" s="6">
        <f t="shared" si="3"/>
        <v>0</v>
      </c>
    </row>
    <row r="212" spans="5:5" x14ac:dyDescent="0.25">
      <c r="E212" s="6">
        <f t="shared" si="3"/>
        <v>0</v>
      </c>
    </row>
    <row r="213" spans="5:5" x14ac:dyDescent="0.25">
      <c r="E213" s="6">
        <f t="shared" si="3"/>
        <v>0</v>
      </c>
    </row>
    <row r="214" spans="5:5" x14ac:dyDescent="0.25">
      <c r="E214" s="6">
        <f t="shared" si="3"/>
        <v>0</v>
      </c>
    </row>
    <row r="215" spans="5:5" x14ac:dyDescent="0.25">
      <c r="E215" s="6">
        <f t="shared" si="3"/>
        <v>0</v>
      </c>
    </row>
    <row r="216" spans="5:5" x14ac:dyDescent="0.25">
      <c r="E216" s="6">
        <f t="shared" si="3"/>
        <v>0</v>
      </c>
    </row>
    <row r="217" spans="5:5" x14ac:dyDescent="0.25">
      <c r="E217" s="6">
        <f t="shared" si="3"/>
        <v>0</v>
      </c>
    </row>
    <row r="218" spans="5:5" x14ac:dyDescent="0.25">
      <c r="E218" s="6">
        <f t="shared" si="3"/>
        <v>0</v>
      </c>
    </row>
    <row r="219" spans="5:5" x14ac:dyDescent="0.25">
      <c r="E219" s="6">
        <f t="shared" si="3"/>
        <v>0</v>
      </c>
    </row>
    <row r="220" spans="5:5" x14ac:dyDescent="0.25">
      <c r="E220" s="6">
        <f t="shared" si="3"/>
        <v>0</v>
      </c>
    </row>
    <row r="221" spans="5:5" x14ac:dyDescent="0.25">
      <c r="E221" s="6">
        <f t="shared" si="3"/>
        <v>0</v>
      </c>
    </row>
    <row r="222" spans="5:5" x14ac:dyDescent="0.25">
      <c r="E222" s="6">
        <f t="shared" si="3"/>
        <v>0</v>
      </c>
    </row>
    <row r="223" spans="5:5" x14ac:dyDescent="0.25">
      <c r="E223" s="6">
        <f t="shared" si="3"/>
        <v>0</v>
      </c>
    </row>
    <row r="224" spans="5:5" x14ac:dyDescent="0.25">
      <c r="E224" s="6">
        <f t="shared" si="3"/>
        <v>0</v>
      </c>
    </row>
    <row r="225" spans="5:5" x14ac:dyDescent="0.25">
      <c r="E225" s="6">
        <f t="shared" si="3"/>
        <v>0</v>
      </c>
    </row>
    <row r="226" spans="5:5" x14ac:dyDescent="0.25">
      <c r="E226" s="6">
        <f t="shared" si="3"/>
        <v>0</v>
      </c>
    </row>
    <row r="227" spans="5:5" x14ac:dyDescent="0.25">
      <c r="E227" s="6">
        <f t="shared" si="3"/>
        <v>0</v>
      </c>
    </row>
    <row r="228" spans="5:5" x14ac:dyDescent="0.25">
      <c r="E228" s="6">
        <f t="shared" si="3"/>
        <v>0</v>
      </c>
    </row>
    <row r="229" spans="5:5" x14ac:dyDescent="0.25">
      <c r="E229" s="6">
        <f t="shared" si="3"/>
        <v>0</v>
      </c>
    </row>
    <row r="230" spans="5:5" x14ac:dyDescent="0.25">
      <c r="E230" s="6">
        <f t="shared" si="3"/>
        <v>0</v>
      </c>
    </row>
    <row r="231" spans="5:5" x14ac:dyDescent="0.25">
      <c r="E231" s="6">
        <f t="shared" si="3"/>
        <v>0</v>
      </c>
    </row>
    <row r="232" spans="5:5" x14ac:dyDescent="0.25">
      <c r="E232" s="6">
        <f t="shared" si="3"/>
        <v>0</v>
      </c>
    </row>
    <row r="233" spans="5:5" x14ac:dyDescent="0.25">
      <c r="E233" s="6">
        <f t="shared" si="3"/>
        <v>0</v>
      </c>
    </row>
    <row r="234" spans="5:5" x14ac:dyDescent="0.25">
      <c r="E234" s="6">
        <f t="shared" si="3"/>
        <v>0</v>
      </c>
    </row>
    <row r="235" spans="5:5" x14ac:dyDescent="0.25">
      <c r="E235" s="6">
        <f t="shared" si="3"/>
        <v>0</v>
      </c>
    </row>
    <row r="236" spans="5:5" x14ac:dyDescent="0.25">
      <c r="E236" s="6">
        <f t="shared" si="3"/>
        <v>0</v>
      </c>
    </row>
    <row r="237" spans="5:5" x14ac:dyDescent="0.25">
      <c r="E237" s="6">
        <f t="shared" si="3"/>
        <v>0</v>
      </c>
    </row>
    <row r="238" spans="5:5" x14ac:dyDescent="0.25">
      <c r="E238" s="6">
        <f t="shared" si="3"/>
        <v>0</v>
      </c>
    </row>
    <row r="239" spans="5:5" x14ac:dyDescent="0.25">
      <c r="E239" s="6">
        <f t="shared" si="3"/>
        <v>0</v>
      </c>
    </row>
    <row r="240" spans="5:5" x14ac:dyDescent="0.25">
      <c r="E240" s="6">
        <f t="shared" si="3"/>
        <v>0</v>
      </c>
    </row>
    <row r="241" spans="5:5" x14ac:dyDescent="0.25">
      <c r="E241" s="6">
        <f t="shared" si="3"/>
        <v>0</v>
      </c>
    </row>
    <row r="242" spans="5:5" x14ac:dyDescent="0.25">
      <c r="E242" s="6">
        <f t="shared" si="3"/>
        <v>0</v>
      </c>
    </row>
    <row r="243" spans="5:5" x14ac:dyDescent="0.25">
      <c r="E243" s="6">
        <f t="shared" si="3"/>
        <v>0</v>
      </c>
    </row>
    <row r="244" spans="5:5" x14ac:dyDescent="0.25">
      <c r="E244" s="6">
        <f t="shared" si="3"/>
        <v>0</v>
      </c>
    </row>
    <row r="245" spans="5:5" x14ac:dyDescent="0.25">
      <c r="E245" s="6">
        <f t="shared" si="3"/>
        <v>0</v>
      </c>
    </row>
    <row r="246" spans="5:5" x14ac:dyDescent="0.25">
      <c r="E246" s="6">
        <f t="shared" si="3"/>
        <v>0</v>
      </c>
    </row>
    <row r="247" spans="5:5" x14ac:dyDescent="0.25">
      <c r="E247" s="6">
        <f t="shared" si="3"/>
        <v>0</v>
      </c>
    </row>
    <row r="248" spans="5:5" x14ac:dyDescent="0.25">
      <c r="E248" s="6">
        <f t="shared" si="3"/>
        <v>0</v>
      </c>
    </row>
    <row r="249" spans="5:5" x14ac:dyDescent="0.25">
      <c r="E249" s="6">
        <f t="shared" si="3"/>
        <v>0</v>
      </c>
    </row>
    <row r="250" spans="5:5" x14ac:dyDescent="0.25">
      <c r="E250" s="6">
        <f t="shared" si="3"/>
        <v>0</v>
      </c>
    </row>
    <row r="251" spans="5:5" x14ac:dyDescent="0.25">
      <c r="E251" s="6">
        <f t="shared" si="3"/>
        <v>0</v>
      </c>
    </row>
    <row r="252" spans="5:5" x14ac:dyDescent="0.25">
      <c r="E252" s="6">
        <f t="shared" si="3"/>
        <v>0</v>
      </c>
    </row>
    <row r="253" spans="5:5" x14ac:dyDescent="0.25">
      <c r="E253" s="6">
        <f t="shared" si="3"/>
        <v>0</v>
      </c>
    </row>
    <row r="254" spans="5:5" x14ac:dyDescent="0.25">
      <c r="E254" s="6">
        <f t="shared" si="3"/>
        <v>0</v>
      </c>
    </row>
    <row r="255" spans="5:5" x14ac:dyDescent="0.25">
      <c r="E255" s="6">
        <f t="shared" si="3"/>
        <v>0</v>
      </c>
    </row>
    <row r="256" spans="5:5" x14ac:dyDescent="0.25">
      <c r="E256" s="6">
        <f t="shared" si="3"/>
        <v>0</v>
      </c>
    </row>
    <row r="257" spans="5:5" x14ac:dyDescent="0.25">
      <c r="E257" s="6">
        <f t="shared" si="3"/>
        <v>0</v>
      </c>
    </row>
    <row r="258" spans="5:5" x14ac:dyDescent="0.25">
      <c r="E258" s="6">
        <f t="shared" si="3"/>
        <v>0</v>
      </c>
    </row>
    <row r="259" spans="5:5" x14ac:dyDescent="0.25">
      <c r="E259" s="6">
        <f t="shared" si="3"/>
        <v>0</v>
      </c>
    </row>
    <row r="260" spans="5:5" x14ac:dyDescent="0.25">
      <c r="E260" s="6">
        <f t="shared" si="3"/>
        <v>0</v>
      </c>
    </row>
    <row r="261" spans="5:5" x14ac:dyDescent="0.25">
      <c r="E261" s="6">
        <f t="shared" ref="E261:E324" si="4">E260+C261-D261</f>
        <v>0</v>
      </c>
    </row>
    <row r="262" spans="5:5" x14ac:dyDescent="0.25">
      <c r="E262" s="6">
        <f t="shared" si="4"/>
        <v>0</v>
      </c>
    </row>
    <row r="263" spans="5:5" x14ac:dyDescent="0.25">
      <c r="E263" s="6">
        <f t="shared" si="4"/>
        <v>0</v>
      </c>
    </row>
    <row r="264" spans="5:5" x14ac:dyDescent="0.25">
      <c r="E264" s="6">
        <f t="shared" si="4"/>
        <v>0</v>
      </c>
    </row>
    <row r="265" spans="5:5" x14ac:dyDescent="0.25">
      <c r="E265" s="6">
        <f t="shared" si="4"/>
        <v>0</v>
      </c>
    </row>
    <row r="266" spans="5:5" x14ac:dyDescent="0.25">
      <c r="E266" s="6">
        <f t="shared" si="4"/>
        <v>0</v>
      </c>
    </row>
    <row r="267" spans="5:5" x14ac:dyDescent="0.25">
      <c r="E267" s="6">
        <f t="shared" si="4"/>
        <v>0</v>
      </c>
    </row>
    <row r="268" spans="5:5" x14ac:dyDescent="0.25">
      <c r="E268" s="6">
        <f t="shared" si="4"/>
        <v>0</v>
      </c>
    </row>
    <row r="269" spans="5:5" x14ac:dyDescent="0.25">
      <c r="E269" s="6">
        <f t="shared" si="4"/>
        <v>0</v>
      </c>
    </row>
    <row r="270" spans="5:5" x14ac:dyDescent="0.25">
      <c r="E270" s="6">
        <f t="shared" si="4"/>
        <v>0</v>
      </c>
    </row>
    <row r="271" spans="5:5" x14ac:dyDescent="0.25">
      <c r="E271" s="6">
        <f t="shared" si="4"/>
        <v>0</v>
      </c>
    </row>
    <row r="272" spans="5:5" x14ac:dyDescent="0.25">
      <c r="E272" s="6">
        <f t="shared" si="4"/>
        <v>0</v>
      </c>
    </row>
    <row r="273" spans="5:5" x14ac:dyDescent="0.25">
      <c r="E273" s="6">
        <f t="shared" si="4"/>
        <v>0</v>
      </c>
    </row>
    <row r="274" spans="5:5" x14ac:dyDescent="0.25">
      <c r="E274" s="6">
        <f t="shared" si="4"/>
        <v>0</v>
      </c>
    </row>
    <row r="275" spans="5:5" x14ac:dyDescent="0.25">
      <c r="E275" s="6">
        <f t="shared" si="4"/>
        <v>0</v>
      </c>
    </row>
    <row r="276" spans="5:5" x14ac:dyDescent="0.25">
      <c r="E276" s="6">
        <f t="shared" si="4"/>
        <v>0</v>
      </c>
    </row>
    <row r="277" spans="5:5" x14ac:dyDescent="0.25">
      <c r="E277" s="6">
        <f t="shared" si="4"/>
        <v>0</v>
      </c>
    </row>
    <row r="278" spans="5:5" x14ac:dyDescent="0.25">
      <c r="E278" s="6">
        <f t="shared" si="4"/>
        <v>0</v>
      </c>
    </row>
    <row r="279" spans="5:5" x14ac:dyDescent="0.25">
      <c r="E279" s="6">
        <f t="shared" si="4"/>
        <v>0</v>
      </c>
    </row>
    <row r="280" spans="5:5" x14ac:dyDescent="0.25">
      <c r="E280" s="6">
        <f t="shared" si="4"/>
        <v>0</v>
      </c>
    </row>
    <row r="281" spans="5:5" x14ac:dyDescent="0.25">
      <c r="E281" s="6">
        <f t="shared" si="4"/>
        <v>0</v>
      </c>
    </row>
    <row r="282" spans="5:5" x14ac:dyDescent="0.25">
      <c r="E282" s="6">
        <f t="shared" si="4"/>
        <v>0</v>
      </c>
    </row>
    <row r="283" spans="5:5" x14ac:dyDescent="0.25">
      <c r="E283" s="6">
        <f t="shared" si="4"/>
        <v>0</v>
      </c>
    </row>
    <row r="284" spans="5:5" x14ac:dyDescent="0.25">
      <c r="E284" s="6">
        <f t="shared" si="4"/>
        <v>0</v>
      </c>
    </row>
    <row r="285" spans="5:5" x14ac:dyDescent="0.25">
      <c r="E285" s="6">
        <f t="shared" si="4"/>
        <v>0</v>
      </c>
    </row>
    <row r="286" spans="5:5" x14ac:dyDescent="0.25">
      <c r="E286" s="6">
        <f t="shared" si="4"/>
        <v>0</v>
      </c>
    </row>
    <row r="287" spans="5:5" x14ac:dyDescent="0.25">
      <c r="E287" s="6">
        <f t="shared" si="4"/>
        <v>0</v>
      </c>
    </row>
    <row r="288" spans="5:5" x14ac:dyDescent="0.25">
      <c r="E288" s="6">
        <f t="shared" si="4"/>
        <v>0</v>
      </c>
    </row>
    <row r="289" spans="5:5" x14ac:dyDescent="0.25">
      <c r="E289" s="6">
        <f t="shared" si="4"/>
        <v>0</v>
      </c>
    </row>
    <row r="290" spans="5:5" x14ac:dyDescent="0.25">
      <c r="E290" s="6">
        <f t="shared" si="4"/>
        <v>0</v>
      </c>
    </row>
    <row r="291" spans="5:5" x14ac:dyDescent="0.25">
      <c r="E291" s="6">
        <f t="shared" si="4"/>
        <v>0</v>
      </c>
    </row>
    <row r="292" spans="5:5" x14ac:dyDescent="0.25">
      <c r="E292" s="6">
        <f t="shared" si="4"/>
        <v>0</v>
      </c>
    </row>
    <row r="293" spans="5:5" x14ac:dyDescent="0.25">
      <c r="E293" s="6">
        <f t="shared" si="4"/>
        <v>0</v>
      </c>
    </row>
    <row r="294" spans="5:5" x14ac:dyDescent="0.25">
      <c r="E294" s="6">
        <f t="shared" si="4"/>
        <v>0</v>
      </c>
    </row>
    <row r="295" spans="5:5" x14ac:dyDescent="0.25">
      <c r="E295" s="6">
        <f t="shared" si="4"/>
        <v>0</v>
      </c>
    </row>
    <row r="296" spans="5:5" x14ac:dyDescent="0.25">
      <c r="E296" s="6">
        <f t="shared" si="4"/>
        <v>0</v>
      </c>
    </row>
    <row r="297" spans="5:5" x14ac:dyDescent="0.25">
      <c r="E297" s="6">
        <f t="shared" si="4"/>
        <v>0</v>
      </c>
    </row>
    <row r="298" spans="5:5" x14ac:dyDescent="0.25">
      <c r="E298" s="6">
        <f t="shared" si="4"/>
        <v>0</v>
      </c>
    </row>
    <row r="299" spans="5:5" x14ac:dyDescent="0.25">
      <c r="E299" s="6">
        <f t="shared" si="4"/>
        <v>0</v>
      </c>
    </row>
    <row r="300" spans="5:5" x14ac:dyDescent="0.25">
      <c r="E300" s="6">
        <f t="shared" si="4"/>
        <v>0</v>
      </c>
    </row>
    <row r="301" spans="5:5" x14ac:dyDescent="0.25">
      <c r="E301" s="6">
        <f t="shared" si="4"/>
        <v>0</v>
      </c>
    </row>
    <row r="302" spans="5:5" x14ac:dyDescent="0.25">
      <c r="E302" s="6">
        <f t="shared" si="4"/>
        <v>0</v>
      </c>
    </row>
    <row r="303" spans="5:5" x14ac:dyDescent="0.25">
      <c r="E303" s="6">
        <f t="shared" si="4"/>
        <v>0</v>
      </c>
    </row>
    <row r="304" spans="5:5" x14ac:dyDescent="0.25">
      <c r="E304" s="6">
        <f t="shared" si="4"/>
        <v>0</v>
      </c>
    </row>
    <row r="305" spans="5:5" x14ac:dyDescent="0.25">
      <c r="E305" s="6">
        <f t="shared" si="4"/>
        <v>0</v>
      </c>
    </row>
    <row r="306" spans="5:5" x14ac:dyDescent="0.25">
      <c r="E306" s="6">
        <f t="shared" si="4"/>
        <v>0</v>
      </c>
    </row>
    <row r="307" spans="5:5" x14ac:dyDescent="0.25">
      <c r="E307" s="6">
        <f t="shared" si="4"/>
        <v>0</v>
      </c>
    </row>
    <row r="308" spans="5:5" x14ac:dyDescent="0.25">
      <c r="E308" s="6">
        <f t="shared" si="4"/>
        <v>0</v>
      </c>
    </row>
    <row r="309" spans="5:5" x14ac:dyDescent="0.25">
      <c r="E309" s="6">
        <f t="shared" si="4"/>
        <v>0</v>
      </c>
    </row>
    <row r="310" spans="5:5" x14ac:dyDescent="0.25">
      <c r="E310" s="6">
        <f t="shared" si="4"/>
        <v>0</v>
      </c>
    </row>
    <row r="311" spans="5:5" x14ac:dyDescent="0.25">
      <c r="E311" s="6">
        <f t="shared" si="4"/>
        <v>0</v>
      </c>
    </row>
    <row r="312" spans="5:5" x14ac:dyDescent="0.25">
      <c r="E312" s="6">
        <f t="shared" si="4"/>
        <v>0</v>
      </c>
    </row>
    <row r="313" spans="5:5" x14ac:dyDescent="0.25">
      <c r="E313" s="6">
        <f t="shared" si="4"/>
        <v>0</v>
      </c>
    </row>
    <row r="314" spans="5:5" x14ac:dyDescent="0.25">
      <c r="E314" s="6">
        <f t="shared" si="4"/>
        <v>0</v>
      </c>
    </row>
    <row r="315" spans="5:5" x14ac:dyDescent="0.25">
      <c r="E315" s="6">
        <f t="shared" si="4"/>
        <v>0</v>
      </c>
    </row>
    <row r="316" spans="5:5" x14ac:dyDescent="0.25">
      <c r="E316" s="6">
        <f t="shared" si="4"/>
        <v>0</v>
      </c>
    </row>
    <row r="317" spans="5:5" x14ac:dyDescent="0.25">
      <c r="E317" s="6">
        <f t="shared" si="4"/>
        <v>0</v>
      </c>
    </row>
    <row r="318" spans="5:5" x14ac:dyDescent="0.25">
      <c r="E318" s="6">
        <f t="shared" si="4"/>
        <v>0</v>
      </c>
    </row>
    <row r="319" spans="5:5" x14ac:dyDescent="0.25">
      <c r="E319" s="6">
        <f t="shared" si="4"/>
        <v>0</v>
      </c>
    </row>
    <row r="320" spans="5:5" x14ac:dyDescent="0.25">
      <c r="E320" s="6">
        <f t="shared" si="4"/>
        <v>0</v>
      </c>
    </row>
    <row r="321" spans="5:5" x14ac:dyDescent="0.25">
      <c r="E321" s="6">
        <f t="shared" si="4"/>
        <v>0</v>
      </c>
    </row>
    <row r="322" spans="5:5" x14ac:dyDescent="0.25">
      <c r="E322" s="6">
        <f t="shared" si="4"/>
        <v>0</v>
      </c>
    </row>
    <row r="323" spans="5:5" x14ac:dyDescent="0.25">
      <c r="E323" s="6">
        <f t="shared" si="4"/>
        <v>0</v>
      </c>
    </row>
    <row r="324" spans="5:5" x14ac:dyDescent="0.25">
      <c r="E324" s="6">
        <f t="shared" si="4"/>
        <v>0</v>
      </c>
    </row>
    <row r="325" spans="5:5" x14ac:dyDescent="0.25">
      <c r="E325" s="6">
        <f t="shared" ref="E325:E388" si="5">E324+C325-D325</f>
        <v>0</v>
      </c>
    </row>
    <row r="326" spans="5:5" x14ac:dyDescent="0.25">
      <c r="E326" s="6">
        <f t="shared" si="5"/>
        <v>0</v>
      </c>
    </row>
    <row r="327" spans="5:5" x14ac:dyDescent="0.25">
      <c r="E327" s="6">
        <f t="shared" si="5"/>
        <v>0</v>
      </c>
    </row>
    <row r="328" spans="5:5" x14ac:dyDescent="0.25">
      <c r="E328" s="6">
        <f t="shared" si="5"/>
        <v>0</v>
      </c>
    </row>
    <row r="329" spans="5:5" x14ac:dyDescent="0.25">
      <c r="E329" s="6">
        <f t="shared" si="5"/>
        <v>0</v>
      </c>
    </row>
    <row r="330" spans="5:5" x14ac:dyDescent="0.25">
      <c r="E330" s="6">
        <f t="shared" si="5"/>
        <v>0</v>
      </c>
    </row>
    <row r="331" spans="5:5" x14ac:dyDescent="0.25">
      <c r="E331" s="6">
        <f t="shared" si="5"/>
        <v>0</v>
      </c>
    </row>
    <row r="332" spans="5:5" x14ac:dyDescent="0.25">
      <c r="E332" s="6">
        <f t="shared" si="5"/>
        <v>0</v>
      </c>
    </row>
    <row r="333" spans="5:5" x14ac:dyDescent="0.25">
      <c r="E333" s="6">
        <f t="shared" si="5"/>
        <v>0</v>
      </c>
    </row>
    <row r="334" spans="5:5" x14ac:dyDescent="0.25">
      <c r="E334" s="6">
        <f t="shared" si="5"/>
        <v>0</v>
      </c>
    </row>
    <row r="335" spans="5:5" x14ac:dyDescent="0.25">
      <c r="E335" s="6">
        <f t="shared" si="5"/>
        <v>0</v>
      </c>
    </row>
    <row r="336" spans="5:5" x14ac:dyDescent="0.25">
      <c r="E336" s="6">
        <f t="shared" si="5"/>
        <v>0</v>
      </c>
    </row>
    <row r="337" spans="5:5" x14ac:dyDescent="0.25">
      <c r="E337" s="6">
        <f t="shared" si="5"/>
        <v>0</v>
      </c>
    </row>
    <row r="338" spans="5:5" x14ac:dyDescent="0.25">
      <c r="E338" s="6">
        <f t="shared" si="5"/>
        <v>0</v>
      </c>
    </row>
    <row r="339" spans="5:5" x14ac:dyDescent="0.25">
      <c r="E339" s="6">
        <f t="shared" si="5"/>
        <v>0</v>
      </c>
    </row>
    <row r="340" spans="5:5" x14ac:dyDescent="0.25">
      <c r="E340" s="6">
        <f t="shared" si="5"/>
        <v>0</v>
      </c>
    </row>
    <row r="341" spans="5:5" x14ac:dyDescent="0.25">
      <c r="E341" s="6">
        <f t="shared" si="5"/>
        <v>0</v>
      </c>
    </row>
    <row r="342" spans="5:5" x14ac:dyDescent="0.25">
      <c r="E342" s="6">
        <f t="shared" si="5"/>
        <v>0</v>
      </c>
    </row>
    <row r="343" spans="5:5" x14ac:dyDescent="0.25">
      <c r="E343" s="6">
        <f t="shared" si="5"/>
        <v>0</v>
      </c>
    </row>
    <row r="344" spans="5:5" x14ac:dyDescent="0.25">
      <c r="E344" s="6">
        <f t="shared" si="5"/>
        <v>0</v>
      </c>
    </row>
    <row r="345" spans="5:5" x14ac:dyDescent="0.25">
      <c r="E345" s="6">
        <f t="shared" si="5"/>
        <v>0</v>
      </c>
    </row>
    <row r="346" spans="5:5" x14ac:dyDescent="0.25">
      <c r="E346" s="6">
        <f t="shared" si="5"/>
        <v>0</v>
      </c>
    </row>
    <row r="347" spans="5:5" x14ac:dyDescent="0.25">
      <c r="E347" s="6">
        <f t="shared" si="5"/>
        <v>0</v>
      </c>
    </row>
    <row r="348" spans="5:5" x14ac:dyDescent="0.25">
      <c r="E348" s="6">
        <f t="shared" si="5"/>
        <v>0</v>
      </c>
    </row>
    <row r="349" spans="5:5" x14ac:dyDescent="0.25">
      <c r="E349" s="6">
        <f t="shared" si="5"/>
        <v>0</v>
      </c>
    </row>
    <row r="350" spans="5:5" x14ac:dyDescent="0.25">
      <c r="E350" s="6">
        <f t="shared" si="5"/>
        <v>0</v>
      </c>
    </row>
    <row r="351" spans="5:5" x14ac:dyDescent="0.25">
      <c r="E351" s="6">
        <f t="shared" si="5"/>
        <v>0</v>
      </c>
    </row>
    <row r="352" spans="5:5" x14ac:dyDescent="0.25">
      <c r="E352" s="6">
        <f t="shared" si="5"/>
        <v>0</v>
      </c>
    </row>
    <row r="353" spans="5:5" x14ac:dyDescent="0.25">
      <c r="E353" s="6">
        <f t="shared" si="5"/>
        <v>0</v>
      </c>
    </row>
    <row r="354" spans="5:5" x14ac:dyDescent="0.25">
      <c r="E354" s="6">
        <f t="shared" si="5"/>
        <v>0</v>
      </c>
    </row>
    <row r="355" spans="5:5" x14ac:dyDescent="0.25">
      <c r="E355" s="6">
        <f t="shared" si="5"/>
        <v>0</v>
      </c>
    </row>
    <row r="356" spans="5:5" x14ac:dyDescent="0.25">
      <c r="E356" s="6">
        <f t="shared" si="5"/>
        <v>0</v>
      </c>
    </row>
    <row r="357" spans="5:5" x14ac:dyDescent="0.25">
      <c r="E357" s="6">
        <f t="shared" si="5"/>
        <v>0</v>
      </c>
    </row>
    <row r="358" spans="5:5" x14ac:dyDescent="0.25">
      <c r="E358" s="6">
        <f t="shared" si="5"/>
        <v>0</v>
      </c>
    </row>
    <row r="359" spans="5:5" x14ac:dyDescent="0.25">
      <c r="E359" s="6">
        <f t="shared" si="5"/>
        <v>0</v>
      </c>
    </row>
    <row r="360" spans="5:5" x14ac:dyDescent="0.25">
      <c r="E360" s="6">
        <f t="shared" si="5"/>
        <v>0</v>
      </c>
    </row>
    <row r="361" spans="5:5" x14ac:dyDescent="0.25">
      <c r="E361" s="6">
        <f t="shared" si="5"/>
        <v>0</v>
      </c>
    </row>
    <row r="362" spans="5:5" x14ac:dyDescent="0.25">
      <c r="E362" s="6">
        <f t="shared" si="5"/>
        <v>0</v>
      </c>
    </row>
    <row r="363" spans="5:5" x14ac:dyDescent="0.25">
      <c r="E363" s="6">
        <f t="shared" si="5"/>
        <v>0</v>
      </c>
    </row>
    <row r="364" spans="5:5" x14ac:dyDescent="0.25">
      <c r="E364" s="6">
        <f t="shared" si="5"/>
        <v>0</v>
      </c>
    </row>
    <row r="365" spans="5:5" x14ac:dyDescent="0.25">
      <c r="E365" s="6">
        <f t="shared" si="5"/>
        <v>0</v>
      </c>
    </row>
    <row r="366" spans="5:5" x14ac:dyDescent="0.25">
      <c r="E366" s="6">
        <f t="shared" si="5"/>
        <v>0</v>
      </c>
    </row>
    <row r="367" spans="5:5" x14ac:dyDescent="0.25">
      <c r="E367" s="6">
        <f t="shared" si="5"/>
        <v>0</v>
      </c>
    </row>
    <row r="368" spans="5:5" x14ac:dyDescent="0.25">
      <c r="E368" s="6">
        <f t="shared" si="5"/>
        <v>0</v>
      </c>
    </row>
    <row r="369" spans="5:5" x14ac:dyDescent="0.25">
      <c r="E369" s="6">
        <f t="shared" si="5"/>
        <v>0</v>
      </c>
    </row>
    <row r="370" spans="5:5" x14ac:dyDescent="0.25">
      <c r="E370" s="6">
        <f t="shared" si="5"/>
        <v>0</v>
      </c>
    </row>
    <row r="371" spans="5:5" x14ac:dyDescent="0.25">
      <c r="E371" s="6">
        <f t="shared" si="5"/>
        <v>0</v>
      </c>
    </row>
    <row r="372" spans="5:5" x14ac:dyDescent="0.25">
      <c r="E372" s="6">
        <f t="shared" si="5"/>
        <v>0</v>
      </c>
    </row>
    <row r="373" spans="5:5" x14ac:dyDescent="0.25">
      <c r="E373" s="6">
        <f t="shared" si="5"/>
        <v>0</v>
      </c>
    </row>
    <row r="374" spans="5:5" x14ac:dyDescent="0.25">
      <c r="E374" s="6">
        <f t="shared" si="5"/>
        <v>0</v>
      </c>
    </row>
    <row r="375" spans="5:5" x14ac:dyDescent="0.25">
      <c r="E375" s="6">
        <f t="shared" si="5"/>
        <v>0</v>
      </c>
    </row>
    <row r="376" spans="5:5" x14ac:dyDescent="0.25">
      <c r="E376" s="6">
        <f t="shared" si="5"/>
        <v>0</v>
      </c>
    </row>
    <row r="377" spans="5:5" x14ac:dyDescent="0.25">
      <c r="E377" s="6">
        <f t="shared" si="5"/>
        <v>0</v>
      </c>
    </row>
    <row r="378" spans="5:5" x14ac:dyDescent="0.25">
      <c r="E378" s="6">
        <f t="shared" si="5"/>
        <v>0</v>
      </c>
    </row>
    <row r="379" spans="5:5" x14ac:dyDescent="0.25">
      <c r="E379" s="6">
        <f t="shared" si="5"/>
        <v>0</v>
      </c>
    </row>
    <row r="380" spans="5:5" x14ac:dyDescent="0.25">
      <c r="E380" s="6">
        <f t="shared" si="5"/>
        <v>0</v>
      </c>
    </row>
    <row r="381" spans="5:5" x14ac:dyDescent="0.25">
      <c r="E381" s="6">
        <f t="shared" si="5"/>
        <v>0</v>
      </c>
    </row>
    <row r="382" spans="5:5" x14ac:dyDescent="0.25">
      <c r="E382" s="6">
        <f t="shared" si="5"/>
        <v>0</v>
      </c>
    </row>
    <row r="383" spans="5:5" x14ac:dyDescent="0.25">
      <c r="E383" s="6">
        <f t="shared" si="5"/>
        <v>0</v>
      </c>
    </row>
    <row r="384" spans="5:5" x14ac:dyDescent="0.25">
      <c r="E384" s="6">
        <f t="shared" si="5"/>
        <v>0</v>
      </c>
    </row>
    <row r="385" spans="5:5" x14ac:dyDescent="0.25">
      <c r="E385" s="6">
        <f t="shared" si="5"/>
        <v>0</v>
      </c>
    </row>
    <row r="386" spans="5:5" x14ac:dyDescent="0.25">
      <c r="E386" s="6">
        <f t="shared" si="5"/>
        <v>0</v>
      </c>
    </row>
    <row r="387" spans="5:5" x14ac:dyDescent="0.25">
      <c r="E387" s="6">
        <f t="shared" si="5"/>
        <v>0</v>
      </c>
    </row>
    <row r="388" spans="5:5" x14ac:dyDescent="0.25">
      <c r="E388" s="6">
        <f t="shared" si="5"/>
        <v>0</v>
      </c>
    </row>
    <row r="389" spans="5:5" x14ac:dyDescent="0.25">
      <c r="E389" s="6">
        <f t="shared" ref="E389:E452" si="6">E388+C389-D389</f>
        <v>0</v>
      </c>
    </row>
    <row r="390" spans="5:5" x14ac:dyDescent="0.25">
      <c r="E390" s="6">
        <f t="shared" si="6"/>
        <v>0</v>
      </c>
    </row>
    <row r="391" spans="5:5" x14ac:dyDescent="0.25">
      <c r="E391" s="6">
        <f t="shared" si="6"/>
        <v>0</v>
      </c>
    </row>
    <row r="392" spans="5:5" x14ac:dyDescent="0.25">
      <c r="E392" s="6">
        <f t="shared" si="6"/>
        <v>0</v>
      </c>
    </row>
    <row r="393" spans="5:5" x14ac:dyDescent="0.25">
      <c r="E393" s="6">
        <f t="shared" si="6"/>
        <v>0</v>
      </c>
    </row>
    <row r="394" spans="5:5" x14ac:dyDescent="0.25">
      <c r="E394" s="6">
        <f t="shared" si="6"/>
        <v>0</v>
      </c>
    </row>
    <row r="395" spans="5:5" x14ac:dyDescent="0.25">
      <c r="E395" s="6">
        <f t="shared" si="6"/>
        <v>0</v>
      </c>
    </row>
    <row r="396" spans="5:5" x14ac:dyDescent="0.25">
      <c r="E396" s="6">
        <f t="shared" si="6"/>
        <v>0</v>
      </c>
    </row>
    <row r="397" spans="5:5" x14ac:dyDescent="0.25">
      <c r="E397" s="6">
        <f t="shared" si="6"/>
        <v>0</v>
      </c>
    </row>
    <row r="398" spans="5:5" x14ac:dyDescent="0.25">
      <c r="E398" s="6">
        <f t="shared" si="6"/>
        <v>0</v>
      </c>
    </row>
    <row r="399" spans="5:5" x14ac:dyDescent="0.25">
      <c r="E399" s="6">
        <f t="shared" si="6"/>
        <v>0</v>
      </c>
    </row>
    <row r="400" spans="5:5" x14ac:dyDescent="0.25">
      <c r="E400" s="6">
        <f t="shared" si="6"/>
        <v>0</v>
      </c>
    </row>
    <row r="401" spans="5:5" x14ac:dyDescent="0.25">
      <c r="E401" s="6">
        <f t="shared" si="6"/>
        <v>0</v>
      </c>
    </row>
    <row r="402" spans="5:5" x14ac:dyDescent="0.25">
      <c r="E402" s="6">
        <f t="shared" si="6"/>
        <v>0</v>
      </c>
    </row>
    <row r="403" spans="5:5" x14ac:dyDescent="0.25">
      <c r="E403" s="6">
        <f t="shared" si="6"/>
        <v>0</v>
      </c>
    </row>
    <row r="404" spans="5:5" x14ac:dyDescent="0.25">
      <c r="E404" s="6">
        <f t="shared" si="6"/>
        <v>0</v>
      </c>
    </row>
    <row r="405" spans="5:5" x14ac:dyDescent="0.25">
      <c r="E405" s="6">
        <f t="shared" si="6"/>
        <v>0</v>
      </c>
    </row>
    <row r="406" spans="5:5" x14ac:dyDescent="0.25">
      <c r="E406" s="6">
        <f t="shared" si="6"/>
        <v>0</v>
      </c>
    </row>
    <row r="407" spans="5:5" x14ac:dyDescent="0.25">
      <c r="E407" s="6">
        <f t="shared" si="6"/>
        <v>0</v>
      </c>
    </row>
    <row r="408" spans="5:5" x14ac:dyDescent="0.25">
      <c r="E408" s="6">
        <f t="shared" si="6"/>
        <v>0</v>
      </c>
    </row>
    <row r="409" spans="5:5" x14ac:dyDescent="0.25">
      <c r="E409" s="6">
        <f t="shared" si="6"/>
        <v>0</v>
      </c>
    </row>
    <row r="410" spans="5:5" x14ac:dyDescent="0.25">
      <c r="E410" s="6">
        <f t="shared" si="6"/>
        <v>0</v>
      </c>
    </row>
    <row r="411" spans="5:5" x14ac:dyDescent="0.25">
      <c r="E411" s="6">
        <f t="shared" si="6"/>
        <v>0</v>
      </c>
    </row>
    <row r="412" spans="5:5" x14ac:dyDescent="0.25">
      <c r="E412" s="6">
        <f t="shared" si="6"/>
        <v>0</v>
      </c>
    </row>
    <row r="413" spans="5:5" x14ac:dyDescent="0.25">
      <c r="E413" s="6">
        <f t="shared" si="6"/>
        <v>0</v>
      </c>
    </row>
    <row r="414" spans="5:5" x14ac:dyDescent="0.25">
      <c r="E414" s="6">
        <f t="shared" si="6"/>
        <v>0</v>
      </c>
    </row>
    <row r="415" spans="5:5" x14ac:dyDescent="0.25">
      <c r="E415" s="6">
        <f t="shared" si="6"/>
        <v>0</v>
      </c>
    </row>
    <row r="416" spans="5:5" x14ac:dyDescent="0.25">
      <c r="E416" s="6">
        <f t="shared" si="6"/>
        <v>0</v>
      </c>
    </row>
    <row r="417" spans="5:5" x14ac:dyDescent="0.25">
      <c r="E417" s="6">
        <f t="shared" si="6"/>
        <v>0</v>
      </c>
    </row>
    <row r="418" spans="5:5" x14ac:dyDescent="0.25">
      <c r="E418" s="6">
        <f t="shared" si="6"/>
        <v>0</v>
      </c>
    </row>
    <row r="419" spans="5:5" x14ac:dyDescent="0.25">
      <c r="E419" s="6">
        <f t="shared" si="6"/>
        <v>0</v>
      </c>
    </row>
    <row r="420" spans="5:5" x14ac:dyDescent="0.25">
      <c r="E420" s="6">
        <f t="shared" si="6"/>
        <v>0</v>
      </c>
    </row>
    <row r="421" spans="5:5" x14ac:dyDescent="0.25">
      <c r="E421" s="6">
        <f t="shared" si="6"/>
        <v>0</v>
      </c>
    </row>
    <row r="422" spans="5:5" x14ac:dyDescent="0.25">
      <c r="E422" s="6">
        <f t="shared" si="6"/>
        <v>0</v>
      </c>
    </row>
    <row r="423" spans="5:5" x14ac:dyDescent="0.25">
      <c r="E423" s="6">
        <f t="shared" si="6"/>
        <v>0</v>
      </c>
    </row>
    <row r="424" spans="5:5" x14ac:dyDescent="0.25">
      <c r="E424" s="6">
        <f t="shared" si="6"/>
        <v>0</v>
      </c>
    </row>
    <row r="425" spans="5:5" x14ac:dyDescent="0.25">
      <c r="E425" s="6">
        <f t="shared" si="6"/>
        <v>0</v>
      </c>
    </row>
    <row r="426" spans="5:5" x14ac:dyDescent="0.25">
      <c r="E426" s="6">
        <f t="shared" si="6"/>
        <v>0</v>
      </c>
    </row>
    <row r="427" spans="5:5" x14ac:dyDescent="0.25">
      <c r="E427" s="6">
        <f t="shared" si="6"/>
        <v>0</v>
      </c>
    </row>
    <row r="428" spans="5:5" x14ac:dyDescent="0.25">
      <c r="E428" s="6">
        <f t="shared" si="6"/>
        <v>0</v>
      </c>
    </row>
    <row r="429" spans="5:5" x14ac:dyDescent="0.25">
      <c r="E429" s="6">
        <f t="shared" si="6"/>
        <v>0</v>
      </c>
    </row>
    <row r="430" spans="5:5" x14ac:dyDescent="0.25">
      <c r="E430" s="6">
        <f t="shared" si="6"/>
        <v>0</v>
      </c>
    </row>
    <row r="431" spans="5:5" x14ac:dyDescent="0.25">
      <c r="E431" s="6">
        <f t="shared" si="6"/>
        <v>0</v>
      </c>
    </row>
    <row r="432" spans="5:5" x14ac:dyDescent="0.25">
      <c r="E432" s="6">
        <f t="shared" si="6"/>
        <v>0</v>
      </c>
    </row>
    <row r="433" spans="5:5" x14ac:dyDescent="0.25">
      <c r="E433" s="6">
        <f t="shared" si="6"/>
        <v>0</v>
      </c>
    </row>
    <row r="434" spans="5:5" x14ac:dyDescent="0.25">
      <c r="E434" s="6">
        <f t="shared" si="6"/>
        <v>0</v>
      </c>
    </row>
    <row r="435" spans="5:5" x14ac:dyDescent="0.25">
      <c r="E435" s="6">
        <f t="shared" si="6"/>
        <v>0</v>
      </c>
    </row>
    <row r="436" spans="5:5" x14ac:dyDescent="0.25">
      <c r="E436" s="6">
        <f t="shared" si="6"/>
        <v>0</v>
      </c>
    </row>
    <row r="437" spans="5:5" x14ac:dyDescent="0.25">
      <c r="E437" s="6">
        <f t="shared" si="6"/>
        <v>0</v>
      </c>
    </row>
    <row r="438" spans="5:5" x14ac:dyDescent="0.25">
      <c r="E438" s="6">
        <f t="shared" si="6"/>
        <v>0</v>
      </c>
    </row>
    <row r="439" spans="5:5" x14ac:dyDescent="0.25">
      <c r="E439" s="6">
        <f t="shared" si="6"/>
        <v>0</v>
      </c>
    </row>
    <row r="440" spans="5:5" x14ac:dyDescent="0.25">
      <c r="E440" s="6">
        <f t="shared" si="6"/>
        <v>0</v>
      </c>
    </row>
    <row r="441" spans="5:5" x14ac:dyDescent="0.25">
      <c r="E441" s="6">
        <f t="shared" si="6"/>
        <v>0</v>
      </c>
    </row>
    <row r="442" spans="5:5" x14ac:dyDescent="0.25">
      <c r="E442" s="6">
        <f t="shared" si="6"/>
        <v>0</v>
      </c>
    </row>
    <row r="443" spans="5:5" x14ac:dyDescent="0.25">
      <c r="E443" s="6">
        <f t="shared" si="6"/>
        <v>0</v>
      </c>
    </row>
    <row r="444" spans="5:5" x14ac:dyDescent="0.25">
      <c r="E444" s="6">
        <f t="shared" si="6"/>
        <v>0</v>
      </c>
    </row>
    <row r="445" spans="5:5" x14ac:dyDescent="0.25">
      <c r="E445" s="6">
        <f t="shared" si="6"/>
        <v>0</v>
      </c>
    </row>
    <row r="446" spans="5:5" x14ac:dyDescent="0.25">
      <c r="E446" s="6">
        <f t="shared" si="6"/>
        <v>0</v>
      </c>
    </row>
    <row r="447" spans="5:5" x14ac:dyDescent="0.25">
      <c r="E447" s="6">
        <f t="shared" si="6"/>
        <v>0</v>
      </c>
    </row>
    <row r="448" spans="5:5" x14ac:dyDescent="0.25">
      <c r="E448" s="6">
        <f t="shared" si="6"/>
        <v>0</v>
      </c>
    </row>
    <row r="449" spans="5:5" x14ac:dyDescent="0.25">
      <c r="E449" s="6">
        <f t="shared" si="6"/>
        <v>0</v>
      </c>
    </row>
    <row r="450" spans="5:5" x14ac:dyDescent="0.25">
      <c r="E450" s="6">
        <f t="shared" si="6"/>
        <v>0</v>
      </c>
    </row>
    <row r="451" spans="5:5" x14ac:dyDescent="0.25">
      <c r="E451" s="6">
        <f t="shared" si="6"/>
        <v>0</v>
      </c>
    </row>
    <row r="452" spans="5:5" x14ac:dyDescent="0.25">
      <c r="E452" s="6">
        <f t="shared" si="6"/>
        <v>0</v>
      </c>
    </row>
    <row r="453" spans="5:5" x14ac:dyDescent="0.25">
      <c r="E453" s="6">
        <f t="shared" ref="E453:E500" si="7">E452+C453-D453</f>
        <v>0</v>
      </c>
    </row>
    <row r="454" spans="5:5" x14ac:dyDescent="0.25">
      <c r="E454" s="6">
        <f t="shared" si="7"/>
        <v>0</v>
      </c>
    </row>
    <row r="455" spans="5:5" x14ac:dyDescent="0.25">
      <c r="E455" s="6">
        <f t="shared" si="7"/>
        <v>0</v>
      </c>
    </row>
    <row r="456" spans="5:5" x14ac:dyDescent="0.25">
      <c r="E456" s="6">
        <f t="shared" si="7"/>
        <v>0</v>
      </c>
    </row>
    <row r="457" spans="5:5" x14ac:dyDescent="0.25">
      <c r="E457" s="6">
        <f t="shared" si="7"/>
        <v>0</v>
      </c>
    </row>
    <row r="458" spans="5:5" x14ac:dyDescent="0.25">
      <c r="E458" s="6">
        <f t="shared" si="7"/>
        <v>0</v>
      </c>
    </row>
    <row r="459" spans="5:5" x14ac:dyDescent="0.25">
      <c r="E459" s="6">
        <f t="shared" si="7"/>
        <v>0</v>
      </c>
    </row>
    <row r="460" spans="5:5" x14ac:dyDescent="0.25">
      <c r="E460" s="6">
        <f t="shared" si="7"/>
        <v>0</v>
      </c>
    </row>
    <row r="461" spans="5:5" x14ac:dyDescent="0.25">
      <c r="E461" s="6">
        <f t="shared" si="7"/>
        <v>0</v>
      </c>
    </row>
    <row r="462" spans="5:5" x14ac:dyDescent="0.25">
      <c r="E462" s="6">
        <f t="shared" si="7"/>
        <v>0</v>
      </c>
    </row>
    <row r="463" spans="5:5" x14ac:dyDescent="0.25">
      <c r="E463" s="6">
        <f t="shared" si="7"/>
        <v>0</v>
      </c>
    </row>
    <row r="464" spans="5:5" x14ac:dyDescent="0.25">
      <c r="E464" s="6">
        <f t="shared" si="7"/>
        <v>0</v>
      </c>
    </row>
    <row r="465" spans="5:5" x14ac:dyDescent="0.25">
      <c r="E465" s="6">
        <f t="shared" si="7"/>
        <v>0</v>
      </c>
    </row>
    <row r="466" spans="5:5" x14ac:dyDescent="0.25">
      <c r="E466" s="6">
        <f t="shared" si="7"/>
        <v>0</v>
      </c>
    </row>
    <row r="467" spans="5:5" x14ac:dyDescent="0.25">
      <c r="E467" s="6">
        <f t="shared" si="7"/>
        <v>0</v>
      </c>
    </row>
    <row r="468" spans="5:5" x14ac:dyDescent="0.25">
      <c r="E468" s="6">
        <f t="shared" si="7"/>
        <v>0</v>
      </c>
    </row>
    <row r="469" spans="5:5" x14ac:dyDescent="0.25">
      <c r="E469" s="6">
        <f t="shared" si="7"/>
        <v>0</v>
      </c>
    </row>
    <row r="470" spans="5:5" x14ac:dyDescent="0.25">
      <c r="E470" s="6">
        <f t="shared" si="7"/>
        <v>0</v>
      </c>
    </row>
    <row r="471" spans="5:5" x14ac:dyDescent="0.25">
      <c r="E471" s="6">
        <f t="shared" si="7"/>
        <v>0</v>
      </c>
    </row>
    <row r="472" spans="5:5" x14ac:dyDescent="0.25">
      <c r="E472" s="6">
        <f t="shared" si="7"/>
        <v>0</v>
      </c>
    </row>
    <row r="473" spans="5:5" x14ac:dyDescent="0.25">
      <c r="E473" s="6">
        <f t="shared" si="7"/>
        <v>0</v>
      </c>
    </row>
    <row r="474" spans="5:5" x14ac:dyDescent="0.25">
      <c r="E474" s="6">
        <f t="shared" si="7"/>
        <v>0</v>
      </c>
    </row>
    <row r="475" spans="5:5" x14ac:dyDescent="0.25">
      <c r="E475" s="6">
        <f t="shared" si="7"/>
        <v>0</v>
      </c>
    </row>
    <row r="476" spans="5:5" x14ac:dyDescent="0.25">
      <c r="E476" s="6">
        <f t="shared" si="7"/>
        <v>0</v>
      </c>
    </row>
    <row r="477" spans="5:5" x14ac:dyDescent="0.25">
      <c r="E477" s="6">
        <f t="shared" si="7"/>
        <v>0</v>
      </c>
    </row>
    <row r="478" spans="5:5" x14ac:dyDescent="0.25">
      <c r="E478" s="6">
        <f t="shared" si="7"/>
        <v>0</v>
      </c>
    </row>
    <row r="479" spans="5:5" x14ac:dyDescent="0.25">
      <c r="E479" s="6">
        <f t="shared" si="7"/>
        <v>0</v>
      </c>
    </row>
    <row r="480" spans="5:5" x14ac:dyDescent="0.25">
      <c r="E480" s="6">
        <f t="shared" si="7"/>
        <v>0</v>
      </c>
    </row>
    <row r="481" spans="5:5" x14ac:dyDescent="0.25">
      <c r="E481" s="6">
        <f t="shared" si="7"/>
        <v>0</v>
      </c>
    </row>
    <row r="482" spans="5:5" x14ac:dyDescent="0.25">
      <c r="E482" s="6">
        <f t="shared" si="7"/>
        <v>0</v>
      </c>
    </row>
    <row r="483" spans="5:5" x14ac:dyDescent="0.25">
      <c r="E483" s="6">
        <f t="shared" si="7"/>
        <v>0</v>
      </c>
    </row>
    <row r="484" spans="5:5" x14ac:dyDescent="0.25">
      <c r="E484" s="6">
        <f t="shared" si="7"/>
        <v>0</v>
      </c>
    </row>
    <row r="485" spans="5:5" x14ac:dyDescent="0.25">
      <c r="E485" s="6">
        <f t="shared" si="7"/>
        <v>0</v>
      </c>
    </row>
    <row r="486" spans="5:5" x14ac:dyDescent="0.25">
      <c r="E486" s="6">
        <f t="shared" si="7"/>
        <v>0</v>
      </c>
    </row>
    <row r="487" spans="5:5" x14ac:dyDescent="0.25">
      <c r="E487" s="6">
        <f t="shared" si="7"/>
        <v>0</v>
      </c>
    </row>
    <row r="488" spans="5:5" x14ac:dyDescent="0.25">
      <c r="E488" s="6">
        <f t="shared" si="7"/>
        <v>0</v>
      </c>
    </row>
    <row r="489" spans="5:5" x14ac:dyDescent="0.25">
      <c r="E489" s="6">
        <f t="shared" si="7"/>
        <v>0</v>
      </c>
    </row>
    <row r="490" spans="5:5" x14ac:dyDescent="0.25">
      <c r="E490" s="6">
        <f t="shared" si="7"/>
        <v>0</v>
      </c>
    </row>
    <row r="491" spans="5:5" x14ac:dyDescent="0.25">
      <c r="E491" s="6">
        <f t="shared" si="7"/>
        <v>0</v>
      </c>
    </row>
    <row r="492" spans="5:5" x14ac:dyDescent="0.25">
      <c r="E492" s="6">
        <f t="shared" si="7"/>
        <v>0</v>
      </c>
    </row>
    <row r="493" spans="5:5" x14ac:dyDescent="0.25">
      <c r="E493" s="6">
        <f t="shared" si="7"/>
        <v>0</v>
      </c>
    </row>
    <row r="494" spans="5:5" x14ac:dyDescent="0.25">
      <c r="E494" s="6">
        <f t="shared" si="7"/>
        <v>0</v>
      </c>
    </row>
    <row r="495" spans="5:5" x14ac:dyDescent="0.25">
      <c r="E495" s="6">
        <f t="shared" si="7"/>
        <v>0</v>
      </c>
    </row>
    <row r="496" spans="5:5" x14ac:dyDescent="0.25">
      <c r="E496" s="6">
        <f t="shared" si="7"/>
        <v>0</v>
      </c>
    </row>
    <row r="497" spans="5:5" x14ac:dyDescent="0.25">
      <c r="E497" s="6">
        <f t="shared" si="7"/>
        <v>0</v>
      </c>
    </row>
    <row r="498" spans="5:5" x14ac:dyDescent="0.25">
      <c r="E498" s="6">
        <f t="shared" si="7"/>
        <v>0</v>
      </c>
    </row>
    <row r="499" spans="5:5" x14ac:dyDescent="0.25">
      <c r="E499" s="6">
        <f t="shared" si="7"/>
        <v>0</v>
      </c>
    </row>
    <row r="500" spans="5:5" x14ac:dyDescent="0.25">
      <c r="E500" s="6">
        <f t="shared" si="7"/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8</vt:i4>
      </vt:variant>
    </vt:vector>
  </HeadingPairs>
  <TitlesOfParts>
    <vt:vector size="33" baseType="lpstr">
      <vt:lpstr>Resumen</vt:lpstr>
      <vt:lpstr>Mandy- David Lipovetzky</vt:lpstr>
      <vt:lpstr>LHO Otranto</vt:lpstr>
      <vt:lpstr>Pastora Neuquen S.A.</vt:lpstr>
      <vt:lpstr>Pastora Rioja S.A.</vt:lpstr>
      <vt:lpstr>Lartex SRL</vt:lpstr>
      <vt:lpstr>Lanhil S.A.</vt:lpstr>
      <vt:lpstr>Rontaltex S.A.</vt:lpstr>
      <vt:lpstr>Panromar S.R.L.</vt:lpstr>
      <vt:lpstr>Enod S.A.</vt:lpstr>
      <vt:lpstr>Veccio Cierres</vt:lpstr>
      <vt:lpstr>Grupo Avios</vt:lpstr>
      <vt:lpstr>Onena</vt:lpstr>
      <vt:lpstr>Bouzyk</vt:lpstr>
      <vt:lpstr>Zalaquett S.A.</vt:lpstr>
      <vt:lpstr>Temco - $</vt:lpstr>
      <vt:lpstr>Temco - USD</vt:lpstr>
      <vt:lpstr>Veira</vt:lpstr>
      <vt:lpstr>Martin Tejedor</vt:lpstr>
      <vt:lpstr>Melisa</vt:lpstr>
      <vt:lpstr>Marcelo Manzo</vt:lpstr>
      <vt:lpstr>Dipolitto</vt:lpstr>
      <vt:lpstr>Victor Colaccio</vt:lpstr>
      <vt:lpstr>ORCA S.A.</vt:lpstr>
      <vt:lpstr>EZ-Trez</vt:lpstr>
      <vt:lpstr>Bouzyk!Área_de_impresión</vt:lpstr>
      <vt:lpstr>Dipolitto!Área_de_impresión</vt:lpstr>
      <vt:lpstr>'Marcelo Manzo'!Área_de_impresión</vt:lpstr>
      <vt:lpstr>'Martin Tejedor'!Área_de_impresión</vt:lpstr>
      <vt:lpstr>Melisa!Área_de_impresión</vt:lpstr>
      <vt:lpstr>'Veccio Cierres'!Área_de_impresión</vt:lpstr>
      <vt:lpstr>Veira!Área_de_impresión</vt:lpstr>
      <vt:lpstr>'Victor Colaccio'!Área_de_impresión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2021-10-21T13:17:50Z</dcterms:modified>
</cp:coreProperties>
</file>